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-120" yWindow="-120" windowWidth="19440" windowHeight="11160" tabRatio="973"/>
  </bookViews>
  <sheets>
    <sheet name="CONTÁBIL FINANCEIRA - PCF" sheetId="1" r:id="rId1"/>
    <sheet name="CÁLCULO FOLHA DE PAGAMENTO" sheetId="12" r:id="rId2"/>
    <sheet name="TURNOVER" sheetId="4" r:id="rId3"/>
    <sheet name="FUNDO FIXO" sheetId="19" r:id="rId4"/>
    <sheet name="1 CONTA CORRENTE (D E C)" sheetId="17" r:id="rId5"/>
    <sheet name="2 CONTA CORRENTE (D E C)" sheetId="28" state="hidden" r:id="rId6"/>
    <sheet name="2. CONTA CORRENTE (D E C)" sheetId="30" r:id="rId7"/>
    <sheet name="APLICAÇÃO FINANCEIRA" sheetId="18" r:id="rId8"/>
    <sheet name="SALDO DE ESTOQUE" sheetId="2" r:id="rId9"/>
    <sheet name="Despesa pessoal ANEXO II " sheetId="20" r:id="rId10"/>
    <sheet name="Demais despesas pesso ANEXO III" sheetId="21" r:id="rId11"/>
    <sheet name="Despesas gerais ANEXO IV" sheetId="22" r:id="rId12"/>
    <sheet name="Receitas ANEXO V" sheetId="23" r:id="rId13"/>
    <sheet name="Demais receitas ANEXO VI" sheetId="24" r:id="rId14"/>
    <sheet name="Contratos ANEXO VII" sheetId="26" r:id="rId15"/>
    <sheet name="Termo aditivo ANEXO VIII" sheetId="27" r:id="rId16"/>
    <sheet name="CATEGORIA PROFISSIONAL" sheetId="7" r:id="rId17"/>
    <sheet name="PLANILHA DE CONFERÊNCIA" sheetId="11" r:id="rId18"/>
    <sheet name="Plan1" sheetId="29" state="hidden" r:id="rId19"/>
    <sheet name="RH - RPA" sheetId="31" r:id="rId20"/>
  </sheets>
  <externalReferences>
    <externalReference r:id="rId21"/>
  </externalReferences>
  <definedNames>
    <definedName name="_xlnm._FilterDatabase" localSheetId="14" hidden="1">'Contratos ANEXO VII'!$A$1:$I$56</definedName>
    <definedName name="_xlnm._FilterDatabase" localSheetId="10" hidden="1">'Demais despesas pesso ANEXO III'!$A$1:$AB$193</definedName>
    <definedName name="_xlnm._FilterDatabase" localSheetId="9" hidden="1">'Despesa pessoal ANEXO II '!$A$1:$P$177</definedName>
    <definedName name="_xlnm.Print_Area" localSheetId="1">'CÁLCULO FOLHA DE PAGAMENTO'!$A$1:$I$84</definedName>
    <definedName name="_xlnm.Print_Area" localSheetId="0">'CONTÁBIL FINANCEIRA - PCF'!$A$1:$E$232</definedName>
    <definedName name="_xlnm.Print_Area" localSheetId="10">'Demais despesas pesso ANEXO III'!$A$1:$IE$137</definedName>
    <definedName name="_xlnm.Print_Area" localSheetId="9">'Despesa pessoal ANEXO II '!$A$1:$IG$136</definedName>
    <definedName name="_xlnm.Print_Area" localSheetId="11">'Despesas gerais ANEXO IV'!$A$1:$L$94</definedName>
    <definedName name="_xlnm.Print_Area" localSheetId="8">'SALDO DE ESTOQUE'!$A$1:$C$38</definedName>
    <definedName name="_xlnm.Print_Area" localSheetId="15">'Termo aditivo ANEXO VIII'!$A$1:$J$12</definedName>
    <definedName name="COMPET">'[1]DADOS (OCULTAR)'!$D$5:$D$76</definedName>
    <definedName name="FORNECEDORES">#REF!</definedName>
  </definedNames>
  <calcPr calcId="124519"/>
</workbook>
</file>

<file path=xl/calcChain.xml><?xml version="1.0" encoding="utf-8"?>
<calcChain xmlns="http://schemas.openxmlformats.org/spreadsheetml/2006/main">
  <c r="D61" i="1"/>
  <c r="G75" i="12"/>
  <c r="D98" i="1"/>
  <c r="D121"/>
  <c r="D46"/>
  <c r="D47"/>
  <c r="D99"/>
  <c r="J15" i="31" l="1"/>
  <c r="J14"/>
  <c r="J13"/>
  <c r="J12"/>
  <c r="J11"/>
  <c r="J10"/>
  <c r="J9"/>
  <c r="J8"/>
  <c r="J7"/>
  <c r="J6"/>
  <c r="J5"/>
  <c r="J4"/>
  <c r="J3"/>
  <c r="J2"/>
  <c r="J16" s="1"/>
  <c r="G2"/>
  <c r="K1"/>
  <c r="D72" i="1" l="1"/>
  <c r="D71"/>
  <c r="D46" i="2"/>
  <c r="D193" i="1" l="1"/>
  <c r="D192"/>
  <c r="D16" s="1"/>
  <c r="D19" s="1"/>
  <c r="D191"/>
  <c r="D190"/>
  <c r="D189"/>
  <c r="D194" s="1"/>
  <c r="D184"/>
  <c r="D183"/>
  <c r="D175"/>
  <c r="D171"/>
  <c r="D155"/>
  <c r="D149"/>
  <c r="D136"/>
  <c r="D135" s="1"/>
  <c r="D128"/>
  <c r="D127" s="1"/>
  <c r="D122"/>
  <c r="D111"/>
  <c r="D108"/>
  <c r="D101"/>
  <c r="D97"/>
  <c r="D90"/>
  <c r="D85"/>
  <c r="D70"/>
  <c r="D67"/>
  <c r="D64"/>
  <c r="D57"/>
  <c r="D54"/>
  <c r="D52"/>
  <c r="D50"/>
  <c r="D15"/>
  <c r="D25"/>
  <c r="D24" s="1"/>
  <c r="D33" s="1"/>
  <c r="D209" s="1"/>
  <c r="D30"/>
  <c r="D31"/>
  <c r="D34"/>
  <c r="E79"/>
  <c r="D144"/>
  <c r="E162"/>
  <c r="D204"/>
  <c r="D210"/>
  <c r="D211"/>
  <c r="D212"/>
  <c r="D222"/>
  <c r="D228" s="1"/>
  <c r="D229" s="1"/>
  <c r="E19" i="12"/>
  <c r="P3" i="20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AB3" i="21"/>
  <c r="AB4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5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5"/>
  <c r="AB186"/>
  <c r="AB187"/>
  <c r="AB188"/>
  <c r="AB189"/>
  <c r="AB190"/>
  <c r="AB191"/>
  <c r="AB192"/>
  <c r="AB193"/>
  <c r="AB194"/>
  <c r="AB195"/>
  <c r="AB196"/>
  <c r="AB197"/>
  <c r="AB198"/>
  <c r="AB199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2"/>
  <c r="V220"/>
  <c r="V219"/>
  <c r="V218"/>
  <c r="V217"/>
  <c r="V216"/>
  <c r="V215"/>
  <c r="V214"/>
  <c r="V213"/>
  <c r="V212"/>
  <c r="V211"/>
  <c r="V210"/>
  <c r="V209"/>
  <c r="V208"/>
  <c r="V207"/>
  <c r="V206"/>
  <c r="V205"/>
  <c r="V204"/>
  <c r="V203"/>
  <c r="V202"/>
  <c r="V201"/>
  <c r="V200"/>
  <c r="V199"/>
  <c r="V198"/>
  <c r="V197"/>
  <c r="V196"/>
  <c r="V195"/>
  <c r="V194"/>
  <c r="V193"/>
  <c r="V192"/>
  <c r="V191"/>
  <c r="V190"/>
  <c r="V189"/>
  <c r="V188"/>
  <c r="V187"/>
  <c r="V186"/>
  <c r="V185"/>
  <c r="V184"/>
  <c r="V183"/>
  <c r="V182"/>
  <c r="V181"/>
  <c r="V180"/>
  <c r="V179"/>
  <c r="V178"/>
  <c r="V177"/>
  <c r="V176"/>
  <c r="V175"/>
  <c r="V174"/>
  <c r="V173"/>
  <c r="V172"/>
  <c r="V171"/>
  <c r="V170"/>
  <c r="V169"/>
  <c r="V168"/>
  <c r="V167"/>
  <c r="V166"/>
  <c r="V165"/>
  <c r="V164"/>
  <c r="V163"/>
  <c r="V162"/>
  <c r="V161"/>
  <c r="V160"/>
  <c r="V159"/>
  <c r="V158"/>
  <c r="V157"/>
  <c r="V156"/>
  <c r="V155"/>
  <c r="V154"/>
  <c r="V153"/>
  <c r="V152"/>
  <c r="V151"/>
  <c r="V150"/>
  <c r="V149"/>
  <c r="V148"/>
  <c r="V147"/>
  <c r="V146"/>
  <c r="V145"/>
  <c r="V144"/>
  <c r="V143"/>
  <c r="V142"/>
  <c r="V141"/>
  <c r="V140"/>
  <c r="V139"/>
  <c r="V138"/>
  <c r="V137"/>
  <c r="V136"/>
  <c r="V135"/>
  <c r="V134"/>
  <c r="V133"/>
  <c r="V132"/>
  <c r="V131"/>
  <c r="V130"/>
  <c r="V129"/>
  <c r="V128"/>
  <c r="V127"/>
  <c r="V126"/>
  <c r="V125"/>
  <c r="V124"/>
  <c r="V123"/>
  <c r="V122"/>
  <c r="V121"/>
  <c r="V120"/>
  <c r="V119"/>
  <c r="V118"/>
  <c r="V117"/>
  <c r="V116"/>
  <c r="V115"/>
  <c r="V114"/>
  <c r="V113"/>
  <c r="V112"/>
  <c r="V111"/>
  <c r="V110"/>
  <c r="V109"/>
  <c r="V108"/>
  <c r="V107"/>
  <c r="V106"/>
  <c r="V105"/>
  <c r="V104"/>
  <c r="V103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V74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V6"/>
  <c r="V5"/>
  <c r="V4"/>
  <c r="V3"/>
  <c r="V2"/>
  <c r="S220"/>
  <c r="S219"/>
  <c r="S218"/>
  <c r="S217"/>
  <c r="S216"/>
  <c r="S215"/>
  <c r="S214"/>
  <c r="S213"/>
  <c r="S212"/>
  <c r="S211"/>
  <c r="S210"/>
  <c r="S209"/>
  <c r="S208"/>
  <c r="S207"/>
  <c r="S206"/>
  <c r="S205"/>
  <c r="S204"/>
  <c r="S203"/>
  <c r="S202"/>
  <c r="S201"/>
  <c r="S200"/>
  <c r="S199"/>
  <c r="S198"/>
  <c r="S197"/>
  <c r="S196"/>
  <c r="S195"/>
  <c r="S194"/>
  <c r="S193"/>
  <c r="S192"/>
  <c r="S191"/>
  <c r="S190"/>
  <c r="S189"/>
  <c r="S188"/>
  <c r="S187"/>
  <c r="S186"/>
  <c r="S185"/>
  <c r="S184"/>
  <c r="S183"/>
  <c r="S182"/>
  <c r="S181"/>
  <c r="S180"/>
  <c r="S179"/>
  <c r="S178"/>
  <c r="S177"/>
  <c r="S176"/>
  <c r="S175"/>
  <c r="S174"/>
  <c r="S173"/>
  <c r="S172"/>
  <c r="S171"/>
  <c r="S170"/>
  <c r="S169"/>
  <c r="S168"/>
  <c r="S167"/>
  <c r="S166"/>
  <c r="S165"/>
  <c r="S164"/>
  <c r="S163"/>
  <c r="S162"/>
  <c r="S161"/>
  <c r="S160"/>
  <c r="S159"/>
  <c r="S158"/>
  <c r="S157"/>
  <c r="S156"/>
  <c r="S155"/>
  <c r="S154"/>
  <c r="S153"/>
  <c r="S152"/>
  <c r="S151"/>
  <c r="S150"/>
  <c r="S149"/>
  <c r="S148"/>
  <c r="S147"/>
  <c r="S146"/>
  <c r="S145"/>
  <c r="S144"/>
  <c r="S143"/>
  <c r="S142"/>
  <c r="S141"/>
  <c r="S140"/>
  <c r="S139"/>
  <c r="S138"/>
  <c r="S137"/>
  <c r="S136"/>
  <c r="S135"/>
  <c r="S134"/>
  <c r="S133"/>
  <c r="S132"/>
  <c r="S131"/>
  <c r="S130"/>
  <c r="S129"/>
  <c r="S128"/>
  <c r="S127"/>
  <c r="S126"/>
  <c r="S125"/>
  <c r="S124"/>
  <c r="S123"/>
  <c r="S122"/>
  <c r="S121"/>
  <c r="S120"/>
  <c r="S119"/>
  <c r="S118"/>
  <c r="S117"/>
  <c r="S116"/>
  <c r="S115"/>
  <c r="S114"/>
  <c r="S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S3"/>
  <c r="S2"/>
  <c r="P220"/>
  <c r="P219"/>
  <c r="P218"/>
  <c r="P217"/>
  <c r="P216"/>
  <c r="P215"/>
  <c r="P214"/>
  <c r="P213"/>
  <c r="P212"/>
  <c r="P211"/>
  <c r="P210"/>
  <c r="P209"/>
  <c r="P208"/>
  <c r="P207"/>
  <c r="P206"/>
  <c r="P205"/>
  <c r="P204"/>
  <c r="P203"/>
  <c r="P202"/>
  <c r="P201"/>
  <c r="P200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"/>
  <c r="P2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"/>
  <c r="P2" i="20"/>
  <c r="D53" i="2"/>
  <c r="D40"/>
  <c r="D37"/>
  <c r="D35"/>
  <c r="D33"/>
  <c r="D32"/>
  <c r="D23"/>
  <c r="D55" s="1"/>
  <c r="D182" i="1" l="1"/>
  <c r="D185" s="1"/>
  <c r="D110"/>
  <c r="D100" s="1"/>
  <c r="D84"/>
  <c r="D63"/>
  <c r="D126"/>
  <c r="D49"/>
  <c r="D43" s="1"/>
  <c r="D20"/>
  <c r="D213"/>
  <c r="D350" i="30" l="1"/>
  <c r="C350"/>
  <c r="D351" l="1"/>
  <c r="E17" i="12"/>
  <c r="D350" i="17" l="1"/>
  <c r="D177" i="1" s="1"/>
  <c r="C350" i="17"/>
  <c r="D176" i="1" s="1"/>
  <c r="H66" i="12"/>
  <c r="G66"/>
  <c r="D178" i="1" l="1"/>
  <c r="D196" s="1"/>
  <c r="D351" i="17"/>
  <c r="G80" i="12" l="1"/>
  <c r="G74" l="1"/>
  <c r="G73" s="1"/>
  <c r="D32" i="1" s="1"/>
  <c r="D23" s="1"/>
  <c r="D151" s="1"/>
  <c r="D152" s="1"/>
  <c r="D68" i="12"/>
  <c r="D42"/>
  <c r="B39"/>
  <c r="B35"/>
  <c r="B34"/>
  <c r="B40" l="1"/>
  <c r="B36"/>
  <c r="B33" s="1"/>
  <c r="G27"/>
  <c r="C23"/>
  <c r="G70" s="1"/>
  <c r="H17"/>
  <c r="G26" l="1"/>
  <c r="E15"/>
  <c r="G25" l="1"/>
  <c r="G23" s="1"/>
  <c r="H15"/>
  <c r="I15" s="1"/>
  <c r="N25" i="7"/>
  <c r="M25"/>
  <c r="L25"/>
  <c r="K25"/>
  <c r="J25"/>
  <c r="I25"/>
  <c r="H25"/>
  <c r="G25"/>
  <c r="F25"/>
  <c r="E25"/>
  <c r="D25"/>
  <c r="C25"/>
  <c r="N22"/>
  <c r="M22"/>
  <c r="L22"/>
  <c r="K22"/>
  <c r="J22"/>
  <c r="I22"/>
  <c r="H22"/>
  <c r="G22"/>
  <c r="F22"/>
  <c r="E22"/>
  <c r="D22"/>
  <c r="C22"/>
  <c r="B22" i="4"/>
  <c r="F27" i="7" l="1"/>
  <c r="G27"/>
  <c r="D27"/>
  <c r="C27"/>
  <c r="J27"/>
  <c r="I27"/>
  <c r="M27"/>
  <c r="E27"/>
  <c r="N27"/>
  <c r="H27"/>
  <c r="L27"/>
  <c r="K27" s="1"/>
  <c r="G69" i="12"/>
  <c r="G28"/>
  <c r="F23" i="18"/>
  <c r="E23"/>
  <c r="D23"/>
  <c r="C23"/>
  <c r="B23"/>
  <c r="G22"/>
  <c r="G21"/>
  <c r="G19" s="1"/>
  <c r="F18"/>
  <c r="E18"/>
  <c r="D18"/>
  <c r="C18"/>
  <c r="B18"/>
  <c r="G17"/>
  <c r="G16"/>
  <c r="G15"/>
  <c r="G14"/>
  <c r="D24" l="1"/>
  <c r="C24" s="1"/>
  <c r="B24" s="1"/>
  <c r="G23" s="1"/>
  <c r="C28" i="12"/>
  <c r="G29"/>
  <c r="G13" i="18"/>
  <c r="G18" s="1"/>
  <c r="D249" i="28"/>
  <c r="C249"/>
  <c r="G48" i="19"/>
  <c r="F48"/>
  <c r="C53" s="1"/>
  <c r="D250" i="28" l="1"/>
  <c r="G24" i="18"/>
  <c r="F24" s="1"/>
  <c r="E24" s="1"/>
  <c r="C29" i="12"/>
  <c r="C54" i="19" l="1"/>
  <c r="C55" l="1"/>
  <c r="G19" i="12"/>
  <c r="H19" s="1"/>
</calcChain>
</file>

<file path=xl/sharedStrings.xml><?xml version="1.0" encoding="utf-8"?>
<sst xmlns="http://schemas.openxmlformats.org/spreadsheetml/2006/main" count="1951" uniqueCount="924">
  <si>
    <t>PREFEITURA MUNICIPAL DE JABOATÃO DOS GUARARAPES</t>
  </si>
  <si>
    <t>SECRETARIA MUNICIPAL DE SAÚDE</t>
  </si>
  <si>
    <t>MÊS/ANO COMPETÊNCIA</t>
  </si>
  <si>
    <t>ANO CONTRATO</t>
  </si>
  <si>
    <t>GERÊNCIA FINANCEIRA E CONTÁBIL - FUNDO MUNICIPAL DE SAÚDE</t>
  </si>
  <si>
    <t>DEMONSTRATIVO DE RESULTADO CONTÁBIL - FINANCEIRO MENSAL</t>
  </si>
  <si>
    <t>UNIDADE</t>
  </si>
  <si>
    <t>RESPONSÁVEL PELA UNIDADE</t>
  </si>
  <si>
    <t>ISENTO PIS:</t>
  </si>
  <si>
    <t>SIM</t>
  </si>
  <si>
    <t>DESCRIÇÃO</t>
  </si>
  <si>
    <t>VALOR</t>
  </si>
  <si>
    <t>RECEITAS OPERACIONAIS</t>
  </si>
  <si>
    <t>Repasse Contrato de Gestão (Fixo+Variável)</t>
  </si>
  <si>
    <t xml:space="preserve">Repasse Contrato de Gestão INVESTIMENTO </t>
  </si>
  <si>
    <t>Plano de Investimento Autorizado pela SMS</t>
  </si>
  <si>
    <t>Repasse Programas Especiais</t>
  </si>
  <si>
    <t xml:space="preserve"> ( - ) Desconto </t>
  </si>
  <si>
    <t>TOTAL DE REPASSES</t>
  </si>
  <si>
    <t>Rendimento de Aplicações Financeiras</t>
  </si>
  <si>
    <t>Reembolso de Despesas</t>
  </si>
  <si>
    <t>Outras Receitas</t>
  </si>
  <si>
    <t>TOTAL OUTRAS RECEITAS</t>
  </si>
  <si>
    <t>TOTAL DE REPASSES/RECEITAS</t>
  </si>
  <si>
    <t>DESPESAS OPERACIONAIS</t>
  </si>
  <si>
    <t>1. Pessoal</t>
  </si>
  <si>
    <t xml:space="preserve">  1.1. Ordenados (Não inclui férias, 13º e Rescisão)</t>
  </si>
  <si>
    <t xml:space="preserve">    1.1.1. Assistência Médica</t>
  </si>
  <si>
    <t xml:space="preserve">        1.1.1.1. Médicos</t>
  </si>
  <si>
    <t xml:space="preserve">        1.1.1.2. Outros profissionais de saúde</t>
  </si>
  <si>
    <t xml:space="preserve">    1.1.2. Assistência Odontológica</t>
  </si>
  <si>
    <t xml:space="preserve">    1.1.3. Administrativo</t>
  </si>
  <si>
    <t xml:space="preserve">  1.2. FGTS</t>
  </si>
  <si>
    <t xml:space="preserve">  1.3. PIS</t>
  </si>
  <si>
    <t xml:space="preserve">  1.4. Benefícios</t>
  </si>
  <si>
    <t xml:space="preserve">  1.5. Provisões (Férias + 13º + Rescisões)</t>
  </si>
  <si>
    <t>2. Insumos Assistenciais</t>
  </si>
  <si>
    <t xml:space="preserve">  2.1. Materiais Descartáveis/Materiais de Penso</t>
  </si>
  <si>
    <t xml:space="preserve">  2.2. Medicamentos</t>
  </si>
  <si>
    <t xml:space="preserve">  2.3. Dietas Industrializadas</t>
  </si>
  <si>
    <t xml:space="preserve">  2.4. Gases Medicinais</t>
  </si>
  <si>
    <t xml:space="preserve">  2.5. OPME (Orteses, Próteses e Materiais Especiais)</t>
  </si>
  <si>
    <t xml:space="preserve">  2.6. Material de uso odontológico</t>
  </si>
  <si>
    <t>3. Materiais/Consumos Diversos</t>
  </si>
  <si>
    <t xml:space="preserve">  3.1. Material de Higienização e Limpeza</t>
  </si>
  <si>
    <t xml:space="preserve">  3.2. Material/Gêneros Alimentícios</t>
  </si>
  <si>
    <t xml:space="preserve">  3.3. Material de Expediente</t>
  </si>
  <si>
    <t xml:space="preserve">  3.4. Combustível</t>
  </si>
  <si>
    <t xml:space="preserve">  3.5. GLP</t>
  </si>
  <si>
    <t xml:space="preserve">  3.6. Material de Manutenção</t>
  </si>
  <si>
    <t xml:space="preserve">  3.7. Tecidos, Fardamentos e EPI</t>
  </si>
  <si>
    <t xml:space="preserve">  3.8. Outras Despesas com Materiais Diversos</t>
  </si>
  <si>
    <t xml:space="preserve">  4.2. Tributos (Impostos e Taxas)</t>
  </si>
  <si>
    <t xml:space="preserve">    4.2.1. Taxas</t>
  </si>
  <si>
    <t xml:space="preserve">    4.2.2. Impostos</t>
  </si>
  <si>
    <t xml:space="preserve">    4.3.1. Taxa de Manutenção de Conta</t>
  </si>
  <si>
    <t xml:space="preserve">    4.3.2. Tarifas</t>
  </si>
  <si>
    <t>_____________________________________</t>
  </si>
  <si>
    <t>______/______/_______</t>
  </si>
  <si>
    <t>RECEBIMENTO SMS
(DATA e ASSINATURA)</t>
  </si>
  <si>
    <t xml:space="preserve">DATA </t>
  </si>
  <si>
    <t>ASSINATURA RESPONSÁVEL PELA UNIDADE</t>
  </si>
  <si>
    <t>DESPESAS OPERACIONAIS (continuação)</t>
  </si>
  <si>
    <t>5. Gerais</t>
  </si>
  <si>
    <t xml:space="preserve">  5.1. Telefonia/Internet</t>
  </si>
  <si>
    <t xml:space="preserve">  5.2. Água</t>
  </si>
  <si>
    <t xml:space="preserve">  5.3. Energia Elétrica</t>
  </si>
  <si>
    <t xml:space="preserve">  5.4. Alugueis/Locações (exceto ambulância)</t>
  </si>
  <si>
    <t xml:space="preserve">  6.2. Assistência Odontológica</t>
  </si>
  <si>
    <t xml:space="preserve">    6.2.1. Pessoa Jurídica</t>
  </si>
  <si>
    <t>7. Manutenção</t>
  </si>
  <si>
    <t xml:space="preserve">8. Investimentos </t>
  </si>
  <si>
    <t xml:space="preserve">    8.1. Equipamentos</t>
  </si>
  <si>
    <t xml:space="preserve">    8.2. Móveis e Utensílios</t>
  </si>
  <si>
    <t xml:space="preserve">    8.3. Obras e Construções</t>
  </si>
  <si>
    <t xml:space="preserve">    8.4. Outras despesas Investimentos</t>
  </si>
  <si>
    <t xml:space="preserve"> 9. Despesas com Plano de Investimento Autorizado pela SMS</t>
  </si>
  <si>
    <t>10. Despesa(s) de Competência(s) Anterior(es)</t>
  </si>
  <si>
    <t>TOTAL DE DESPESAS OPERACIONAIS</t>
  </si>
  <si>
    <t>RESULTADO (DÉFICIT/SUPERÁVIT)</t>
  </si>
  <si>
    <t>DEVOLUÇÃO DE SUPERÁVIT</t>
  </si>
  <si>
    <t>RESSARCIMENTO DE DÉFICIT</t>
  </si>
  <si>
    <t>TURNOVER DO MÊS (%)</t>
  </si>
  <si>
    <t>DISPONIBILIDADE DE RECURSOS</t>
  </si>
  <si>
    <t>CAIXA</t>
  </si>
  <si>
    <t>SALDO INICIAL (1)</t>
  </si>
  <si>
    <t>DÉBITOS (2)</t>
  </si>
  <si>
    <t>CRÉDITOS (3)</t>
  </si>
  <si>
    <t>SALDO FINAL (4 = 1-2+3)</t>
  </si>
  <si>
    <t>CONTA CORRENTE</t>
  </si>
  <si>
    <t>SALDO DE ESTOQUE</t>
  </si>
  <si>
    <t>INSUMOS ASSISTENCIAIS (1)</t>
  </si>
  <si>
    <t>MATERIAIS/ CONSUMOS DIVERSOS (2)</t>
  </si>
  <si>
    <t>APLICAÇÕES FINANCEIRAS</t>
  </si>
  <si>
    <t>RESGATES (2)</t>
  </si>
  <si>
    <t>APLICAÇÕES (3)</t>
  </si>
  <si>
    <t>RENDIMENTO APLICAÇÕES (4)</t>
  </si>
  <si>
    <t>TRIBUTOS (5)</t>
  </si>
  <si>
    <t>SALDO FINAL (6 = 1-2+3+4-5)</t>
  </si>
  <si>
    <t>SALDO DE RECURSOS DISPONÍVEIS</t>
  </si>
  <si>
    <t>FORNECEDORES</t>
  </si>
  <si>
    <t>Contas Vencidas no mês da prestação de contas</t>
  </si>
  <si>
    <t>Contas Vencidas em meses anteriores à prestação de contas.</t>
  </si>
  <si>
    <t>Contas a Vencer no mês subsequente ao mês da prestação de contas.</t>
  </si>
  <si>
    <t>Contas a Vencer nos meses posteriores ao mês subsequente à prestação de contas.</t>
  </si>
  <si>
    <t>TOTAL</t>
  </si>
  <si>
    <t>SALDO DE PROVISÕES</t>
  </si>
  <si>
    <t>PROVISÃO DO MÊS (2)</t>
  </si>
  <si>
    <t>FÉRIAS (3)</t>
  </si>
  <si>
    <t>13º SALÁRIO (4)</t>
  </si>
  <si>
    <t>RESCISÕES (5)</t>
  </si>
  <si>
    <t>SALDO FINAL (6 = 1+2-3-4-5)</t>
  </si>
  <si>
    <t xml:space="preserve"> DESPESA COM PLANO DE INVESTIMENTO AUTORIZADO PELA SMS</t>
  </si>
  <si>
    <t>EQUIPAMENTOS</t>
  </si>
  <si>
    <t>MÓVEIS E UTENSÍLIOS</t>
  </si>
  <si>
    <t>OBRAS E CONSTRUÇÕES</t>
  </si>
  <si>
    <t>VEÍCULOS</t>
  </si>
  <si>
    <t>OUTRAS DESPESAS COM INVESTIMENTOS</t>
  </si>
  <si>
    <t xml:space="preserve"> RESULTADO DA DESPESA COM PLANO DE INVESTIMENTO AUTORIZADO PELA SMS</t>
  </si>
  <si>
    <t>RECURSO MENSAL AUTORIZADO (2)</t>
  </si>
  <si>
    <t>DESPESAS INVESTIMENTOS AUTORIZADO (3)</t>
  </si>
  <si>
    <t>SALDO FINAL (4 = 1+2-3)</t>
  </si>
  <si>
    <t>ITEM DA PCF</t>
  </si>
  <si>
    <t>DATA</t>
  </si>
  <si>
    <t>Nº DA NOTA FISCAL</t>
  </si>
  <si>
    <t>NOME DO FORNECEDOR</t>
  </si>
  <si>
    <t>VALOR DÉBITO</t>
  </si>
  <si>
    <t>VALOR CRÉDITO</t>
  </si>
  <si>
    <t>CÁLCULO FINAL</t>
  </si>
  <si>
    <t>SALDO DO MÊS ANTERIOR</t>
  </si>
  <si>
    <t>SALDO TOTAL DOS CUPONS FISCAIS (DÉBITO)</t>
  </si>
  <si>
    <t>SALDO TOTAL  (CRÉDITO)</t>
  </si>
  <si>
    <t>SALDO FINAL</t>
  </si>
  <si>
    <t>_______________________________________</t>
  </si>
  <si>
    <t>ASINATURA DO RESPONSÁVEL PELA UNIDADE</t>
  </si>
  <si>
    <t>NOME DA UNIDADE DE SAÚDE
PLANILHA DÉBITO E CRÉDITO
 MÊS XXXXXX/XXXX</t>
  </si>
  <si>
    <t xml:space="preserve">CONTA CORRENTE 
BANCO XXXXXXXXX
AG: XXXX C/C XXXXXX   </t>
  </si>
  <si>
    <t>SALDO INICIAL</t>
  </si>
  <si>
    <t xml:space="preserve">DÉBITOS </t>
  </si>
  <si>
    <t xml:space="preserve">CRÉDITOS </t>
  </si>
  <si>
    <t>SALDO</t>
  </si>
  <si>
    <t>________________________________________________________</t>
  </si>
  <si>
    <t>ASSINATURA DO RESPONSÁVEL PELA UNIDADE</t>
  </si>
  <si>
    <t>ESTOQUE ITEM 2.</t>
  </si>
  <si>
    <t>2.1</t>
  </si>
  <si>
    <t>2.2</t>
  </si>
  <si>
    <t>2.3</t>
  </si>
  <si>
    <t>2.4</t>
  </si>
  <si>
    <t>2.5</t>
  </si>
  <si>
    <t>OPME (Orteses, Próteses e Materiais Especiais)</t>
  </si>
  <si>
    <t>2.6</t>
  </si>
  <si>
    <t>2.7</t>
  </si>
  <si>
    <t>TOTAL 2.</t>
  </si>
  <si>
    <t>ESTOQUE ITEM 3.</t>
  </si>
  <si>
    <t>3.1</t>
  </si>
  <si>
    <t>3.2</t>
  </si>
  <si>
    <t>3.3</t>
  </si>
  <si>
    <t>3.4</t>
  </si>
  <si>
    <t>3.5</t>
  </si>
  <si>
    <t>3.7</t>
  </si>
  <si>
    <t>3.8</t>
  </si>
  <si>
    <t>TOTAL 3.</t>
  </si>
  <si>
    <t>Acompanhamento de Saldos Bancários</t>
  </si>
  <si>
    <t>SALDO DISPONÍVEL EM APLICAÇÕES TOTAIS</t>
  </si>
  <si>
    <t>APLICAÇÃO FINANCEIRA</t>
  </si>
  <si>
    <t>Saldo Inicial</t>
  </si>
  <si>
    <t>Resgate</t>
  </si>
  <si>
    <t>Aplicação</t>
  </si>
  <si>
    <t>Rendimento</t>
  </si>
  <si>
    <t>Tributos</t>
  </si>
  <si>
    <t>Saldo Final</t>
  </si>
  <si>
    <t>BANCO:                        
AG: 
CONTA:    
TIPO DE APLICAÇÃO:</t>
  </si>
  <si>
    <t>TOTAL DA APLICAÇÃO FINANCEIRA</t>
  </si>
  <si>
    <t>APLICAÇÃO FINANCEIRA DE PROVISÃO</t>
  </si>
  <si>
    <t>TOTAL DA APLICAÇÃO FINANCEIRA DE PROVISÃO</t>
  </si>
  <si>
    <t>_________________________________________________________</t>
  </si>
  <si>
    <t>Assinatura do responsável pela unidade</t>
  </si>
  <si>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</si>
  <si>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</si>
  <si>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</si>
  <si>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</si>
  <si>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</si>
  <si>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</si>
  <si>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</si>
  <si>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</si>
  <si>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</si>
  <si>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</si>
  <si>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</si>
  <si>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</si>
  <si>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</si>
  <si>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</si>
  <si>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</si>
  <si>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</si>
  <si>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</si>
  <si>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</si>
  <si>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</si>
  <si>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</si>
  <si>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</si>
  <si>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</si>
  <si>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</si>
  <si>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</si>
  <si>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</si>
  <si>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</si>
  <si>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</si>
  <si>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</si>
  <si>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Categoria de Despesa</t>
  </si>
  <si>
    <t>CNPF / CPF do Fornecedor / Prestador</t>
  </si>
  <si>
    <t>Nome do Fornecedor / Prestador</t>
  </si>
  <si>
    <t>Tipo (Bem ou Serviço)</t>
  </si>
  <si>
    <t>Possui NF</t>
  </si>
  <si>
    <t>Número da Nota Fiscal</t>
  </si>
  <si>
    <t>Data de Emissão da NF</t>
  </si>
  <si>
    <t>Chave de Acesso</t>
  </si>
  <si>
    <t>Código IBGE</t>
  </si>
  <si>
    <t>Valor</t>
  </si>
  <si>
    <t>Nota de Emprenho</t>
  </si>
  <si>
    <t>Data NE</t>
  </si>
  <si>
    <t>Valor Empenhado</t>
  </si>
  <si>
    <t>Número Ordem Bancária</t>
  </si>
  <si>
    <t>Data OB</t>
  </si>
  <si>
    <t>Valor Pago</t>
  </si>
  <si>
    <t>CPF / CNPJ Origem</t>
  </si>
  <si>
    <t>Nome Origem</t>
  </si>
  <si>
    <t>Descrição</t>
  </si>
  <si>
    <t>Data</t>
  </si>
  <si>
    <t>CNPJ do Fornecedor</t>
  </si>
  <si>
    <t>Nome do Fornecedor</t>
  </si>
  <si>
    <t>Objeto do Contrato</t>
  </si>
  <si>
    <t>Data de Assinatura</t>
  </si>
  <si>
    <t>Término Vigênica</t>
  </si>
  <si>
    <t>Valot Total</t>
  </si>
  <si>
    <t>Link para o contrato</t>
  </si>
  <si>
    <t>CNPJ do Forncedor</t>
  </si>
  <si>
    <t>Número do TA</t>
  </si>
  <si>
    <t>Térmo Vigência</t>
  </si>
  <si>
    <t>Valor Total</t>
  </si>
  <si>
    <t>Link para o aditivo</t>
  </si>
  <si>
    <t>CÁLCULO DO TURNOVER</t>
  </si>
  <si>
    <t>RESPONSÁVEL</t>
  </si>
  <si>
    <t>MÊS/ANO</t>
  </si>
  <si>
    <t>DESCRIÇÃO DO CAMPO</t>
  </si>
  <si>
    <t>PREENCHIMENTO</t>
  </si>
  <si>
    <t>TURNOVER =</t>
  </si>
  <si>
    <t>(</t>
  </si>
  <si>
    <t>+</t>
  </si>
  <si>
    <t>)</t>
  </si>
  <si>
    <t>÷</t>
  </si>
  <si>
    <t>CLT Mês anterior</t>
  </si>
  <si>
    <t>x</t>
  </si>
  <si>
    <t>Resultado =</t>
  </si>
  <si>
    <t>CATEGORIA PROFISSIONAL</t>
  </si>
  <si>
    <t xml:space="preserve">RECURSOS HUMANOS </t>
  </si>
  <si>
    <t>TIPO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</si>
  <si>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</si>
  <si>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</si>
  <si>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</si>
  <si>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</si>
  <si>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</si>
  <si>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</si>
  <si>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</si>
  <si>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</si>
  <si>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</si>
  <si>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</si>
  <si>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</si>
  <si>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</si>
  <si>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QUANTIDADE</t>
  </si>
  <si>
    <t>1.1.1.1. Médicos</t>
  </si>
  <si>
    <t>CLT</t>
  </si>
  <si>
    <t>1.1.1.2. Outros profissionais de saúde
Incluir (1.1.2. Assistencia Odontológica)</t>
  </si>
  <si>
    <t>1.1.3. Administrativo</t>
  </si>
  <si>
    <t>SUBTOTAL 01 (CLT)</t>
  </si>
  <si>
    <t>6.1.1.1. Médicos</t>
  </si>
  <si>
    <t>PESSOA 
JURÍDICA</t>
  </si>
  <si>
    <t>6.1.1.2. Outros profissionais de saúde</t>
  </si>
  <si>
    <t>SUBTOTAL 02 (TERCEIRIZADOS)</t>
  </si>
  <si>
    <t>GERAL RH (CLT + TERCEIRIZADOS)</t>
  </si>
  <si>
    <t>FGTS 8%</t>
  </si>
  <si>
    <t>PIS 1%</t>
  </si>
  <si>
    <t>FÉRIAS (Resumo da Folha de Férias anexada)</t>
  </si>
  <si>
    <t>FOLHA 13º SALÁRIO (Resumo da folha anexada)</t>
  </si>
  <si>
    <t>RESCISÃO</t>
  </si>
  <si>
    <t>PIS/GUIA PAGA</t>
  </si>
  <si>
    <t>GUIA PAGA</t>
  </si>
  <si>
    <t>FGTS/GUIA PAGA</t>
  </si>
  <si>
    <t>SOMA DAS GUIAS PAGAS ( ATIVOS E JOVENS)</t>
  </si>
  <si>
    <t>PIS/FOLHA ATIVO</t>
  </si>
  <si>
    <t>1% SOB FOLHA DE ATIVOS</t>
  </si>
  <si>
    <t>FGTS/FOLHA ATIVO</t>
  </si>
  <si>
    <t>8% SOB FOLHA DE ATIVOS</t>
  </si>
  <si>
    <t>PIS/FOLHA JOVEM APRENDIZ</t>
  </si>
  <si>
    <t>1% SOB FOLHA DE JOVENS APRENDIZ</t>
  </si>
  <si>
    <t>FGTS/JOVEM APRENDIZ</t>
  </si>
  <si>
    <t>8% SOB FOLHA DE JOVENS APRENDIZ</t>
  </si>
  <si>
    <t>PIS/ FÉRIAS</t>
  </si>
  <si>
    <t>1% SOB FOLHA DE FÉRIAS</t>
  </si>
  <si>
    <t>FGTS/FÉRIAS</t>
  </si>
  <si>
    <t>8% SOB FOLHA DE FÉRIAS</t>
  </si>
  <si>
    <t>PIS/ 13º</t>
  </si>
  <si>
    <t>1% SOB. FOLHA 13º SALÁRIO</t>
  </si>
  <si>
    <t>FGTS/13º</t>
  </si>
  <si>
    <t>8% SOB FOLHA 13º SALÁRIO</t>
  </si>
  <si>
    <t>PIS/RESCISÃO</t>
  </si>
  <si>
    <t>1% CONFORME ITEM TRIB. DA FOLHA DEMITIDOS</t>
  </si>
  <si>
    <t>FGTS/RESCISÃO</t>
  </si>
  <si>
    <t>8% CONFORME ITEM TRIB. FOLHA DE DEMITIDOS</t>
  </si>
  <si>
    <t>BASES DA FOLHA</t>
  </si>
  <si>
    <t>TOTAL DE ORDENADOS (Somatório dos Médicos, Outros Profissionais, Assistência Odontológica e Administrativo)</t>
  </si>
  <si>
    <t>FOLHA DE FÉRIAS</t>
  </si>
  <si>
    <t>TOTAL DE VENCIMENTO DA FOLHA 13º SALÁRIO</t>
  </si>
  <si>
    <t>Deduções (Somatório dos eventos: )</t>
  </si>
  <si>
    <t>FOLHA DE ATIVOS (Conforme resumo de folha)</t>
  </si>
  <si>
    <t>FOLHA DO JOVEM APRENDIZ (Não está incluído na folha de Ativos e nem Geral. É uma folha separada)</t>
  </si>
  <si>
    <t>TOTAL DE VENCIMENTOS/FOLHA DE RESCISÃO</t>
  </si>
  <si>
    <t>TOTAL DE VENCIMENTOS (Somatório do total de Ativos, Jovem Aprendiz e Folha de Rescisão)</t>
  </si>
  <si>
    <t xml:space="preserve">COD. DO EVENTO </t>
  </si>
  <si>
    <t>DEDUÇÃO DOS ORDENADOS 
FOLHA ATIVO</t>
  </si>
  <si>
    <t>INFORMAÇÕES GRRF PARA FGTS RESCISÃO</t>
  </si>
  <si>
    <t>Nome</t>
  </si>
  <si>
    <t>Valor da GRRF</t>
  </si>
  <si>
    <t>DEDUÇÃO DOS ORDENADOS 
FOLHA DEMITIDOS</t>
  </si>
  <si>
    <t>INFORMAÇÕES ENCARGOS PARA PLANILHA FINANCEIRA</t>
  </si>
  <si>
    <t>1.2 FGTS</t>
  </si>
  <si>
    <t>FGTS DOS ATIVOS + FGTS DOS JOVENS</t>
  </si>
  <si>
    <t>1.3 PIS</t>
  </si>
  <si>
    <t>PIS DOS ATIVOS + PIS DOS JOVENS</t>
  </si>
  <si>
    <t>INFORMAÇÕES BENEFÍCIOS PARA PLANILHA FINANCEIRA</t>
  </si>
  <si>
    <t xml:space="preserve">1.4 BENEFÍCIOS </t>
  </si>
  <si>
    <t>Benefícios Pagos</t>
  </si>
  <si>
    <t>Vale Transporte</t>
  </si>
  <si>
    <t>Seguro de Vida</t>
  </si>
  <si>
    <t>Auxilios</t>
  </si>
  <si>
    <t>Plano de Saúde</t>
  </si>
  <si>
    <t>Alimentação (NF Refeição)</t>
  </si>
  <si>
    <t>Desconto Folha Geral Benefícios</t>
  </si>
  <si>
    <t xml:space="preserve">Vale Transporte </t>
  </si>
  <si>
    <t>Seguro de Vida Médicos</t>
  </si>
  <si>
    <t>Refeição</t>
  </si>
  <si>
    <t>GERÊNCIA CONTÁBIL FINANCEIRA - FUNDO MUNICIPAL DE SAÚDE</t>
  </si>
  <si>
    <t>ELETRÔNICO - E-MAIL</t>
  </si>
  <si>
    <t>PRESTAÇÃO DE CONTAS FÍSICA</t>
  </si>
  <si>
    <t>PCF
(formato excel)</t>
  </si>
  <si>
    <t xml:space="preserve">Planilha Contábil Financeiro </t>
  </si>
  <si>
    <t>Quant. de Pasta A a Z enviada</t>
  </si>
  <si>
    <t>Fundo Fixo</t>
  </si>
  <si>
    <t>ARQUIVOS FÍSICOS</t>
  </si>
  <si>
    <t>Planilha Contábil Financeiro 
(PDF, carimbo e assinatura)</t>
  </si>
  <si>
    <t>1 Conta Corrente (D e C)</t>
  </si>
  <si>
    <t>Demonstrativos
(Anexos II ao VIII, Categoria Profissional e Planilha de Conferência)</t>
  </si>
  <si>
    <t>2 Conta Corrente (D e C)</t>
  </si>
  <si>
    <t>Receitas Operacionais</t>
  </si>
  <si>
    <t>Saldo Final do Estoque</t>
  </si>
  <si>
    <t>Aplicação Financeira</t>
  </si>
  <si>
    <t xml:space="preserve">Certidões
(Certidão Municipal/Mercantil, Certidão FGTS, Certidão Trabalhista, Certidão de Regularidade Fiscal do Estado, Certidão de Débitos Fiscais Estado, Certidão Conjunta Dívida Ativa, Certidão Simplificada Junta Comercial, Cartão do CNPJ atualizado e Consulta ao Portal da Transparência - CEIS) 
</t>
  </si>
  <si>
    <t>Anexos II 
(preenchido conforme Resolução do TCE)</t>
  </si>
  <si>
    <t>Contratos e Termos Aditivos</t>
  </si>
  <si>
    <t>Anexos III
(preenchido conforme Resolução do TCE)</t>
  </si>
  <si>
    <t>Extrato CAGED</t>
  </si>
  <si>
    <t>Anexos IV
(preenchido conforme Resolução do TCE)</t>
  </si>
  <si>
    <t>Turnover</t>
  </si>
  <si>
    <t>Anexos V
(preenchido conforme Resolução do TCE)</t>
  </si>
  <si>
    <t>Memória de Cálculo da Folha de Pagamento</t>
  </si>
  <si>
    <t>Anexos VI
(preenchido conforme Resolução do TCE)</t>
  </si>
  <si>
    <t>Folhas Ativos / Jovem Aprendiz / 13º
 (completas)</t>
  </si>
  <si>
    <t>Anexos VII
(preenchido conforme Resolução do TCE)</t>
  </si>
  <si>
    <t>Impostos
(DARF, GPS, FGTS, PIS)</t>
  </si>
  <si>
    <t>Anexos VIII
(preenchido conforme Resolução do TCE)</t>
  </si>
  <si>
    <t>Benefícios 
(Nota fiscal, boleto, apólice, relação dos funcionários e comprovante de pagamento)</t>
  </si>
  <si>
    <t>Folha Demitidos / Jovem Aprendiz
(completas)</t>
  </si>
  <si>
    <t>Categoria Profissional</t>
  </si>
  <si>
    <t>GRRF
(duas folhas da GRRF e comprovante de pagamento)</t>
  </si>
  <si>
    <t>Cálculo Folha de Pagamento</t>
  </si>
  <si>
    <t>Termo Rescisório
(termo e comprovante de pagamento)</t>
  </si>
  <si>
    <t>PASTA</t>
  </si>
  <si>
    <t>Planilha Contábil Financeiro 
(formato PDF, carimbo e assinatura)</t>
  </si>
  <si>
    <t>Balancete Contábil Analítico 
(última folha)</t>
  </si>
  <si>
    <t>Anexos II ao VIII
(formato excel)</t>
  </si>
  <si>
    <t>Anexos II ao VIII
(formato CSV)</t>
  </si>
  <si>
    <t>Balancete Contábil Analítico 
(geral)</t>
  </si>
  <si>
    <t>Anexos II ao VIII
(formato ZIP)</t>
  </si>
  <si>
    <t>Memória de Cálculo Estoque
(planilha excel)</t>
  </si>
  <si>
    <t>Relatório de Saída
 (por grupo)</t>
  </si>
  <si>
    <t>Fluxo de Caixa</t>
  </si>
  <si>
    <t>Relatório de Entrada
 (por grupo)</t>
  </si>
  <si>
    <t>Conciliação Bancária</t>
  </si>
  <si>
    <t>Notas Fiscais</t>
  </si>
  <si>
    <t>Extratos Bancários em formato PDF
(Conta Corrente e Aplicação)</t>
  </si>
  <si>
    <t>Extratos Bancários em formato CSV
(Conta Corrente e Aplicação)</t>
  </si>
  <si>
    <t>Planilha Débito e Crédito em formato excel
(Extratos Bancários)</t>
  </si>
  <si>
    <t>Planilha Aplicação Financeira em formato excel
(Extratos Bancários)</t>
  </si>
  <si>
    <t>Extratos Bancários 
(Conta Corrente)</t>
  </si>
  <si>
    <t>Extratos Bancários 
(Aplicação)</t>
  </si>
  <si>
    <t>Impostos</t>
  </si>
  <si>
    <t>Termo de Responsabilidade do Fundo Fixo</t>
  </si>
  <si>
    <t>Memória de Cálculo Folha
(planilha excel)</t>
  </si>
  <si>
    <t>Planilha do Fundo Fixo</t>
  </si>
  <si>
    <t>Relatório Gerencial</t>
  </si>
  <si>
    <t>Prestação de Contas em formato PDF</t>
  </si>
  <si>
    <t>LEGENDA PARA PREENCHIMENTO COLUNAS "C" e "G"</t>
  </si>
  <si>
    <t>N / A: NÃO SE APLICA</t>
  </si>
  <si>
    <t>OK: QUANDO A UNIDADE ANEXAR NO DRIVE E NA PRESTAÇÃO DE CONTAS.</t>
  </si>
  <si>
    <t>F :  QUANDO FALTAR NO DRIVE OU NA PRESTAÇÃO DE CONTAS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</si>
  <si>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</si>
  <si>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</si>
  <si>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</si>
  <si>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</si>
  <si>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</si>
  <si>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</si>
  <si>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</si>
  <si>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</si>
  <si>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</si>
  <si>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 xml:space="preserve"> </t>
  </si>
  <si>
    <t>DIFERENÇA</t>
  </si>
  <si>
    <t xml:space="preserve">  </t>
  </si>
  <si>
    <t>JANEIRO/2022 - VERSÃO 1.0</t>
  </si>
  <si>
    <t>FEVEREIRO/2022</t>
  </si>
  <si>
    <t xml:space="preserve">BANCO:                    
AG:
CONTA:   
TIPO DE APLICAÇÃO: </t>
  </si>
  <si>
    <t xml:space="preserve">BANCO:                        
AG: 
CONTA: 
TIPO DE APLICAÇÃO: </t>
  </si>
  <si>
    <t>SALDO FINAL DO ESTOQUE</t>
  </si>
  <si>
    <t>INSUMOS ASSISTENCIAIS</t>
  </si>
  <si>
    <t>Materiais Descartáveis/Materiais de Penso</t>
  </si>
  <si>
    <t>Medicamentos</t>
  </si>
  <si>
    <t>Dietas Industrializadas</t>
  </si>
  <si>
    <t>Gases Medicinais</t>
  </si>
  <si>
    <t>Material de uso odontológico</t>
  </si>
  <si>
    <t>Material laboratorial</t>
  </si>
  <si>
    <t>2.8</t>
  </si>
  <si>
    <t>Outras Despesas com Insumos Assistenciais</t>
  </si>
  <si>
    <t>MATERIAL / CONSUMOS DIVERSOS</t>
  </si>
  <si>
    <t>3.6.</t>
  </si>
  <si>
    <t>3.6.1</t>
  </si>
  <si>
    <r>
      <rPr>
        <i/>
        <sz val="12"/>
        <rFont val="Calibri"/>
        <family val="2"/>
      </rPr>
      <t xml:space="preserve">      3.6.1.</t>
    </r>
    <r>
      <rPr>
        <i/>
        <sz val="14"/>
        <rFont val="Calibri"/>
        <family val="2"/>
      </rPr>
      <t xml:space="preserve"> Manutenção de Bem</t>
    </r>
    <r>
      <rPr>
        <i/>
        <sz val="12"/>
        <rFont val="Calibri"/>
        <family val="2"/>
      </rPr>
      <t xml:space="preserve"> Imóvel </t>
    </r>
  </si>
  <si>
    <t>3.6.1.1</t>
  </si>
  <si>
    <r>
      <rPr>
        <sz val="12"/>
        <rFont val="Calibri"/>
        <family val="2"/>
      </rPr>
      <t xml:space="preserve">      3.6.1.1.</t>
    </r>
    <r>
      <rPr>
        <sz val="14"/>
        <rFont val="Calibri"/>
        <family val="2"/>
      </rPr>
      <t xml:space="preserve"> Manutenção Predial / Mobiliário</t>
    </r>
  </si>
  <si>
    <t>3.6.2</t>
  </si>
  <si>
    <t xml:space="preserve">      3.6.2.  Manutenção de Bem Móvel</t>
  </si>
  <si>
    <t>3.6.2.1</t>
  </si>
  <si>
    <t xml:space="preserve">             3.6.2.1. Suprimentos de Informática</t>
  </si>
  <si>
    <t>3.6.2.2</t>
  </si>
  <si>
    <t xml:space="preserve">             3.6.2.2.  Manutenção de Veículos</t>
  </si>
  <si>
    <t>3.6.2.2.1</t>
  </si>
  <si>
    <t xml:space="preserve">                  3.6.2.2.1. Lubrificantes Veiculares</t>
  </si>
  <si>
    <t>3.6.2.2.2</t>
  </si>
  <si>
    <t xml:space="preserve">                  3.6.2.2.2. Outros Materiais de Manutenção de Veículos</t>
  </si>
  <si>
    <t>3.6.2.3</t>
  </si>
  <si>
    <t xml:space="preserve">             3.6.2.3.  Manutenção de Equipamentos</t>
  </si>
  <si>
    <t>3.6.2.3.1</t>
  </si>
  <si>
    <t xml:space="preserve">             3.6.2.3.1. Equipamento Médico - Hospitalar</t>
  </si>
  <si>
    <t>3.6.2.3.2</t>
  </si>
  <si>
    <t xml:space="preserve">             3.6.2.3.2. Outros Equipamentos </t>
  </si>
  <si>
    <t>3.6.2.4</t>
  </si>
  <si>
    <t xml:space="preserve">             3.6.2.4. Outros Materiais de Manutenção de Bem Móvel</t>
  </si>
  <si>
    <t>INVESTIMENTO AUTORIZADP PELA SMS</t>
  </si>
  <si>
    <t>ESTOQUE ITEM 8.</t>
  </si>
  <si>
    <t>TOTAL 8.</t>
  </si>
  <si>
    <t>TOTAL GERAL (1.2 + 2 + 3 + 8)</t>
  </si>
  <si>
    <t>_______________________________________________________________</t>
  </si>
  <si>
    <t xml:space="preserve">Assinatura do responsável </t>
  </si>
  <si>
    <t xml:space="preserve">  2.7. Material Laboratorial</t>
  </si>
  <si>
    <t xml:space="preserve">  2.8. Outras Despesas com Insumos Assistenciais</t>
  </si>
  <si>
    <t xml:space="preserve">  3.2. Material / Gêneros Alimentícios</t>
  </si>
  <si>
    <t xml:space="preserve">      3.6.1. Manutenção de Bem Imóvel </t>
  </si>
  <si>
    <t xml:space="preserve">      3.6.1.1. Manutenção Predial / Mobiliário</t>
  </si>
  <si>
    <t xml:space="preserve">        3.6.2.4. Outros Materiais de Manutenção de Bem Móvel</t>
  </si>
  <si>
    <t>4. Seguro / Tributos / Despesas Bancárias</t>
  </si>
  <si>
    <t xml:space="preserve">  4.1. Seguro (Imóvel e Veículo)</t>
  </si>
  <si>
    <t xml:space="preserve">  4.1.1. Seguros Imóvel</t>
  </si>
  <si>
    <t xml:space="preserve">  4.1.2. Seguros Veículo</t>
  </si>
  <si>
    <t xml:space="preserve">  4.3. Despesas Bancárias (Taxa de Manutenção / Tarifas)</t>
  </si>
  <si>
    <t xml:space="preserve">      5.1.1. Telefonia Móvel</t>
  </si>
  <si>
    <t xml:space="preserve">      5.1.2. Telefonia Fixa/Internet</t>
  </si>
  <si>
    <t xml:space="preserve">      5.4.1. Locação de Imóvel (Pessoa Jurídica)</t>
  </si>
  <si>
    <t xml:space="preserve">      5.4.2. Locação de Máquinas e Equipamentos (Pessoa Jurídica)</t>
  </si>
  <si>
    <t xml:space="preserve">      5.4.3. Locação de Equipamentos Médico-Hospitalares (Pessoa Jurídica)</t>
  </si>
  <si>
    <t xml:space="preserve">      5.4.4. Locação de Veículos Automotores (Exceto Ambulância) (Pessoa Jurídica) </t>
  </si>
  <si>
    <t xml:space="preserve">  5.5. Serviços Gráficos, de Encadernação e de Emolduração</t>
  </si>
  <si>
    <t xml:space="preserve">  5.6. Serviços Cartório e Correios</t>
  </si>
  <si>
    <t xml:space="preserve">  5.7. Outras Despesas Gerais </t>
  </si>
  <si>
    <t xml:space="preserve">      5.7.1. Outras Despesas Gerais (Pessoa Física)</t>
  </si>
  <si>
    <t xml:space="preserve">      5.7.2. Outras Despesas Gerais (Pessoa Juridica)</t>
  </si>
  <si>
    <t>6. Serviços Terceirizados / Contratos de Prestação de Serviços</t>
  </si>
  <si>
    <t xml:space="preserve">  6.1. Assistência Médica</t>
  </si>
  <si>
    <t xml:space="preserve">        6.1.1. Médicos</t>
  </si>
  <si>
    <t xml:space="preserve">        6.1.2. Outros profissionais de saúde</t>
  </si>
  <si>
    <t xml:space="preserve">        6.1.3. Laboratório</t>
  </si>
  <si>
    <t xml:space="preserve">        6.1.4. Alimentação/Dietas</t>
  </si>
  <si>
    <t xml:space="preserve">        6.1.5. Locação de Ambulâncias</t>
  </si>
  <si>
    <t xml:space="preserve">        6.1.6. Outras Pessoas Jurídicas</t>
  </si>
  <si>
    <t xml:space="preserve">  6.3. Administrativos </t>
  </si>
  <si>
    <t xml:space="preserve">    6.3.1. Pessoa Jurídica</t>
  </si>
  <si>
    <t xml:space="preserve">        6.3.1.1. Coleta de Lixo Hospitalar</t>
  </si>
  <si>
    <t xml:space="preserve">        6.3.1.2. Manutenção/Aluguel/Uso de Sistemas ou Softwares</t>
  </si>
  <si>
    <t xml:space="preserve">        6.3.1.3. Vigilância</t>
  </si>
  <si>
    <t xml:space="preserve">        6.3.1.4. Consultorias </t>
  </si>
  <si>
    <t xml:space="preserve">        6.3.1.5. Treinamentos</t>
  </si>
  <si>
    <t xml:space="preserve">        6.3.1.6. Serviços Contábeis</t>
  </si>
  <si>
    <t xml:space="preserve">        6.3.1.7. Serviços Advocatícios</t>
  </si>
  <si>
    <t xml:space="preserve">        6.3.1.8. Dedetização</t>
  </si>
  <si>
    <t xml:space="preserve">        6.3.1.9. Limpeza</t>
  </si>
  <si>
    <t xml:space="preserve">        6.3.1.10. Outras Pessoas Jurídicas</t>
  </si>
  <si>
    <t xml:space="preserve">        6.3.2. Serviços Domésticos</t>
  </si>
  <si>
    <t xml:space="preserve">             6.3.2.1. Lavanderia</t>
  </si>
  <si>
    <t xml:space="preserve">             6.3.2.2.  Serviços de Cozinha e Copeira</t>
  </si>
  <si>
    <t xml:space="preserve">             6.3.2.3. Outros Serviços Domésticos</t>
  </si>
  <si>
    <t>7.1 Manutenção (Pessoa Física)</t>
  </si>
  <si>
    <t xml:space="preserve">  7.1.1. Reparo e Manutenção de Equipamentos</t>
  </si>
  <si>
    <t xml:space="preserve">      7.1.1.1. Equipamentos Médico - Hospitalar</t>
  </si>
  <si>
    <t xml:space="preserve">      7.1.1.2. Equipamentos de Informática</t>
  </si>
  <si>
    <t xml:space="preserve">      7.1.1.3. Outros Reparos e Manutenção de Equipamentos</t>
  </si>
  <si>
    <t xml:space="preserve">  7.1.2. Reparo e Manutenção de Bens Móveis de Outras Naturezas</t>
  </si>
  <si>
    <t xml:space="preserve">  7.1.3. Reparo e Manutenção de Veículos</t>
  </si>
  <si>
    <t xml:space="preserve">  7.1.4. Reparo e Manutenção de Bens Imóveis</t>
  </si>
  <si>
    <t>7.2 Manutenção (Pessoa Jurídica)</t>
  </si>
  <si>
    <t xml:space="preserve">  7.2.1. Reparo e Manutenção de Máquinas e Equipamentos</t>
  </si>
  <si>
    <t xml:space="preserve">      7.2.1.1. Equipamentos Médico - Hospitalar</t>
  </si>
  <si>
    <t xml:space="preserve">      7.2.1.2. Equipamentos de Informática</t>
  </si>
  <si>
    <t xml:space="preserve">      7.2.1.3. Engenharia Clínica</t>
  </si>
  <si>
    <t xml:space="preserve">      7.2.1.4. Outros Reparos e Manutenção de Máquinas e Equipamentos</t>
  </si>
  <si>
    <t xml:space="preserve">  7.2.2. Reparo e Manutenção de Bens Imóveis</t>
  </si>
  <si>
    <t xml:space="preserve">  7.2.3. Reparo e Manutenção de Veículos</t>
  </si>
  <si>
    <t xml:space="preserve">  7.2.4. Reparo e Manutenção de Bens Móveis de Outras Naturezas</t>
  </si>
  <si>
    <t>INVESTIMENTOS (3)</t>
  </si>
  <si>
    <t>SALDO FINAL (4 =1+2+3)</t>
  </si>
  <si>
    <t>ABRIL/2022</t>
  </si>
  <si>
    <t>Flávia Magno Fernandes</t>
  </si>
  <si>
    <t>Percentual de turnover do mês de ABRIL/2022</t>
  </si>
  <si>
    <t>CENTRO DE PARTO NORMAL PERI-HOSPITALAR</t>
  </si>
  <si>
    <t>CENTRO DE PARTO NORMAL PERI-HOSPITALAR
SALDO DE PROVISÃO - ABRIL/2022</t>
  </si>
  <si>
    <t>CENTRO DE PARTO NORMAL PERI-HOSPITALAR
PLANILHA DO FUNDO FIXO
ABRIL/2022</t>
  </si>
  <si>
    <t>CENTRO DE PARTO NORMAL PERI-HOSPITALAR
PLANILHA DÉBITO E CRÉDITO
 MÊS ABRIL/2022</t>
  </si>
  <si>
    <t>PLANILHA DE CONFERÊNCIA
CENTRO DE PARTO NORMAL PERI-HOSPITALAR</t>
  </si>
  <si>
    <t>ANO 2 0 2 2 - Competência mês de ABRIL/ 2022</t>
  </si>
  <si>
    <t>CONTA CORRENTE 
BANCO BRADESCO
AG: 02864 C/C 0003710-9</t>
  </si>
  <si>
    <t>CENTRO DE PARTO NORMAL PERI-HOSPITAL</t>
  </si>
  <si>
    <t xml:space="preserve">IMPERIO COMERCIO DE COMBUSTIVEIS </t>
  </si>
  <si>
    <t>DIESEL  COMUM S10</t>
  </si>
  <si>
    <t xml:space="preserve">ATACADO DOS PRESENTES </t>
  </si>
  <si>
    <t>COMPRA DE MATERIAS ESCRITORIO</t>
  </si>
  <si>
    <t>FORMULA INFANTIL (APTAMIL 1)</t>
  </si>
  <si>
    <t>POSTO BOM SUCESSO</t>
  </si>
  <si>
    <t>S/N</t>
  </si>
  <si>
    <t>UBER</t>
  </si>
  <si>
    <t>PARA BUSCAR OXITOCINA NO HOSPITAL SANTA JOANA</t>
  </si>
  <si>
    <t>5.5</t>
  </si>
  <si>
    <t>SOLICITAÇÃO FUNDO FIXO</t>
  </si>
  <si>
    <t>ASSOCIAÇÃO DE PROTEÇÃO A MATERNIDADE E INFRA</t>
  </si>
  <si>
    <t>CONSULT LAB LABORATÓRIO DE ANÁLISES CLÍNICAS LTDA</t>
  </si>
  <si>
    <t>PRESTAÇÃO DE SERVIÇOS DE EXAMES LABORATORIAS</t>
  </si>
  <si>
    <t xml:space="preserve"> 01/04/2022</t>
  </si>
  <si>
    <t>SERVIÇOS DE REPROCESSAMENTO ( ESTERILIZAÇÃO)</t>
  </si>
  <si>
    <t>NUTRIFINE REFEIÇÕES LTDA</t>
  </si>
  <si>
    <t xml:space="preserve">FORNECIMENTO DE REFEIÇÕES </t>
  </si>
  <si>
    <t>SOCASA SAÚDE AMBIENTAL LTDA</t>
  </si>
  <si>
    <t>SERVIÇO DE CONTROLE DE PRAGAS, DESINSETIZAÇÃO</t>
  </si>
  <si>
    <t>PALLIO COMÉRCIO E SERVIÇOS LTDA</t>
  </si>
  <si>
    <t>LOCAÇÃO DE AMBULÂNCIA</t>
  </si>
  <si>
    <t>CIRURGICA MONTEBELLO LTDA</t>
  </si>
  <si>
    <t>05/04/2022</t>
  </si>
  <si>
    <t>2622 0408 6747 5200 0140 5500 1000 1288 8612 3145 8933</t>
  </si>
  <si>
    <t>2622 0408 6747 5200 0301 5500 1000 0331 2514 9637 1675</t>
  </si>
  <si>
    <t>MEGAMED COMERCIO LTDA</t>
  </si>
  <si>
    <t>17516</t>
  </si>
  <si>
    <t>2622 0405 9326 2400 0160 5500 1000 0175 1614 0687 1205</t>
  </si>
  <si>
    <t>ULTRAMEGA DISTRIBUIDORA HOSPITALAR LTDA</t>
  </si>
  <si>
    <t>04/04/2022</t>
  </si>
  <si>
    <t>2622 0421 5967 3600 0144 5500 1000 1518 0510 0156 7253</t>
  </si>
  <si>
    <t>2622 0408 6747 5200 0140 5500 1000 1288 9314 6961 6909</t>
  </si>
  <si>
    <t>CIRÚRGICA RECIFE</t>
  </si>
  <si>
    <t>30/03/2022</t>
  </si>
  <si>
    <t>2622 0300 2361 9300 0184 5500 1000 0703 5410 0070 3556</t>
  </si>
  <si>
    <t xml:space="preserve">IPSEP INFORMÁTICA E ESCRITÓRIO </t>
  </si>
  <si>
    <t>49164</t>
  </si>
  <si>
    <t>2622 0311 6486 7600 0102 5500 1000 0491 6410 0018 5482</t>
  </si>
  <si>
    <t xml:space="preserve">S </t>
  </si>
  <si>
    <t>08674752000140</t>
  </si>
  <si>
    <t>05932624000160</t>
  </si>
  <si>
    <t>21596736000144</t>
  </si>
  <si>
    <t>00236193000184</t>
  </si>
  <si>
    <t>11648676000102</t>
  </si>
  <si>
    <t>B</t>
  </si>
  <si>
    <t>19434355000117</t>
  </si>
  <si>
    <t>ILITHIA CLAUDIA DE ANDRADE COM VAR PRODS P BEBES E GEST ME</t>
  </si>
  <si>
    <t>010355</t>
  </si>
  <si>
    <t>070354</t>
  </si>
  <si>
    <t>128893</t>
  </si>
  <si>
    <t>151805</t>
  </si>
  <si>
    <t>013125</t>
  </si>
  <si>
    <t>128886</t>
  </si>
  <si>
    <t>3522 0419 4343 5500 0117 5500 1000 0103 5514 1543 6960</t>
  </si>
  <si>
    <t>11449180000100</t>
  </si>
  <si>
    <t>49835</t>
  </si>
  <si>
    <t>31/03/2022</t>
  </si>
  <si>
    <t>26 2203 114491800000100550010000498351000051249</t>
  </si>
  <si>
    <t>09007162000126</t>
  </si>
  <si>
    <t>MAUES LOBATO COM E REF LTDA</t>
  </si>
  <si>
    <t>085128</t>
  </si>
  <si>
    <t>2622 0409 0071 6200 0126 5500 1000 0851 2817 0270 8080</t>
  </si>
  <si>
    <t>21216468000198</t>
  </si>
  <si>
    <t>SANMED DISTRIBUIDORA DE PRODUTOS MÉDICOS-HOSPITALAR</t>
  </si>
  <si>
    <t>006948</t>
  </si>
  <si>
    <t>2622 0321 2164 6800 0198 5500 1000 0069 4818 8202 2038</t>
  </si>
  <si>
    <t>21381761000100</t>
  </si>
  <si>
    <t>SIX DISTRIBUIDORA HOSPITALAR LTDA</t>
  </si>
  <si>
    <t>047743</t>
  </si>
  <si>
    <t>2622 0421 3817 6100 0100 5500 1000 0477 4312 2235 1658</t>
  </si>
  <si>
    <t>30848237000198</t>
  </si>
  <si>
    <t>PH COMERCIO DE PRODUTOS MEDICOS HOSPITAL</t>
  </si>
  <si>
    <t>009615</t>
  </si>
  <si>
    <t>07/04/2022</t>
  </si>
  <si>
    <t>2622 0430 8482 3700 0198 5500 1000 0096 1518 4998 4144</t>
  </si>
  <si>
    <t>DPROSMED DISTRIBUIDORA DE PRODUTOS MÉDICOS HOSPILATAR LTDA</t>
  </si>
  <si>
    <t>50004</t>
  </si>
  <si>
    <t>08/04/2022</t>
  </si>
  <si>
    <t>26 2204 11449180000100 55 001 000050004 1 00005386 8</t>
  </si>
  <si>
    <t>085152</t>
  </si>
  <si>
    <t>2622 0409 0071 6200 0126 5500 1000 0851 5215 8770 2645</t>
  </si>
  <si>
    <t>047801</t>
  </si>
  <si>
    <t>2622 0421 3718 6100 0100 5500 1000 0478 012 2804 0498</t>
  </si>
  <si>
    <t>35753111000153</t>
  </si>
  <si>
    <t>NORD PRODUTOS EM SAUDE LTDA</t>
  </si>
  <si>
    <t>6130</t>
  </si>
  <si>
    <t>2622 0435 7531 1100 0153 5500 1000 0061 3010 0006 2240</t>
  </si>
  <si>
    <t>129128</t>
  </si>
  <si>
    <t>2622 0408 6747 5200 0140 5500 1000 1291 2813 9782 1747</t>
  </si>
  <si>
    <t>32384285000106</t>
  </si>
  <si>
    <t>CONCEITO DISTRIBUIDORA DE MEDICAMENTOS E MATERIAS</t>
  </si>
  <si>
    <t>009298</t>
  </si>
  <si>
    <t>3122 0432 3842 8500 0106 5500 1000 0092 9815 7892 1708</t>
  </si>
  <si>
    <t>08674752000301</t>
  </si>
  <si>
    <t>013186</t>
  </si>
  <si>
    <t>2622 0408 6747 52500 0301 5500 1000 0131 8617 9240 5339</t>
  </si>
  <si>
    <t>009641</t>
  </si>
  <si>
    <t>2622 0430 8482 3700 0198 5500 1000 0096 4119 5274 1372</t>
  </si>
  <si>
    <t>013229</t>
  </si>
  <si>
    <t>2622 0408 6747 5200 0301 5500 1000 0132 2919 1291 5613</t>
  </si>
  <si>
    <t>129269</t>
  </si>
  <si>
    <t>2622 0408 6747 5200 0140 5500 1000 1292 6910 5664 9640</t>
  </si>
  <si>
    <t>009639</t>
  </si>
  <si>
    <t>2622 0430 8482 3700 0198 5500 1000 0096 3918 5554 0513</t>
  </si>
  <si>
    <t>152275</t>
  </si>
  <si>
    <t>2622 0421 5967 3600 0144 5500 1000 1522 7510 0157 2300</t>
  </si>
  <si>
    <t>66437831000133</t>
  </si>
  <si>
    <t>HTS TECNOLOGIA EM SAUDE COMÉRCIO IMPORTAÇÃO E EXPORTAÇÃO LTDA</t>
  </si>
  <si>
    <t>141170</t>
  </si>
  <si>
    <t>14/04/2022</t>
  </si>
  <si>
    <t>3122 0466 4378 3100 0133 5500 1000 1411 7010 8349 3066</t>
  </si>
  <si>
    <t>19125796000218</t>
  </si>
  <si>
    <t>NORDMARKET COM DE PROD. HOSP. LTDA</t>
  </si>
  <si>
    <t>3272</t>
  </si>
  <si>
    <t>26 2204 19 125 796 0002 18 55 001 000 003 272 136 781 663 9</t>
  </si>
  <si>
    <t>30721825000166</t>
  </si>
  <si>
    <t>001251</t>
  </si>
  <si>
    <t>11/04/2022</t>
  </si>
  <si>
    <t>33 22 04 30 7211 825 0001 66 55 001 000 001 251 150 689 018 2</t>
  </si>
  <si>
    <t>DEAL VITAL COMERCIO M. C. H. LTD</t>
  </si>
  <si>
    <t>006984</t>
  </si>
  <si>
    <t>2622 0421 2164 6800 0198 5500 1000 0069 8411 0020 2204</t>
  </si>
  <si>
    <t>047871</t>
  </si>
  <si>
    <t>2622 0421 3817 6100 0100 5500 1000 0478 7110 3299 7948</t>
  </si>
  <si>
    <t>047869</t>
  </si>
  <si>
    <t>08/04/2011</t>
  </si>
  <si>
    <t>2622 0421 3817 6100 0100 5500 1000 0478 6915 0998 8327</t>
  </si>
  <si>
    <t>05044056000161</t>
  </si>
  <si>
    <t>DMH - PRODUTOS HOSPITALARES LTDA - EPP</t>
  </si>
  <si>
    <t>20317</t>
  </si>
  <si>
    <t>2622 0405 0440 5600 0161 5500 1000 0203 1714 5761 0108</t>
  </si>
  <si>
    <t>35353050000137</t>
  </si>
  <si>
    <t>MEDICTECH COMERCIO E SERVIÇOS LTDA</t>
  </si>
  <si>
    <t>314</t>
  </si>
  <si>
    <t>2622 0435 3530 5000 0137 5500 1000 0003 1410 4838 2416</t>
  </si>
  <si>
    <t>13427459000118</t>
  </si>
  <si>
    <t>GRAFICA RB SOLUÇÕES EM IMPRESSOS LTDA ME</t>
  </si>
  <si>
    <t>S</t>
  </si>
  <si>
    <t>9071</t>
  </si>
  <si>
    <t>29/03/2022</t>
  </si>
  <si>
    <t>FJTB-8QPD</t>
  </si>
  <si>
    <t>31469403000108</t>
  </si>
  <si>
    <t>DRS SOLUÇÕES E EQUIPAMENTOS DE PROTEÇÃO EIRELI</t>
  </si>
  <si>
    <t>001844</t>
  </si>
  <si>
    <t>02/05/2022</t>
  </si>
  <si>
    <t>2622 0531 4694 0300 0108 5500 1000 0018 4415 9914 9677</t>
  </si>
  <si>
    <t>SOCASA SAUDE AMBIENTAL LTDA - EPP</t>
  </si>
  <si>
    <t>6202</t>
  </si>
  <si>
    <t>06/04/2022</t>
  </si>
  <si>
    <t>MDVG25383</t>
  </si>
  <si>
    <t>TOTAL MÊS</t>
  </si>
  <si>
    <t>TOTAL POR TIPO</t>
  </si>
  <si>
    <t>VALOR R$</t>
  </si>
  <si>
    <t xml:space="preserve">        6.1.2.1. Médicos</t>
  </si>
  <si>
    <t xml:space="preserve">        6.1.2.2. Outros profissionais de saúde</t>
  </si>
  <si>
    <t xml:space="preserve">        6.1.2.3. Farmacêutico</t>
  </si>
  <si>
    <t xml:space="preserve">    6.2.2. Pessoa Física</t>
  </si>
  <si>
    <t xml:space="preserve">    6.3.2.1. Técnico Profissional (Nível Superior)</t>
  </si>
  <si>
    <t>CASA DE PARTO NORMAL - CPN</t>
  </si>
  <si>
    <t xml:space="preserve">    6.3.2.2. Apoio Administrativo, Técnico e Operacional</t>
  </si>
  <si>
    <t xml:space="preserve">    6.3.2.3. Outros Serviços</t>
  </si>
  <si>
    <r>
      <t xml:space="preserve">CPF PRESTADOR 
</t>
    </r>
    <r>
      <rPr>
        <sz val="9"/>
        <rFont val="Arial"/>
        <family val="2"/>
      </rPr>
      <t>(digitar sem . -)</t>
    </r>
  </si>
  <si>
    <r>
      <t xml:space="preserve">NOME COMPLETO 
</t>
    </r>
    <r>
      <rPr>
        <b/>
        <sz val="9"/>
        <rFont val="Arial"/>
        <family val="2"/>
      </rPr>
      <t>(sem acento)</t>
    </r>
  </si>
  <si>
    <r>
      <t xml:space="preserve">COMPETÊNCIA 
</t>
    </r>
    <r>
      <rPr>
        <b/>
        <sz val="9"/>
        <rFont val="Arial"/>
        <family val="2"/>
      </rPr>
      <t>(Escolher na lista suspensa)</t>
    </r>
  </si>
  <si>
    <r>
      <t xml:space="preserve">PERÍODO TRABALHADO 
</t>
    </r>
    <r>
      <rPr>
        <b/>
        <sz val="8"/>
        <rFont val="Arial"/>
        <family val="2"/>
      </rPr>
      <t>(Ex: XX a YY)</t>
    </r>
  </si>
  <si>
    <t>FUNÇÃO / CARGO</t>
  </si>
  <si>
    <r>
      <t xml:space="preserve">ITEM PCF 
</t>
    </r>
    <r>
      <rPr>
        <b/>
        <sz val="9"/>
        <rFont val="Arial"/>
        <family val="2"/>
      </rPr>
      <t>(Acessar lista suspensa)</t>
    </r>
  </si>
  <si>
    <t>VALOR BRUTO R$</t>
  </si>
  <si>
    <t>11.6.1.2.1. Médicos</t>
  </si>
  <si>
    <t>*Caráter Informativo</t>
  </si>
  <si>
    <t xml:space="preserve">ADOLFO CESAR MESQUITA DE SOUZA </t>
  </si>
  <si>
    <t>De 01 a 30/04/2022</t>
  </si>
  <si>
    <t>MEDICO PEDIATRA</t>
  </si>
  <si>
    <t>11.6.1.2.2. Outros profissionais de saúde</t>
  </si>
  <si>
    <t>ADRIANA DA SILVA BATISTA</t>
  </si>
  <si>
    <t>RECEPCIONISTA, EM GE</t>
  </si>
  <si>
    <t>11.6.1.2.3. Farmacêutico</t>
  </si>
  <si>
    <t xml:space="preserve">ALDELEIDE FAGUNDES DE BARROS </t>
  </si>
  <si>
    <t>COPEIRO</t>
  </si>
  <si>
    <t>11.6.2.2. Pessoa Física</t>
  </si>
  <si>
    <t xml:space="preserve">ALEXSANDRA BARBOSA DA SILVA LIMA </t>
  </si>
  <si>
    <t>TECNICO DE ENFERMAGE</t>
  </si>
  <si>
    <t>11.6.3.2.1. Técnico Profissional (Nível Superior)</t>
  </si>
  <si>
    <t xml:space="preserve">AMANDA KATARINE CORREIA PAES BARRETO </t>
  </si>
  <si>
    <t>ENFERMEIRO NEO</t>
  </si>
  <si>
    <t>11.6.3.2.2. Apoio Administrativo, Técnico e Operacional</t>
  </si>
  <si>
    <t>AMANDA MARIA DA SILVA</t>
  </si>
  <si>
    <t>ENFERMEIRO OBSTETRA</t>
  </si>
  <si>
    <t>11.6.3.2.3. Outros Serviços</t>
  </si>
  <si>
    <t xml:space="preserve">ANA CARLA DE OLIVEIRA SILVA </t>
  </si>
  <si>
    <t>ANA GABRIELA DA SILVA CORREIA</t>
  </si>
  <si>
    <t>AUXILIAR DE FARMACIA</t>
  </si>
  <si>
    <t>ANA LUIZA MENDONCA DA SILVA</t>
  </si>
  <si>
    <t>ANA PAULA AQUINO DE AGUIAR</t>
  </si>
  <si>
    <t>ANA PAULA BATISTA FERREIRA</t>
  </si>
  <si>
    <t>ANDREIA FERREIRA DA SILVA</t>
  </si>
  <si>
    <t>ANDRESSA SILVA DE SOUZA LIMA</t>
  </si>
  <si>
    <t xml:space="preserve">ANGELICA CINTRA DOS SANTOS SILVA </t>
  </si>
  <si>
    <t>AUX.DE SERV.GERAIS</t>
  </si>
  <si>
    <t>BARBARA REGINA BRITTO DE OLIVEIRA VIEIRA</t>
  </si>
  <si>
    <t>BARBARA YLANA RODRIGUES LOBO</t>
  </si>
  <si>
    <t>CAIO MARCELO MARTINS PEDRO</t>
  </si>
  <si>
    <t>CONDUTOR DE AMBULANC</t>
  </si>
  <si>
    <t>CAMILA RODRIGUES DA SILVA</t>
  </si>
  <si>
    <t xml:space="preserve">CAMILA TAYSE DE LIMA SILVA MORAES </t>
  </si>
  <si>
    <t>CLEIDE DAIANA MELO SILVA DA NATIVIDADE</t>
  </si>
  <si>
    <t>CLEIDE MARIA DE LIMA</t>
  </si>
  <si>
    <t xml:space="preserve">DANILA LAINA FERREIRA </t>
  </si>
  <si>
    <t xml:space="preserve">DAYANA CECILIA DE BRITO MARINHO </t>
  </si>
  <si>
    <t>DECIO GUSTAVO DOS SANTOS SIQUEIRA</t>
  </si>
  <si>
    <t>DEISE ALIXANDRA DA SILVA CARMO</t>
  </si>
  <si>
    <t>DELMILENA MARIA FERREIRA DE AQUINO</t>
  </si>
  <si>
    <t xml:space="preserve">DIANE MARIA CAROLINE PAIXAO MESQUITA </t>
  </si>
  <si>
    <t>EDUARDO JORGE DE LIMA</t>
  </si>
  <si>
    <t xml:space="preserve">ELAINE DAYANE FREITAS DOS SANTOS </t>
  </si>
  <si>
    <t xml:space="preserve">ELANE MENDES DE LIMA </t>
  </si>
  <si>
    <t>FARMACEUTICO</t>
  </si>
  <si>
    <t>ELIDA VALERIA DA SILVA</t>
  </si>
  <si>
    <t>ELISSANDRA CRISTINA BASILIO</t>
  </si>
  <si>
    <t xml:space="preserve">EMANUELLE PEIXOTO PASSOS </t>
  </si>
  <si>
    <t>EMERSON FRANCISCO DE OLIVEIRA</t>
  </si>
  <si>
    <t xml:space="preserve">EMERSON MARTINS DE SOUZA </t>
  </si>
  <si>
    <t>AGENTE DE PORTARIA</t>
  </si>
  <si>
    <t>EWELYN DA SILVA MOURA</t>
  </si>
  <si>
    <t>FERNANDA DE BARROS PATRICIO</t>
  </si>
  <si>
    <t>FERNANDA DE BRITO CAVALCANTE</t>
  </si>
  <si>
    <t xml:space="preserve">FERNANDA ROCHA APOLONIO LEAO </t>
  </si>
  <si>
    <t>FLAVIA MAGNO FERNANDES</t>
  </si>
  <si>
    <t xml:space="preserve">COORDENADOR GERAL </t>
  </si>
  <si>
    <t xml:space="preserve">GABRIELA PRISCILA RODRIGUES DA SILVA </t>
  </si>
  <si>
    <t>GERSON ALMEIDA DA SILVA</t>
  </si>
  <si>
    <t>GILMARA BARBOSA DE MOURA SANTANA</t>
  </si>
  <si>
    <t>GISELLE EVARISTO DA SILVA</t>
  </si>
  <si>
    <t xml:space="preserve">GRACIELLY KARINE TAVARES SOUZA </t>
  </si>
  <si>
    <t xml:space="preserve">IVANIA MARIA DOS SANTOS </t>
  </si>
  <si>
    <t>IVONE DA SILVA ALMEIDA</t>
  </si>
  <si>
    <t>JANAINA VICENTE ESPINOLA</t>
  </si>
  <si>
    <t xml:space="preserve">JANDARACY OLEGARIA DA SILVA </t>
  </si>
  <si>
    <t xml:space="preserve">JAQUELINE TAYANY PEREIRA GUIMARAES </t>
  </si>
  <si>
    <t>JESSICA ALCANTARA DE LIRA OLIVEIRA</t>
  </si>
  <si>
    <t>JOANINE MARIA MACEDO</t>
  </si>
  <si>
    <t>JOAS OLIVEIRA DO CARMO</t>
  </si>
  <si>
    <t>JONATHAN BARBOZA DA SILVA</t>
  </si>
  <si>
    <t>JOSE VANDERSON VIEIRA DE MELO</t>
  </si>
  <si>
    <t xml:space="preserve">JOSEFA MONICA BEZERRA ALBUQUERQUE </t>
  </si>
  <si>
    <t>JULIANA CELESTINO FERREIRA</t>
  </si>
  <si>
    <t xml:space="preserve">JULIANA GONCALVES CHAVES DE BARROS ROCHA </t>
  </si>
  <si>
    <t xml:space="preserve">KELLY CRISTINA TAVARES DE OLIVEIRA </t>
  </si>
  <si>
    <t xml:space="preserve">LILIAN JESSICA GUARANA HENRIQUE </t>
  </si>
  <si>
    <t>LILIANA FERREIRA GOMES</t>
  </si>
  <si>
    <t xml:space="preserve">LUANA MARCELLY NOGUEIRA DE ARAUJO </t>
  </si>
  <si>
    <t xml:space="preserve">LUCIANA SILVA DE CARVALHO </t>
  </si>
  <si>
    <t>ASSISTENTE SOCIAL</t>
  </si>
  <si>
    <t>MAIQUE DEYVID DOS SANTOS</t>
  </si>
  <si>
    <t xml:space="preserve">MARCELO SEVERINO DA SILVA </t>
  </si>
  <si>
    <t xml:space="preserve">MARIA ELAINE CRISTINA DE FIGUEIREDO </t>
  </si>
  <si>
    <t xml:space="preserve">MARILIA GABRIELA CABRAL DA COSTA BANDEIRA BATISTA </t>
  </si>
  <si>
    <t xml:space="preserve">MARY STHAINY LUCINDO FERREIRA DE LIMA </t>
  </si>
  <si>
    <t>MICHELE LIMA DA SILVA</t>
  </si>
  <si>
    <t>ANALISTA DE FINANCEI</t>
  </si>
  <si>
    <t xml:space="preserve">MIKAELA VITOR DOS SANTOS </t>
  </si>
  <si>
    <t>AUX. ADMINISTRATIVO</t>
  </si>
  <si>
    <t xml:space="preserve">MILEIDE SIQUEIRA ADELINO </t>
  </si>
  <si>
    <t>NARIO ALVES DA SILVA</t>
  </si>
  <si>
    <t>NATALIA ROBERTA SANTOS FERREIRA</t>
  </si>
  <si>
    <t xml:space="preserve">NATHALIA DUARTE SILVA </t>
  </si>
  <si>
    <t xml:space="preserve">NIVEA ALANE DOS SANTOS MOURA </t>
  </si>
  <si>
    <t xml:space="preserve">NOEDJA KELLY LAURIANO GOMES DA SILVA </t>
  </si>
  <si>
    <t>ROBERTO BRAZ DA SILVA JUNIOR</t>
  </si>
  <si>
    <t xml:space="preserve">ROBSON OLIVEIRA DE SANTANA </t>
  </si>
  <si>
    <t>TECNICO EM INFORMATI</t>
  </si>
  <si>
    <t>ROSANGELA MARIA MELO DO NASCIMENTO</t>
  </si>
  <si>
    <t>ROSEANE MARIA DA SILVA</t>
  </si>
  <si>
    <t>TATIANE PEREIRA RIBEIRO</t>
  </si>
  <si>
    <t>THAYNÃ THANYSE CASSIANO DA SILVA</t>
  </si>
  <si>
    <t>VANIGLEIDSON SILVA DO NASCIMENTO</t>
  </si>
  <si>
    <t>VITORIA REGIA LIMA DA COSTA FERREIRA</t>
  </si>
  <si>
    <t>ANALISTA DE RH</t>
  </si>
  <si>
    <t xml:space="preserve">WELLINGTON CORDEIRO DE MOURA </t>
  </si>
  <si>
    <t>5.7.2</t>
  </si>
  <si>
    <t>RAIA DROGASIL S/A</t>
  </si>
  <si>
    <t xml:space="preserve"> ENAE - EMPRESA NACIONAL DE ESTERIZAÇÃO EIRELI</t>
  </si>
  <si>
    <t>MEDIEX - SOLUÇÕES EM SAÚDE E SEGURANÇA OCUPACIONAL</t>
  </si>
  <si>
    <t>SERVIÇOS MEDICINA OCUPACIONAL (EXAMES E PROGRAMAS)</t>
  </si>
  <si>
    <t>ASSOC PROT MATERN E A INF UBAÍRA S3 GEST EM SAUDE</t>
  </si>
  <si>
    <t>https://drive.google.com/file/d/19q_WWiJ_4cbL-8gOIAPO8k2Waa5Ns-87/view?usp=sharing</t>
  </si>
  <si>
    <t>https://drive.google.com/file/d/1XpqO5yygRCFiv_5XwAqV9i2i7j7xxss5/view?usp=sharing</t>
  </si>
  <si>
    <t>https://drive.google.com/file/d/1XEbGEvFpWpzXUBqJfqnkmzNATCZzNHaJ/view?usp=sharing</t>
  </si>
  <si>
    <t>https://drive.google.com/file/d/1a_LN1Aa7g1i5NbTcfrwGcP3u6f4_cDI1/view?usp=sharing</t>
  </si>
  <si>
    <t>https://drive.google.com/file/d/17TWceYO9Fg_n1rmQ1zi_I8omMIH7WK6S/view?usp=sharing</t>
  </si>
  <si>
    <t>https://drive.google.com/file/d/1XZr1l9WF7uvEQlL3KF_S6axTE5ey3MQe/view?usp=sharing</t>
  </si>
  <si>
    <t>14284483000108</t>
  </si>
  <si>
    <t>00833-001</t>
  </si>
  <si>
    <t>21939878000167</t>
  </si>
  <si>
    <t>BEM ESTRA PRODUTOS FARMACÊUTICOS LTDA</t>
  </si>
  <si>
    <t>3654</t>
  </si>
  <si>
    <t>2622 0421 9398 7800 0167 5500 1000 0036 5411 0004 5638</t>
  </si>
  <si>
    <t>08778201000126</t>
  </si>
  <si>
    <t>DROGAFONTE LTDA</t>
  </si>
  <si>
    <t>369.703</t>
  </si>
  <si>
    <t>2622 0408 7782 0100 0126 5500 1000 3697 0319 5479 1651</t>
  </si>
  <si>
    <t>369.583</t>
  </si>
  <si>
    <t>2622 0408 7782 0100 0126 5500 1000 3695 8315 2429 7007</t>
  </si>
  <si>
    <t>369.851</t>
  </si>
  <si>
    <t>12/04/2022</t>
  </si>
  <si>
    <t>2622 0408 7782 0100 0126 5500 1000 3698 5117 2004 8165</t>
  </si>
  <si>
    <t>10779833000156</t>
  </si>
  <si>
    <t>MEDICAL MERCANTIL DE APARELHAGEM MEDICA LTDA</t>
  </si>
  <si>
    <t>547945</t>
  </si>
  <si>
    <t>2622 0310 7798 3300 0156 5500 1000 5479 4511 2205 1247</t>
  </si>
  <si>
    <t>22006201000139</t>
  </si>
  <si>
    <t>FORTPEL COMERCIO DE DESCARTAVEIS LTDA-PE</t>
  </si>
  <si>
    <t>128597</t>
  </si>
  <si>
    <t>2622 0422 006.2 0100 0139 5500 0000 1289 5711 0128 9573</t>
  </si>
  <si>
    <t>27058274000198</t>
  </si>
  <si>
    <t>JATOBARRETTO CENTRO DE DISTRIBUIÇÃO LTDA-ME</t>
  </si>
  <si>
    <t>3641</t>
  </si>
  <si>
    <t>2622 0327 0582 7400 0198 5500 1000 0076 6615 1224 5659</t>
  </si>
  <si>
    <t>2622 0421 9398 7800 0167 5500 1000 0036 4111 0001 4637</t>
  </si>
  <si>
    <t>3610</t>
  </si>
  <si>
    <t>2622 0321 9398 7800 0167 5500 1000 0036 1011 0000 1632</t>
  </si>
  <si>
    <t>013214</t>
  </si>
  <si>
    <t>2622 0408 6747 5200 0301 5500 1000 0132 1413 4139 5343</t>
  </si>
  <si>
    <t>129351</t>
  </si>
  <si>
    <t>2622 0408 6747 5200 0140 5500 1000 1293 5113 4291 9868</t>
  </si>
  <si>
    <t>https://drive.google.com/file/d/1NOpocMIUTROoKQ3fv7TtNzGsM0DfTe0E/view?usp=sharing</t>
  </si>
  <si>
    <t>31675417000188</t>
  </si>
  <si>
    <t>LAVECLIN LAVANDERIA HOSPITAL</t>
  </si>
  <si>
    <t xml:space="preserve">PRESTAÇÃO DE SERVIÇO DE LANDERIA </t>
  </si>
  <si>
    <t>01/04/2022</t>
  </si>
  <si>
    <t>30/06/2022</t>
  </si>
  <si>
    <t>ok</t>
  </si>
  <si>
    <t>n/a</t>
  </si>
  <si>
    <t>37745986000139</t>
  </si>
  <si>
    <t>IMPERIO COMERCIO DE COMBUSTIVEL</t>
  </si>
  <si>
    <t>8679</t>
  </si>
  <si>
    <t>09515628000366</t>
  </si>
  <si>
    <t>73034</t>
  </si>
  <si>
    <t>10423</t>
  </si>
  <si>
    <t>169122</t>
  </si>
  <si>
    <t>13/04/2022</t>
  </si>
  <si>
    <t>127760</t>
  </si>
  <si>
    <t>20/04/2022</t>
  </si>
  <si>
    <t>61585865085394</t>
  </si>
  <si>
    <t>RAIA DROGASIL</t>
  </si>
  <si>
    <t>14460</t>
  </si>
  <si>
    <t>24/04/2022</t>
  </si>
  <si>
    <t>17895646000187</t>
  </si>
  <si>
    <t>N</t>
  </si>
  <si>
    <t>29/04/2022</t>
  </si>
  <si>
    <t>09759606000180</t>
  </si>
  <si>
    <t>SIND DAS EMPRESAS DE TRANSPORTE DE PASSAG</t>
  </si>
  <si>
    <t>8639453</t>
  </si>
  <si>
    <t>8597096</t>
  </si>
  <si>
    <t>28/04/2022</t>
  </si>
  <si>
    <t>8654459</t>
  </si>
  <si>
    <t>03/05/2022</t>
  </si>
  <si>
    <t>869888</t>
  </si>
  <si>
    <t>11/05/2022</t>
  </si>
  <si>
    <t>18554757000192</t>
  </si>
  <si>
    <t xml:space="preserve">NUTRIFINE </t>
  </si>
  <si>
    <t>05/05/2022</t>
  </si>
  <si>
    <t>2622 0518 5547 5700 0192 5500 1000 0035 7719 4295 8368</t>
  </si>
  <si>
    <t>022544432000104</t>
  </si>
  <si>
    <t>RGC VIAGENS</t>
  </si>
  <si>
    <t>16385</t>
  </si>
  <si>
    <t>16523</t>
  </si>
  <si>
    <t>1521</t>
  </si>
  <si>
    <t>16454</t>
  </si>
  <si>
    <t>19/04/2022</t>
  </si>
  <si>
    <t>16522</t>
  </si>
  <si>
    <t>SAÚDE BRASIL</t>
  </si>
  <si>
    <t>1790</t>
  </si>
  <si>
    <t>2622 0427 9701 6200 0109 5500 1000 0017 9010 0091 6597</t>
  </si>
  <si>
    <t>RBA VIAGENS E TURISMO EIRELI</t>
  </si>
  <si>
    <t>PRESTAÇÃO DE SERVIÇOS PASSAGENS AÉREAS E HOSPEDAGEM</t>
  </si>
  <si>
    <t>https://drive.google.com/file/d/13Jg28L-5N_oc-cdD26w88Y-XvjKQ3zqr/view?usp=sharing</t>
  </si>
  <si>
    <t>03035787000115</t>
  </si>
  <si>
    <t>74429</t>
  </si>
  <si>
    <t>12882148000186</t>
  </si>
  <si>
    <t>27970162000109</t>
  </si>
  <si>
    <t>01838829000120</t>
  </si>
  <si>
    <t>19105205000160</t>
  </si>
  <si>
    <t>01545203000126</t>
  </si>
  <si>
    <t>3.12</t>
  </si>
  <si>
    <t>5.10</t>
  </si>
  <si>
    <t>3.13</t>
  </si>
  <si>
    <t>3.14</t>
  </si>
  <si>
    <t>3.99</t>
  </si>
  <si>
    <t>1.99</t>
  </si>
</sst>
</file>

<file path=xl/styles.xml><?xml version="1.0" encoding="utf-8"?>
<styleSheet xmlns="http://schemas.openxmlformats.org/spreadsheetml/2006/main">
  <numFmts count="22">
    <numFmt numFmtId="7" formatCode="&quot;R$&quot;\ #,##0.00;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000.00"/>
    <numFmt numFmtId="166" formatCode="_(* #,##0.00_);_(* \(#,##0.00\);_(* &quot;-&quot;??_);_(@_)"/>
    <numFmt numFmtId="167" formatCode="_(&quot;R$ &quot;* #,##0.00_);_(&quot;R$ &quot;* \(#,##0.00\);_(&quot;R$ &quot;* &quot;-&quot;??_);_(@_)"/>
    <numFmt numFmtId="168" formatCode="[$-416]General"/>
    <numFmt numFmtId="169" formatCode="_(* #,##0.00_);_(* \(#,##0.00\);_(* \-??_);_(@_)"/>
    <numFmt numFmtId="170" formatCode="_-&quot;R$ &quot;* #,##0.00_-;&quot;-R$ &quot;* #,##0.00_-;_-&quot;R$ &quot;* \-??_-;_-@_-"/>
    <numFmt numFmtId="171" formatCode="[$R$-416]\ #,##0.00;[Red]\-[$R$-416]\ #,##0.00"/>
    <numFmt numFmtId="172" formatCode="mm/yy"/>
    <numFmt numFmtId="173" formatCode="_-&quot;R$&quot;* #,##0.00_-;&quot;-R$&quot;* #,##0.00_-;_-&quot;R$&quot;* \-??_-;_-@_-"/>
    <numFmt numFmtId="174" formatCode="00000"/>
    <numFmt numFmtId="175" formatCode="00000.00"/>
    <numFmt numFmtId="176" formatCode="_-* #,###.##000_-;\-* #,###.##000_-;_-* &quot;-&quot;??_-;_-@_-"/>
    <numFmt numFmtId="177" formatCode="_-[$R$-416]\ * #,##0.00_-;\-[$R$-416]\ * #,##0.00_-;_-[$R$-416]\ * &quot;-&quot;??_-;_-@_-"/>
    <numFmt numFmtId="178" formatCode="mm/yyyy"/>
    <numFmt numFmtId="179" formatCode="00000000000"/>
    <numFmt numFmtId="180" formatCode="000&quot;.&quot;000&quot;.&quot;000&quot;-&quot;00"/>
  </numFmts>
  <fonts count="19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5"/>
      <color theme="0"/>
      <name val="Arial"/>
      <family val="2"/>
    </font>
    <font>
      <b/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0"/>
      <name val="Calibri"/>
      <family val="2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b/>
      <sz val="12"/>
      <color theme="0"/>
      <name val="Calibri"/>
      <family val="2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</font>
    <font>
      <b/>
      <sz val="10"/>
      <name val="Arial"/>
      <family val="2"/>
    </font>
    <font>
      <sz val="16"/>
      <color indexed="63"/>
      <name val="Calibri"/>
      <family val="2"/>
    </font>
    <font>
      <b/>
      <sz val="16"/>
      <color indexed="63"/>
      <name val="Calibri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sz val="14"/>
      <name val="Arial"/>
      <family val="2"/>
    </font>
    <font>
      <sz val="16"/>
      <name val="Calibri"/>
      <family val="2"/>
    </font>
    <font>
      <b/>
      <sz val="10"/>
      <color rgb="FFFF0000"/>
      <name val="Arial"/>
      <family val="2"/>
    </font>
    <font>
      <sz val="8"/>
      <color rgb="FF000080"/>
      <name val="Arial"/>
      <family val="2"/>
    </font>
    <font>
      <b/>
      <sz val="7"/>
      <name val="Arial"/>
      <family val="2"/>
    </font>
    <font>
      <b/>
      <sz val="12"/>
      <color indexed="63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indexed="63"/>
      <name val="Arial"/>
      <family val="2"/>
    </font>
    <font>
      <b/>
      <sz val="16"/>
      <color indexed="63"/>
      <name val="Calibri"/>
      <family val="2"/>
    </font>
    <font>
      <b/>
      <sz val="14"/>
      <color indexed="63"/>
      <name val="Calibri"/>
      <family val="2"/>
    </font>
    <font>
      <b/>
      <sz val="14"/>
      <color theme="3" tint="0.39994506668294322"/>
      <name val="Calibri"/>
      <family val="2"/>
    </font>
    <font>
      <sz val="14"/>
      <color indexed="63"/>
      <name val="Calibri"/>
      <family val="2"/>
    </font>
    <font>
      <b/>
      <u/>
      <sz val="16"/>
      <color indexed="63"/>
      <name val="Calibri"/>
      <family val="2"/>
    </font>
    <font>
      <b/>
      <i/>
      <u/>
      <sz val="16"/>
      <color indexed="63"/>
      <name val="Calibri"/>
      <family val="2"/>
    </font>
    <font>
      <u/>
      <sz val="16"/>
      <color indexed="63"/>
      <name val="Calibri"/>
      <family val="2"/>
    </font>
    <font>
      <b/>
      <sz val="12"/>
      <name val="Calibri"/>
      <family val="2"/>
      <scheme val="minor"/>
    </font>
    <font>
      <b/>
      <sz val="11"/>
      <color theme="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9"/>
      <color indexed="63"/>
      <name val="Calibri"/>
      <family val="2"/>
    </font>
    <font>
      <sz val="12"/>
      <color indexed="8"/>
      <name val="Calibri"/>
      <family val="2"/>
      <scheme val="minor"/>
    </font>
    <font>
      <sz val="11"/>
      <color indexed="63"/>
      <name val="Calibri"/>
      <family val="2"/>
    </font>
    <font>
      <sz val="12"/>
      <color rgb="FF000000"/>
      <name val="Calibri"/>
      <family val="2"/>
      <scheme val="minor"/>
    </font>
    <font>
      <sz val="12"/>
      <color rgb="FF000000"/>
      <name val="Cali8BRI"/>
      <charset val="134"/>
    </font>
    <font>
      <b/>
      <sz val="11"/>
      <name val="Arial"/>
      <family val="2"/>
    </font>
    <font>
      <b/>
      <sz val="13"/>
      <name val="Arial"/>
      <family val="2"/>
    </font>
    <font>
      <b/>
      <sz val="13"/>
      <color theme="0"/>
      <name val="Calibri"/>
      <family val="2"/>
    </font>
    <font>
      <b/>
      <sz val="11"/>
      <color indexed="59"/>
      <name val="Arial"/>
      <family val="2"/>
    </font>
    <font>
      <b/>
      <sz val="11"/>
      <color indexed="59"/>
      <name val="Calibri"/>
      <family val="2"/>
    </font>
    <font>
      <sz val="10"/>
      <color indexed="59"/>
      <name val="Calibri"/>
      <family val="2"/>
    </font>
    <font>
      <sz val="11"/>
      <color indexed="59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sz val="9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8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0000"/>
      <name val="Arial"/>
      <family val="2"/>
    </font>
    <font>
      <b/>
      <i/>
      <sz val="14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theme="0"/>
      <name val="Calibri"/>
      <family val="2"/>
    </font>
    <font>
      <b/>
      <sz val="10"/>
      <color rgb="FF000000"/>
      <name val="Calibri"/>
      <family val="2"/>
    </font>
    <font>
      <b/>
      <sz val="14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sz val="12"/>
      <color rgb="FFFF0000"/>
      <name val="Calibri"/>
      <family val="2"/>
    </font>
    <font>
      <b/>
      <sz val="13"/>
      <color theme="3"/>
      <name val="Calibri"/>
      <family val="2"/>
      <scheme val="minor"/>
    </font>
    <font>
      <sz val="11"/>
      <color indexed="9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1"/>
    </font>
    <font>
      <b/>
      <sz val="18"/>
      <color theme="3"/>
      <name val="Cambria"/>
      <family val="1"/>
      <scheme val="maj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56"/>
      <name val="Calibri"/>
      <family val="2"/>
    </font>
    <font>
      <sz val="11"/>
      <color indexed="52"/>
      <name val="Calibri"/>
      <family val="2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3"/>
      <color indexed="56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1"/>
    </font>
    <font>
      <sz val="10"/>
      <name val="Arial"/>
      <family val="2"/>
    </font>
    <font>
      <b/>
      <sz val="11"/>
      <name val="Arial"/>
      <family val="2"/>
      <charset val="1"/>
    </font>
    <font>
      <sz val="10"/>
      <color indexed="59"/>
      <name val="Calibri"/>
      <family val="2"/>
      <charset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  <charset val="1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charset val="1"/>
    </font>
    <font>
      <b/>
      <sz val="15"/>
      <color theme="0"/>
      <name val="Arial"/>
      <family val="2"/>
      <charset val="1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indexed="63"/>
      <name val="Calibri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2" tint="-0.89996032593768116"/>
      <name val="Calibri"/>
      <family val="2"/>
      <scheme val="minor"/>
    </font>
    <font>
      <sz val="8"/>
      <name val="Calibri"/>
      <family val="2"/>
      <scheme val="minor"/>
    </font>
    <font>
      <b/>
      <sz val="18"/>
      <color indexed="56"/>
      <name val="Cambria"/>
      <family val="2"/>
      <charset val="1"/>
    </font>
    <font>
      <sz val="11"/>
      <name val="Arial"/>
      <family val="2"/>
    </font>
    <font>
      <sz val="12"/>
      <color rgb="FF333333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rgb="FF333333"/>
      <name val="Calibri"/>
      <family val="2"/>
      <scheme val="minor"/>
    </font>
    <font>
      <b/>
      <i/>
      <sz val="12"/>
      <name val="Calibri"/>
      <family val="2"/>
    </font>
    <font>
      <i/>
      <sz val="12"/>
      <name val="Calibri"/>
      <family val="2"/>
    </font>
    <font>
      <i/>
      <sz val="14"/>
      <name val="Calibri"/>
      <family val="2"/>
    </font>
    <font>
      <i/>
      <sz val="12"/>
      <color rgb="FF000000"/>
      <name val="Calibri"/>
      <family val="2"/>
    </font>
    <font>
      <i/>
      <sz val="14"/>
      <color rgb="FF000000"/>
      <name val="Calibri"/>
      <family val="2"/>
    </font>
    <font>
      <sz val="10"/>
      <color theme="0"/>
      <name val="Arial"/>
      <family val="2"/>
      <charset val="1"/>
    </font>
    <font>
      <sz val="12"/>
      <color indexed="63"/>
      <name val="Calibri"/>
      <family val="2"/>
      <charset val="1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b/>
      <sz val="10"/>
      <color indexed="63"/>
      <name val="Arial"/>
      <family val="2"/>
      <charset val="1"/>
    </font>
    <font>
      <sz val="14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rgb="FF222222"/>
      <name val="Calibri"/>
      <family val="2"/>
      <scheme val="minor"/>
    </font>
    <font>
      <sz val="11"/>
      <color rgb="FF202124"/>
      <name val="Calibri"/>
      <family val="2"/>
      <scheme val="minor"/>
    </font>
  </fonts>
  <fills count="103">
    <fill>
      <patternFill patternType="none"/>
    </fill>
    <fill>
      <patternFill patternType="gray125"/>
    </fill>
    <fill>
      <patternFill patternType="solid">
        <fgColor theme="3"/>
        <bgColor rgb="FF8EB4E3"/>
      </patternFill>
    </fill>
    <fill>
      <patternFill patternType="solid">
        <fgColor rgb="FFFFFF00"/>
        <bgColor rgb="FFFFFF00"/>
      </patternFill>
    </fill>
    <fill>
      <patternFill patternType="solid">
        <fgColor theme="3"/>
        <bgColor rgb="FF33CCCC"/>
      </patternFill>
    </fill>
    <fill>
      <patternFill patternType="solid">
        <fgColor theme="4" tint="0.59999389629810485"/>
        <bgColor rgb="FFC0C0C0"/>
      </patternFill>
    </fill>
    <fill>
      <patternFill patternType="solid">
        <fgColor theme="4" tint="0.59999389629810485"/>
        <bgColor rgb="FF33CCCC"/>
      </patternFill>
    </fill>
    <fill>
      <patternFill patternType="solid">
        <fgColor theme="3"/>
        <bgColor rgb="FF83CAFF"/>
      </patternFill>
    </fill>
    <fill>
      <patternFill patternType="solid">
        <fgColor theme="3" tint="0.39994506668294322"/>
        <bgColor rgb="FFC0C0C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22"/>
      </patternFill>
    </fill>
    <fill>
      <patternFill patternType="solid">
        <fgColor theme="3"/>
        <bgColor indexed="31"/>
      </patternFill>
    </fill>
    <fill>
      <patternFill patternType="solid">
        <fgColor rgb="FFFFFF00"/>
        <bgColor indexed="45"/>
      </patternFill>
    </fill>
    <fill>
      <patternFill patternType="solid">
        <fgColor theme="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3"/>
        <bgColor indexed="45"/>
      </patternFill>
    </fill>
    <fill>
      <patternFill patternType="solid">
        <fgColor rgb="FFFFFF00"/>
        <bgColor indexed="22"/>
      </patternFill>
    </fill>
    <fill>
      <patternFill patternType="solid">
        <fgColor theme="3" tint="0.59999389629810485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theme="3"/>
        <bgColor rgb="FF808080"/>
      </patternFill>
    </fill>
    <fill>
      <patternFill patternType="solid">
        <fgColor theme="3" tint="0.59999389629810485"/>
        <bgColor rgb="FFD7E4BD"/>
      </patternFill>
    </fill>
    <fill>
      <patternFill patternType="solid">
        <fgColor rgb="FF8EB4E3"/>
        <bgColor rgb="FF9999FF"/>
      </patternFill>
    </fill>
    <fill>
      <patternFill patternType="solid">
        <fgColor rgb="FFFFFF00"/>
        <bgColor rgb="FFC3D69B"/>
      </patternFill>
    </fill>
    <fill>
      <patternFill patternType="solid">
        <fgColor rgb="FFFFFF00"/>
        <bgColor rgb="FF8EB4E3"/>
      </patternFill>
    </fill>
    <fill>
      <patternFill patternType="solid">
        <fgColor theme="0"/>
        <bgColor indexed="64"/>
      </patternFill>
    </fill>
    <fill>
      <patternFill patternType="solid">
        <fgColor theme="3"/>
        <bgColor rgb="FF9999FF"/>
      </patternFill>
    </fill>
    <fill>
      <patternFill patternType="solid">
        <fgColor theme="3"/>
        <bgColor indexed="23"/>
      </patternFill>
    </fill>
    <fill>
      <patternFill patternType="solid">
        <fgColor theme="3"/>
        <bgColor indexed="44"/>
      </patternFill>
    </fill>
    <fill>
      <patternFill patternType="solid">
        <fgColor theme="3" tint="0.59999389629810485"/>
        <bgColor indexed="4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rgb="FFB9CDE5"/>
      </patternFill>
    </fill>
    <fill>
      <patternFill patternType="solid">
        <fgColor theme="3"/>
        <bgColor rgb="FF95B3D7"/>
      </patternFill>
    </fill>
    <fill>
      <patternFill patternType="solid">
        <fgColor rgb="FF8EB4E3"/>
        <bgColor rgb="FF95B3D7"/>
      </patternFill>
    </fill>
    <fill>
      <patternFill patternType="solid">
        <fgColor rgb="FF95B3D7"/>
        <bgColor rgb="FF8EB4E3"/>
      </patternFill>
    </fill>
    <fill>
      <patternFill patternType="solid">
        <fgColor rgb="FFB9CDE5"/>
        <bgColor rgb="FFC5D9E6"/>
      </patternFill>
    </fill>
    <fill>
      <patternFill patternType="solid">
        <fgColor rgb="FFDCE6F2"/>
        <bgColor rgb="FFC6D9F1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rgb="FFC6D9F1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5117038483843"/>
        <bgColor indexed="23"/>
      </patternFill>
    </fill>
    <fill>
      <patternFill patternType="solid">
        <fgColor theme="0"/>
        <bgColor indexed="27"/>
      </patternFill>
    </fill>
    <fill>
      <patternFill patternType="solid">
        <fgColor theme="3" tint="0.59999389629810485"/>
        <bgColor rgb="FFC5D9E6"/>
      </patternFill>
    </fill>
    <fill>
      <patternFill patternType="solid">
        <fgColor theme="3" tint="0.79976805932798245"/>
        <bgColor indexed="64"/>
      </patternFill>
    </fill>
    <fill>
      <patternFill patternType="solid">
        <fgColor theme="3" tint="0.79976805932798245"/>
        <bgColor indexed="23"/>
      </patternFill>
    </fill>
    <fill>
      <patternFill patternType="solid">
        <fgColor theme="3" tint="0.79976805932798245"/>
        <bgColor rgb="FFC5D9E6"/>
      </patternFill>
    </fill>
    <fill>
      <patternFill patternType="solid">
        <fgColor theme="3" tint="0.59999389629810485"/>
        <bgColor indexed="23"/>
      </patternFill>
    </fill>
    <fill>
      <patternFill patternType="solid">
        <fgColor rgb="FF558ED5"/>
        <bgColor rgb="FF808080"/>
      </patternFill>
    </fill>
    <fill>
      <patternFill patternType="solid">
        <fgColor theme="0"/>
        <bgColor rgb="FF808080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157">
    <xf numFmtId="0" fontId="0" fillId="0" borderId="0"/>
    <xf numFmtId="0" fontId="107" fillId="44" borderId="0" applyNumberFormat="0" applyBorder="0" applyAlignment="0" applyProtection="0"/>
    <xf numFmtId="0" fontId="138" fillId="46" borderId="0" applyNumberFormat="0" applyBorder="0" applyAlignment="0" applyProtection="0"/>
    <xf numFmtId="43" fontId="138" fillId="0" borderId="0" applyFont="0" applyFill="0" applyBorder="0" applyAlignment="0" applyProtection="0"/>
    <xf numFmtId="0" fontId="138" fillId="48" borderId="0" applyNumberFormat="0" applyBorder="0" applyAlignment="0" applyProtection="0"/>
    <xf numFmtId="0" fontId="138" fillId="9" borderId="0" applyNumberFormat="0" applyBorder="0" applyAlignment="0" applyProtection="0"/>
    <xf numFmtId="0" fontId="109" fillId="52" borderId="24" applyNumberFormat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0" fontId="138" fillId="46" borderId="0" applyNumberFormat="0" applyBorder="0" applyAlignment="0" applyProtection="0"/>
    <xf numFmtId="44" fontId="138" fillId="0" borderId="0" applyFont="0" applyFill="0" applyBorder="0" applyAlignment="0" applyProtection="0"/>
    <xf numFmtId="0" fontId="138" fillId="40" borderId="22" applyNumberFormat="0" applyFont="0" applyAlignment="0" applyProtection="0"/>
    <xf numFmtId="0" fontId="138" fillId="0" borderId="0"/>
    <xf numFmtId="0" fontId="64" fillId="0" borderId="0" applyNumberFormat="0" applyFill="0" applyBorder="0" applyAlignment="0" applyProtection="0"/>
    <xf numFmtId="0" fontId="107" fillId="61" borderId="0" applyNumberFormat="0" applyBorder="0" applyAlignment="0" applyProtection="0"/>
    <xf numFmtId="0" fontId="88" fillId="49" borderId="23" applyNumberFormat="0" applyAlignment="0" applyProtection="0"/>
    <xf numFmtId="0" fontId="138" fillId="0" borderId="0"/>
    <xf numFmtId="0" fontId="138" fillId="55" borderId="0" applyNumberFormat="0" applyBorder="0" applyAlignment="0" applyProtection="0"/>
    <xf numFmtId="44" fontId="63" fillId="0" borderId="0" applyFont="0" applyFill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41" borderId="0" applyNumberFormat="0" applyBorder="0" applyAlignment="0" applyProtection="0"/>
    <xf numFmtId="0" fontId="138" fillId="0" borderId="0"/>
    <xf numFmtId="0" fontId="138" fillId="53" borderId="0" applyNumberFormat="0" applyBorder="0" applyAlignment="0" applyProtection="0"/>
    <xf numFmtId="0" fontId="81" fillId="60" borderId="0" applyNumberFormat="0" applyBorder="0" applyAlignment="0" applyProtection="0"/>
    <xf numFmtId="0" fontId="112" fillId="0" borderId="0" applyNumberFormat="0" applyFill="0" applyBorder="0" applyAlignment="0" applyProtection="0"/>
    <xf numFmtId="0" fontId="138" fillId="41" borderId="0" applyNumberFormat="0" applyBorder="0" applyAlignment="0" applyProtection="0"/>
    <xf numFmtId="0" fontId="138" fillId="51" borderId="0" applyNumberFormat="0" applyBorder="0" applyAlignment="0" applyProtection="0"/>
    <xf numFmtId="0" fontId="138" fillId="47" borderId="0" applyNumberFormat="0" applyBorder="0" applyAlignment="0" applyProtection="0"/>
    <xf numFmtId="0" fontId="138" fillId="0" borderId="0"/>
    <xf numFmtId="0" fontId="138" fillId="53" borderId="0" applyNumberFormat="0" applyBorder="0" applyAlignment="0" applyProtection="0"/>
    <xf numFmtId="0" fontId="138" fillId="55" borderId="0" applyNumberFormat="0" applyBorder="0" applyAlignment="0" applyProtection="0"/>
    <xf numFmtId="0" fontId="20" fillId="42" borderId="0" applyNumberFormat="0" applyBorder="0" applyAlignment="0" applyProtection="0"/>
    <xf numFmtId="0" fontId="138" fillId="15" borderId="0" applyNumberFormat="0" applyBorder="0" applyAlignment="0" applyProtection="0"/>
    <xf numFmtId="0" fontId="138" fillId="53" borderId="0" applyNumberFormat="0" applyBorder="0" applyAlignment="0" applyProtection="0"/>
    <xf numFmtId="0" fontId="138" fillId="55" borderId="0" applyNumberFormat="0" applyBorder="0" applyAlignment="0" applyProtection="0"/>
    <xf numFmtId="0" fontId="138" fillId="53" borderId="0" applyNumberFormat="0" applyBorder="0" applyAlignment="0" applyProtection="0"/>
    <xf numFmtId="0" fontId="116" fillId="0" borderId="0" applyNumberFormat="0" applyFill="0" applyBorder="0" applyAlignment="0" applyProtection="0"/>
    <xf numFmtId="0" fontId="138" fillId="48" borderId="0" applyNumberFormat="0" applyBorder="0" applyAlignment="0" applyProtection="0"/>
    <xf numFmtId="0" fontId="138" fillId="53" borderId="0" applyNumberFormat="0" applyBorder="0" applyAlignment="0" applyProtection="0"/>
    <xf numFmtId="0" fontId="115" fillId="0" borderId="0" applyNumberFormat="0" applyFill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41" borderId="0" applyNumberFormat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20" fillId="72" borderId="0" applyNumberFormat="0" applyBorder="0" applyAlignment="0" applyProtection="0"/>
    <xf numFmtId="0" fontId="138" fillId="15" borderId="0" applyNumberFormat="0" applyBorder="0" applyAlignment="0" applyProtection="0"/>
    <xf numFmtId="0" fontId="138" fillId="51" borderId="0" applyNumberFormat="0" applyBorder="0" applyAlignment="0" applyProtection="0"/>
    <xf numFmtId="0" fontId="108" fillId="0" borderId="0" applyNumberFormat="0" applyFill="0" applyBorder="0" applyAlignment="0" applyProtection="0"/>
    <xf numFmtId="0" fontId="138" fillId="48" borderId="0" applyNumberFormat="0" applyBorder="0" applyAlignment="0" applyProtection="0"/>
    <xf numFmtId="0" fontId="138" fillId="46" borderId="0" applyNumberFormat="0" applyBorder="0" applyAlignment="0" applyProtection="0"/>
    <xf numFmtId="0" fontId="138" fillId="47" borderId="0" applyNumberFormat="0" applyBorder="0" applyAlignment="0" applyProtection="0"/>
    <xf numFmtId="0" fontId="115" fillId="0" borderId="0" applyNumberFormat="0" applyFill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15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44" fontId="117" fillId="0" borderId="0" applyFont="0" applyFill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41" borderId="0" applyNumberFormat="0" applyBorder="0" applyAlignment="0" applyProtection="0"/>
    <xf numFmtId="0" fontId="138" fillId="46" borderId="0" applyNumberFormat="0" applyBorder="0" applyAlignment="0" applyProtection="0"/>
    <xf numFmtId="0" fontId="138" fillId="48" borderId="0" applyNumberFormat="0" applyBorder="0" applyAlignment="0" applyProtection="0"/>
    <xf numFmtId="0" fontId="138" fillId="41" borderId="0" applyNumberFormat="0" applyBorder="0" applyAlignment="0" applyProtection="0"/>
    <xf numFmtId="0" fontId="138" fillId="48" borderId="0" applyNumberFormat="0" applyBorder="0" applyAlignment="0" applyProtection="0"/>
    <xf numFmtId="0" fontId="138" fillId="41" borderId="0" applyNumberFormat="0" applyBorder="0" applyAlignment="0" applyProtection="0"/>
    <xf numFmtId="0" fontId="138" fillId="62" borderId="0" applyNumberFormat="0" applyBorder="0" applyAlignment="0" applyProtection="0"/>
    <xf numFmtId="0" fontId="138" fillId="48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38" fillId="41" borderId="0" applyNumberFormat="0" applyBorder="0" applyAlignment="0" applyProtection="0"/>
    <xf numFmtId="0" fontId="138" fillId="48" borderId="0" applyNumberFormat="0" applyBorder="0" applyAlignment="0" applyProtection="0"/>
    <xf numFmtId="0" fontId="138" fillId="41" borderId="0" applyNumberFormat="0" applyBorder="0" applyAlignment="0" applyProtection="0"/>
    <xf numFmtId="0" fontId="138" fillId="48" borderId="0" applyNumberFormat="0" applyBorder="0" applyAlignment="0" applyProtection="0"/>
    <xf numFmtId="0" fontId="138" fillId="41" borderId="0" applyNumberFormat="0" applyBorder="0" applyAlignment="0" applyProtection="0"/>
    <xf numFmtId="0" fontId="138" fillId="48" borderId="0" applyNumberFormat="0" applyBorder="0" applyAlignment="0" applyProtection="0"/>
    <xf numFmtId="0" fontId="138" fillId="48" borderId="0" applyNumberFormat="0" applyBorder="0" applyAlignment="0" applyProtection="0"/>
    <xf numFmtId="0" fontId="138" fillId="0" borderId="0"/>
    <xf numFmtId="0" fontId="138" fillId="41" borderId="0" applyNumberFormat="0" applyBorder="0" applyAlignment="0" applyProtection="0"/>
    <xf numFmtId="0" fontId="138" fillId="62" borderId="0" applyNumberFormat="0" applyBorder="0" applyAlignment="0" applyProtection="0"/>
    <xf numFmtId="0" fontId="138" fillId="0" borderId="0"/>
    <xf numFmtId="0" fontId="138" fillId="0" borderId="0"/>
    <xf numFmtId="0" fontId="138" fillId="62" borderId="0" applyNumberFormat="0" applyBorder="0" applyAlignment="0" applyProtection="0"/>
    <xf numFmtId="0" fontId="107" fillId="74" borderId="0" applyNumberFormat="0" applyBorder="0" applyAlignment="0" applyProtection="0"/>
    <xf numFmtId="0" fontId="138" fillId="39" borderId="0" applyNumberFormat="0" applyBorder="0" applyAlignment="0" applyProtection="0"/>
    <xf numFmtId="0" fontId="138" fillId="51" borderId="0" applyNumberFormat="0" applyBorder="0" applyAlignment="0" applyProtection="0"/>
    <xf numFmtId="0" fontId="138" fillId="55" borderId="0" applyNumberFormat="0" applyBorder="0" applyAlignment="0" applyProtection="0"/>
    <xf numFmtId="0" fontId="138" fillId="47" borderId="0" applyNumberFormat="0" applyBorder="0" applyAlignment="0" applyProtection="0"/>
    <xf numFmtId="0" fontId="138" fillId="62" borderId="0" applyNumberFormat="0" applyBorder="0" applyAlignment="0" applyProtection="0"/>
    <xf numFmtId="0" fontId="138" fillId="62" borderId="0" applyNumberFormat="0" applyBorder="0" applyAlignment="0" applyProtection="0"/>
    <xf numFmtId="0" fontId="138" fillId="62" borderId="0" applyNumberFormat="0" applyBorder="0" applyAlignment="0" applyProtection="0"/>
    <xf numFmtId="0" fontId="138" fillId="62" borderId="0" applyNumberFormat="0" applyBorder="0" applyAlignment="0" applyProtection="0"/>
    <xf numFmtId="0" fontId="138" fillId="62" borderId="0" applyNumberFormat="0" applyBorder="0" applyAlignment="0" applyProtection="0"/>
    <xf numFmtId="0" fontId="138" fillId="62" borderId="0" applyNumberFormat="0" applyBorder="0" applyAlignment="0" applyProtection="0"/>
    <xf numFmtId="0" fontId="138" fillId="62" borderId="0" applyNumberFormat="0" applyBorder="0" applyAlignment="0" applyProtection="0"/>
    <xf numFmtId="0" fontId="138" fillId="62" borderId="0" applyNumberFormat="0" applyBorder="0" applyAlignment="0" applyProtection="0"/>
    <xf numFmtId="0" fontId="138" fillId="62" borderId="0" applyNumberFormat="0" applyBorder="0" applyAlignment="0" applyProtection="0"/>
    <xf numFmtId="0" fontId="20" fillId="75" borderId="0" applyNumberFormat="0" applyBorder="0" applyAlignment="0" applyProtection="0"/>
    <xf numFmtId="0" fontId="138" fillId="62" borderId="0" applyNumberFormat="0" applyBorder="0" applyAlignment="0" applyProtection="0"/>
    <xf numFmtId="0" fontId="138" fillId="62" borderId="0" applyNumberFormat="0" applyBorder="0" applyAlignment="0" applyProtection="0"/>
    <xf numFmtId="0" fontId="138" fillId="62" borderId="0" applyNumberFormat="0" applyBorder="0" applyAlignment="0" applyProtection="0"/>
    <xf numFmtId="0" fontId="138" fillId="0" borderId="0"/>
    <xf numFmtId="0" fontId="138" fillId="0" borderId="0"/>
    <xf numFmtId="0" fontId="138" fillId="54" borderId="0" applyNumberFormat="0" applyBorder="0" applyAlignment="0" applyProtection="0"/>
    <xf numFmtId="0" fontId="138" fillId="54" borderId="0" applyNumberFormat="0" applyBorder="0" applyAlignment="0" applyProtection="0"/>
    <xf numFmtId="0" fontId="138" fillId="9" borderId="0" applyNumberFormat="0" applyBorder="0" applyAlignment="0" applyProtection="0"/>
    <xf numFmtId="0" fontId="138" fillId="62" borderId="0" applyNumberFormat="0" applyBorder="0" applyAlignment="0" applyProtection="0"/>
    <xf numFmtId="166" fontId="63" fillId="0" borderId="0" applyFont="0" applyFill="0" applyBorder="0" applyAlignment="0" applyProtection="0"/>
    <xf numFmtId="0" fontId="138" fillId="0" borderId="0"/>
    <xf numFmtId="0" fontId="138" fillId="62" borderId="0" applyNumberFormat="0" applyBorder="0" applyAlignment="0" applyProtection="0"/>
    <xf numFmtId="0" fontId="138" fillId="0" borderId="0"/>
    <xf numFmtId="0" fontId="138" fillId="0" borderId="0"/>
    <xf numFmtId="0" fontId="138" fillId="46" borderId="0" applyNumberFormat="0" applyBorder="0" applyAlignment="0" applyProtection="0"/>
    <xf numFmtId="0" fontId="138" fillId="62" borderId="0" applyNumberFormat="0" applyBorder="0" applyAlignment="0" applyProtection="0"/>
    <xf numFmtId="0" fontId="138" fillId="62" borderId="0" applyNumberFormat="0" applyBorder="0" applyAlignment="0" applyProtection="0"/>
    <xf numFmtId="0" fontId="138" fillId="0" borderId="0"/>
    <xf numFmtId="0" fontId="138" fillId="0" borderId="0"/>
    <xf numFmtId="0" fontId="138" fillId="62" borderId="0" applyNumberFormat="0" applyBorder="0" applyAlignment="0" applyProtection="0"/>
    <xf numFmtId="0" fontId="138" fillId="0" borderId="0"/>
    <xf numFmtId="0" fontId="138" fillId="0" borderId="0"/>
    <xf numFmtId="0" fontId="138" fillId="39" borderId="0" applyNumberFormat="0" applyBorder="0" applyAlignment="0" applyProtection="0"/>
    <xf numFmtId="0" fontId="138" fillId="62" borderId="0" applyNumberFormat="0" applyBorder="0" applyAlignment="0" applyProtection="0"/>
    <xf numFmtId="0" fontId="138" fillId="62" borderId="0" applyNumberFormat="0" applyBorder="0" applyAlignment="0" applyProtection="0"/>
    <xf numFmtId="0" fontId="138" fillId="0" borderId="0"/>
    <xf numFmtId="0" fontId="138" fillId="0" borderId="0"/>
    <xf numFmtId="0" fontId="138" fillId="39" borderId="0" applyNumberFormat="0" applyBorder="0" applyAlignment="0" applyProtection="0"/>
    <xf numFmtId="0" fontId="138" fillId="62" borderId="0" applyNumberFormat="0" applyBorder="0" applyAlignment="0" applyProtection="0"/>
    <xf numFmtId="0" fontId="138" fillId="0" borderId="0"/>
    <xf numFmtId="0" fontId="138" fillId="0" borderId="0"/>
    <xf numFmtId="0" fontId="138" fillId="51" borderId="0" applyNumberFormat="0" applyBorder="0" applyAlignment="0" applyProtection="0"/>
    <xf numFmtId="0" fontId="138" fillId="39" borderId="0" applyNumberFormat="0" applyBorder="0" applyAlignment="0" applyProtection="0"/>
    <xf numFmtId="0" fontId="138" fillId="62" borderId="0" applyNumberFormat="0" applyBorder="0" applyAlignment="0" applyProtection="0"/>
    <xf numFmtId="0" fontId="138" fillId="55" borderId="0" applyNumberFormat="0" applyBorder="0" applyAlignment="0" applyProtection="0"/>
    <xf numFmtId="0" fontId="138" fillId="47" borderId="0" applyNumberFormat="0" applyBorder="0" applyAlignment="0" applyProtection="0"/>
    <xf numFmtId="0" fontId="138" fillId="54" borderId="0" applyNumberFormat="0" applyBorder="0" applyAlignment="0" applyProtection="0"/>
    <xf numFmtId="0" fontId="138" fillId="39" borderId="0" applyNumberFormat="0" applyBorder="0" applyAlignment="0" applyProtection="0"/>
    <xf numFmtId="0" fontId="138" fillId="15" borderId="0" applyNumberFormat="0" applyBorder="0" applyAlignment="0" applyProtection="0"/>
    <xf numFmtId="0" fontId="138" fillId="62" borderId="0" applyNumberFormat="0" applyBorder="0" applyAlignment="0" applyProtection="0"/>
    <xf numFmtId="0" fontId="138" fillId="39" borderId="0" applyNumberFormat="0" applyBorder="0" applyAlignment="0" applyProtection="0"/>
    <xf numFmtId="0" fontId="138" fillId="62" borderId="0" applyNumberFormat="0" applyBorder="0" applyAlignment="0" applyProtection="0"/>
    <xf numFmtId="0" fontId="138" fillId="0" borderId="0"/>
    <xf numFmtId="0" fontId="138" fillId="39" borderId="0" applyNumberFormat="0" applyBorder="0" applyAlignment="0" applyProtection="0"/>
    <xf numFmtId="0" fontId="138" fillId="55" borderId="0" applyNumberFormat="0" applyBorder="0" applyAlignment="0" applyProtection="0"/>
    <xf numFmtId="0" fontId="138" fillId="62" borderId="0" applyNumberFormat="0" applyBorder="0" applyAlignment="0" applyProtection="0"/>
    <xf numFmtId="0" fontId="138" fillId="39" borderId="0" applyNumberFormat="0" applyBorder="0" applyAlignment="0" applyProtection="0"/>
    <xf numFmtId="0" fontId="138" fillId="62" borderId="0" applyNumberFormat="0" applyBorder="0" applyAlignment="0" applyProtection="0"/>
    <xf numFmtId="0" fontId="138" fillId="39" borderId="0" applyNumberFormat="0" applyBorder="0" applyAlignment="0" applyProtection="0"/>
    <xf numFmtId="0" fontId="138" fillId="53" borderId="0" applyNumberFormat="0" applyBorder="0" applyAlignment="0" applyProtection="0"/>
    <xf numFmtId="0" fontId="138" fillId="62" borderId="0" applyNumberFormat="0" applyBorder="0" applyAlignment="0" applyProtection="0"/>
    <xf numFmtId="0" fontId="138" fillId="47" borderId="0" applyNumberFormat="0" applyBorder="0" applyAlignment="0" applyProtection="0"/>
    <xf numFmtId="0" fontId="138" fillId="0" borderId="0"/>
    <xf numFmtId="0" fontId="138" fillId="47" borderId="0" applyNumberFormat="0" applyBorder="0" applyAlignment="0" applyProtection="0"/>
    <xf numFmtId="0" fontId="138" fillId="41" borderId="0" applyNumberFormat="0" applyBorder="0" applyAlignment="0" applyProtection="0"/>
    <xf numFmtId="0" fontId="138" fillId="51" borderId="0" applyNumberFormat="0" applyBorder="0" applyAlignment="0" applyProtection="0"/>
    <xf numFmtId="0" fontId="138" fillId="47" borderId="0" applyNumberFormat="0" applyBorder="0" applyAlignment="0" applyProtection="0"/>
    <xf numFmtId="0" fontId="138" fillId="0" borderId="0"/>
    <xf numFmtId="0" fontId="138" fillId="55" borderId="0" applyNumberFormat="0" applyBorder="0" applyAlignment="0" applyProtection="0"/>
    <xf numFmtId="0" fontId="138" fillId="47" borderId="0" applyNumberFormat="0" applyBorder="0" applyAlignment="0" applyProtection="0"/>
    <xf numFmtId="0" fontId="138" fillId="47" borderId="0" applyNumberFormat="0" applyBorder="0" applyAlignment="0" applyProtection="0"/>
    <xf numFmtId="0" fontId="138" fillId="47" borderId="0" applyNumberFormat="0" applyBorder="0" applyAlignment="0" applyProtection="0"/>
    <xf numFmtId="0" fontId="138" fillId="40" borderId="22" applyNumberFormat="0" applyFont="0" applyAlignment="0" applyProtection="0"/>
    <xf numFmtId="0" fontId="138" fillId="47" borderId="0" applyNumberFormat="0" applyBorder="0" applyAlignment="0" applyProtection="0"/>
    <xf numFmtId="0" fontId="138" fillId="47" borderId="0" applyNumberFormat="0" applyBorder="0" applyAlignment="0" applyProtection="0"/>
    <xf numFmtId="0" fontId="138" fillId="47" borderId="0" applyNumberFormat="0" applyBorder="0" applyAlignment="0" applyProtection="0"/>
    <xf numFmtId="0" fontId="138" fillId="47" borderId="0" applyNumberFormat="0" applyBorder="0" applyAlignment="0" applyProtection="0"/>
    <xf numFmtId="0" fontId="138" fillId="47" borderId="0" applyNumberFormat="0" applyBorder="0" applyAlignment="0" applyProtection="0"/>
    <xf numFmtId="0" fontId="20" fillId="76" borderId="0" applyNumberFormat="0" applyBorder="0" applyAlignment="0" applyProtection="0"/>
    <xf numFmtId="0" fontId="138" fillId="47" borderId="0" applyNumberFormat="0" applyBorder="0" applyAlignment="0" applyProtection="0"/>
    <xf numFmtId="0" fontId="138" fillId="47" borderId="0" applyNumberFormat="0" applyBorder="0" applyAlignment="0" applyProtection="0"/>
    <xf numFmtId="0" fontId="138" fillId="47" borderId="0" applyNumberFormat="0" applyBorder="0" applyAlignment="0" applyProtection="0"/>
    <xf numFmtId="41" fontId="117" fillId="0" borderId="0" applyFont="0" applyFill="0" applyBorder="0" applyAlignment="0" applyProtection="0"/>
    <xf numFmtId="0" fontId="138" fillId="47" borderId="0" applyNumberFormat="0" applyBorder="0" applyAlignment="0" applyProtection="0"/>
    <xf numFmtId="0" fontId="138" fillId="47" borderId="0" applyNumberFormat="0" applyBorder="0" applyAlignment="0" applyProtection="0"/>
    <xf numFmtId="0" fontId="138" fillId="41" borderId="0" applyNumberFormat="0" applyBorder="0" applyAlignment="0" applyProtection="0"/>
    <xf numFmtId="0" fontId="138" fillId="41" borderId="0" applyNumberFormat="0" applyBorder="0" applyAlignment="0" applyProtection="0"/>
    <xf numFmtId="0" fontId="138" fillId="47" borderId="0" applyNumberFormat="0" applyBorder="0" applyAlignment="0" applyProtection="0"/>
    <xf numFmtId="0" fontId="138" fillId="47" borderId="0" applyNumberFormat="0" applyBorder="0" applyAlignment="0" applyProtection="0"/>
    <xf numFmtId="0" fontId="138" fillId="47" borderId="0" applyNumberFormat="0" applyBorder="0" applyAlignment="0" applyProtection="0"/>
    <xf numFmtId="0" fontId="138" fillId="47" borderId="0" applyNumberFormat="0" applyBorder="0" applyAlignment="0" applyProtection="0"/>
    <xf numFmtId="0" fontId="138" fillId="51" borderId="0" applyNumberFormat="0" applyBorder="0" applyAlignment="0" applyProtection="0"/>
    <xf numFmtId="0" fontId="138" fillId="47" borderId="0" applyNumberFormat="0" applyBorder="0" applyAlignment="0" applyProtection="0"/>
    <xf numFmtId="0" fontId="138" fillId="51" borderId="0" applyNumberFormat="0" applyBorder="0" applyAlignment="0" applyProtection="0"/>
    <xf numFmtId="0" fontId="138" fillId="47" borderId="0" applyNumberFormat="0" applyBorder="0" applyAlignment="0" applyProtection="0"/>
    <xf numFmtId="0" fontId="138" fillId="51" borderId="0" applyNumberFormat="0" applyBorder="0" applyAlignment="0" applyProtection="0"/>
    <xf numFmtId="0" fontId="138" fillId="55" borderId="0" applyNumberFormat="0" applyBorder="0" applyAlignment="0" applyProtection="0"/>
    <xf numFmtId="0" fontId="138" fillId="47" borderId="0" applyNumberFormat="0" applyBorder="0" applyAlignment="0" applyProtection="0"/>
    <xf numFmtId="43" fontId="138" fillId="0" borderId="0" applyFont="0" applyFill="0" applyBorder="0" applyAlignment="0" applyProtection="0"/>
    <xf numFmtId="0" fontId="138" fillId="51" borderId="0" applyNumberFormat="0" applyBorder="0" applyAlignment="0" applyProtection="0"/>
    <xf numFmtId="0" fontId="138" fillId="47" borderId="0" applyNumberFormat="0" applyBorder="0" applyAlignment="0" applyProtection="0"/>
    <xf numFmtId="0" fontId="138" fillId="39" borderId="0" applyNumberFormat="0" applyBorder="0" applyAlignment="0" applyProtection="0"/>
    <xf numFmtId="0" fontId="138" fillId="39" borderId="0" applyNumberFormat="0" applyBorder="0" applyAlignment="0" applyProtection="0"/>
    <xf numFmtId="0" fontId="138" fillId="51" borderId="0" applyNumberFormat="0" applyBorder="0" applyAlignment="0" applyProtection="0"/>
    <xf numFmtId="0" fontId="138" fillId="55" borderId="0" applyNumberFormat="0" applyBorder="0" applyAlignment="0" applyProtection="0"/>
    <xf numFmtId="0" fontId="138" fillId="47" borderId="0" applyNumberFormat="0" applyBorder="0" applyAlignment="0" applyProtection="0"/>
    <xf numFmtId="0" fontId="138" fillId="15" borderId="0" applyNumberFormat="0" applyBorder="0" applyAlignment="0" applyProtection="0"/>
    <xf numFmtId="0" fontId="138" fillId="0" borderId="0"/>
    <xf numFmtId="0" fontId="138" fillId="15" borderId="0" applyNumberFormat="0" applyBorder="0" applyAlignment="0" applyProtection="0"/>
    <xf numFmtId="0" fontId="138" fillId="15" borderId="0" applyNumberFormat="0" applyBorder="0" applyAlignment="0" applyProtection="0"/>
    <xf numFmtId="0" fontId="138" fillId="0" borderId="0"/>
    <xf numFmtId="0" fontId="138" fillId="55" borderId="0" applyNumberFormat="0" applyBorder="0" applyAlignment="0" applyProtection="0"/>
    <xf numFmtId="0" fontId="138" fillId="15" borderId="0" applyNumberFormat="0" applyBorder="0" applyAlignment="0" applyProtection="0"/>
    <xf numFmtId="0" fontId="138" fillId="0" borderId="0"/>
    <xf numFmtId="0" fontId="138" fillId="15" borderId="0" applyNumberFormat="0" applyBorder="0" applyAlignment="0" applyProtection="0"/>
    <xf numFmtId="0" fontId="81" fillId="45" borderId="0" applyNumberFormat="0" applyBorder="0" applyAlignment="0" applyProtection="0"/>
    <xf numFmtId="0" fontId="138" fillId="0" borderId="0"/>
    <xf numFmtId="0" fontId="138" fillId="15" borderId="0" applyNumberFormat="0" applyBorder="0" applyAlignment="0" applyProtection="0"/>
    <xf numFmtId="0" fontId="107" fillId="77" borderId="0" applyNumberFormat="0" applyBorder="0" applyAlignment="0" applyProtection="0"/>
    <xf numFmtId="0" fontId="138" fillId="0" borderId="0"/>
    <xf numFmtId="0" fontId="138" fillId="15" borderId="0" applyNumberFormat="0" applyBorder="0" applyAlignment="0" applyProtection="0"/>
    <xf numFmtId="0" fontId="138" fillId="15" borderId="0" applyNumberFormat="0" applyBorder="0" applyAlignment="0" applyProtection="0"/>
    <xf numFmtId="0" fontId="125" fillId="67" borderId="0" applyNumberFormat="0" applyBorder="0" applyAlignment="0" applyProtection="0"/>
    <xf numFmtId="0" fontId="138" fillId="0" borderId="0"/>
    <xf numFmtId="0" fontId="138" fillId="15" borderId="0" applyNumberFormat="0" applyBorder="0" applyAlignment="0" applyProtection="0"/>
    <xf numFmtId="0" fontId="138" fillId="15" borderId="0" applyNumberFormat="0" applyBorder="0" applyAlignment="0" applyProtection="0"/>
    <xf numFmtId="0" fontId="122" fillId="78" borderId="0" applyNumberFormat="0" applyBorder="0" applyAlignment="0" applyProtection="0"/>
    <xf numFmtId="0" fontId="138" fillId="0" borderId="0"/>
    <xf numFmtId="0" fontId="138" fillId="15" borderId="0" applyNumberFormat="0" applyBorder="0" applyAlignment="0" applyProtection="0"/>
    <xf numFmtId="0" fontId="20" fillId="84" borderId="0" applyNumberFormat="0" applyBorder="0" applyAlignment="0" applyProtection="0"/>
    <xf numFmtId="0" fontId="138" fillId="0" borderId="0"/>
    <xf numFmtId="0" fontId="138" fillId="15" borderId="0" applyNumberFormat="0" applyBorder="0" applyAlignment="0" applyProtection="0"/>
    <xf numFmtId="0" fontId="138" fillId="0" borderId="0"/>
    <xf numFmtId="0" fontId="138" fillId="15" borderId="0" applyNumberFormat="0" applyBorder="0" applyAlignment="0" applyProtection="0"/>
    <xf numFmtId="0" fontId="138" fillId="53" borderId="0" applyNumberFormat="0" applyBorder="0" applyAlignment="0" applyProtection="0"/>
    <xf numFmtId="0" fontId="138" fillId="15" borderId="0" applyNumberFormat="0" applyBorder="0" applyAlignment="0" applyProtection="0"/>
    <xf numFmtId="0" fontId="138" fillId="15" borderId="0" applyNumberFormat="0" applyBorder="0" applyAlignment="0" applyProtection="0"/>
    <xf numFmtId="0" fontId="138" fillId="15" borderId="0" applyNumberFormat="0" applyBorder="0" applyAlignment="0" applyProtection="0"/>
    <xf numFmtId="0" fontId="138" fillId="15" borderId="0" applyNumberFormat="0" applyBorder="0" applyAlignment="0" applyProtection="0"/>
    <xf numFmtId="0" fontId="138" fillId="15" borderId="0" applyNumberFormat="0" applyBorder="0" applyAlignment="0" applyProtection="0"/>
    <xf numFmtId="0" fontId="138" fillId="54" borderId="0" applyNumberFormat="0" applyBorder="0" applyAlignment="0" applyProtection="0"/>
    <xf numFmtId="0" fontId="138" fillId="15" borderId="0" applyNumberFormat="0" applyBorder="0" applyAlignment="0" applyProtection="0"/>
    <xf numFmtId="0" fontId="138" fillId="54" borderId="0" applyNumberFormat="0" applyBorder="0" applyAlignment="0" applyProtection="0"/>
    <xf numFmtId="0" fontId="138" fillId="15" borderId="0" applyNumberFormat="0" applyBorder="0" applyAlignment="0" applyProtection="0"/>
    <xf numFmtId="0" fontId="138" fillId="54" borderId="0" applyNumberFormat="0" applyBorder="0" applyAlignment="0" applyProtection="0"/>
    <xf numFmtId="0" fontId="138" fillId="15" borderId="0" applyNumberFormat="0" applyBorder="0" applyAlignment="0" applyProtection="0"/>
    <xf numFmtId="0" fontId="138" fillId="54" borderId="0" applyNumberFormat="0" applyBorder="0" applyAlignment="0" applyProtection="0"/>
    <xf numFmtId="0" fontId="138" fillId="15" borderId="0" applyNumberFormat="0" applyBorder="0" applyAlignment="0" applyProtection="0"/>
    <xf numFmtId="0" fontId="138" fillId="54" borderId="0" applyNumberFormat="0" applyBorder="0" applyAlignment="0" applyProtection="0"/>
    <xf numFmtId="0" fontId="138" fillId="15" borderId="0" applyNumberFormat="0" applyBorder="0" applyAlignment="0" applyProtection="0"/>
    <xf numFmtId="0" fontId="138" fillId="54" borderId="0" applyNumberFormat="0" applyBorder="0" applyAlignment="0" applyProtection="0"/>
    <xf numFmtId="0" fontId="138" fillId="15" borderId="0" applyNumberFormat="0" applyBorder="0" applyAlignment="0" applyProtection="0"/>
    <xf numFmtId="0" fontId="138" fillId="54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15" borderId="0" applyNumberFormat="0" applyBorder="0" applyAlignment="0" applyProtection="0"/>
    <xf numFmtId="0" fontId="138" fillId="51" borderId="0" applyNumberFormat="0" applyBorder="0" applyAlignment="0" applyProtection="0"/>
    <xf numFmtId="0" fontId="138" fillId="55" borderId="0" applyNumberFormat="0" applyBorder="0" applyAlignment="0" applyProtection="0"/>
    <xf numFmtId="0" fontId="138" fillId="51" borderId="0" applyNumberFormat="0" applyBorder="0" applyAlignment="0" applyProtection="0"/>
    <xf numFmtId="0" fontId="138" fillId="55" borderId="0" applyNumberFormat="0" applyBorder="0" applyAlignment="0" applyProtection="0"/>
    <xf numFmtId="0" fontId="138" fillId="51" borderId="0" applyNumberFormat="0" applyBorder="0" applyAlignment="0" applyProtection="0"/>
    <xf numFmtId="0" fontId="138" fillId="55" borderId="0" applyNumberFormat="0" applyBorder="0" applyAlignment="0" applyProtection="0"/>
    <xf numFmtId="0" fontId="138" fillId="55" borderId="0" applyNumberFormat="0" applyBorder="0" applyAlignment="0" applyProtection="0"/>
    <xf numFmtId="0" fontId="138" fillId="51" borderId="0" applyNumberFormat="0" applyBorder="0" applyAlignment="0" applyProtection="0"/>
    <xf numFmtId="0" fontId="138" fillId="55" borderId="0" applyNumberFormat="0" applyBorder="0" applyAlignment="0" applyProtection="0"/>
    <xf numFmtId="0" fontId="138" fillId="55" borderId="0" applyNumberFormat="0" applyBorder="0" applyAlignment="0" applyProtection="0"/>
    <xf numFmtId="0" fontId="138" fillId="0" borderId="0"/>
    <xf numFmtId="0" fontId="138" fillId="55" borderId="0" applyNumberFormat="0" applyBorder="0" applyAlignment="0" applyProtection="0"/>
    <xf numFmtId="0" fontId="138" fillId="0" borderId="0"/>
    <xf numFmtId="0" fontId="138" fillId="55" borderId="0" applyNumberFormat="0" applyBorder="0" applyAlignment="0" applyProtection="0"/>
    <xf numFmtId="0" fontId="138" fillId="0" borderId="0"/>
    <xf numFmtId="0" fontId="138" fillId="55" borderId="0" applyNumberFormat="0" applyBorder="0" applyAlignment="0" applyProtection="0"/>
    <xf numFmtId="0" fontId="138" fillId="0" borderId="0"/>
    <xf numFmtId="0" fontId="138" fillId="55" borderId="0" applyNumberFormat="0" applyBorder="0" applyAlignment="0" applyProtection="0"/>
    <xf numFmtId="0" fontId="138" fillId="0" borderId="0"/>
    <xf numFmtId="0" fontId="138" fillId="51" borderId="0" applyNumberFormat="0" applyBorder="0" applyAlignment="0" applyProtection="0"/>
    <xf numFmtId="0" fontId="20" fillId="80" borderId="0" applyNumberFormat="0" applyBorder="0" applyAlignment="0" applyProtection="0"/>
    <xf numFmtId="0" fontId="138" fillId="55" borderId="0" applyNumberFormat="0" applyBorder="0" applyAlignment="0" applyProtection="0"/>
    <xf numFmtId="0" fontId="138" fillId="0" borderId="0"/>
    <xf numFmtId="0" fontId="138" fillId="55" borderId="0" applyNumberFormat="0" applyBorder="0" applyAlignment="0" applyProtection="0"/>
    <xf numFmtId="0" fontId="138" fillId="0" borderId="0"/>
    <xf numFmtId="0" fontId="138" fillId="55" borderId="0" applyNumberFormat="0" applyBorder="0" applyAlignment="0" applyProtection="0"/>
    <xf numFmtId="0" fontId="138" fillId="0" borderId="0"/>
    <xf numFmtId="0" fontId="138" fillId="55" borderId="0" applyNumberFormat="0" applyBorder="0" applyAlignment="0" applyProtection="0"/>
    <xf numFmtId="0" fontId="138" fillId="0" borderId="0"/>
    <xf numFmtId="0" fontId="138" fillId="55" borderId="0" applyNumberFormat="0" applyBorder="0" applyAlignment="0" applyProtection="0"/>
    <xf numFmtId="0" fontId="138" fillId="0" borderId="0"/>
    <xf numFmtId="0" fontId="138" fillId="55" borderId="0" applyNumberFormat="0" applyBorder="0" applyAlignment="0" applyProtection="0"/>
    <xf numFmtId="0" fontId="138" fillId="0" borderId="0"/>
    <xf numFmtId="0" fontId="138" fillId="55" borderId="0" applyNumberFormat="0" applyBorder="0" applyAlignment="0" applyProtection="0"/>
    <xf numFmtId="0" fontId="138" fillId="55" borderId="0" applyNumberFormat="0" applyBorder="0" applyAlignment="0" applyProtection="0"/>
    <xf numFmtId="0" fontId="138" fillId="54" borderId="0" applyNumberFormat="0" applyBorder="0" applyAlignment="0" applyProtection="0"/>
    <xf numFmtId="0" fontId="20" fillId="81" borderId="0" applyNumberFormat="0" applyBorder="0" applyAlignment="0" applyProtection="0"/>
    <xf numFmtId="0" fontId="138" fillId="9" borderId="0" applyNumberFormat="0" applyBorder="0" applyAlignment="0" applyProtection="0"/>
    <xf numFmtId="0" fontId="138" fillId="55" borderId="0" applyNumberFormat="0" applyBorder="0" applyAlignment="0" applyProtection="0"/>
    <xf numFmtId="0" fontId="138" fillId="39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20" fillId="86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4" borderId="0" applyNumberFormat="0" applyBorder="0" applyAlignment="0" applyProtection="0"/>
    <xf numFmtId="0" fontId="138" fillId="53" borderId="0" applyNumberFormat="0" applyBorder="0" applyAlignment="0" applyProtection="0"/>
    <xf numFmtId="0" fontId="138" fillId="46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40" borderId="22" applyNumberFormat="0" applyFont="0" applyAlignment="0" applyProtection="0"/>
    <xf numFmtId="0" fontId="138" fillId="53" borderId="0" applyNumberFormat="0" applyBorder="0" applyAlignment="0" applyProtection="0"/>
    <xf numFmtId="0" fontId="138" fillId="53" borderId="0" applyNumberFormat="0" applyBorder="0" applyAlignment="0" applyProtection="0"/>
    <xf numFmtId="0" fontId="138" fillId="40" borderId="22" applyNumberFormat="0" applyFont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23" fillId="58" borderId="32" applyNumberFormat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20" fillId="80" borderId="0" applyNumberFormat="0" applyBorder="0" applyAlignment="0" applyProtection="0"/>
    <xf numFmtId="0" fontId="138" fillId="9" borderId="0" applyNumberFormat="0" applyBorder="0" applyAlignment="0" applyProtection="0"/>
    <xf numFmtId="0" fontId="119" fillId="66" borderId="0" applyNumberFormat="0" applyBorder="0" applyAlignment="0" applyProtection="0"/>
    <xf numFmtId="0" fontId="138" fillId="54" borderId="0" applyNumberFormat="0" applyBorder="0" applyAlignment="0" applyProtection="0"/>
    <xf numFmtId="0" fontId="138" fillId="46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54" borderId="0" applyNumberFormat="0" applyBorder="0" applyAlignment="0" applyProtection="0"/>
    <xf numFmtId="0" fontId="138" fillId="54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81" fillId="68" borderId="0" applyNumberFormat="0" applyBorder="0" applyAlignment="0" applyProtection="0"/>
    <xf numFmtId="0" fontId="138" fillId="54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07" fillId="73" borderId="0" applyNumberFormat="0" applyBorder="0" applyAlignment="0" applyProtection="0"/>
    <xf numFmtId="0" fontId="138" fillId="54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9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20" fillId="77" borderId="0" applyNumberFormat="0" applyBorder="0" applyAlignment="0" applyProtection="0"/>
    <xf numFmtId="0" fontId="138" fillId="41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38" fillId="51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81" fillId="69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07" fillId="79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38" fillId="46" borderId="0" applyNumberFormat="0" applyBorder="0" applyAlignment="0" applyProtection="0"/>
    <xf numFmtId="0" fontId="138" fillId="41" borderId="0" applyNumberFormat="0" applyBorder="0" applyAlignment="0" applyProtection="0"/>
    <xf numFmtId="0" fontId="138" fillId="41" borderId="0" applyNumberFormat="0" applyBorder="0" applyAlignment="0" applyProtection="0"/>
    <xf numFmtId="0" fontId="138" fillId="41" borderId="0" applyNumberFormat="0" applyBorder="0" applyAlignment="0" applyProtection="0"/>
    <xf numFmtId="0" fontId="138" fillId="41" borderId="0" applyNumberFormat="0" applyBorder="0" applyAlignment="0" applyProtection="0"/>
    <xf numFmtId="0" fontId="138" fillId="41" borderId="0" applyNumberFormat="0" applyBorder="0" applyAlignment="0" applyProtection="0"/>
    <xf numFmtId="0" fontId="138" fillId="41" borderId="0" applyNumberFormat="0" applyBorder="0" applyAlignment="0" applyProtection="0"/>
    <xf numFmtId="0" fontId="138" fillId="41" borderId="0" applyNumberFormat="0" applyBorder="0" applyAlignment="0" applyProtection="0"/>
    <xf numFmtId="0" fontId="138" fillId="41" borderId="0" applyNumberFormat="0" applyBorder="0" applyAlignment="0" applyProtection="0"/>
    <xf numFmtId="0" fontId="20" fillId="73" borderId="0" applyNumberFormat="0" applyBorder="0" applyAlignment="0" applyProtection="0"/>
    <xf numFmtId="0" fontId="138" fillId="41" borderId="0" applyNumberFormat="0" applyBorder="0" applyAlignment="0" applyProtection="0"/>
    <xf numFmtId="0" fontId="130" fillId="0" borderId="0" applyNumberFormat="0" applyFill="0" applyBorder="0" applyAlignment="0" applyProtection="0"/>
    <xf numFmtId="0" fontId="138" fillId="0" borderId="0"/>
    <xf numFmtId="0" fontId="138" fillId="41" borderId="0" applyNumberFormat="0" applyBorder="0" applyAlignment="0" applyProtection="0"/>
    <xf numFmtId="0" fontId="81" fillId="70" borderId="0" applyNumberFormat="0" applyBorder="0" applyAlignment="0" applyProtection="0"/>
    <xf numFmtId="0" fontId="138" fillId="41" borderId="0" applyNumberFormat="0" applyBorder="0" applyAlignment="0" applyProtection="0"/>
    <xf numFmtId="0" fontId="138" fillId="40" borderId="22" applyNumberFormat="0" applyFont="0" applyAlignment="0" applyProtection="0"/>
    <xf numFmtId="0" fontId="138" fillId="41" borderId="0" applyNumberFormat="0" applyBorder="0" applyAlignment="0" applyProtection="0"/>
    <xf numFmtId="0" fontId="107" fillId="87" borderId="0" applyNumberFormat="0" applyBorder="0" applyAlignment="0" applyProtection="0"/>
    <xf numFmtId="0" fontId="138" fillId="41" borderId="0" applyNumberFormat="0" applyBorder="0" applyAlignment="0" applyProtection="0"/>
    <xf numFmtId="0" fontId="138" fillId="41" borderId="0" applyNumberFormat="0" applyBorder="0" applyAlignment="0" applyProtection="0"/>
    <xf numFmtId="0" fontId="138" fillId="41" borderId="0" applyNumberFormat="0" applyBorder="0" applyAlignment="0" applyProtection="0"/>
    <xf numFmtId="0" fontId="138" fillId="39" borderId="0" applyNumberFormat="0" applyBorder="0" applyAlignment="0" applyProtection="0"/>
    <xf numFmtId="0" fontId="81" fillId="63" borderId="0" applyNumberFormat="0" applyBorder="0" applyAlignment="0" applyProtection="0"/>
    <xf numFmtId="0" fontId="138" fillId="39" borderId="0" applyNumberFormat="0" applyBorder="0" applyAlignment="0" applyProtection="0"/>
    <xf numFmtId="0" fontId="138" fillId="0" borderId="0"/>
    <xf numFmtId="0" fontId="138" fillId="0" borderId="0"/>
    <xf numFmtId="0" fontId="138" fillId="39" borderId="0" applyNumberFormat="0" applyBorder="0" applyAlignment="0" applyProtection="0"/>
    <xf numFmtId="0" fontId="107" fillId="83" borderId="0" applyNumberFormat="0" applyBorder="0" applyAlignment="0" applyProtection="0"/>
    <xf numFmtId="0" fontId="138" fillId="39" borderId="0" applyNumberFormat="0" applyBorder="0" applyAlignment="0" applyProtection="0"/>
    <xf numFmtId="0" fontId="138" fillId="39" borderId="0" applyNumberFormat="0" applyBorder="0" applyAlignment="0" applyProtection="0"/>
    <xf numFmtId="0" fontId="138" fillId="39" borderId="0" applyNumberFormat="0" applyBorder="0" applyAlignment="0" applyProtection="0"/>
    <xf numFmtId="0" fontId="138" fillId="39" borderId="0" applyNumberFormat="0" applyBorder="0" applyAlignment="0" applyProtection="0"/>
    <xf numFmtId="0" fontId="138" fillId="39" borderId="0" applyNumberFormat="0" applyBorder="0" applyAlignment="0" applyProtection="0"/>
    <xf numFmtId="43" fontId="138" fillId="0" borderId="0" applyFont="0" applyFill="0" applyBorder="0" applyAlignment="0" applyProtection="0"/>
    <xf numFmtId="0" fontId="138" fillId="39" borderId="0" applyNumberFormat="0" applyBorder="0" applyAlignment="0" applyProtection="0"/>
    <xf numFmtId="0" fontId="20" fillId="84" borderId="0" applyNumberFormat="0" applyBorder="0" applyAlignment="0" applyProtection="0"/>
    <xf numFmtId="43" fontId="138" fillId="0" borderId="0" applyFont="0" applyFill="0" applyBorder="0" applyAlignment="0" applyProtection="0"/>
    <xf numFmtId="0" fontId="138" fillId="39" borderId="0" applyNumberFormat="0" applyBorder="0" applyAlignment="0" applyProtection="0"/>
    <xf numFmtId="43" fontId="138" fillId="0" borderId="0" applyFont="0" applyFill="0" applyBorder="0" applyAlignment="0" applyProtection="0"/>
    <xf numFmtId="0" fontId="138" fillId="39" borderId="0" applyNumberFormat="0" applyBorder="0" applyAlignment="0" applyProtection="0"/>
    <xf numFmtId="0" fontId="81" fillId="71" borderId="0" applyNumberFormat="0" applyBorder="0" applyAlignment="0" applyProtection="0"/>
    <xf numFmtId="0" fontId="138" fillId="39" borderId="0" applyNumberFormat="0" applyBorder="0" applyAlignment="0" applyProtection="0"/>
    <xf numFmtId="0" fontId="138" fillId="39" borderId="0" applyNumberFormat="0" applyBorder="0" applyAlignment="0" applyProtection="0"/>
    <xf numFmtId="0" fontId="138" fillId="39" borderId="0" applyNumberFormat="0" applyBorder="0" applyAlignment="0" applyProtection="0"/>
    <xf numFmtId="0" fontId="138" fillId="39" borderId="0" applyNumberFormat="0" applyBorder="0" applyAlignment="0" applyProtection="0"/>
    <xf numFmtId="0" fontId="138" fillId="39" borderId="0" applyNumberFormat="0" applyBorder="0" applyAlignment="0" applyProtection="0"/>
    <xf numFmtId="0" fontId="138" fillId="39" borderId="0" applyNumberFormat="0" applyBorder="0" applyAlignment="0" applyProtection="0"/>
    <xf numFmtId="0" fontId="138" fillId="51" borderId="0" applyNumberFormat="0" applyBorder="0" applyAlignment="0" applyProtection="0"/>
    <xf numFmtId="0" fontId="81" fillId="38" borderId="0" applyNumberFormat="0" applyBorder="0" applyAlignment="0" applyProtection="0"/>
    <xf numFmtId="0" fontId="138" fillId="51" borderId="0" applyNumberFormat="0" applyBorder="0" applyAlignment="0" applyProtection="0"/>
    <xf numFmtId="0" fontId="107" fillId="85" borderId="0" applyNumberFormat="0" applyBorder="0" applyAlignment="0" applyProtection="0"/>
    <xf numFmtId="0" fontId="138" fillId="51" borderId="0" applyNumberFormat="0" applyBorder="0" applyAlignment="0" applyProtection="0"/>
    <xf numFmtId="0" fontId="138" fillId="51" borderId="0" applyNumberFormat="0" applyBorder="0" applyAlignment="0" applyProtection="0"/>
    <xf numFmtId="0" fontId="110" fillId="52" borderId="25" applyNumberFormat="0" applyAlignment="0" applyProtection="0"/>
    <xf numFmtId="0" fontId="138" fillId="51" borderId="0" applyNumberFormat="0" applyBorder="0" applyAlignment="0" applyProtection="0"/>
    <xf numFmtId="0" fontId="138" fillId="51" borderId="0" applyNumberFormat="0" applyBorder="0" applyAlignment="0" applyProtection="0"/>
    <xf numFmtId="0" fontId="138" fillId="0" borderId="0"/>
    <xf numFmtId="0" fontId="113" fillId="58" borderId="27" applyNumberFormat="0" applyAlignment="0" applyProtection="0"/>
    <xf numFmtId="0" fontId="138" fillId="51" borderId="0" applyNumberFormat="0" applyBorder="0" applyAlignment="0" applyProtection="0"/>
    <xf numFmtId="0" fontId="138" fillId="51" borderId="0" applyNumberFormat="0" applyBorder="0" applyAlignment="0" applyProtection="0"/>
    <xf numFmtId="0" fontId="138" fillId="51" borderId="0" applyNumberFormat="0" applyBorder="0" applyAlignment="0" applyProtection="0"/>
    <xf numFmtId="0" fontId="138" fillId="51" borderId="0" applyNumberFormat="0" applyBorder="0" applyAlignment="0" applyProtection="0"/>
    <xf numFmtId="0" fontId="138" fillId="51" borderId="0" applyNumberFormat="0" applyBorder="0" applyAlignment="0" applyProtection="0"/>
    <xf numFmtId="0" fontId="138" fillId="51" borderId="0" applyNumberFormat="0" applyBorder="0" applyAlignment="0" applyProtection="0"/>
    <xf numFmtId="0" fontId="138" fillId="51" borderId="0" applyNumberFormat="0" applyBorder="0" applyAlignment="0" applyProtection="0"/>
    <xf numFmtId="0" fontId="138" fillId="54" borderId="0" applyNumberFormat="0" applyBorder="0" applyAlignment="0" applyProtection="0"/>
    <xf numFmtId="0" fontId="138" fillId="54" borderId="0" applyNumberFormat="0" applyBorder="0" applyAlignment="0" applyProtection="0"/>
    <xf numFmtId="0" fontId="138" fillId="54" borderId="0" applyNumberFormat="0" applyBorder="0" applyAlignment="0" applyProtection="0"/>
    <xf numFmtId="0" fontId="138" fillId="54" borderId="0" applyNumberFormat="0" applyBorder="0" applyAlignment="0" applyProtection="0"/>
    <xf numFmtId="0" fontId="138" fillId="54" borderId="0" applyNumberFormat="0" applyBorder="0" applyAlignment="0" applyProtection="0"/>
    <xf numFmtId="0" fontId="138" fillId="54" borderId="0" applyNumberFormat="0" applyBorder="0" applyAlignment="0" applyProtection="0"/>
    <xf numFmtId="0" fontId="138" fillId="54" borderId="0" applyNumberFormat="0" applyBorder="0" applyAlignment="0" applyProtection="0"/>
    <xf numFmtId="0" fontId="138" fillId="54" borderId="0" applyNumberFormat="0" applyBorder="0" applyAlignment="0" applyProtection="0"/>
    <xf numFmtId="0" fontId="138" fillId="54" borderId="0" applyNumberFormat="0" applyBorder="0" applyAlignment="0" applyProtection="0"/>
    <xf numFmtId="0" fontId="138" fillId="54" borderId="0" applyNumberFormat="0" applyBorder="0" applyAlignment="0" applyProtection="0"/>
    <xf numFmtId="0" fontId="138" fillId="54" borderId="0" applyNumberFormat="0" applyBorder="0" applyAlignment="0" applyProtection="0"/>
    <xf numFmtId="0" fontId="138" fillId="54" borderId="0" applyNumberFormat="0" applyBorder="0" applyAlignment="0" applyProtection="0"/>
    <xf numFmtId="0" fontId="124" fillId="76" borderId="0" applyNumberFormat="0" applyBorder="0" applyAlignment="0" applyProtection="0"/>
    <xf numFmtId="0" fontId="114" fillId="59" borderId="28" applyNumberFormat="0" applyAlignment="0" applyProtection="0"/>
    <xf numFmtId="43" fontId="138" fillId="0" borderId="0" applyFont="0" applyFill="0" applyBorder="0" applyAlignment="0" applyProtection="0"/>
    <xf numFmtId="0" fontId="126" fillId="0" borderId="26" applyNumberFormat="0" applyFill="0" applyAlignment="0" applyProtection="0"/>
    <xf numFmtId="0" fontId="63" fillId="0" borderId="0"/>
    <xf numFmtId="0" fontId="128" fillId="0" borderId="35" applyNumberFormat="0" applyFill="0" applyAlignment="0" applyProtection="0"/>
    <xf numFmtId="0" fontId="81" fillId="56" borderId="0" applyNumberFormat="0" applyBorder="0" applyAlignment="0" applyProtection="0"/>
    <xf numFmtId="0" fontId="107" fillId="82" borderId="0" applyNumberFormat="0" applyBorder="0" applyAlignment="0" applyProtection="0"/>
    <xf numFmtId="0" fontId="131" fillId="75" borderId="0" applyNumberFormat="0" applyBorder="0" applyAlignment="0" applyProtection="0"/>
    <xf numFmtId="0" fontId="81" fillId="43" borderId="0" applyNumberFormat="0" applyBorder="0" applyAlignment="0" applyProtection="0"/>
    <xf numFmtId="0" fontId="81" fillId="50" borderId="0" applyNumberFormat="0" applyBorder="0" applyAlignment="0" applyProtection="0"/>
    <xf numFmtId="0" fontId="107" fillId="79" borderId="0" applyNumberFormat="0" applyBorder="0" applyAlignment="0" applyProtection="0"/>
    <xf numFmtId="0" fontId="81" fillId="64" borderId="0" applyNumberFormat="0" applyBorder="0" applyAlignment="0" applyProtection="0"/>
    <xf numFmtId="0" fontId="107" fillId="87" borderId="0" applyNumberFormat="0" applyBorder="0" applyAlignment="0" applyProtection="0"/>
    <xf numFmtId="0" fontId="129" fillId="65" borderId="24" applyNumberFormat="0" applyAlignment="0" applyProtection="0"/>
    <xf numFmtId="0" fontId="132" fillId="86" borderId="32" applyNumberFormat="0" applyAlignment="0" applyProtection="0"/>
    <xf numFmtId="168" fontId="20" fillId="0" borderId="0" applyBorder="0" applyProtection="0"/>
    <xf numFmtId="0" fontId="133" fillId="0" borderId="0"/>
    <xf numFmtId="0" fontId="134" fillId="57" borderId="0" applyNumberFormat="0" applyBorder="0" applyAlignment="0" applyProtection="0"/>
    <xf numFmtId="0" fontId="138" fillId="0" borderId="0"/>
    <xf numFmtId="0" fontId="138" fillId="40" borderId="22" applyNumberFormat="0" applyFont="0" applyAlignment="0" applyProtection="0"/>
    <xf numFmtId="42" fontId="11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38" fillId="0" borderId="0"/>
    <xf numFmtId="0" fontId="133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20" fillId="0" borderId="0"/>
    <xf numFmtId="0" fontId="63" fillId="0" borderId="0"/>
    <xf numFmtId="0" fontId="138" fillId="0" borderId="0"/>
    <xf numFmtId="0" fontId="138" fillId="0" borderId="0"/>
    <xf numFmtId="0" fontId="138" fillId="0" borderId="0"/>
    <xf numFmtId="0" fontId="83" fillId="0" borderId="0"/>
    <xf numFmtId="0" fontId="138" fillId="0" borderId="0"/>
    <xf numFmtId="0" fontId="138" fillId="0" borderId="0"/>
    <xf numFmtId="0" fontId="63" fillId="0" borderId="0"/>
    <xf numFmtId="0" fontId="63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40" borderId="22" applyNumberFormat="0" applyFont="0" applyAlignment="0" applyProtection="0"/>
    <xf numFmtId="166" fontId="138" fillId="0" borderId="0" applyFont="0" applyFill="0" applyBorder="0" applyAlignment="0" applyProtection="0"/>
    <xf numFmtId="0" fontId="138" fillId="0" borderId="0"/>
    <xf numFmtId="0" fontId="138" fillId="40" borderId="22" applyNumberFormat="0" applyFont="0" applyAlignment="0" applyProtection="0"/>
    <xf numFmtId="166" fontId="138" fillId="0" borderId="0" applyFont="0" applyFill="0" applyBorder="0" applyAlignment="0" applyProtection="0"/>
    <xf numFmtId="0" fontId="138" fillId="0" borderId="0"/>
    <xf numFmtId="0" fontId="138" fillId="40" borderId="22" applyNumberFormat="0" applyFont="0" applyAlignment="0" applyProtection="0"/>
    <xf numFmtId="166" fontId="138" fillId="0" borderId="0" applyFont="0" applyFill="0" applyBorder="0" applyAlignment="0" applyProtection="0"/>
    <xf numFmtId="0" fontId="138" fillId="0" borderId="0"/>
    <xf numFmtId="0" fontId="138" fillId="40" borderId="22" applyNumberFormat="0" applyFont="0" applyAlignment="0" applyProtection="0"/>
    <xf numFmtId="0" fontId="63" fillId="0" borderId="0"/>
    <xf numFmtId="0" fontId="138" fillId="0" borderId="0"/>
    <xf numFmtId="0" fontId="20" fillId="0" borderId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6" fillId="0" borderId="0" applyBorder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20" fillId="88" borderId="38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0" fontId="138" fillId="40" borderId="22" applyNumberFormat="0" applyFont="0" applyAlignment="0" applyProtection="0"/>
    <xf numFmtId="9" fontId="117" fillId="0" borderId="0" applyFont="0" applyFill="0" applyBorder="0" applyAlignment="0" applyProtection="0"/>
    <xf numFmtId="168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0" fontId="108" fillId="0" borderId="36" applyNumberFormat="0" applyFill="0" applyAlignment="0" applyProtection="0"/>
    <xf numFmtId="166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0" fontId="120" fillId="0" borderId="31" applyNumberFormat="0" applyFill="0" applyAlignment="0" applyProtection="0"/>
    <xf numFmtId="166" fontId="138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11" fillId="0" borderId="33" applyNumberFormat="0" applyFill="0" applyAlignment="0" applyProtection="0"/>
    <xf numFmtId="0" fontId="127" fillId="0" borderId="34" applyNumberFormat="0" applyFill="0" applyAlignment="0" applyProtection="0"/>
    <xf numFmtId="0" fontId="106" fillId="0" borderId="30" applyNumberFormat="0" applyFill="0" applyAlignment="0" applyProtection="0"/>
    <xf numFmtId="0" fontId="137" fillId="0" borderId="39" applyNumberFormat="0" applyFill="0" applyAlignment="0" applyProtection="0"/>
    <xf numFmtId="0" fontId="120" fillId="0" borderId="0" applyNumberFormat="0" applyFill="0" applyBorder="0" applyAlignment="0" applyProtection="0"/>
    <xf numFmtId="0" fontId="92" fillId="0" borderId="29" applyNumberFormat="0" applyFill="0" applyAlignment="0" applyProtection="0"/>
    <xf numFmtId="0" fontId="135" fillId="0" borderId="37" applyNumberFormat="0" applyFill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63" fillId="0" borderId="0" applyBorder="0" applyAlignment="0" applyProtection="0"/>
    <xf numFmtId="166" fontId="63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166" fontId="63" fillId="0" borderId="0" applyFont="0" applyFill="0" applyBorder="0" applyAlignment="0" applyProtection="0"/>
    <xf numFmtId="43" fontId="138" fillId="0" borderId="0" applyFont="0" applyFill="0" applyBorder="0" applyAlignment="0" applyProtection="0"/>
    <xf numFmtId="169" fontId="133" fillId="0" borderId="0" applyBorder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0" fontId="141" fillId="0" borderId="0"/>
    <xf numFmtId="169" fontId="151" fillId="0" borderId="0" applyBorder="0" applyProtection="0"/>
    <xf numFmtId="166" fontId="141" fillId="0" borderId="0" applyFont="0" applyFill="0" applyBorder="0" applyAlignment="0" applyProtection="0"/>
    <xf numFmtId="0" fontId="141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15" fillId="0" borderId="0" applyBorder="0" applyProtection="0"/>
    <xf numFmtId="0" fontId="13" fillId="0" borderId="0"/>
    <xf numFmtId="0" fontId="13" fillId="46" borderId="0" applyNumberFormat="0" applyBorder="0" applyAlignment="0" applyProtection="0"/>
    <xf numFmtId="43" fontId="13" fillId="0" borderId="0" applyFont="0" applyFill="0" applyBorder="0" applyAlignment="0" applyProtection="0"/>
    <xf numFmtId="0" fontId="13" fillId="48" borderId="0" applyNumberFormat="0" applyBorder="0" applyAlignment="0" applyProtection="0"/>
    <xf numFmtId="0" fontId="13" fillId="9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46" borderId="0" applyNumberFormat="0" applyBorder="0" applyAlignment="0" applyProtection="0"/>
    <xf numFmtId="44" fontId="13" fillId="0" borderId="0" applyFont="0" applyFill="0" applyBorder="0" applyAlignment="0" applyProtection="0"/>
    <xf numFmtId="0" fontId="13" fillId="40" borderId="22" applyNumberFormat="0" applyFont="0" applyAlignment="0" applyProtection="0"/>
    <xf numFmtId="0" fontId="13" fillId="0" borderId="0"/>
    <xf numFmtId="0" fontId="13" fillId="0" borderId="0"/>
    <xf numFmtId="0" fontId="13" fillId="55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0" borderId="0"/>
    <xf numFmtId="0" fontId="13" fillId="53" borderId="0" applyNumberFormat="0" applyBorder="0" applyAlignment="0" applyProtection="0"/>
    <xf numFmtId="0" fontId="13" fillId="41" borderId="0" applyNumberFormat="0" applyBorder="0" applyAlignment="0" applyProtection="0"/>
    <xf numFmtId="0" fontId="13" fillId="51" borderId="0" applyNumberFormat="0" applyBorder="0" applyAlignment="0" applyProtection="0"/>
    <xf numFmtId="0" fontId="13" fillId="47" borderId="0" applyNumberFormat="0" applyBorder="0" applyAlignment="0" applyProtection="0"/>
    <xf numFmtId="0" fontId="13" fillId="0" borderId="0"/>
    <xf numFmtId="0" fontId="13" fillId="53" borderId="0" applyNumberFormat="0" applyBorder="0" applyAlignment="0" applyProtection="0"/>
    <xf numFmtId="0" fontId="13" fillId="55" borderId="0" applyNumberFormat="0" applyBorder="0" applyAlignment="0" applyProtection="0"/>
    <xf numFmtId="0" fontId="13" fillId="15" borderId="0" applyNumberFormat="0" applyBorder="0" applyAlignment="0" applyProtection="0"/>
    <xf numFmtId="0" fontId="13" fillId="53" borderId="0" applyNumberFormat="0" applyBorder="0" applyAlignment="0" applyProtection="0"/>
    <xf numFmtId="0" fontId="13" fillId="55" borderId="0" applyNumberFormat="0" applyBorder="0" applyAlignment="0" applyProtection="0"/>
    <xf numFmtId="0" fontId="13" fillId="53" borderId="0" applyNumberFormat="0" applyBorder="0" applyAlignment="0" applyProtection="0"/>
    <xf numFmtId="0" fontId="13" fillId="48" borderId="0" applyNumberFormat="0" applyBorder="0" applyAlignment="0" applyProtection="0"/>
    <xf numFmtId="0" fontId="13" fillId="5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15" borderId="0" applyNumberFormat="0" applyBorder="0" applyAlignment="0" applyProtection="0"/>
    <xf numFmtId="0" fontId="13" fillId="51" borderId="0" applyNumberFormat="0" applyBorder="0" applyAlignment="0" applyProtection="0"/>
    <xf numFmtId="0" fontId="13" fillId="48" borderId="0" applyNumberFormat="0" applyBorder="0" applyAlignment="0" applyProtection="0"/>
    <xf numFmtId="0" fontId="13" fillId="46" borderId="0" applyNumberFormat="0" applyBorder="0" applyAlignment="0" applyProtection="0"/>
    <xf numFmtId="0" fontId="13" fillId="47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15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44" fontId="83" fillId="0" borderId="0" applyFont="0" applyFill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46" borderId="0" applyNumberFormat="0" applyBorder="0" applyAlignment="0" applyProtection="0"/>
    <xf numFmtId="0" fontId="13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62" borderId="0" applyNumberFormat="0" applyBorder="0" applyAlignment="0" applyProtection="0"/>
    <xf numFmtId="0" fontId="13" fillId="48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1" borderId="0" applyNumberFormat="0" applyBorder="0" applyAlignment="0" applyProtection="0"/>
    <xf numFmtId="0" fontId="13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0" borderId="0"/>
    <xf numFmtId="0" fontId="13" fillId="41" borderId="0" applyNumberFormat="0" applyBorder="0" applyAlignment="0" applyProtection="0"/>
    <xf numFmtId="0" fontId="13" fillId="62" borderId="0" applyNumberFormat="0" applyBorder="0" applyAlignment="0" applyProtection="0"/>
    <xf numFmtId="0" fontId="13" fillId="0" borderId="0"/>
    <xf numFmtId="0" fontId="13" fillId="0" borderId="0"/>
    <xf numFmtId="0" fontId="13" fillId="62" borderId="0" applyNumberFormat="0" applyBorder="0" applyAlignment="0" applyProtection="0"/>
    <xf numFmtId="0" fontId="13" fillId="39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3" fillId="47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0" borderId="0"/>
    <xf numFmtId="0" fontId="13" fillId="0" borderId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9" borderId="0" applyNumberFormat="0" applyBorder="0" applyAlignment="0" applyProtection="0"/>
    <xf numFmtId="0" fontId="13" fillId="62" borderId="0" applyNumberFormat="0" applyBorder="0" applyAlignment="0" applyProtection="0"/>
    <xf numFmtId="43" fontId="63" fillId="0" borderId="0" applyFont="0" applyFill="0" applyBorder="0" applyAlignment="0" applyProtection="0"/>
    <xf numFmtId="0" fontId="13" fillId="0" borderId="0"/>
    <xf numFmtId="0" fontId="13" fillId="62" borderId="0" applyNumberFormat="0" applyBorder="0" applyAlignment="0" applyProtection="0"/>
    <xf numFmtId="0" fontId="13" fillId="0" borderId="0"/>
    <xf numFmtId="0" fontId="13" fillId="0" borderId="0"/>
    <xf numFmtId="0" fontId="13" fillId="46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0" borderId="0"/>
    <xf numFmtId="0" fontId="13" fillId="0" borderId="0"/>
    <xf numFmtId="0" fontId="13" fillId="62" borderId="0" applyNumberFormat="0" applyBorder="0" applyAlignment="0" applyProtection="0"/>
    <xf numFmtId="0" fontId="13" fillId="0" borderId="0"/>
    <xf numFmtId="0" fontId="13" fillId="0" borderId="0"/>
    <xf numFmtId="0" fontId="13" fillId="39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0" borderId="0"/>
    <xf numFmtId="0" fontId="13" fillId="0" borderId="0"/>
    <xf numFmtId="0" fontId="13" fillId="39" borderId="0" applyNumberFormat="0" applyBorder="0" applyAlignment="0" applyProtection="0"/>
    <xf numFmtId="0" fontId="13" fillId="62" borderId="0" applyNumberFormat="0" applyBorder="0" applyAlignment="0" applyProtection="0"/>
    <xf numFmtId="0" fontId="13" fillId="0" borderId="0"/>
    <xf numFmtId="0" fontId="13" fillId="0" borderId="0"/>
    <xf numFmtId="0" fontId="13" fillId="51" borderId="0" applyNumberFormat="0" applyBorder="0" applyAlignment="0" applyProtection="0"/>
    <xf numFmtId="0" fontId="13" fillId="39" borderId="0" applyNumberFormat="0" applyBorder="0" applyAlignment="0" applyProtection="0"/>
    <xf numFmtId="0" fontId="13" fillId="62" borderId="0" applyNumberFormat="0" applyBorder="0" applyAlignment="0" applyProtection="0"/>
    <xf numFmtId="0" fontId="13" fillId="55" borderId="0" applyNumberFormat="0" applyBorder="0" applyAlignment="0" applyProtection="0"/>
    <xf numFmtId="0" fontId="13" fillId="47" borderId="0" applyNumberFormat="0" applyBorder="0" applyAlignment="0" applyProtection="0"/>
    <xf numFmtId="0" fontId="13" fillId="54" borderId="0" applyNumberFormat="0" applyBorder="0" applyAlignment="0" applyProtection="0"/>
    <xf numFmtId="0" fontId="13" fillId="39" borderId="0" applyNumberFormat="0" applyBorder="0" applyAlignment="0" applyProtection="0"/>
    <xf numFmtId="0" fontId="13" fillId="15" borderId="0" applyNumberFormat="0" applyBorder="0" applyAlignment="0" applyProtection="0"/>
    <xf numFmtId="0" fontId="13" fillId="62" borderId="0" applyNumberFormat="0" applyBorder="0" applyAlignment="0" applyProtection="0"/>
    <xf numFmtId="0" fontId="13" fillId="39" borderId="0" applyNumberFormat="0" applyBorder="0" applyAlignment="0" applyProtection="0"/>
    <xf numFmtId="0" fontId="13" fillId="62" borderId="0" applyNumberFormat="0" applyBorder="0" applyAlignment="0" applyProtection="0"/>
    <xf numFmtId="0" fontId="13" fillId="0" borderId="0"/>
    <xf numFmtId="0" fontId="13" fillId="39" borderId="0" applyNumberFormat="0" applyBorder="0" applyAlignment="0" applyProtection="0"/>
    <xf numFmtId="0" fontId="13" fillId="55" borderId="0" applyNumberFormat="0" applyBorder="0" applyAlignment="0" applyProtection="0"/>
    <xf numFmtId="0" fontId="13" fillId="62" borderId="0" applyNumberFormat="0" applyBorder="0" applyAlignment="0" applyProtection="0"/>
    <xf numFmtId="0" fontId="13" fillId="39" borderId="0" applyNumberFormat="0" applyBorder="0" applyAlignment="0" applyProtection="0"/>
    <xf numFmtId="0" fontId="13" fillId="62" borderId="0" applyNumberFormat="0" applyBorder="0" applyAlignment="0" applyProtection="0"/>
    <xf numFmtId="0" fontId="13" fillId="39" borderId="0" applyNumberFormat="0" applyBorder="0" applyAlignment="0" applyProtection="0"/>
    <xf numFmtId="0" fontId="13" fillId="53" borderId="0" applyNumberFormat="0" applyBorder="0" applyAlignment="0" applyProtection="0"/>
    <xf numFmtId="0" fontId="13" fillId="62" borderId="0" applyNumberFormat="0" applyBorder="0" applyAlignment="0" applyProtection="0"/>
    <xf numFmtId="0" fontId="13" fillId="47" borderId="0" applyNumberFormat="0" applyBorder="0" applyAlignment="0" applyProtection="0"/>
    <xf numFmtId="0" fontId="13" fillId="0" borderId="0"/>
    <xf numFmtId="0" fontId="13" fillId="47" borderId="0" applyNumberFormat="0" applyBorder="0" applyAlignment="0" applyProtection="0"/>
    <xf numFmtId="0" fontId="13" fillId="41" borderId="0" applyNumberFormat="0" applyBorder="0" applyAlignment="0" applyProtection="0"/>
    <xf numFmtId="0" fontId="13" fillId="51" borderId="0" applyNumberFormat="0" applyBorder="0" applyAlignment="0" applyProtection="0"/>
    <xf numFmtId="0" fontId="13" fillId="47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0" borderId="22" applyNumberFormat="0" applyFont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41" fontId="83" fillId="0" borderId="0" applyFont="0" applyFill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51" borderId="0" applyNumberFormat="0" applyBorder="0" applyAlignment="0" applyProtection="0"/>
    <xf numFmtId="0" fontId="13" fillId="47" borderId="0" applyNumberFormat="0" applyBorder="0" applyAlignment="0" applyProtection="0"/>
    <xf numFmtId="0" fontId="13" fillId="51" borderId="0" applyNumberFormat="0" applyBorder="0" applyAlignment="0" applyProtection="0"/>
    <xf numFmtId="0" fontId="13" fillId="47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3" fillId="47" borderId="0" applyNumberFormat="0" applyBorder="0" applyAlignment="0" applyProtection="0"/>
    <xf numFmtId="43" fontId="13" fillId="0" borderId="0" applyFont="0" applyFill="0" applyBorder="0" applyAlignment="0" applyProtection="0"/>
    <xf numFmtId="0" fontId="13" fillId="51" borderId="0" applyNumberFormat="0" applyBorder="0" applyAlignment="0" applyProtection="0"/>
    <xf numFmtId="0" fontId="13" fillId="47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3" fillId="47" borderId="0" applyNumberFormat="0" applyBorder="0" applyAlignment="0" applyProtection="0"/>
    <xf numFmtId="0" fontId="13" fillId="15" borderId="0" applyNumberFormat="0" applyBorder="0" applyAlignment="0" applyProtection="0"/>
    <xf numFmtId="0" fontId="13" fillId="0" borderId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15" borderId="0" applyNumberFormat="0" applyBorder="0" applyAlignment="0" applyProtection="0"/>
    <xf numFmtId="0" fontId="13" fillId="0" borderId="0"/>
    <xf numFmtId="0" fontId="13" fillId="15" borderId="0" applyNumberFormat="0" applyBorder="0" applyAlignment="0" applyProtection="0"/>
    <xf numFmtId="0" fontId="13" fillId="0" borderId="0"/>
    <xf numFmtId="0" fontId="13" fillId="15" borderId="0" applyNumberFormat="0" applyBorder="0" applyAlignment="0" applyProtection="0"/>
    <xf numFmtId="0" fontId="13" fillId="0" borderId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0" borderId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0" borderId="0"/>
    <xf numFmtId="0" fontId="13" fillId="15" borderId="0" applyNumberFormat="0" applyBorder="0" applyAlignment="0" applyProtection="0"/>
    <xf numFmtId="0" fontId="13" fillId="0" borderId="0"/>
    <xf numFmtId="0" fontId="13" fillId="15" borderId="0" applyNumberFormat="0" applyBorder="0" applyAlignment="0" applyProtection="0"/>
    <xf numFmtId="0" fontId="13" fillId="0" borderId="0"/>
    <xf numFmtId="0" fontId="13" fillId="15" borderId="0" applyNumberFormat="0" applyBorder="0" applyAlignment="0" applyProtection="0"/>
    <xf numFmtId="0" fontId="13" fillId="53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54" borderId="0" applyNumberFormat="0" applyBorder="0" applyAlignment="0" applyProtection="0"/>
    <xf numFmtId="0" fontId="13" fillId="15" borderId="0" applyNumberFormat="0" applyBorder="0" applyAlignment="0" applyProtection="0"/>
    <xf numFmtId="0" fontId="13" fillId="54" borderId="0" applyNumberFormat="0" applyBorder="0" applyAlignment="0" applyProtection="0"/>
    <xf numFmtId="0" fontId="13" fillId="15" borderId="0" applyNumberFormat="0" applyBorder="0" applyAlignment="0" applyProtection="0"/>
    <xf numFmtId="0" fontId="13" fillId="54" borderId="0" applyNumberFormat="0" applyBorder="0" applyAlignment="0" applyProtection="0"/>
    <xf numFmtId="0" fontId="13" fillId="15" borderId="0" applyNumberFormat="0" applyBorder="0" applyAlignment="0" applyProtection="0"/>
    <xf numFmtId="0" fontId="13" fillId="54" borderId="0" applyNumberFormat="0" applyBorder="0" applyAlignment="0" applyProtection="0"/>
    <xf numFmtId="0" fontId="13" fillId="15" borderId="0" applyNumberFormat="0" applyBorder="0" applyAlignment="0" applyProtection="0"/>
    <xf numFmtId="0" fontId="13" fillId="54" borderId="0" applyNumberFormat="0" applyBorder="0" applyAlignment="0" applyProtection="0"/>
    <xf numFmtId="0" fontId="13" fillId="15" borderId="0" applyNumberFormat="0" applyBorder="0" applyAlignment="0" applyProtection="0"/>
    <xf numFmtId="0" fontId="13" fillId="54" borderId="0" applyNumberFormat="0" applyBorder="0" applyAlignment="0" applyProtection="0"/>
    <xf numFmtId="0" fontId="13" fillId="15" borderId="0" applyNumberFormat="0" applyBorder="0" applyAlignment="0" applyProtection="0"/>
    <xf numFmtId="0" fontId="13" fillId="5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0" borderId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4" borderId="0" applyNumberFormat="0" applyBorder="0" applyAlignment="0" applyProtection="0"/>
    <xf numFmtId="0" fontId="13" fillId="9" borderId="0" applyNumberFormat="0" applyBorder="0" applyAlignment="0" applyProtection="0"/>
    <xf numFmtId="0" fontId="13" fillId="55" borderId="0" applyNumberFormat="0" applyBorder="0" applyAlignment="0" applyProtection="0"/>
    <xf numFmtId="0" fontId="13" fillId="39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3" borderId="0" applyNumberFormat="0" applyBorder="0" applyAlignment="0" applyProtection="0"/>
    <xf numFmtId="0" fontId="13" fillId="46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40" borderId="22" applyNumberFormat="0" applyFont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40" borderId="22" applyNumberFormat="0" applyFont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54" borderId="0" applyNumberFormat="0" applyBorder="0" applyAlignment="0" applyProtection="0"/>
    <xf numFmtId="0" fontId="13" fillId="46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5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5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1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51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0" borderId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0" borderId="22" applyNumberFormat="0" applyFont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0" borderId="0"/>
    <xf numFmtId="0" fontId="13" fillId="0" borderId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43" fontId="13" fillId="0" borderId="0" applyFont="0" applyFill="0" applyBorder="0" applyAlignment="0" applyProtection="0"/>
    <xf numFmtId="0" fontId="13" fillId="39" borderId="0" applyNumberFormat="0" applyBorder="0" applyAlignment="0" applyProtection="0"/>
    <xf numFmtId="43" fontId="13" fillId="0" borderId="0" applyFont="0" applyFill="0" applyBorder="0" applyAlignment="0" applyProtection="0"/>
    <xf numFmtId="0" fontId="13" fillId="39" borderId="0" applyNumberFormat="0" applyBorder="0" applyAlignment="0" applyProtection="0"/>
    <xf numFmtId="43" fontId="13" fillId="0" borderId="0" applyFont="0" applyFill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0" borderId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40" borderId="22" applyNumberFormat="0" applyFont="0" applyAlignment="0" applyProtection="0"/>
    <xf numFmtId="42" fontId="83" fillId="0" borderId="0" applyFont="0" applyFill="0" applyBorder="0" applyAlignment="0" applyProtection="0"/>
    <xf numFmtId="0" fontId="13" fillId="0" borderId="0"/>
    <xf numFmtId="0" fontId="6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40" borderId="22" applyNumberFormat="0" applyFont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40" borderId="22" applyNumberFormat="0" applyFont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40" borderId="22" applyNumberFormat="0" applyFont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40" borderId="22" applyNumberFormat="0" applyFont="0" applyAlignment="0" applyProtection="0"/>
    <xf numFmtId="0" fontId="13" fillId="0" borderId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9" fontId="8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3" fillId="0" borderId="0" applyBorder="0" applyAlignment="0" applyProtection="0"/>
    <xf numFmtId="43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63" fillId="0" borderId="0" applyBorder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46" borderId="0" applyNumberFormat="0" applyBorder="0" applyAlignment="0" applyProtection="0"/>
    <xf numFmtId="43" fontId="13" fillId="0" borderId="0" applyFont="0" applyFill="0" applyBorder="0" applyAlignment="0" applyProtection="0"/>
    <xf numFmtId="0" fontId="13" fillId="48" borderId="0" applyNumberFormat="0" applyBorder="0" applyAlignment="0" applyProtection="0"/>
    <xf numFmtId="0" fontId="13" fillId="9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46" borderId="0" applyNumberFormat="0" applyBorder="0" applyAlignment="0" applyProtection="0"/>
    <xf numFmtId="44" fontId="13" fillId="0" borderId="0" applyFont="0" applyFill="0" applyBorder="0" applyAlignment="0" applyProtection="0"/>
    <xf numFmtId="0" fontId="13" fillId="40" borderId="22" applyNumberFormat="0" applyFont="0" applyAlignment="0" applyProtection="0"/>
    <xf numFmtId="0" fontId="13" fillId="0" borderId="0"/>
    <xf numFmtId="0" fontId="13" fillId="0" borderId="0"/>
    <xf numFmtId="0" fontId="13" fillId="55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0" borderId="0"/>
    <xf numFmtId="0" fontId="13" fillId="53" borderId="0" applyNumberFormat="0" applyBorder="0" applyAlignment="0" applyProtection="0"/>
    <xf numFmtId="0" fontId="13" fillId="41" borderId="0" applyNumberFormat="0" applyBorder="0" applyAlignment="0" applyProtection="0"/>
    <xf numFmtId="0" fontId="13" fillId="51" borderId="0" applyNumberFormat="0" applyBorder="0" applyAlignment="0" applyProtection="0"/>
    <xf numFmtId="0" fontId="13" fillId="47" borderId="0" applyNumberFormat="0" applyBorder="0" applyAlignment="0" applyProtection="0"/>
    <xf numFmtId="0" fontId="13" fillId="0" borderId="0"/>
    <xf numFmtId="0" fontId="13" fillId="53" borderId="0" applyNumberFormat="0" applyBorder="0" applyAlignment="0" applyProtection="0"/>
    <xf numFmtId="0" fontId="13" fillId="55" borderId="0" applyNumberFormat="0" applyBorder="0" applyAlignment="0" applyProtection="0"/>
    <xf numFmtId="0" fontId="13" fillId="15" borderId="0" applyNumberFormat="0" applyBorder="0" applyAlignment="0" applyProtection="0"/>
    <xf numFmtId="0" fontId="13" fillId="53" borderId="0" applyNumberFormat="0" applyBorder="0" applyAlignment="0" applyProtection="0"/>
    <xf numFmtId="0" fontId="13" fillId="55" borderId="0" applyNumberFormat="0" applyBorder="0" applyAlignment="0" applyProtection="0"/>
    <xf numFmtId="0" fontId="13" fillId="53" borderId="0" applyNumberFormat="0" applyBorder="0" applyAlignment="0" applyProtection="0"/>
    <xf numFmtId="44" fontId="13" fillId="0" borderId="0" applyFont="0" applyFill="0" applyBorder="0" applyAlignment="0" applyProtection="0"/>
    <xf numFmtId="0" fontId="13" fillId="48" borderId="0" applyNumberFormat="0" applyBorder="0" applyAlignment="0" applyProtection="0"/>
    <xf numFmtId="0" fontId="13" fillId="5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15" borderId="0" applyNumberFormat="0" applyBorder="0" applyAlignment="0" applyProtection="0"/>
    <xf numFmtId="0" fontId="13" fillId="51" borderId="0" applyNumberFormat="0" applyBorder="0" applyAlignment="0" applyProtection="0"/>
    <xf numFmtId="0" fontId="13" fillId="48" borderId="0" applyNumberFormat="0" applyBorder="0" applyAlignment="0" applyProtection="0"/>
    <xf numFmtId="0" fontId="13" fillId="46" borderId="0" applyNumberFormat="0" applyBorder="0" applyAlignment="0" applyProtection="0"/>
    <xf numFmtId="0" fontId="13" fillId="47" borderId="0" applyNumberFormat="0" applyBorder="0" applyAlignment="0" applyProtection="0"/>
    <xf numFmtId="9" fontId="13" fillId="0" borderId="0" applyFont="0" applyFill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15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44" fontId="83" fillId="0" borderId="0" applyFont="0" applyFill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46" borderId="0" applyNumberFormat="0" applyBorder="0" applyAlignment="0" applyProtection="0"/>
    <xf numFmtId="0" fontId="13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62" borderId="0" applyNumberFormat="0" applyBorder="0" applyAlignment="0" applyProtection="0"/>
    <xf numFmtId="0" fontId="13" fillId="48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1" borderId="0" applyNumberFormat="0" applyBorder="0" applyAlignment="0" applyProtection="0"/>
    <xf numFmtId="0" fontId="13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0" borderId="0"/>
    <xf numFmtId="0" fontId="13" fillId="41" borderId="0" applyNumberFormat="0" applyBorder="0" applyAlignment="0" applyProtection="0"/>
    <xf numFmtId="0" fontId="13" fillId="62" borderId="0" applyNumberFormat="0" applyBorder="0" applyAlignment="0" applyProtection="0"/>
    <xf numFmtId="0" fontId="13" fillId="0" borderId="0"/>
    <xf numFmtId="0" fontId="13" fillId="0" borderId="0"/>
    <xf numFmtId="0" fontId="13" fillId="62" borderId="0" applyNumberFormat="0" applyBorder="0" applyAlignment="0" applyProtection="0"/>
    <xf numFmtId="0" fontId="13" fillId="39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3" fillId="47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0" borderId="0"/>
    <xf numFmtId="0" fontId="13" fillId="0" borderId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9" borderId="0" applyNumberFormat="0" applyBorder="0" applyAlignment="0" applyProtection="0"/>
    <xf numFmtId="0" fontId="13" fillId="62" borderId="0" applyNumberFormat="0" applyBorder="0" applyAlignment="0" applyProtection="0"/>
    <xf numFmtId="0" fontId="13" fillId="0" borderId="0"/>
    <xf numFmtId="0" fontId="13" fillId="62" borderId="0" applyNumberFormat="0" applyBorder="0" applyAlignment="0" applyProtection="0"/>
    <xf numFmtId="0" fontId="13" fillId="0" borderId="0"/>
    <xf numFmtId="0" fontId="13" fillId="0" borderId="0"/>
    <xf numFmtId="0" fontId="13" fillId="46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0" borderId="0"/>
    <xf numFmtId="0" fontId="13" fillId="0" borderId="0"/>
    <xf numFmtId="0" fontId="13" fillId="62" borderId="0" applyNumberFormat="0" applyBorder="0" applyAlignment="0" applyProtection="0"/>
    <xf numFmtId="0" fontId="13" fillId="0" borderId="0"/>
    <xf numFmtId="0" fontId="13" fillId="0" borderId="0"/>
    <xf numFmtId="0" fontId="13" fillId="39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0" borderId="0"/>
    <xf numFmtId="0" fontId="13" fillId="0" borderId="0"/>
    <xf numFmtId="0" fontId="13" fillId="39" borderId="0" applyNumberFormat="0" applyBorder="0" applyAlignment="0" applyProtection="0"/>
    <xf numFmtId="0" fontId="13" fillId="62" borderId="0" applyNumberFormat="0" applyBorder="0" applyAlignment="0" applyProtection="0"/>
    <xf numFmtId="0" fontId="13" fillId="0" borderId="0"/>
    <xf numFmtId="0" fontId="13" fillId="0" borderId="0"/>
    <xf numFmtId="0" fontId="13" fillId="51" borderId="0" applyNumberFormat="0" applyBorder="0" applyAlignment="0" applyProtection="0"/>
    <xf numFmtId="0" fontId="13" fillId="39" borderId="0" applyNumberFormat="0" applyBorder="0" applyAlignment="0" applyProtection="0"/>
    <xf numFmtId="0" fontId="13" fillId="62" borderId="0" applyNumberFormat="0" applyBorder="0" applyAlignment="0" applyProtection="0"/>
    <xf numFmtId="0" fontId="13" fillId="55" borderId="0" applyNumberFormat="0" applyBorder="0" applyAlignment="0" applyProtection="0"/>
    <xf numFmtId="0" fontId="13" fillId="47" borderId="0" applyNumberFormat="0" applyBorder="0" applyAlignment="0" applyProtection="0"/>
    <xf numFmtId="0" fontId="13" fillId="54" borderId="0" applyNumberFormat="0" applyBorder="0" applyAlignment="0" applyProtection="0"/>
    <xf numFmtId="0" fontId="13" fillId="39" borderId="0" applyNumberFormat="0" applyBorder="0" applyAlignment="0" applyProtection="0"/>
    <xf numFmtId="0" fontId="13" fillId="15" borderId="0" applyNumberFormat="0" applyBorder="0" applyAlignment="0" applyProtection="0"/>
    <xf numFmtId="0" fontId="13" fillId="62" borderId="0" applyNumberFormat="0" applyBorder="0" applyAlignment="0" applyProtection="0"/>
    <xf numFmtId="0" fontId="13" fillId="39" borderId="0" applyNumberFormat="0" applyBorder="0" applyAlignment="0" applyProtection="0"/>
    <xf numFmtId="0" fontId="13" fillId="62" borderId="0" applyNumberFormat="0" applyBorder="0" applyAlignment="0" applyProtection="0"/>
    <xf numFmtId="0" fontId="13" fillId="0" borderId="0"/>
    <xf numFmtId="0" fontId="13" fillId="39" borderId="0" applyNumberFormat="0" applyBorder="0" applyAlignment="0" applyProtection="0"/>
    <xf numFmtId="0" fontId="13" fillId="55" borderId="0" applyNumberFormat="0" applyBorder="0" applyAlignment="0" applyProtection="0"/>
    <xf numFmtId="0" fontId="13" fillId="62" borderId="0" applyNumberFormat="0" applyBorder="0" applyAlignment="0" applyProtection="0"/>
    <xf numFmtId="0" fontId="13" fillId="39" borderId="0" applyNumberFormat="0" applyBorder="0" applyAlignment="0" applyProtection="0"/>
    <xf numFmtId="0" fontId="13" fillId="62" borderId="0" applyNumberFormat="0" applyBorder="0" applyAlignment="0" applyProtection="0"/>
    <xf numFmtId="0" fontId="13" fillId="39" borderId="0" applyNumberFormat="0" applyBorder="0" applyAlignment="0" applyProtection="0"/>
    <xf numFmtId="0" fontId="13" fillId="53" borderId="0" applyNumberFormat="0" applyBorder="0" applyAlignment="0" applyProtection="0"/>
    <xf numFmtId="0" fontId="13" fillId="62" borderId="0" applyNumberFormat="0" applyBorder="0" applyAlignment="0" applyProtection="0"/>
    <xf numFmtId="0" fontId="13" fillId="47" borderId="0" applyNumberFormat="0" applyBorder="0" applyAlignment="0" applyProtection="0"/>
    <xf numFmtId="0" fontId="13" fillId="0" borderId="0"/>
    <xf numFmtId="0" fontId="13" fillId="47" borderId="0" applyNumberFormat="0" applyBorder="0" applyAlignment="0" applyProtection="0"/>
    <xf numFmtId="0" fontId="13" fillId="41" borderId="0" applyNumberFormat="0" applyBorder="0" applyAlignment="0" applyProtection="0"/>
    <xf numFmtId="0" fontId="13" fillId="51" borderId="0" applyNumberFormat="0" applyBorder="0" applyAlignment="0" applyProtection="0"/>
    <xf numFmtId="0" fontId="13" fillId="47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0" borderId="22" applyNumberFormat="0" applyFont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41" fontId="83" fillId="0" borderId="0" applyFont="0" applyFill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51" borderId="0" applyNumberFormat="0" applyBorder="0" applyAlignment="0" applyProtection="0"/>
    <xf numFmtId="0" fontId="13" fillId="47" borderId="0" applyNumberFormat="0" applyBorder="0" applyAlignment="0" applyProtection="0"/>
    <xf numFmtId="0" fontId="13" fillId="51" borderId="0" applyNumberFormat="0" applyBorder="0" applyAlignment="0" applyProtection="0"/>
    <xf numFmtId="0" fontId="13" fillId="47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3" fillId="47" borderId="0" applyNumberFormat="0" applyBorder="0" applyAlignment="0" applyProtection="0"/>
    <xf numFmtId="43" fontId="13" fillId="0" borderId="0" applyFont="0" applyFill="0" applyBorder="0" applyAlignment="0" applyProtection="0"/>
    <xf numFmtId="0" fontId="13" fillId="51" borderId="0" applyNumberFormat="0" applyBorder="0" applyAlignment="0" applyProtection="0"/>
    <xf numFmtId="0" fontId="13" fillId="47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3" fillId="47" borderId="0" applyNumberFormat="0" applyBorder="0" applyAlignment="0" applyProtection="0"/>
    <xf numFmtId="0" fontId="13" fillId="15" borderId="0" applyNumberFormat="0" applyBorder="0" applyAlignment="0" applyProtection="0"/>
    <xf numFmtId="0" fontId="13" fillId="0" borderId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15" borderId="0" applyNumberFormat="0" applyBorder="0" applyAlignment="0" applyProtection="0"/>
    <xf numFmtId="0" fontId="13" fillId="0" borderId="0"/>
    <xf numFmtId="0" fontId="13" fillId="15" borderId="0" applyNumberFormat="0" applyBorder="0" applyAlignment="0" applyProtection="0"/>
    <xf numFmtId="0" fontId="13" fillId="0" borderId="0"/>
    <xf numFmtId="0" fontId="13" fillId="15" borderId="0" applyNumberFormat="0" applyBorder="0" applyAlignment="0" applyProtection="0"/>
    <xf numFmtId="0" fontId="13" fillId="0" borderId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0" borderId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0" borderId="0"/>
    <xf numFmtId="0" fontId="13" fillId="15" borderId="0" applyNumberFormat="0" applyBorder="0" applyAlignment="0" applyProtection="0"/>
    <xf numFmtId="0" fontId="13" fillId="0" borderId="0"/>
    <xf numFmtId="0" fontId="13" fillId="15" borderId="0" applyNumberFormat="0" applyBorder="0" applyAlignment="0" applyProtection="0"/>
    <xf numFmtId="0" fontId="13" fillId="0" borderId="0"/>
    <xf numFmtId="0" fontId="13" fillId="15" borderId="0" applyNumberFormat="0" applyBorder="0" applyAlignment="0" applyProtection="0"/>
    <xf numFmtId="0" fontId="13" fillId="53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54" borderId="0" applyNumberFormat="0" applyBorder="0" applyAlignment="0" applyProtection="0"/>
    <xf numFmtId="0" fontId="13" fillId="15" borderId="0" applyNumberFormat="0" applyBorder="0" applyAlignment="0" applyProtection="0"/>
    <xf numFmtId="0" fontId="13" fillId="54" borderId="0" applyNumberFormat="0" applyBorder="0" applyAlignment="0" applyProtection="0"/>
    <xf numFmtId="0" fontId="13" fillId="15" borderId="0" applyNumberFormat="0" applyBorder="0" applyAlignment="0" applyProtection="0"/>
    <xf numFmtId="0" fontId="13" fillId="54" borderId="0" applyNumberFormat="0" applyBorder="0" applyAlignment="0" applyProtection="0"/>
    <xf numFmtId="0" fontId="13" fillId="15" borderId="0" applyNumberFormat="0" applyBorder="0" applyAlignment="0" applyProtection="0"/>
    <xf numFmtId="0" fontId="13" fillId="54" borderId="0" applyNumberFormat="0" applyBorder="0" applyAlignment="0" applyProtection="0"/>
    <xf numFmtId="0" fontId="13" fillId="15" borderId="0" applyNumberFormat="0" applyBorder="0" applyAlignment="0" applyProtection="0"/>
    <xf numFmtId="0" fontId="13" fillId="54" borderId="0" applyNumberFormat="0" applyBorder="0" applyAlignment="0" applyProtection="0"/>
    <xf numFmtId="0" fontId="13" fillId="15" borderId="0" applyNumberFormat="0" applyBorder="0" applyAlignment="0" applyProtection="0"/>
    <xf numFmtId="0" fontId="13" fillId="54" borderId="0" applyNumberFormat="0" applyBorder="0" applyAlignment="0" applyProtection="0"/>
    <xf numFmtId="0" fontId="13" fillId="15" borderId="0" applyNumberFormat="0" applyBorder="0" applyAlignment="0" applyProtection="0"/>
    <xf numFmtId="0" fontId="13" fillId="5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0" borderId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4" borderId="0" applyNumberFormat="0" applyBorder="0" applyAlignment="0" applyProtection="0"/>
    <xf numFmtId="0" fontId="13" fillId="9" borderId="0" applyNumberFormat="0" applyBorder="0" applyAlignment="0" applyProtection="0"/>
    <xf numFmtId="0" fontId="13" fillId="55" borderId="0" applyNumberFormat="0" applyBorder="0" applyAlignment="0" applyProtection="0"/>
    <xf numFmtId="0" fontId="13" fillId="39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3" borderId="0" applyNumberFormat="0" applyBorder="0" applyAlignment="0" applyProtection="0"/>
    <xf numFmtId="0" fontId="13" fillId="46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40" borderId="22" applyNumberFormat="0" applyFont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40" borderId="22" applyNumberFormat="0" applyFont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23" fillId="58" borderId="32" applyNumberFormat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54" borderId="0" applyNumberFormat="0" applyBorder="0" applyAlignment="0" applyProtection="0"/>
    <xf numFmtId="0" fontId="13" fillId="46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5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5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1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51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0" borderId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0" borderId="22" applyNumberFormat="0" applyFont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0" borderId="0"/>
    <xf numFmtId="0" fontId="13" fillId="0" borderId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43" fontId="13" fillId="0" borderId="0" applyFont="0" applyFill="0" applyBorder="0" applyAlignment="0" applyProtection="0"/>
    <xf numFmtId="0" fontId="13" fillId="39" borderId="0" applyNumberFormat="0" applyBorder="0" applyAlignment="0" applyProtection="0"/>
    <xf numFmtId="43" fontId="13" fillId="0" borderId="0" applyFont="0" applyFill="0" applyBorder="0" applyAlignment="0" applyProtection="0"/>
    <xf numFmtId="0" fontId="13" fillId="39" borderId="0" applyNumberFormat="0" applyBorder="0" applyAlignment="0" applyProtection="0"/>
    <xf numFmtId="43" fontId="13" fillId="0" borderId="0" applyFont="0" applyFill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0" borderId="0"/>
    <xf numFmtId="0" fontId="113" fillId="58" borderId="27" applyNumberFormat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43" fontId="13" fillId="0" borderId="0" applyFont="0" applyFill="0" applyBorder="0" applyAlignment="0" applyProtection="0"/>
    <xf numFmtId="0" fontId="132" fillId="86" borderId="32" applyNumberFormat="0" applyAlignment="0" applyProtection="0"/>
    <xf numFmtId="0" fontId="13" fillId="0" borderId="0"/>
    <xf numFmtId="0" fontId="13" fillId="40" borderId="22" applyNumberFormat="0" applyFont="0" applyAlignment="0" applyProtection="0"/>
    <xf numFmtId="42" fontId="83" fillId="0" borderId="0" applyFont="0" applyFill="0" applyBorder="0" applyAlignment="0" applyProtection="0"/>
    <xf numFmtId="0" fontId="13" fillId="0" borderId="0"/>
    <xf numFmtId="0" fontId="6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40" borderId="22" applyNumberFormat="0" applyFont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40" borderId="22" applyNumberFormat="0" applyFont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40" borderId="22" applyNumberFormat="0" applyFont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40" borderId="22" applyNumberFormat="0" applyFont="0" applyAlignment="0" applyProtection="0"/>
    <xf numFmtId="0" fontId="13" fillId="0" borderId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20" fillId="88" borderId="38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9" fontId="83" fillId="0" borderId="0" applyFont="0" applyFill="0" applyBorder="0" applyAlignment="0" applyProtection="0"/>
    <xf numFmtId="0" fontId="169" fillId="0" borderId="0" applyBorder="0" applyProtection="0"/>
    <xf numFmtId="43" fontId="13" fillId="0" borderId="0" applyFont="0" applyFill="0" applyBorder="0" applyAlignment="0" applyProtection="0"/>
    <xf numFmtId="0" fontId="135" fillId="0" borderId="37" applyNumberFormat="0" applyFill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63" fillId="0" borderId="0" applyBorder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5" fillId="0" borderId="37" applyNumberFormat="0" applyFill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0" fillId="88" borderId="38" applyNumberFormat="0" applyFont="0" applyAlignment="0" applyProtection="0"/>
    <xf numFmtId="0" fontId="132" fillId="86" borderId="32" applyNumberFormat="0" applyAlignment="0" applyProtection="0"/>
    <xf numFmtId="0" fontId="113" fillId="58" borderId="27" applyNumberFormat="0" applyAlignment="0" applyProtection="0"/>
    <xf numFmtId="0" fontId="123" fillId="58" borderId="32" applyNumberFormat="0" applyAlignment="0" applyProtection="0"/>
    <xf numFmtId="0" fontId="123" fillId="58" borderId="32" applyNumberFormat="0" applyAlignment="0" applyProtection="0"/>
    <xf numFmtId="0" fontId="135" fillId="0" borderId="37" applyNumberFormat="0" applyFill="0" applyAlignment="0" applyProtection="0"/>
    <xf numFmtId="0" fontId="113" fillId="58" borderId="27" applyNumberFormat="0" applyAlignment="0" applyProtection="0"/>
    <xf numFmtId="44" fontId="13" fillId="0" borderId="0" applyFont="0" applyFill="0" applyBorder="0" applyAlignment="0" applyProtection="0"/>
    <xf numFmtId="0" fontId="132" fillId="86" borderId="32" applyNumberFormat="0" applyAlignment="0" applyProtection="0"/>
    <xf numFmtId="0" fontId="20" fillId="88" borderId="38" applyNumberFormat="0" applyFont="0" applyAlignment="0" applyProtection="0"/>
    <xf numFmtId="0" fontId="20" fillId="88" borderId="38" applyNumberFormat="0" applyFont="0" applyAlignment="0" applyProtection="0"/>
    <xf numFmtId="0" fontId="135" fillId="0" borderId="37" applyNumberFormat="0" applyFill="0" applyAlignment="0" applyProtection="0"/>
    <xf numFmtId="44" fontId="13" fillId="0" borderId="0" applyFont="0" applyFill="0" applyBorder="0" applyAlignment="0" applyProtection="0"/>
    <xf numFmtId="0" fontId="132" fillId="86" borderId="32" applyNumberFormat="0" applyAlignment="0" applyProtection="0"/>
    <xf numFmtId="0" fontId="113" fillId="58" borderId="27" applyNumberFormat="0" applyAlignment="0" applyProtection="0"/>
    <xf numFmtId="0" fontId="123" fillId="58" borderId="32" applyNumberFormat="0" applyAlignment="0" applyProtection="0"/>
    <xf numFmtId="0" fontId="123" fillId="58" borderId="32" applyNumberFormat="0" applyAlignment="0" applyProtection="0"/>
    <xf numFmtId="0" fontId="113" fillId="58" borderId="27" applyNumberFormat="0" applyAlignment="0" applyProtection="0"/>
    <xf numFmtId="0" fontId="132" fillId="86" borderId="32" applyNumberFormat="0" applyAlignment="0" applyProtection="0"/>
    <xf numFmtId="0" fontId="20" fillId="88" borderId="38" applyNumberFormat="0" applyFont="0" applyAlignment="0" applyProtection="0"/>
    <xf numFmtId="0" fontId="135" fillId="0" borderId="37" applyNumberFormat="0" applyFill="0" applyAlignment="0" applyProtection="0"/>
    <xf numFmtId="44" fontId="1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2" fillId="46" borderId="0" applyNumberFormat="0" applyBorder="0" applyAlignment="0" applyProtection="0"/>
    <xf numFmtId="43" fontId="12" fillId="0" borderId="0" applyFont="0" applyFill="0" applyBorder="0" applyAlignment="0" applyProtection="0"/>
    <xf numFmtId="0" fontId="12" fillId="48" borderId="0" applyNumberFormat="0" applyBorder="0" applyAlignment="0" applyProtection="0"/>
    <xf numFmtId="0" fontId="12" fillId="9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46" borderId="0" applyNumberFormat="0" applyBorder="0" applyAlignment="0" applyProtection="0"/>
    <xf numFmtId="44" fontId="12" fillId="0" borderId="0" applyFont="0" applyFill="0" applyBorder="0" applyAlignment="0" applyProtection="0"/>
    <xf numFmtId="0" fontId="12" fillId="40" borderId="22" applyNumberFormat="0" applyFont="0" applyAlignment="0" applyProtection="0"/>
    <xf numFmtId="0" fontId="12" fillId="0" borderId="0"/>
    <xf numFmtId="0" fontId="12" fillId="0" borderId="0"/>
    <xf numFmtId="0" fontId="12" fillId="55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1" borderId="0" applyNumberFormat="0" applyBorder="0" applyAlignment="0" applyProtection="0"/>
    <xf numFmtId="0" fontId="12" fillId="0" borderId="0"/>
    <xf numFmtId="0" fontId="12" fillId="53" borderId="0" applyNumberFormat="0" applyBorder="0" applyAlignment="0" applyProtection="0"/>
    <xf numFmtId="0" fontId="12" fillId="41" borderId="0" applyNumberFormat="0" applyBorder="0" applyAlignment="0" applyProtection="0"/>
    <xf numFmtId="0" fontId="12" fillId="51" borderId="0" applyNumberFormat="0" applyBorder="0" applyAlignment="0" applyProtection="0"/>
    <xf numFmtId="0" fontId="12" fillId="47" borderId="0" applyNumberFormat="0" applyBorder="0" applyAlignment="0" applyProtection="0"/>
    <xf numFmtId="0" fontId="12" fillId="0" borderId="0"/>
    <xf numFmtId="0" fontId="12" fillId="53" borderId="0" applyNumberFormat="0" applyBorder="0" applyAlignment="0" applyProtection="0"/>
    <xf numFmtId="0" fontId="12" fillId="55" borderId="0" applyNumberFormat="0" applyBorder="0" applyAlignment="0" applyProtection="0"/>
    <xf numFmtId="0" fontId="12" fillId="15" borderId="0" applyNumberFormat="0" applyBorder="0" applyAlignment="0" applyProtection="0"/>
    <xf numFmtId="0" fontId="12" fillId="53" borderId="0" applyNumberFormat="0" applyBorder="0" applyAlignment="0" applyProtection="0"/>
    <xf numFmtId="0" fontId="12" fillId="55" borderId="0" applyNumberFormat="0" applyBorder="0" applyAlignment="0" applyProtection="0"/>
    <xf numFmtId="0" fontId="12" fillId="53" borderId="0" applyNumberFormat="0" applyBorder="0" applyAlignment="0" applyProtection="0"/>
    <xf numFmtId="0" fontId="12" fillId="48" borderId="0" applyNumberFormat="0" applyBorder="0" applyAlignment="0" applyProtection="0"/>
    <xf numFmtId="0" fontId="12" fillId="53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1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15" borderId="0" applyNumberFormat="0" applyBorder="0" applyAlignment="0" applyProtection="0"/>
    <xf numFmtId="0" fontId="12" fillId="51" borderId="0" applyNumberFormat="0" applyBorder="0" applyAlignment="0" applyProtection="0"/>
    <xf numFmtId="0" fontId="12" fillId="48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15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1" borderId="0" applyNumberFormat="0" applyBorder="0" applyAlignment="0" applyProtection="0"/>
    <xf numFmtId="0" fontId="12" fillId="46" borderId="0" applyNumberFormat="0" applyBorder="0" applyAlignment="0" applyProtection="0"/>
    <xf numFmtId="0" fontId="12" fillId="48" borderId="0" applyNumberFormat="0" applyBorder="0" applyAlignment="0" applyProtection="0"/>
    <xf numFmtId="0" fontId="12" fillId="41" borderId="0" applyNumberFormat="0" applyBorder="0" applyAlignment="0" applyProtection="0"/>
    <xf numFmtId="0" fontId="12" fillId="48" borderId="0" applyNumberFormat="0" applyBorder="0" applyAlignment="0" applyProtection="0"/>
    <xf numFmtId="0" fontId="12" fillId="41" borderId="0" applyNumberFormat="0" applyBorder="0" applyAlignment="0" applyProtection="0"/>
    <xf numFmtId="0" fontId="12" fillId="62" borderId="0" applyNumberFormat="0" applyBorder="0" applyAlignment="0" applyProtection="0"/>
    <xf numFmtId="0" fontId="12" fillId="48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1" borderId="0" applyNumberFormat="0" applyBorder="0" applyAlignment="0" applyProtection="0"/>
    <xf numFmtId="0" fontId="12" fillId="48" borderId="0" applyNumberFormat="0" applyBorder="0" applyAlignment="0" applyProtection="0"/>
    <xf numFmtId="0" fontId="12" fillId="41" borderId="0" applyNumberFormat="0" applyBorder="0" applyAlignment="0" applyProtection="0"/>
    <xf numFmtId="0" fontId="12" fillId="48" borderId="0" applyNumberFormat="0" applyBorder="0" applyAlignment="0" applyProtection="0"/>
    <xf numFmtId="0" fontId="12" fillId="41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0" borderId="0"/>
    <xf numFmtId="0" fontId="12" fillId="41" borderId="0" applyNumberFormat="0" applyBorder="0" applyAlignment="0" applyProtection="0"/>
    <xf numFmtId="0" fontId="12" fillId="62" borderId="0" applyNumberFormat="0" applyBorder="0" applyAlignment="0" applyProtection="0"/>
    <xf numFmtId="0" fontId="12" fillId="0" borderId="0"/>
    <xf numFmtId="0" fontId="12" fillId="0" borderId="0"/>
    <xf numFmtId="0" fontId="12" fillId="62" borderId="0" applyNumberFormat="0" applyBorder="0" applyAlignment="0" applyProtection="0"/>
    <xf numFmtId="0" fontId="12" fillId="39" borderId="0" applyNumberFormat="0" applyBorder="0" applyAlignment="0" applyProtection="0"/>
    <xf numFmtId="0" fontId="12" fillId="51" borderId="0" applyNumberFormat="0" applyBorder="0" applyAlignment="0" applyProtection="0"/>
    <xf numFmtId="0" fontId="12" fillId="55" borderId="0" applyNumberFormat="0" applyBorder="0" applyAlignment="0" applyProtection="0"/>
    <xf numFmtId="0" fontId="12" fillId="47" borderId="0" applyNumberFormat="0" applyBorder="0" applyAlignment="0" applyProtection="0"/>
    <xf numFmtId="0" fontId="12" fillId="62" borderId="0" applyNumberFormat="0" applyBorder="0" applyAlignment="0" applyProtection="0"/>
    <xf numFmtId="0" fontId="12" fillId="62" borderId="0" applyNumberFormat="0" applyBorder="0" applyAlignment="0" applyProtection="0"/>
    <xf numFmtId="0" fontId="12" fillId="62" borderId="0" applyNumberFormat="0" applyBorder="0" applyAlignment="0" applyProtection="0"/>
    <xf numFmtId="0" fontId="12" fillId="62" borderId="0" applyNumberFormat="0" applyBorder="0" applyAlignment="0" applyProtection="0"/>
    <xf numFmtId="0" fontId="12" fillId="62" borderId="0" applyNumberFormat="0" applyBorder="0" applyAlignment="0" applyProtection="0"/>
    <xf numFmtId="0" fontId="12" fillId="62" borderId="0" applyNumberFormat="0" applyBorder="0" applyAlignment="0" applyProtection="0"/>
    <xf numFmtId="0" fontId="12" fillId="62" borderId="0" applyNumberFormat="0" applyBorder="0" applyAlignment="0" applyProtection="0"/>
    <xf numFmtId="0" fontId="12" fillId="62" borderId="0" applyNumberFormat="0" applyBorder="0" applyAlignment="0" applyProtection="0"/>
    <xf numFmtId="0" fontId="12" fillId="62" borderId="0" applyNumberFormat="0" applyBorder="0" applyAlignment="0" applyProtection="0"/>
    <xf numFmtId="0" fontId="12" fillId="62" borderId="0" applyNumberFormat="0" applyBorder="0" applyAlignment="0" applyProtection="0"/>
    <xf numFmtId="0" fontId="12" fillId="62" borderId="0" applyNumberFormat="0" applyBorder="0" applyAlignment="0" applyProtection="0"/>
    <xf numFmtId="0" fontId="12" fillId="62" borderId="0" applyNumberFormat="0" applyBorder="0" applyAlignment="0" applyProtection="0"/>
    <xf numFmtId="0" fontId="12" fillId="0" borderId="0"/>
    <xf numFmtId="0" fontId="12" fillId="0" borderId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9" borderId="0" applyNumberFormat="0" applyBorder="0" applyAlignment="0" applyProtection="0"/>
    <xf numFmtId="0" fontId="12" fillId="62" borderId="0" applyNumberFormat="0" applyBorder="0" applyAlignment="0" applyProtection="0"/>
    <xf numFmtId="0" fontId="12" fillId="0" borderId="0"/>
    <xf numFmtId="0" fontId="12" fillId="62" borderId="0" applyNumberFormat="0" applyBorder="0" applyAlignment="0" applyProtection="0"/>
    <xf numFmtId="0" fontId="12" fillId="0" borderId="0"/>
    <xf numFmtId="0" fontId="12" fillId="0" borderId="0"/>
    <xf numFmtId="0" fontId="12" fillId="46" borderId="0" applyNumberFormat="0" applyBorder="0" applyAlignment="0" applyProtection="0"/>
    <xf numFmtId="0" fontId="12" fillId="62" borderId="0" applyNumberFormat="0" applyBorder="0" applyAlignment="0" applyProtection="0"/>
    <xf numFmtId="0" fontId="12" fillId="62" borderId="0" applyNumberFormat="0" applyBorder="0" applyAlignment="0" applyProtection="0"/>
    <xf numFmtId="0" fontId="12" fillId="0" borderId="0"/>
    <xf numFmtId="0" fontId="12" fillId="0" borderId="0"/>
    <xf numFmtId="0" fontId="12" fillId="62" borderId="0" applyNumberFormat="0" applyBorder="0" applyAlignment="0" applyProtection="0"/>
    <xf numFmtId="0" fontId="12" fillId="0" borderId="0"/>
    <xf numFmtId="0" fontId="12" fillId="0" borderId="0"/>
    <xf numFmtId="0" fontId="12" fillId="39" borderId="0" applyNumberFormat="0" applyBorder="0" applyAlignment="0" applyProtection="0"/>
    <xf numFmtId="0" fontId="12" fillId="62" borderId="0" applyNumberFormat="0" applyBorder="0" applyAlignment="0" applyProtection="0"/>
    <xf numFmtId="0" fontId="12" fillId="62" borderId="0" applyNumberFormat="0" applyBorder="0" applyAlignment="0" applyProtection="0"/>
    <xf numFmtId="0" fontId="12" fillId="0" borderId="0"/>
    <xf numFmtId="0" fontId="12" fillId="0" borderId="0"/>
    <xf numFmtId="0" fontId="12" fillId="39" borderId="0" applyNumberFormat="0" applyBorder="0" applyAlignment="0" applyProtection="0"/>
    <xf numFmtId="0" fontId="12" fillId="62" borderId="0" applyNumberFormat="0" applyBorder="0" applyAlignment="0" applyProtection="0"/>
    <xf numFmtId="0" fontId="12" fillId="0" borderId="0"/>
    <xf numFmtId="0" fontId="12" fillId="0" borderId="0"/>
    <xf numFmtId="0" fontId="12" fillId="51" borderId="0" applyNumberFormat="0" applyBorder="0" applyAlignment="0" applyProtection="0"/>
    <xf numFmtId="0" fontId="12" fillId="39" borderId="0" applyNumberFormat="0" applyBorder="0" applyAlignment="0" applyProtection="0"/>
    <xf numFmtId="0" fontId="12" fillId="62" borderId="0" applyNumberFormat="0" applyBorder="0" applyAlignment="0" applyProtection="0"/>
    <xf numFmtId="0" fontId="12" fillId="55" borderId="0" applyNumberFormat="0" applyBorder="0" applyAlignment="0" applyProtection="0"/>
    <xf numFmtId="0" fontId="12" fillId="47" borderId="0" applyNumberFormat="0" applyBorder="0" applyAlignment="0" applyProtection="0"/>
    <xf numFmtId="0" fontId="12" fillId="54" borderId="0" applyNumberFormat="0" applyBorder="0" applyAlignment="0" applyProtection="0"/>
    <xf numFmtId="0" fontId="12" fillId="39" borderId="0" applyNumberFormat="0" applyBorder="0" applyAlignment="0" applyProtection="0"/>
    <xf numFmtId="0" fontId="12" fillId="15" borderId="0" applyNumberFormat="0" applyBorder="0" applyAlignment="0" applyProtection="0"/>
    <xf numFmtId="0" fontId="12" fillId="62" borderId="0" applyNumberFormat="0" applyBorder="0" applyAlignment="0" applyProtection="0"/>
    <xf numFmtId="0" fontId="12" fillId="39" borderId="0" applyNumberFormat="0" applyBorder="0" applyAlignment="0" applyProtection="0"/>
    <xf numFmtId="0" fontId="12" fillId="62" borderId="0" applyNumberFormat="0" applyBorder="0" applyAlignment="0" applyProtection="0"/>
    <xf numFmtId="0" fontId="12" fillId="0" borderId="0"/>
    <xf numFmtId="0" fontId="12" fillId="39" borderId="0" applyNumberFormat="0" applyBorder="0" applyAlignment="0" applyProtection="0"/>
    <xf numFmtId="0" fontId="12" fillId="55" borderId="0" applyNumberFormat="0" applyBorder="0" applyAlignment="0" applyProtection="0"/>
    <xf numFmtId="0" fontId="12" fillId="62" borderId="0" applyNumberFormat="0" applyBorder="0" applyAlignment="0" applyProtection="0"/>
    <xf numFmtId="0" fontId="12" fillId="39" borderId="0" applyNumberFormat="0" applyBorder="0" applyAlignment="0" applyProtection="0"/>
    <xf numFmtId="0" fontId="12" fillId="62" borderId="0" applyNumberFormat="0" applyBorder="0" applyAlignment="0" applyProtection="0"/>
    <xf numFmtId="0" fontId="12" fillId="39" borderId="0" applyNumberFormat="0" applyBorder="0" applyAlignment="0" applyProtection="0"/>
    <xf numFmtId="0" fontId="12" fillId="53" borderId="0" applyNumberFormat="0" applyBorder="0" applyAlignment="0" applyProtection="0"/>
    <xf numFmtId="0" fontId="12" fillId="62" borderId="0" applyNumberFormat="0" applyBorder="0" applyAlignment="0" applyProtection="0"/>
    <xf numFmtId="0" fontId="12" fillId="47" borderId="0" applyNumberFormat="0" applyBorder="0" applyAlignment="0" applyProtection="0"/>
    <xf numFmtId="0" fontId="12" fillId="0" borderId="0"/>
    <xf numFmtId="0" fontId="12" fillId="47" borderId="0" applyNumberFormat="0" applyBorder="0" applyAlignment="0" applyProtection="0"/>
    <xf numFmtId="0" fontId="12" fillId="41" borderId="0" applyNumberFormat="0" applyBorder="0" applyAlignment="0" applyProtection="0"/>
    <xf numFmtId="0" fontId="12" fillId="51" borderId="0" applyNumberFormat="0" applyBorder="0" applyAlignment="0" applyProtection="0"/>
    <xf numFmtId="0" fontId="12" fillId="47" borderId="0" applyNumberFormat="0" applyBorder="0" applyAlignment="0" applyProtection="0"/>
    <xf numFmtId="0" fontId="12" fillId="0" borderId="0"/>
    <xf numFmtId="0" fontId="12" fillId="55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0" borderId="22" applyNumberFormat="0" applyFont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41" fontId="83" fillId="0" borderId="0" applyFont="0" applyFill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51" borderId="0" applyNumberFormat="0" applyBorder="0" applyAlignment="0" applyProtection="0"/>
    <xf numFmtId="0" fontId="12" fillId="47" borderId="0" applyNumberFormat="0" applyBorder="0" applyAlignment="0" applyProtection="0"/>
    <xf numFmtId="0" fontId="12" fillId="51" borderId="0" applyNumberFormat="0" applyBorder="0" applyAlignment="0" applyProtection="0"/>
    <xf numFmtId="0" fontId="12" fillId="47" borderId="0" applyNumberFormat="0" applyBorder="0" applyAlignment="0" applyProtection="0"/>
    <xf numFmtId="0" fontId="12" fillId="51" borderId="0" applyNumberFormat="0" applyBorder="0" applyAlignment="0" applyProtection="0"/>
    <xf numFmtId="0" fontId="12" fillId="55" borderId="0" applyNumberFormat="0" applyBorder="0" applyAlignment="0" applyProtection="0"/>
    <xf numFmtId="0" fontId="12" fillId="47" borderId="0" applyNumberFormat="0" applyBorder="0" applyAlignment="0" applyProtection="0"/>
    <xf numFmtId="43" fontId="12" fillId="0" borderId="0" applyFont="0" applyFill="0" applyBorder="0" applyAlignment="0" applyProtection="0"/>
    <xf numFmtId="0" fontId="12" fillId="51" borderId="0" applyNumberFormat="0" applyBorder="0" applyAlignment="0" applyProtection="0"/>
    <xf numFmtId="0" fontId="12" fillId="47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51" borderId="0" applyNumberFormat="0" applyBorder="0" applyAlignment="0" applyProtection="0"/>
    <xf numFmtId="0" fontId="12" fillId="55" borderId="0" applyNumberFormat="0" applyBorder="0" applyAlignment="0" applyProtection="0"/>
    <xf numFmtId="0" fontId="12" fillId="47" borderId="0" applyNumberFormat="0" applyBorder="0" applyAlignment="0" applyProtection="0"/>
    <xf numFmtId="0" fontId="12" fillId="15" borderId="0" applyNumberFormat="0" applyBorder="0" applyAlignment="0" applyProtection="0"/>
    <xf numFmtId="0" fontId="12" fillId="0" borderId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0" borderId="0"/>
    <xf numFmtId="0" fontId="12" fillId="55" borderId="0" applyNumberFormat="0" applyBorder="0" applyAlignment="0" applyProtection="0"/>
    <xf numFmtId="0" fontId="12" fillId="15" borderId="0" applyNumberFormat="0" applyBorder="0" applyAlignment="0" applyProtection="0"/>
    <xf numFmtId="0" fontId="12" fillId="0" borderId="0"/>
    <xf numFmtId="0" fontId="12" fillId="15" borderId="0" applyNumberFormat="0" applyBorder="0" applyAlignment="0" applyProtection="0"/>
    <xf numFmtId="0" fontId="12" fillId="0" borderId="0"/>
    <xf numFmtId="0" fontId="12" fillId="15" borderId="0" applyNumberFormat="0" applyBorder="0" applyAlignment="0" applyProtection="0"/>
    <xf numFmtId="0" fontId="12" fillId="0" borderId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0" borderId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0" borderId="0"/>
    <xf numFmtId="0" fontId="12" fillId="15" borderId="0" applyNumberFormat="0" applyBorder="0" applyAlignment="0" applyProtection="0"/>
    <xf numFmtId="0" fontId="12" fillId="0" borderId="0"/>
    <xf numFmtId="0" fontId="12" fillId="15" borderId="0" applyNumberFormat="0" applyBorder="0" applyAlignment="0" applyProtection="0"/>
    <xf numFmtId="0" fontId="12" fillId="0" borderId="0"/>
    <xf numFmtId="0" fontId="12" fillId="15" borderId="0" applyNumberFormat="0" applyBorder="0" applyAlignment="0" applyProtection="0"/>
    <xf numFmtId="0" fontId="12" fillId="53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54" borderId="0" applyNumberFormat="0" applyBorder="0" applyAlignment="0" applyProtection="0"/>
    <xf numFmtId="0" fontId="12" fillId="15" borderId="0" applyNumberFormat="0" applyBorder="0" applyAlignment="0" applyProtection="0"/>
    <xf numFmtId="0" fontId="12" fillId="54" borderId="0" applyNumberFormat="0" applyBorder="0" applyAlignment="0" applyProtection="0"/>
    <xf numFmtId="0" fontId="12" fillId="15" borderId="0" applyNumberFormat="0" applyBorder="0" applyAlignment="0" applyProtection="0"/>
    <xf numFmtId="0" fontId="12" fillId="54" borderId="0" applyNumberFormat="0" applyBorder="0" applyAlignment="0" applyProtection="0"/>
    <xf numFmtId="0" fontId="12" fillId="15" borderId="0" applyNumberFormat="0" applyBorder="0" applyAlignment="0" applyProtection="0"/>
    <xf numFmtId="0" fontId="12" fillId="54" borderId="0" applyNumberFormat="0" applyBorder="0" applyAlignment="0" applyProtection="0"/>
    <xf numFmtId="0" fontId="12" fillId="15" borderId="0" applyNumberFormat="0" applyBorder="0" applyAlignment="0" applyProtection="0"/>
    <xf numFmtId="0" fontId="12" fillId="54" borderId="0" applyNumberFormat="0" applyBorder="0" applyAlignment="0" applyProtection="0"/>
    <xf numFmtId="0" fontId="12" fillId="15" borderId="0" applyNumberFormat="0" applyBorder="0" applyAlignment="0" applyProtection="0"/>
    <xf numFmtId="0" fontId="12" fillId="54" borderId="0" applyNumberFormat="0" applyBorder="0" applyAlignment="0" applyProtection="0"/>
    <xf numFmtId="0" fontId="12" fillId="15" borderId="0" applyNumberFormat="0" applyBorder="0" applyAlignment="0" applyProtection="0"/>
    <xf numFmtId="0" fontId="12" fillId="54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51" borderId="0" applyNumberFormat="0" applyBorder="0" applyAlignment="0" applyProtection="0"/>
    <xf numFmtId="0" fontId="12" fillId="55" borderId="0" applyNumberFormat="0" applyBorder="0" applyAlignment="0" applyProtection="0"/>
    <xf numFmtId="0" fontId="12" fillId="51" borderId="0" applyNumberFormat="0" applyBorder="0" applyAlignment="0" applyProtection="0"/>
    <xf numFmtId="0" fontId="12" fillId="55" borderId="0" applyNumberFormat="0" applyBorder="0" applyAlignment="0" applyProtection="0"/>
    <xf numFmtId="0" fontId="12" fillId="51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1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0" borderId="0"/>
    <xf numFmtId="0" fontId="12" fillId="55" borderId="0" applyNumberFormat="0" applyBorder="0" applyAlignment="0" applyProtection="0"/>
    <xf numFmtId="0" fontId="12" fillId="0" borderId="0"/>
    <xf numFmtId="0" fontId="12" fillId="55" borderId="0" applyNumberFormat="0" applyBorder="0" applyAlignment="0" applyProtection="0"/>
    <xf numFmtId="0" fontId="12" fillId="0" borderId="0"/>
    <xf numFmtId="0" fontId="12" fillId="55" borderId="0" applyNumberFormat="0" applyBorder="0" applyAlignment="0" applyProtection="0"/>
    <xf numFmtId="0" fontId="12" fillId="0" borderId="0"/>
    <xf numFmtId="0" fontId="12" fillId="55" borderId="0" applyNumberFormat="0" applyBorder="0" applyAlignment="0" applyProtection="0"/>
    <xf numFmtId="0" fontId="12" fillId="0" borderId="0"/>
    <xf numFmtId="0" fontId="12" fillId="51" borderId="0" applyNumberFormat="0" applyBorder="0" applyAlignment="0" applyProtection="0"/>
    <xf numFmtId="0" fontId="12" fillId="55" borderId="0" applyNumberFormat="0" applyBorder="0" applyAlignment="0" applyProtection="0"/>
    <xf numFmtId="0" fontId="12" fillId="0" borderId="0"/>
    <xf numFmtId="0" fontId="12" fillId="55" borderId="0" applyNumberFormat="0" applyBorder="0" applyAlignment="0" applyProtection="0"/>
    <xf numFmtId="0" fontId="12" fillId="0" borderId="0"/>
    <xf numFmtId="0" fontId="12" fillId="55" borderId="0" applyNumberFormat="0" applyBorder="0" applyAlignment="0" applyProtection="0"/>
    <xf numFmtId="0" fontId="12" fillId="0" borderId="0"/>
    <xf numFmtId="0" fontId="12" fillId="55" borderId="0" applyNumberFormat="0" applyBorder="0" applyAlignment="0" applyProtection="0"/>
    <xf numFmtId="0" fontId="12" fillId="0" borderId="0"/>
    <xf numFmtId="0" fontId="12" fillId="55" borderId="0" applyNumberFormat="0" applyBorder="0" applyAlignment="0" applyProtection="0"/>
    <xf numFmtId="0" fontId="12" fillId="0" borderId="0"/>
    <xf numFmtId="0" fontId="12" fillId="55" borderId="0" applyNumberFormat="0" applyBorder="0" applyAlignment="0" applyProtection="0"/>
    <xf numFmtId="0" fontId="12" fillId="0" borderId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4" borderId="0" applyNumberFormat="0" applyBorder="0" applyAlignment="0" applyProtection="0"/>
    <xf numFmtId="0" fontId="12" fillId="9" borderId="0" applyNumberFormat="0" applyBorder="0" applyAlignment="0" applyProtection="0"/>
    <xf numFmtId="0" fontId="12" fillId="55" borderId="0" applyNumberFormat="0" applyBorder="0" applyAlignment="0" applyProtection="0"/>
    <xf numFmtId="0" fontId="12" fillId="39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4" borderId="0" applyNumberFormat="0" applyBorder="0" applyAlignment="0" applyProtection="0"/>
    <xf numFmtId="0" fontId="12" fillId="53" borderId="0" applyNumberFormat="0" applyBorder="0" applyAlignment="0" applyProtection="0"/>
    <xf numFmtId="0" fontId="12" fillId="46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40" borderId="22" applyNumberFormat="0" applyFont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40" borderId="22" applyNumberFormat="0" applyFont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54" borderId="0" applyNumberFormat="0" applyBorder="0" applyAlignment="0" applyProtection="0"/>
    <xf numFmtId="0" fontId="12" fillId="4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54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54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1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51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0" borderId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0" borderId="22" applyNumberFormat="0" applyFont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0" borderId="0"/>
    <xf numFmtId="0" fontId="12" fillId="0" borderId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43" fontId="12" fillId="0" borderId="0" applyFont="0" applyFill="0" applyBorder="0" applyAlignment="0" applyProtection="0"/>
    <xf numFmtId="0" fontId="12" fillId="39" borderId="0" applyNumberFormat="0" applyBorder="0" applyAlignment="0" applyProtection="0"/>
    <xf numFmtId="43" fontId="12" fillId="0" borderId="0" applyFont="0" applyFill="0" applyBorder="0" applyAlignment="0" applyProtection="0"/>
    <xf numFmtId="0" fontId="12" fillId="39" borderId="0" applyNumberFormat="0" applyBorder="0" applyAlignment="0" applyProtection="0"/>
    <xf numFmtId="43" fontId="12" fillId="0" borderId="0" applyFont="0" applyFill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51" borderId="0" applyNumberFormat="0" applyBorder="0" applyAlignment="0" applyProtection="0"/>
    <xf numFmtId="0" fontId="12" fillId="51" borderId="0" applyNumberFormat="0" applyBorder="0" applyAlignment="0" applyProtection="0"/>
    <xf numFmtId="0" fontId="12" fillId="51" borderId="0" applyNumberFormat="0" applyBorder="0" applyAlignment="0" applyProtection="0"/>
    <xf numFmtId="0" fontId="12" fillId="51" borderId="0" applyNumberFormat="0" applyBorder="0" applyAlignment="0" applyProtection="0"/>
    <xf numFmtId="0" fontId="12" fillId="51" borderId="0" applyNumberFormat="0" applyBorder="0" applyAlignment="0" applyProtection="0"/>
    <xf numFmtId="0" fontId="12" fillId="51" borderId="0" applyNumberFormat="0" applyBorder="0" applyAlignment="0" applyProtection="0"/>
    <xf numFmtId="0" fontId="12" fillId="0" borderId="0"/>
    <xf numFmtId="0" fontId="12" fillId="51" borderId="0" applyNumberFormat="0" applyBorder="0" applyAlignment="0" applyProtection="0"/>
    <xf numFmtId="0" fontId="12" fillId="51" borderId="0" applyNumberFormat="0" applyBorder="0" applyAlignment="0" applyProtection="0"/>
    <xf numFmtId="0" fontId="12" fillId="51" borderId="0" applyNumberFormat="0" applyBorder="0" applyAlignment="0" applyProtection="0"/>
    <xf numFmtId="0" fontId="12" fillId="51" borderId="0" applyNumberFormat="0" applyBorder="0" applyAlignment="0" applyProtection="0"/>
    <xf numFmtId="0" fontId="12" fillId="51" borderId="0" applyNumberFormat="0" applyBorder="0" applyAlignment="0" applyProtection="0"/>
    <xf numFmtId="0" fontId="12" fillId="51" borderId="0" applyNumberFormat="0" applyBorder="0" applyAlignment="0" applyProtection="0"/>
    <xf numFmtId="0" fontId="12" fillId="51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40" borderId="22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40" borderId="22" applyNumberFormat="0" applyFont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40" borderId="22" applyNumberFormat="0" applyFont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40" borderId="22" applyNumberFormat="0" applyFont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40" borderId="22" applyNumberFormat="0" applyFont="0" applyAlignment="0" applyProtection="0"/>
    <xf numFmtId="0" fontId="12" fillId="0" borderId="0"/>
    <xf numFmtId="0" fontId="12" fillId="40" borderId="22" applyNumberFormat="0" applyFont="0" applyAlignment="0" applyProtection="0"/>
    <xf numFmtId="0" fontId="12" fillId="40" borderId="22" applyNumberFormat="0" applyFont="0" applyAlignment="0" applyProtection="0"/>
    <xf numFmtId="0" fontId="12" fillId="40" borderId="22" applyNumberFormat="0" applyFont="0" applyAlignment="0" applyProtection="0"/>
    <xf numFmtId="0" fontId="12" fillId="40" borderId="22" applyNumberFormat="0" applyFont="0" applyAlignment="0" applyProtection="0"/>
    <xf numFmtId="0" fontId="12" fillId="40" borderId="22" applyNumberFormat="0" applyFont="0" applyAlignment="0" applyProtection="0"/>
    <xf numFmtId="0" fontId="12" fillId="40" borderId="22" applyNumberFormat="0" applyFont="0" applyAlignment="0" applyProtection="0"/>
    <xf numFmtId="0" fontId="12" fillId="40" borderId="22" applyNumberFormat="0" applyFont="0" applyAlignment="0" applyProtection="0"/>
    <xf numFmtId="0" fontId="12" fillId="40" borderId="22" applyNumberFormat="0" applyFont="0" applyAlignment="0" applyProtection="0"/>
    <xf numFmtId="0" fontId="12" fillId="40" borderId="22" applyNumberFormat="0" applyFont="0" applyAlignment="0" applyProtection="0"/>
    <xf numFmtId="0" fontId="12" fillId="40" borderId="22" applyNumberFormat="0" applyFont="0" applyAlignment="0" applyProtection="0"/>
    <xf numFmtId="0" fontId="12" fillId="40" borderId="22" applyNumberFormat="0" applyFont="0" applyAlignment="0" applyProtection="0"/>
    <xf numFmtId="0" fontId="12" fillId="40" borderId="22" applyNumberFormat="0" applyFont="0" applyAlignment="0" applyProtection="0"/>
    <xf numFmtId="0" fontId="12" fillId="40" borderId="22" applyNumberFormat="0" applyFont="0" applyAlignment="0" applyProtection="0"/>
    <xf numFmtId="0" fontId="12" fillId="40" borderId="22" applyNumberFormat="0" applyFont="0" applyAlignment="0" applyProtection="0"/>
    <xf numFmtId="0" fontId="12" fillId="40" borderId="22" applyNumberFormat="0" applyFont="0" applyAlignment="0" applyProtection="0"/>
    <xf numFmtId="0" fontId="12" fillId="40" borderId="22" applyNumberFormat="0" applyFont="0" applyAlignment="0" applyProtection="0"/>
    <xf numFmtId="0" fontId="12" fillId="40" borderId="22" applyNumberFormat="0" applyFont="0" applyAlignment="0" applyProtection="0"/>
    <xf numFmtId="0" fontId="12" fillId="40" borderId="22" applyNumberFormat="0" applyFont="0" applyAlignment="0" applyProtection="0"/>
    <xf numFmtId="0" fontId="12" fillId="40" borderId="22" applyNumberFormat="0" applyFont="0" applyAlignment="0" applyProtection="0"/>
    <xf numFmtId="0" fontId="12" fillId="40" borderId="22" applyNumberFormat="0" applyFont="0" applyAlignment="0" applyProtection="0"/>
    <xf numFmtId="0" fontId="12" fillId="40" borderId="22" applyNumberFormat="0" applyFont="0" applyAlignment="0" applyProtection="0"/>
    <xf numFmtId="0" fontId="12" fillId="40" borderId="22" applyNumberFormat="0" applyFont="0" applyAlignment="0" applyProtection="0"/>
    <xf numFmtId="0" fontId="12" fillId="40" borderId="22" applyNumberFormat="0" applyFont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3" fillId="0" borderId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63" fillId="0" borderId="0"/>
    <xf numFmtId="43" fontId="63" fillId="0" borderId="0" applyFont="0" applyFill="0" applyBorder="0" applyAlignment="0" applyProtection="0"/>
    <xf numFmtId="0" fontId="63" fillId="0" borderId="0"/>
    <xf numFmtId="0" fontId="173" fillId="0" borderId="0"/>
  </cellStyleXfs>
  <cellXfs count="961">
    <xf numFmtId="0" fontId="0" fillId="0" borderId="0" xfId="0"/>
    <xf numFmtId="0" fontId="0" fillId="0" borderId="0" xfId="0" applyProtection="1">
      <protection locked="0"/>
    </xf>
    <xf numFmtId="0" fontId="20" fillId="0" borderId="0" xfId="528" applyAlignment="1" applyProtection="1">
      <alignment vertical="center"/>
      <protection locked="0"/>
    </xf>
    <xf numFmtId="169" fontId="22" fillId="0" borderId="0" xfId="503" applyNumberFormat="1" applyFont="1" applyBorder="1" applyAlignment="1" applyProtection="1">
      <alignment horizontal="center" vertical="center" wrapText="1"/>
      <protection locked="0"/>
    </xf>
    <xf numFmtId="0" fontId="26" fillId="5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27" fillId="7" borderId="1" xfId="0" applyFont="1" applyFill="1" applyBorder="1" applyAlignment="1" applyProtection="1">
      <alignment horizontal="center" vertical="center" wrapText="1"/>
    </xf>
    <xf numFmtId="0" fontId="26" fillId="5" borderId="1" xfId="0" applyFont="1" applyFill="1" applyBorder="1" applyAlignment="1" applyProtection="1">
      <alignment horizontal="center" vertical="center"/>
    </xf>
    <xf numFmtId="0" fontId="26" fillId="8" borderId="1" xfId="0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 applyProtection="1">
      <alignment horizontal="center"/>
      <protection locked="0"/>
    </xf>
    <xf numFmtId="0" fontId="30" fillId="0" borderId="0" xfId="0" applyFont="1" applyBorder="1" applyProtection="1">
      <protection locked="0"/>
    </xf>
    <xf numFmtId="0" fontId="31" fillId="0" borderId="0" xfId="528" applyFont="1" applyAlignment="1" applyProtection="1">
      <alignment vertical="center"/>
      <protection locked="0"/>
    </xf>
    <xf numFmtId="0" fontId="34" fillId="0" borderId="0" xfId="0" applyFont="1" applyBorder="1" applyProtection="1">
      <protection locked="0"/>
    </xf>
    <xf numFmtId="0" fontId="33" fillId="0" borderId="0" xfId="0" applyFont="1" applyBorder="1" applyAlignment="1" applyProtection="1">
      <alignment horizontal="center"/>
      <protection locked="0"/>
    </xf>
    <xf numFmtId="0" fontId="34" fillId="0" borderId="0" xfId="0" applyFont="1" applyBorder="1" applyAlignment="1" applyProtection="1">
      <alignment horizontal="center"/>
      <protection locked="0"/>
    </xf>
    <xf numFmtId="43" fontId="35" fillId="11" borderId="1" xfId="3" applyFont="1" applyFill="1" applyBorder="1" applyAlignment="1" applyProtection="1">
      <alignment vertical="center" wrapText="1"/>
      <protection locked="0"/>
    </xf>
    <xf numFmtId="44" fontId="35" fillId="11" borderId="1" xfId="10" applyFont="1" applyFill="1" applyBorder="1" applyAlignment="1" applyProtection="1">
      <alignment vertical="center"/>
      <protection locked="0"/>
    </xf>
    <xf numFmtId="44" fontId="36" fillId="12" borderId="1" xfId="10" applyFont="1" applyFill="1" applyBorder="1" applyAlignment="1" applyProtection="1"/>
    <xf numFmtId="0" fontId="36" fillId="0" borderId="0" xfId="0" applyFont="1" applyBorder="1" applyProtection="1">
      <protection locked="0"/>
    </xf>
    <xf numFmtId="43" fontId="35" fillId="11" borderId="1" xfId="3" applyFont="1" applyFill="1" applyBorder="1" applyAlignment="1" applyProtection="1">
      <alignment wrapText="1"/>
      <protection locked="0"/>
    </xf>
    <xf numFmtId="44" fontId="35" fillId="11" borderId="1" xfId="10" applyFont="1" applyFill="1" applyBorder="1" applyAlignment="1" applyProtection="1">
      <protection locked="0"/>
    </xf>
    <xf numFmtId="44" fontId="34" fillId="0" borderId="0" xfId="10" applyFont="1" applyBorder="1" applyAlignment="1" applyProtection="1">
      <protection locked="0"/>
    </xf>
    <xf numFmtId="0" fontId="33" fillId="0" borderId="0" xfId="0" applyFont="1" applyBorder="1" applyProtection="1"/>
    <xf numFmtId="0" fontId="34" fillId="0" borderId="0" xfId="0" applyFont="1" applyBorder="1" applyProtection="1"/>
    <xf numFmtId="44" fontId="34" fillId="0" borderId="1" xfId="10" applyFont="1" applyBorder="1" applyAlignment="1" applyProtection="1">
      <protection locked="0"/>
    </xf>
    <xf numFmtId="44" fontId="34" fillId="0" borderId="1" xfId="10" applyFont="1" applyFill="1" applyBorder="1" applyAlignment="1" applyProtection="1"/>
    <xf numFmtId="44" fontId="36" fillId="12" borderId="7" xfId="10" applyFont="1" applyFill="1" applyBorder="1" applyAlignment="1" applyProtection="1"/>
    <xf numFmtId="0" fontId="36" fillId="0" borderId="0" xfId="0" applyFont="1" applyBorder="1" applyAlignment="1" applyProtection="1"/>
    <xf numFmtId="0" fontId="34" fillId="0" borderId="0" xfId="0" applyFont="1" applyBorder="1" applyAlignment="1" applyProtection="1"/>
    <xf numFmtId="44" fontId="34" fillId="14" borderId="1" xfId="10" applyFont="1" applyFill="1" applyBorder="1" applyAlignment="1" applyProtection="1"/>
    <xf numFmtId="170" fontId="34" fillId="15" borderId="1" xfId="0" applyNumberFormat="1" applyFont="1" applyFill="1" applyBorder="1" applyProtection="1"/>
    <xf numFmtId="44" fontId="34" fillId="15" borderId="1" xfId="10" applyFont="1" applyFill="1" applyBorder="1" applyAlignment="1" applyProtection="1"/>
    <xf numFmtId="0" fontId="38" fillId="0" borderId="0" xfId="0" applyFont="1" applyFill="1" applyBorder="1" applyAlignment="1" applyProtection="1">
      <alignment horizontal="center"/>
      <protection locked="0"/>
    </xf>
    <xf numFmtId="44" fontId="33" fillId="0" borderId="1" xfId="10" applyFont="1" applyFill="1" applyBorder="1" applyAlignment="1" applyProtection="1">
      <protection locked="0"/>
    </xf>
    <xf numFmtId="170" fontId="33" fillId="16" borderId="1" xfId="0" applyNumberFormat="1" applyFont="1" applyFill="1" applyBorder="1" applyProtection="1"/>
    <xf numFmtId="0" fontId="32" fillId="13" borderId="1" xfId="0" applyFont="1" applyFill="1" applyBorder="1" applyAlignment="1" applyProtection="1">
      <alignment horizontal="center" vertical="center"/>
    </xf>
    <xf numFmtId="44" fontId="32" fillId="13" borderId="1" xfId="10" applyFont="1" applyFill="1" applyBorder="1" applyAlignment="1" applyProtection="1">
      <alignment vertical="center"/>
    </xf>
    <xf numFmtId="0" fontId="34" fillId="0" borderId="1" xfId="0" applyFont="1" applyBorder="1" applyAlignment="1" applyProtection="1">
      <alignment horizontal="center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43" fontId="34" fillId="0" borderId="1" xfId="3" applyFont="1" applyFill="1" applyBorder="1" applyAlignment="1" applyProtection="1">
      <alignment horizontal="right"/>
      <protection locked="0"/>
    </xf>
    <xf numFmtId="44" fontId="35" fillId="13" borderId="1" xfId="10" applyFont="1" applyFill="1" applyBorder="1" applyAlignment="1" applyProtection="1">
      <alignment horizontal="center"/>
    </xf>
    <xf numFmtId="0" fontId="35" fillId="13" borderId="1" xfId="0" applyFont="1" applyFill="1" applyBorder="1" applyAlignment="1" applyProtection="1">
      <alignment horizontal="center"/>
    </xf>
    <xf numFmtId="43" fontId="37" fillId="0" borderId="1" xfId="3" applyFont="1" applyFill="1" applyBorder="1" applyAlignment="1" applyProtection="1">
      <alignment horizontal="right"/>
      <protection locked="0"/>
    </xf>
    <xf numFmtId="0" fontId="34" fillId="0" borderId="1" xfId="0" applyFont="1" applyBorder="1" applyAlignment="1" applyProtection="1">
      <alignment horizontal="center" vertical="center" wrapText="1"/>
      <protection locked="0"/>
    </xf>
    <xf numFmtId="0" fontId="37" fillId="0" borderId="1" xfId="0" applyFont="1" applyBorder="1" applyProtection="1">
      <protection locked="0"/>
    </xf>
    <xf numFmtId="0" fontId="35" fillId="13" borderId="1" xfId="0" applyFont="1" applyFill="1" applyBorder="1" applyAlignment="1" applyProtection="1">
      <alignment horizontal="left"/>
    </xf>
    <xf numFmtId="4" fontId="39" fillId="13" borderId="1" xfId="0" applyNumberFormat="1" applyFont="1" applyFill="1" applyBorder="1" applyAlignment="1" applyProtection="1">
      <alignment horizontal="right"/>
    </xf>
    <xf numFmtId="0" fontId="32" fillId="13" borderId="1" xfId="0" applyFont="1" applyFill="1" applyBorder="1" applyAlignment="1" applyProtection="1">
      <alignment horizontal="center"/>
    </xf>
    <xf numFmtId="44" fontId="34" fillId="12" borderId="1" xfId="10" applyFont="1" applyFill="1" applyBorder="1" applyAlignment="1" applyProtection="1"/>
    <xf numFmtId="44" fontId="35" fillId="17" borderId="2" xfId="10" applyFont="1" applyFill="1" applyBorder="1" applyAlignment="1" applyProtection="1">
      <alignment wrapText="1"/>
    </xf>
    <xf numFmtId="0" fontId="33" fillId="0" borderId="0" xfId="0" applyFont="1" applyBorder="1" applyProtection="1">
      <protection locked="0"/>
    </xf>
    <xf numFmtId="44" fontId="33" fillId="0" borderId="0" xfId="10" applyFont="1" applyBorder="1" applyAlignment="1" applyProtection="1">
      <protection locked="0"/>
    </xf>
    <xf numFmtId="0" fontId="33" fillId="0" borderId="0" xfId="0" applyFont="1" applyFill="1" applyBorder="1" applyAlignment="1" applyProtection="1">
      <alignment vertical="center"/>
      <protection locked="0"/>
    </xf>
    <xf numFmtId="0" fontId="33" fillId="18" borderId="1" xfId="0" applyFont="1" applyFill="1" applyBorder="1" applyAlignment="1" applyProtection="1">
      <alignment horizontal="center"/>
    </xf>
    <xf numFmtId="0" fontId="34" fillId="0" borderId="0" xfId="0" applyFont="1" applyFill="1" applyBorder="1" applyProtection="1">
      <protection locked="0"/>
    </xf>
    <xf numFmtId="0" fontId="40" fillId="19" borderId="1" xfId="0" applyFont="1" applyFill="1" applyBorder="1" applyAlignment="1" applyProtection="1">
      <alignment wrapText="1"/>
    </xf>
    <xf numFmtId="44" fontId="40" fillId="19" borderId="1" xfId="10" applyFont="1" applyFill="1" applyBorder="1" applyAlignment="1" applyProtection="1"/>
    <xf numFmtId="0" fontId="33" fillId="0" borderId="0" xfId="0" applyFont="1" applyFill="1" applyBorder="1" applyAlignment="1" applyProtection="1">
      <alignment horizontal="center"/>
      <protection locked="0"/>
    </xf>
    <xf numFmtId="0" fontId="30" fillId="0" borderId="0" xfId="0" applyFont="1" applyFill="1" applyBorder="1" applyProtection="1">
      <protection locked="0"/>
    </xf>
    <xf numFmtId="4" fontId="34" fillId="0" borderId="0" xfId="0" applyNumberFormat="1" applyFont="1" applyFill="1" applyBorder="1" applyProtection="1">
      <protection locked="0"/>
    </xf>
    <xf numFmtId="4" fontId="34" fillId="0" borderId="0" xfId="0" applyNumberFormat="1" applyFont="1" applyBorder="1" applyProtection="1">
      <protection locked="0"/>
    </xf>
    <xf numFmtId="0" fontId="138" fillId="0" borderId="0" xfId="233" applyProtection="1">
      <protection locked="0"/>
    </xf>
    <xf numFmtId="169" fontId="21" fillId="0" borderId="0" xfId="503" applyNumberFormat="1" applyFont="1" applyBorder="1" applyAlignment="1" applyProtection="1">
      <alignment horizontal="center" vertical="center"/>
      <protection locked="0"/>
    </xf>
    <xf numFmtId="169" fontId="41" fillId="0" borderId="0" xfId="503" applyNumberFormat="1" applyFont="1" applyBorder="1" applyAlignment="1" applyProtection="1">
      <alignment horizontal="center" vertical="center"/>
      <protection locked="0"/>
    </xf>
    <xf numFmtId="0" fontId="42" fillId="0" borderId="0" xfId="533" applyFont="1" applyBorder="1" applyProtection="1">
      <protection locked="0"/>
    </xf>
    <xf numFmtId="0" fontId="43" fillId="0" borderId="0" xfId="533" applyFont="1" applyBorder="1" applyProtection="1">
      <protection locked="0"/>
    </xf>
    <xf numFmtId="0" fontId="48" fillId="20" borderId="0" xfId="533" applyNumberFormat="1" applyFont="1" applyFill="1" applyBorder="1" applyAlignment="1" applyProtection="1">
      <alignment horizontal="center"/>
      <protection locked="0"/>
    </xf>
    <xf numFmtId="169" fontId="22" fillId="0" borderId="0" xfId="503" applyNumberFormat="1" applyFont="1" applyBorder="1" applyAlignment="1" applyProtection="1">
      <alignment vertical="center"/>
      <protection locked="0"/>
    </xf>
    <xf numFmtId="169" fontId="21" fillId="0" borderId="0" xfId="503" applyNumberFormat="1" applyFont="1" applyBorder="1" applyAlignment="1" applyProtection="1">
      <alignment vertical="center"/>
      <protection locked="0"/>
    </xf>
    <xf numFmtId="0" fontId="49" fillId="20" borderId="0" xfId="533" applyNumberFormat="1" applyFont="1" applyFill="1" applyBorder="1" applyAlignment="1" applyProtection="1">
      <alignment vertical="center"/>
      <protection locked="0"/>
    </xf>
    <xf numFmtId="0" fontId="41" fillId="0" borderId="0" xfId="533" applyNumberFormat="1" applyFont="1" applyBorder="1" applyAlignment="1" applyProtection="1">
      <alignment vertical="center"/>
      <protection locked="0"/>
    </xf>
    <xf numFmtId="17" fontId="41" fillId="23" borderId="1" xfId="533" applyNumberFormat="1" applyFont="1" applyFill="1" applyBorder="1" applyAlignment="1" applyProtection="1">
      <alignment horizontal="center" vertical="center" wrapText="1"/>
    </xf>
    <xf numFmtId="0" fontId="26" fillId="0" borderId="1" xfId="533" applyFont="1" applyBorder="1" applyAlignment="1" applyProtection="1">
      <alignment vertical="center"/>
    </xf>
    <xf numFmtId="0" fontId="41" fillId="0" borderId="1" xfId="533" applyNumberFormat="1" applyFont="1" applyBorder="1" applyAlignment="1" applyProtection="1">
      <alignment horizontal="center" vertical="center"/>
      <protection locked="0"/>
    </xf>
    <xf numFmtId="0" fontId="26" fillId="0" borderId="1" xfId="533" applyFont="1" applyBorder="1" applyAlignment="1" applyProtection="1">
      <alignment vertical="center" wrapText="1"/>
    </xf>
    <xf numFmtId="0" fontId="41" fillId="23" borderId="1" xfId="533" applyNumberFormat="1" applyFont="1" applyFill="1" applyBorder="1" applyAlignment="1" applyProtection="1">
      <alignment horizontal="center" vertical="center"/>
    </xf>
    <xf numFmtId="0" fontId="41" fillId="26" borderId="1" xfId="533" applyNumberFormat="1" applyFont="1" applyFill="1" applyBorder="1" applyAlignment="1" applyProtection="1">
      <alignment horizontal="center" vertical="center"/>
      <protection locked="0"/>
    </xf>
    <xf numFmtId="0" fontId="27" fillId="27" borderId="1" xfId="533" applyNumberFormat="1" applyFont="1" applyFill="1" applyBorder="1" applyAlignment="1" applyProtection="1">
      <alignment horizontal="center" vertical="center"/>
    </xf>
    <xf numFmtId="0" fontId="53" fillId="0" borderId="11" xfId="533" applyFont="1" applyBorder="1" applyAlignment="1" applyProtection="1">
      <alignment horizontal="center" wrapText="1"/>
      <protection locked="0"/>
    </xf>
    <xf numFmtId="0" fontId="54" fillId="0" borderId="0" xfId="533" applyFont="1" applyBorder="1" applyProtection="1">
      <protection locked="0"/>
    </xf>
    <xf numFmtId="0" fontId="55" fillId="0" borderId="0" xfId="533" applyFont="1" applyBorder="1" applyProtection="1">
      <protection locked="0"/>
    </xf>
    <xf numFmtId="0" fontId="56" fillId="0" borderId="0" xfId="533" applyFont="1" applyBorder="1" applyAlignment="1" applyProtection="1">
      <alignment horizontal="center"/>
      <protection locked="0"/>
    </xf>
    <xf numFmtId="0" fontId="55" fillId="0" borderId="0" xfId="533" applyFont="1" applyBorder="1" applyAlignment="1" applyProtection="1">
      <alignment horizontal="right"/>
      <protection locked="0"/>
    </xf>
    <xf numFmtId="0" fontId="57" fillId="0" borderId="11" xfId="533" applyFont="1" applyBorder="1" applyAlignment="1" applyProtection="1">
      <alignment horizontal="right"/>
      <protection locked="0"/>
    </xf>
    <xf numFmtId="0" fontId="57" fillId="0" borderId="11" xfId="533" applyFont="1" applyBorder="1" applyAlignment="1" applyProtection="1">
      <alignment horizontal="center"/>
      <protection locked="0"/>
    </xf>
    <xf numFmtId="0" fontId="57" fillId="0" borderId="11" xfId="533" applyFont="1" applyBorder="1" applyAlignment="1" applyProtection="1">
      <alignment horizontal="center"/>
    </xf>
    <xf numFmtId="0" fontId="57" fillId="0" borderId="11" xfId="533" applyFont="1" applyBorder="1" applyAlignment="1" applyProtection="1">
      <alignment horizontal="left"/>
      <protection locked="0"/>
    </xf>
    <xf numFmtId="0" fontId="57" fillId="0" borderId="0" xfId="533" applyFont="1" applyBorder="1" applyAlignment="1" applyProtection="1">
      <protection locked="0"/>
    </xf>
    <xf numFmtId="0" fontId="57" fillId="0" borderId="0" xfId="533" applyFont="1" applyBorder="1" applyAlignment="1" applyProtection="1"/>
    <xf numFmtId="0" fontId="57" fillId="0" borderId="14" xfId="533" applyFont="1" applyBorder="1" applyAlignment="1" applyProtection="1">
      <protection locked="0"/>
    </xf>
    <xf numFmtId="0" fontId="57" fillId="0" borderId="0" xfId="533" applyFont="1" applyBorder="1" applyProtection="1">
      <protection locked="0"/>
    </xf>
    <xf numFmtId="169" fontId="55" fillId="0" borderId="0" xfId="533" applyNumberFormat="1" applyFont="1" applyBorder="1" applyAlignment="1" applyProtection="1">
      <alignment vertical="center"/>
    </xf>
    <xf numFmtId="169" fontId="55" fillId="0" borderId="0" xfId="533" applyNumberFormat="1" applyFont="1" applyBorder="1" applyAlignment="1" applyProtection="1">
      <alignment vertical="center"/>
      <protection locked="0"/>
    </xf>
    <xf numFmtId="0" fontId="58" fillId="0" borderId="0" xfId="533" applyFont="1" applyBorder="1" applyAlignment="1" applyProtection="1">
      <alignment horizontal="right"/>
      <protection locked="0"/>
    </xf>
    <xf numFmtId="0" fontId="59" fillId="0" borderId="0" xfId="533" applyFont="1" applyBorder="1" applyProtection="1">
      <protection locked="0"/>
    </xf>
    <xf numFmtId="172" fontId="59" fillId="0" borderId="0" xfId="533" applyNumberFormat="1" applyFont="1" applyBorder="1" applyProtection="1">
      <protection locked="0"/>
    </xf>
    <xf numFmtId="0" fontId="60" fillId="0" borderId="0" xfId="533" applyFont="1" applyBorder="1" applyProtection="1">
      <protection locked="0"/>
    </xf>
    <xf numFmtId="49" fontId="51" fillId="0" borderId="0" xfId="533" applyNumberFormat="1" applyFont="1" applyBorder="1" applyAlignment="1" applyProtection="1">
      <alignment horizontal="center" vertical="center"/>
      <protection locked="0"/>
    </xf>
    <xf numFmtId="0" fontId="20" fillId="0" borderId="0" xfId="528" applyFill="1" applyAlignment="1" applyProtection="1">
      <alignment vertical="center"/>
      <protection locked="0"/>
    </xf>
    <xf numFmtId="0" fontId="39" fillId="28" borderId="1" xfId="533" applyFont="1" applyFill="1" applyBorder="1" applyAlignment="1" applyProtection="1">
      <alignment horizontal="center" vertical="center" wrapText="1"/>
    </xf>
    <xf numFmtId="0" fontId="62" fillId="13" borderId="5" xfId="528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20" fillId="0" borderId="0" xfId="528" applyFill="1" applyAlignment="1" applyProtection="1">
      <alignment horizontal="center" vertical="center"/>
      <protection locked="0"/>
    </xf>
    <xf numFmtId="49" fontId="63" fillId="0" borderId="1" xfId="528" applyNumberFormat="1" applyFont="1" applyFill="1" applyBorder="1" applyAlignment="1" applyProtection="1">
      <alignment horizontal="center" vertical="center" wrapText="1"/>
    </xf>
    <xf numFmtId="49" fontId="6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3" fillId="0" borderId="1" xfId="0" applyNumberFormat="1" applyFont="1" applyFill="1" applyBorder="1" applyAlignment="1" applyProtection="1">
      <alignment horizontal="center" vertical="center" wrapText="1"/>
    </xf>
    <xf numFmtId="49" fontId="63" fillId="0" borderId="1" xfId="0" applyNumberFormat="1" applyFont="1" applyFill="1" applyBorder="1" applyAlignment="1" applyProtection="1">
      <alignment horizontal="center" vertical="center" wrapText="1" readingOrder="1"/>
    </xf>
    <xf numFmtId="49" fontId="65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protection locked="0"/>
    </xf>
    <xf numFmtId="49" fontId="76" fillId="30" borderId="1" xfId="478" applyNumberFormat="1" applyFont="1" applyFill="1" applyBorder="1" applyAlignment="1" applyProtection="1">
      <alignment horizontal="center" vertical="center" wrapText="1"/>
    </xf>
    <xf numFmtId="4" fontId="77" fillId="30" borderId="1" xfId="3" applyNumberFormat="1" applyFont="1" applyFill="1" applyBorder="1" applyAlignment="1" applyProtection="1">
      <alignment horizontal="center" vertical="center"/>
    </xf>
    <xf numFmtId="0" fontId="78" fillId="0" borderId="1" xfId="0" applyFont="1" applyBorder="1" applyAlignment="1" applyProtection="1">
      <alignment vertical="center" wrapText="1"/>
      <protection locked="0"/>
    </xf>
    <xf numFmtId="4" fontId="79" fillId="0" borderId="1" xfId="3" applyNumberFormat="1" applyFont="1" applyFill="1" applyBorder="1" applyAlignment="1" applyProtection="1">
      <alignment vertical="center"/>
      <protection locked="0"/>
    </xf>
    <xf numFmtId="4" fontId="0" fillId="0" borderId="1" xfId="3" applyNumberFormat="1" applyFont="1" applyBorder="1" applyAlignment="1" applyProtection="1">
      <alignment vertical="center"/>
      <protection locked="0"/>
    </xf>
    <xf numFmtId="49" fontId="73" fillId="30" borderId="1" xfId="478" applyNumberFormat="1" applyFont="1" applyFill="1" applyBorder="1" applyAlignment="1" applyProtection="1">
      <alignment horizontal="left" vertical="center" wrapText="1"/>
    </xf>
    <xf numFmtId="4" fontId="80" fillId="31" borderId="1" xfId="3" applyNumberFormat="1" applyFont="1" applyFill="1" applyBorder="1" applyAlignment="1" applyProtection="1">
      <alignment vertical="center"/>
    </xf>
    <xf numFmtId="43" fontId="81" fillId="13" borderId="1" xfId="3" applyFont="1" applyFill="1" applyBorder="1" applyProtection="1"/>
    <xf numFmtId="4" fontId="75" fillId="29" borderId="1" xfId="3" applyNumberFormat="1" applyFont="1" applyFill="1" applyBorder="1" applyAlignment="1" applyProtection="1">
      <alignment horizontal="right" vertical="center"/>
    </xf>
    <xf numFmtId="0" fontId="83" fillId="0" borderId="0" xfId="507" applyProtection="1">
      <protection locked="0"/>
    </xf>
    <xf numFmtId="169" fontId="41" fillId="0" borderId="0" xfId="503" applyNumberFormat="1" applyFont="1" applyBorder="1" applyAlignment="1" applyProtection="1">
      <alignment vertical="center"/>
      <protection locked="0"/>
    </xf>
    <xf numFmtId="0" fontId="85" fillId="0" borderId="0" xfId="507" applyFont="1" applyBorder="1" applyAlignment="1" applyProtection="1">
      <alignment horizontal="center" vertical="center" wrapText="1"/>
      <protection locked="0"/>
    </xf>
    <xf numFmtId="0" fontId="86" fillId="0" borderId="0" xfId="507" applyFont="1" applyBorder="1" applyProtection="1">
      <protection locked="0"/>
    </xf>
    <xf numFmtId="0" fontId="83" fillId="0" borderId="0" xfId="507" applyBorder="1" applyProtection="1">
      <protection locked="0"/>
    </xf>
    <xf numFmtId="0" fontId="85" fillId="0" borderId="0" xfId="507" applyFont="1" applyAlignment="1" applyProtection="1">
      <alignment horizontal="center"/>
      <protection locked="0"/>
    </xf>
    <xf numFmtId="44" fontId="89" fillId="13" borderId="1" xfId="10" applyFont="1" applyFill="1" applyBorder="1" applyAlignment="1" applyProtection="1">
      <protection locked="0"/>
    </xf>
    <xf numFmtId="0" fontId="90" fillId="0" borderId="1" xfId="0" applyFont="1" applyBorder="1" applyAlignment="1" applyProtection="1">
      <alignment horizontal="center"/>
      <protection locked="0"/>
    </xf>
    <xf numFmtId="44" fontId="0" fillId="0" borderId="1" xfId="10" applyFont="1" applyBorder="1" applyAlignment="1" applyProtection="1">
      <protection locked="0"/>
    </xf>
    <xf numFmtId="0" fontId="89" fillId="13" borderId="1" xfId="0" applyFont="1" applyFill="1" applyBorder="1" applyProtection="1"/>
    <xf numFmtId="173" fontId="89" fillId="13" borderId="1" xfId="0" applyNumberFormat="1" applyFont="1" applyFill="1" applyBorder="1" applyProtection="1"/>
    <xf numFmtId="44" fontId="89" fillId="13" borderId="1" xfId="10" applyFont="1" applyFill="1" applyBorder="1" applyAlignment="1" applyProtection="1"/>
    <xf numFmtId="0" fontId="89" fillId="13" borderId="1" xfId="0" applyFont="1" applyFill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1" xfId="0" applyNumberFormat="1" applyBorder="1" applyAlignment="1" applyProtection="1">
      <alignment horizontal="right"/>
      <protection locked="0"/>
    </xf>
    <xf numFmtId="44" fontId="88" fillId="13" borderId="0" xfId="0" applyNumberFormat="1" applyFont="1" applyFill="1" applyBorder="1" applyAlignment="1" applyProtection="1">
      <alignment horizontal="right"/>
    </xf>
    <xf numFmtId="0" fontId="0" fillId="0" borderId="0" xfId="0" applyBorder="1" applyProtection="1">
      <protection locked="0"/>
    </xf>
    <xf numFmtId="0" fontId="92" fillId="0" borderId="0" xfId="0" applyFont="1" applyProtection="1">
      <protection locked="0"/>
    </xf>
    <xf numFmtId="0" fontId="88" fillId="0" borderId="0" xfId="0" applyFont="1" applyFill="1" applyBorder="1" applyAlignment="1" applyProtection="1">
      <alignment horizontal="center" wrapText="1"/>
    </xf>
    <xf numFmtId="44" fontId="93" fillId="0" borderId="1" xfId="0" applyNumberFormat="1" applyFont="1" applyFill="1" applyBorder="1" applyProtection="1">
      <protection locked="0"/>
    </xf>
    <xf numFmtId="44" fontId="93" fillId="0" borderId="0" xfId="0" applyNumberFormat="1" applyFont="1" applyFill="1" applyBorder="1" applyProtection="1">
      <protection locked="0"/>
    </xf>
    <xf numFmtId="44" fontId="93" fillId="0" borderId="1" xfId="0" applyNumberFormat="1" applyFont="1" applyFill="1" applyBorder="1" applyProtection="1"/>
    <xf numFmtId="44" fontId="93" fillId="0" borderId="0" xfId="0" applyNumberFormat="1" applyFont="1" applyFill="1" applyBorder="1" applyProtection="1"/>
    <xf numFmtId="44" fontId="88" fillId="13" borderId="1" xfId="0" applyNumberFormat="1" applyFont="1" applyFill="1" applyBorder="1" applyProtection="1"/>
    <xf numFmtId="44" fontId="88" fillId="0" borderId="0" xfId="0" applyNumberFormat="1" applyFont="1" applyFill="1" applyBorder="1" applyProtection="1"/>
    <xf numFmtId="0" fontId="0" fillId="0" borderId="0" xfId="0" applyFill="1" applyProtection="1">
      <protection locked="0"/>
    </xf>
    <xf numFmtId="0" fontId="63" fillId="0" borderId="0" xfId="510" applyProtection="1">
      <protection locked="0"/>
    </xf>
    <xf numFmtId="0" fontId="63" fillId="0" borderId="0" xfId="503" applyBorder="1" applyAlignment="1" applyProtection="1">
      <alignment vertical="center"/>
      <protection locked="0"/>
    </xf>
    <xf numFmtId="0" fontId="0" fillId="0" borderId="0" xfId="0" applyProtection="1"/>
    <xf numFmtId="0" fontId="52" fillId="21" borderId="2" xfId="503" applyFont="1" applyFill="1" applyBorder="1" applyAlignment="1" applyProtection="1">
      <alignment vertical="center" wrapText="1"/>
    </xf>
    <xf numFmtId="169" fontId="95" fillId="31" borderId="1" xfId="503" applyNumberFormat="1" applyFont="1" applyFill="1" applyBorder="1" applyAlignment="1" applyProtection="1">
      <alignment horizontal="center" vertical="center"/>
      <protection locked="0"/>
    </xf>
    <xf numFmtId="0" fontId="86" fillId="0" borderId="0" xfId="503" applyFont="1" applyAlignment="1" applyProtection="1">
      <alignment vertical="center"/>
      <protection locked="0"/>
    </xf>
    <xf numFmtId="169" fontId="94" fillId="0" borderId="4" xfId="503" applyNumberFormat="1" applyFont="1" applyBorder="1" applyAlignment="1" applyProtection="1">
      <alignment vertical="center" wrapText="1"/>
      <protection locked="0"/>
    </xf>
    <xf numFmtId="0" fontId="86" fillId="0" borderId="0" xfId="503" applyFont="1" applyBorder="1" applyAlignment="1" applyProtection="1">
      <alignment vertical="center"/>
      <protection locked="0"/>
    </xf>
    <xf numFmtId="169" fontId="86" fillId="0" borderId="0" xfId="503" applyNumberFormat="1" applyFont="1" applyAlignment="1" applyProtection="1">
      <alignment vertical="center"/>
      <protection locked="0"/>
    </xf>
    <xf numFmtId="171" fontId="67" fillId="0" borderId="0" xfId="533" applyNumberFormat="1" applyFont="1" applyFill="1" applyBorder="1" applyAlignment="1" applyProtection="1">
      <alignment horizontal="center" vertical="center"/>
      <protection locked="0"/>
    </xf>
    <xf numFmtId="169" fontId="98" fillId="0" borderId="0" xfId="503" applyNumberFormat="1" applyFont="1" applyBorder="1" applyAlignment="1" applyProtection="1">
      <alignment horizontal="left" vertical="center"/>
      <protection locked="0"/>
    </xf>
    <xf numFmtId="169" fontId="98" fillId="0" borderId="17" xfId="503" applyNumberFormat="1" applyFont="1" applyBorder="1" applyAlignment="1" applyProtection="1">
      <alignment vertical="center"/>
      <protection locked="0"/>
    </xf>
    <xf numFmtId="0" fontId="86" fillId="20" borderId="0" xfId="503" applyFont="1" applyFill="1" applyAlignment="1" applyProtection="1">
      <alignment vertical="center"/>
      <protection locked="0"/>
    </xf>
    <xf numFmtId="169" fontId="86" fillId="20" borderId="0" xfId="503" applyNumberFormat="1" applyFont="1" applyFill="1" applyAlignment="1" applyProtection="1">
      <alignment vertical="center"/>
      <protection locked="0"/>
    </xf>
    <xf numFmtId="0" fontId="63" fillId="0" borderId="19" xfId="503" applyBorder="1" applyAlignment="1" applyProtection="1">
      <alignment vertical="center"/>
    </xf>
    <xf numFmtId="0" fontId="86" fillId="0" borderId="19" xfId="503" applyFont="1" applyBorder="1" applyAlignment="1" applyProtection="1">
      <alignment horizontal="right" vertical="center"/>
    </xf>
    <xf numFmtId="0" fontId="86" fillId="0" borderId="0" xfId="503" applyFont="1" applyBorder="1" applyAlignment="1" applyProtection="1">
      <alignment horizontal="center" vertical="center"/>
    </xf>
    <xf numFmtId="0" fontId="85" fillId="0" borderId="0" xfId="503" applyFont="1" applyAlignment="1" applyProtection="1">
      <alignment vertical="center"/>
      <protection locked="0"/>
    </xf>
    <xf numFmtId="0" fontId="85" fillId="0" borderId="9" xfId="503" applyFont="1" applyBorder="1" applyAlignment="1" applyProtection="1">
      <alignment horizontal="center" vertical="top"/>
    </xf>
    <xf numFmtId="0" fontId="63" fillId="20" borderId="0" xfId="503" applyFill="1" applyAlignment="1" applyProtection="1">
      <alignment vertical="center"/>
      <protection locked="0"/>
    </xf>
    <xf numFmtId="169" fontId="85" fillId="20" borderId="21" xfId="503" applyNumberFormat="1" applyFont="1" applyFill="1" applyBorder="1" applyAlignment="1" applyProtection="1">
      <alignment horizontal="left" vertical="center"/>
    </xf>
    <xf numFmtId="169" fontId="85" fillId="20" borderId="19" xfId="503" applyNumberFormat="1" applyFont="1" applyFill="1" applyBorder="1" applyAlignment="1" applyProtection="1">
      <alignment horizontal="left" vertical="center"/>
    </xf>
    <xf numFmtId="0" fontId="85" fillId="0" borderId="0" xfId="503" applyFont="1" applyAlignment="1" applyProtection="1">
      <alignment horizontal="center" vertical="center"/>
      <protection locked="0"/>
    </xf>
    <xf numFmtId="0" fontId="104" fillId="0" borderId="15" xfId="503" applyFont="1" applyBorder="1" applyAlignment="1" applyProtection="1">
      <alignment vertical="center"/>
    </xf>
    <xf numFmtId="0" fontId="63" fillId="0" borderId="17" xfId="503" applyBorder="1" applyAlignment="1" applyProtection="1">
      <alignment vertical="center"/>
      <protection locked="0"/>
    </xf>
    <xf numFmtId="0" fontId="90" fillId="0" borderId="0" xfId="503" applyFont="1" applyAlignment="1" applyProtection="1">
      <alignment vertical="center"/>
      <protection locked="0"/>
    </xf>
    <xf numFmtId="0" fontId="63" fillId="0" borderId="15" xfId="503" applyBorder="1" applyAlignment="1" applyProtection="1">
      <alignment horizontal="left" vertical="center"/>
    </xf>
    <xf numFmtId="0" fontId="63" fillId="0" borderId="0" xfId="503" applyBorder="1" applyAlignment="1" applyProtection="1">
      <alignment horizontal="left" vertical="center"/>
    </xf>
    <xf numFmtId="169" fontId="83" fillId="0" borderId="0" xfId="503" applyNumberFormat="1" applyFont="1" applyBorder="1" applyAlignment="1" applyProtection="1">
      <alignment horizontal="left" vertical="center"/>
      <protection locked="0"/>
    </xf>
    <xf numFmtId="169" fontId="83" fillId="0" borderId="17" xfId="503" applyNumberFormat="1" applyFont="1" applyBorder="1" applyAlignment="1" applyProtection="1">
      <alignment vertical="center"/>
      <protection locked="0"/>
    </xf>
    <xf numFmtId="0" fontId="104" fillId="0" borderId="15" xfId="503" applyFont="1" applyBorder="1" applyAlignment="1" applyProtection="1">
      <alignment horizontal="left" vertical="center"/>
    </xf>
    <xf numFmtId="0" fontId="85" fillId="20" borderId="15" xfId="503" applyFont="1" applyFill="1" applyBorder="1" applyAlignment="1" applyProtection="1">
      <alignment horizontal="left" vertical="center"/>
    </xf>
    <xf numFmtId="0" fontId="85" fillId="20" borderId="0" xfId="503" applyFont="1" applyFill="1" applyBorder="1" applyAlignment="1" applyProtection="1">
      <alignment horizontal="left" vertical="center"/>
    </xf>
    <xf numFmtId="169" fontId="99" fillId="20" borderId="0" xfId="503" applyNumberFormat="1" applyFont="1" applyFill="1" applyBorder="1" applyAlignment="1" applyProtection="1">
      <alignment horizontal="center" vertical="center"/>
      <protection locked="0"/>
    </xf>
    <xf numFmtId="169" fontId="99" fillId="20" borderId="17" xfId="503" applyNumberFormat="1" applyFont="1" applyFill="1" applyBorder="1" applyAlignment="1" applyProtection="1">
      <alignment horizontal="center" vertical="center"/>
      <protection locked="0"/>
    </xf>
    <xf numFmtId="0" fontId="90" fillId="0" borderId="15" xfId="503" applyFont="1" applyBorder="1" applyAlignment="1" applyProtection="1">
      <alignment horizontal="left" vertical="center"/>
    </xf>
    <xf numFmtId="0" fontId="104" fillId="0" borderId="0" xfId="503" applyFont="1" applyBorder="1" applyAlignment="1" applyProtection="1">
      <alignment horizontal="left" vertical="center"/>
    </xf>
    <xf numFmtId="169" fontId="83" fillId="0" borderId="0" xfId="503" applyNumberFormat="1" applyFont="1" applyBorder="1" applyAlignment="1" applyProtection="1">
      <alignment vertical="center"/>
      <protection locked="0"/>
    </xf>
    <xf numFmtId="0" fontId="105" fillId="0" borderId="0" xfId="503" applyFont="1" applyAlignment="1" applyProtection="1">
      <alignment vertical="center"/>
      <protection locked="0"/>
    </xf>
    <xf numFmtId="169" fontId="63" fillId="0" borderId="0" xfId="503" applyNumberFormat="1" applyAlignment="1" applyProtection="1">
      <alignment vertical="center"/>
      <protection locked="0"/>
    </xf>
    <xf numFmtId="0" fontId="85" fillId="0" borderId="0" xfId="503" applyFont="1" applyBorder="1" applyAlignment="1" applyProtection="1">
      <alignment horizontal="left" vertical="center"/>
      <protection locked="0"/>
    </xf>
    <xf numFmtId="169" fontId="99" fillId="0" borderId="0" xfId="503" applyNumberFormat="1" applyFont="1" applyBorder="1" applyAlignment="1" applyProtection="1">
      <alignment horizontal="center" vertical="center"/>
      <protection locked="0"/>
    </xf>
    <xf numFmtId="169" fontId="85" fillId="20" borderId="0" xfId="503" applyNumberFormat="1" applyFont="1" applyFill="1" applyBorder="1" applyAlignment="1" applyProtection="1">
      <alignment horizontal="left" vertical="center"/>
    </xf>
    <xf numFmtId="0" fontId="86" fillId="0" borderId="0" xfId="503" applyFont="1" applyBorder="1" applyAlignment="1" applyProtection="1">
      <alignment horizontal="right" vertical="center"/>
    </xf>
    <xf numFmtId="0" fontId="143" fillId="0" borderId="1" xfId="0" applyFont="1" applyBorder="1" applyAlignment="1" applyProtection="1">
      <alignment vertical="center" wrapText="1"/>
      <protection locked="0"/>
    </xf>
    <xf numFmtId="49" fontId="144" fillId="26" borderId="2" xfId="0" applyNumberFormat="1" applyFont="1" applyFill="1" applyBorder="1" applyAlignment="1" applyProtection="1">
      <alignment horizontal="center"/>
      <protection locked="0"/>
    </xf>
    <xf numFmtId="0" fontId="145" fillId="0" borderId="1" xfId="0" applyFont="1" applyBorder="1" applyAlignment="1" applyProtection="1">
      <alignment horizontal="center" vertical="center"/>
      <protection locked="0"/>
    </xf>
    <xf numFmtId="0" fontId="64" fillId="0" borderId="40" xfId="13" applyBorder="1"/>
    <xf numFmtId="0" fontId="64" fillId="0" borderId="40" xfId="13" applyBorder="1" applyProtection="1">
      <protection locked="0"/>
    </xf>
    <xf numFmtId="14" fontId="0" fillId="0" borderId="40" xfId="0" applyNumberForma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49" fontId="144" fillId="26" borderId="41" xfId="0" applyNumberFormat="1" applyFont="1" applyFill="1" applyBorder="1" applyAlignment="1" applyProtection="1">
      <alignment horizontal="center"/>
      <protection locked="0"/>
    </xf>
    <xf numFmtId="0" fontId="145" fillId="0" borderId="40" xfId="0" applyFont="1" applyBorder="1" applyAlignment="1" applyProtection="1">
      <alignment horizontal="center" vertical="center"/>
      <protection locked="0"/>
    </xf>
    <xf numFmtId="0" fontId="39" fillId="28" borderId="40" xfId="533" applyFont="1" applyFill="1" applyBorder="1" applyAlignment="1" applyProtection="1">
      <alignment horizontal="center" vertical="center" wrapText="1"/>
    </xf>
    <xf numFmtId="175" fontId="69" fillId="26" borderId="40" xfId="587" applyNumberFormat="1" applyFont="1" applyFill="1" applyBorder="1" applyAlignment="1" applyProtection="1">
      <alignment horizontal="right" vertical="center"/>
      <protection locked="0"/>
    </xf>
    <xf numFmtId="49" fontId="145" fillId="0" borderId="40" xfId="3" applyNumberFormat="1" applyFont="1" applyBorder="1" applyAlignment="1" applyProtection="1">
      <alignment horizontal="center" vertical="center"/>
      <protection locked="0"/>
    </xf>
    <xf numFmtId="0" fontId="32" fillId="13" borderId="1" xfId="0" applyFont="1" applyFill="1" applyBorder="1" applyAlignment="1" applyProtection="1">
      <alignment horizontal="center" vertical="center" wrapText="1"/>
    </xf>
    <xf numFmtId="0" fontId="34" fillId="0" borderId="0" xfId="0" applyFont="1" applyBorder="1" applyAlignment="1" applyProtection="1">
      <alignment horizontal="left"/>
      <protection locked="0"/>
    </xf>
    <xf numFmtId="0" fontId="34" fillId="0" borderId="0" xfId="0" applyFont="1" applyBorder="1" applyAlignment="1" applyProtection="1">
      <alignment horizontal="left"/>
    </xf>
    <xf numFmtId="0" fontId="153" fillId="13" borderId="41" xfId="0" applyFont="1" applyFill="1" applyBorder="1" applyAlignment="1" applyProtection="1">
      <alignment wrapText="1"/>
    </xf>
    <xf numFmtId="43" fontId="153" fillId="13" borderId="40" xfId="3" applyFont="1" applyFill="1" applyBorder="1" applyAlignment="1" applyProtection="1">
      <alignment wrapText="1"/>
      <protection locked="0"/>
    </xf>
    <xf numFmtId="0" fontId="154" fillId="89" borderId="40" xfId="0" applyFont="1" applyFill="1" applyBorder="1" applyProtection="1"/>
    <xf numFmtId="0" fontId="156" fillId="0" borderId="40" xfId="0" applyFont="1" applyBorder="1" applyAlignment="1" applyProtection="1">
      <alignment wrapText="1"/>
    </xf>
    <xf numFmtId="0" fontId="156" fillId="0" borderId="40" xfId="0" applyFont="1" applyBorder="1" applyProtection="1"/>
    <xf numFmtId="0" fontId="156" fillId="89" borderId="40" xfId="0" applyFont="1" applyFill="1" applyBorder="1" applyProtection="1"/>
    <xf numFmtId="43" fontId="156" fillId="0" borderId="40" xfId="3" applyFont="1" applyFill="1" applyBorder="1" applyAlignment="1" applyProtection="1"/>
    <xf numFmtId="43" fontId="156" fillId="0" borderId="40" xfId="3" applyFont="1" applyBorder="1" applyAlignment="1" applyProtection="1"/>
    <xf numFmtId="0" fontId="156" fillId="0" borderId="40" xfId="0" applyFont="1" applyBorder="1" applyAlignment="1" applyProtection="1"/>
    <xf numFmtId="0" fontId="34" fillId="0" borderId="40" xfId="0" applyFont="1" applyBorder="1" applyAlignment="1" applyProtection="1">
      <alignment horizontal="center"/>
      <protection locked="0"/>
    </xf>
    <xf numFmtId="0" fontId="34" fillId="0" borderId="40" xfId="0" applyFont="1" applyBorder="1" applyAlignment="1" applyProtection="1">
      <alignment horizontal="center" vertical="center"/>
      <protection locked="0"/>
    </xf>
    <xf numFmtId="43" fontId="34" fillId="0" borderId="40" xfId="3" applyFont="1" applyFill="1" applyBorder="1" applyAlignment="1" applyProtection="1">
      <alignment horizontal="right"/>
      <protection locked="0"/>
    </xf>
    <xf numFmtId="0" fontId="35" fillId="11" borderId="1" xfId="0" applyFont="1" applyFill="1" applyBorder="1" applyAlignment="1" applyProtection="1">
      <alignment vertical="center"/>
      <protection locked="0"/>
    </xf>
    <xf numFmtId="0" fontId="35" fillId="11" borderId="1" xfId="0" applyFont="1" applyFill="1" applyBorder="1" applyProtection="1">
      <protection locked="0"/>
    </xf>
    <xf numFmtId="4" fontId="35" fillId="11" borderId="1" xfId="0" applyNumberFormat="1" applyFont="1" applyFill="1" applyBorder="1" applyProtection="1">
      <protection locked="0"/>
    </xf>
    <xf numFmtId="43" fontId="155" fillId="89" borderId="40" xfId="3" applyFont="1" applyFill="1" applyBorder="1" applyAlignment="1" applyProtection="1">
      <protection locked="0"/>
    </xf>
    <xf numFmtId="0" fontId="32" fillId="0" borderId="0" xfId="0" applyFont="1" applyFill="1" applyBorder="1" applyAlignment="1" applyProtection="1">
      <alignment wrapText="1"/>
      <protection locked="0"/>
    </xf>
    <xf numFmtId="44" fontId="35" fillId="0" borderId="0" xfId="10" applyFont="1" applyFill="1" applyBorder="1" applyAlignment="1" applyProtection="1">
      <alignment wrapText="1"/>
      <protection locked="0"/>
    </xf>
    <xf numFmtId="0" fontId="34" fillId="0" borderId="1" xfId="0" applyFont="1" applyBorder="1" applyProtection="1">
      <protection locked="0"/>
    </xf>
    <xf numFmtId="0" fontId="34" fillId="0" borderId="1" xfId="0" applyFont="1" applyBorder="1" applyAlignment="1" applyProtection="1">
      <alignment wrapText="1"/>
      <protection locked="0"/>
    </xf>
    <xf numFmtId="43" fontId="153" fillId="13" borderId="40" xfId="3" applyFont="1" applyFill="1" applyBorder="1" applyProtection="1"/>
    <xf numFmtId="43" fontId="155" fillId="90" borderId="40" xfId="3" applyFont="1" applyFill="1" applyBorder="1" applyProtection="1"/>
    <xf numFmtId="0" fontId="153" fillId="13" borderId="40" xfId="0" applyFont="1" applyFill="1" applyBorder="1" applyProtection="1"/>
    <xf numFmtId="0" fontId="155" fillId="90" borderId="40" xfId="0" applyFont="1" applyFill="1" applyBorder="1" applyProtection="1"/>
    <xf numFmtId="176" fontId="153" fillId="13" borderId="40" xfId="3" applyNumberFormat="1" applyFont="1" applyFill="1" applyBorder="1" applyProtection="1"/>
    <xf numFmtId="0" fontId="30" fillId="0" borderId="0" xfId="0" applyFont="1" applyBorder="1" applyProtection="1"/>
    <xf numFmtId="0" fontId="157" fillId="0" borderId="40" xfId="533" applyNumberFormat="1" applyFont="1" applyBorder="1" applyAlignment="1" applyProtection="1">
      <alignment horizontal="center" vertical="center"/>
      <protection locked="0"/>
    </xf>
    <xf numFmtId="0" fontId="157" fillId="26" borderId="40" xfId="533" applyNumberFormat="1" applyFont="1" applyFill="1" applyBorder="1" applyAlignment="1" applyProtection="1">
      <alignment horizontal="center" vertical="center"/>
      <protection locked="0"/>
    </xf>
    <xf numFmtId="49" fontId="158" fillId="0" borderId="40" xfId="0" applyNumberFormat="1" applyFont="1" applyBorder="1" applyAlignment="1" applyProtection="1">
      <alignment horizontal="center" vertical="justify"/>
      <protection locked="0"/>
    </xf>
    <xf numFmtId="44" fontId="34" fillId="0" borderId="1" xfId="10" applyFont="1" applyFill="1" applyBorder="1" applyAlignment="1" applyProtection="1">
      <protection locked="0"/>
    </xf>
    <xf numFmtId="0" fontId="34" fillId="0" borderId="1" xfId="0" applyFont="1" applyFill="1" applyBorder="1" applyAlignment="1" applyProtection="1">
      <alignment horizontal="left"/>
      <protection locked="0"/>
    </xf>
    <xf numFmtId="0" fontId="0" fillId="0" borderId="40" xfId="0" applyBorder="1"/>
    <xf numFmtId="0" fontId="144" fillId="0" borderId="40" xfId="0" applyFont="1" applyFill="1" applyBorder="1" applyAlignment="1" applyProtection="1">
      <alignment horizontal="center"/>
      <protection locked="0"/>
    </xf>
    <xf numFmtId="49" fontId="152" fillId="26" borderId="40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49" fontId="160" fillId="26" borderId="2" xfId="0" applyNumberFormat="1" applyFont="1" applyFill="1" applyBorder="1" applyAlignment="1" applyProtection="1">
      <alignment horizontal="center"/>
      <protection locked="0"/>
    </xf>
    <xf numFmtId="0" fontId="159" fillId="26" borderId="1" xfId="0" applyFont="1" applyFill="1" applyBorder="1" applyAlignment="1" applyProtection="1">
      <alignment horizontal="center" vertical="center"/>
      <protection locked="0"/>
    </xf>
    <xf numFmtId="49" fontId="160" fillId="0" borderId="1" xfId="0" applyNumberFormat="1" applyFont="1" applyFill="1" applyBorder="1" applyAlignment="1" applyProtection="1">
      <alignment horizontal="center" vertical="center"/>
      <protection locked="0"/>
    </xf>
    <xf numFmtId="49" fontId="161" fillId="0" borderId="1" xfId="528" applyNumberFormat="1" applyFont="1" applyFill="1" applyBorder="1" applyAlignment="1" applyProtection="1">
      <alignment horizontal="center" vertical="center" wrapText="1"/>
      <protection locked="0"/>
    </xf>
    <xf numFmtId="0" fontId="0" fillId="26" borderId="1" xfId="0" applyFont="1" applyFill="1" applyBorder="1" applyAlignment="1" applyProtection="1">
      <alignment horizontal="center" wrapText="1"/>
      <protection locked="0"/>
    </xf>
    <xf numFmtId="49" fontId="162" fillId="0" borderId="1" xfId="0" applyNumberFormat="1" applyFont="1" applyFill="1" applyBorder="1" applyAlignment="1" applyProtection="1">
      <alignment horizontal="center" vertical="center"/>
      <protection locked="0"/>
    </xf>
    <xf numFmtId="0" fontId="145" fillId="0" borderId="40" xfId="0" applyFont="1" applyBorder="1" applyAlignment="1">
      <alignment horizontal="center" vertical="justify"/>
    </xf>
    <xf numFmtId="0" fontId="0" fillId="0" borderId="1" xfId="0" applyBorder="1"/>
    <xf numFmtId="14" fontId="145" fillId="0" borderId="40" xfId="0" applyNumberFormat="1" applyFont="1" applyBorder="1" applyAlignment="1">
      <alignment horizontal="center"/>
    </xf>
    <xf numFmtId="49" fontId="145" fillId="0" borderId="1" xfId="3" applyNumberFormat="1" applyFont="1" applyBorder="1" applyAlignment="1" applyProtection="1">
      <alignment horizontal="center" vertical="center"/>
      <protection locked="0"/>
    </xf>
    <xf numFmtId="165" fontId="145" fillId="0" borderId="1" xfId="10" applyNumberFormat="1" applyFont="1" applyBorder="1" applyAlignment="1" applyProtection="1">
      <alignment horizontal="right" vertical="center"/>
      <protection locked="0"/>
    </xf>
    <xf numFmtId="49" fontId="152" fillId="0" borderId="40" xfId="528" applyNumberFormat="1" applyFont="1" applyFill="1" applyBorder="1" applyAlignment="1" applyProtection="1">
      <alignment horizontal="center" vertical="center" wrapText="1"/>
    </xf>
    <xf numFmtId="49" fontId="163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152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152" fillId="0" borderId="40" xfId="0" applyNumberFormat="1" applyFont="1" applyFill="1" applyBorder="1" applyAlignment="1" applyProtection="1">
      <alignment horizontal="center" vertical="center" wrapText="1"/>
    </xf>
    <xf numFmtId="49" fontId="145" fillId="0" borderId="40" xfId="3" applyNumberFormat="1" applyFont="1" applyBorder="1" applyAlignment="1" applyProtection="1">
      <alignment horizontal="center" vertical="center" wrapText="1"/>
      <protection locked="0"/>
    </xf>
    <xf numFmtId="0" fontId="164" fillId="28" borderId="1" xfId="533" applyFont="1" applyFill="1" applyBorder="1" applyAlignment="1" applyProtection="1">
      <alignment horizontal="center" vertical="center" wrapText="1"/>
    </xf>
    <xf numFmtId="0" fontId="165" fillId="13" borderId="1" xfId="528" applyFont="1" applyFill="1" applyBorder="1" applyAlignment="1" applyProtection="1">
      <alignment horizontal="center" vertical="center" wrapText="1"/>
    </xf>
    <xf numFmtId="0" fontId="159" fillId="0" borderId="1" xfId="0" applyFont="1" applyBorder="1" applyAlignment="1" applyProtection="1">
      <alignment horizontal="center" vertical="center"/>
      <protection locked="0"/>
    </xf>
    <xf numFmtId="0" fontId="160" fillId="0" borderId="1" xfId="0" applyFont="1" applyFill="1" applyBorder="1" applyAlignment="1" applyProtection="1">
      <alignment horizontal="center" vertical="center"/>
      <protection locked="0"/>
    </xf>
    <xf numFmtId="0" fontId="160" fillId="0" borderId="1" xfId="0" applyFont="1" applyFill="1" applyBorder="1" applyAlignment="1" applyProtection="1">
      <alignment horizontal="center" vertical="center" wrapText="1"/>
      <protection locked="0"/>
    </xf>
    <xf numFmtId="7" fontId="166" fillId="0" borderId="1" xfId="13" applyNumberFormat="1" applyFont="1" applyFill="1" applyBorder="1" applyAlignment="1" applyProtection="1">
      <alignment horizontal="center" vertical="center" wrapText="1"/>
      <protection locked="0"/>
    </xf>
    <xf numFmtId="174" fontId="160" fillId="26" borderId="1" xfId="0" applyNumberFormat="1" applyFont="1" applyFill="1" applyBorder="1" applyAlignment="1" applyProtection="1">
      <alignment horizontal="center" vertical="center"/>
      <protection locked="0"/>
    </xf>
    <xf numFmtId="0" fontId="159" fillId="26" borderId="1" xfId="0" applyFont="1" applyFill="1" applyBorder="1" applyAlignment="1" applyProtection="1">
      <alignment horizontal="center" vertical="center" wrapText="1"/>
      <protection locked="0"/>
    </xf>
    <xf numFmtId="0" fontId="166" fillId="26" borderId="1" xfId="13" applyFont="1" applyFill="1" applyBorder="1" applyAlignment="1" applyProtection="1">
      <alignment horizontal="center"/>
      <protection locked="0"/>
    </xf>
    <xf numFmtId="7" fontId="166" fillId="26" borderId="1" xfId="13" applyNumberFormat="1" applyFont="1" applyFill="1" applyBorder="1" applyAlignment="1" applyProtection="1">
      <alignment horizontal="center" vertical="center" wrapText="1"/>
      <protection locked="0"/>
    </xf>
    <xf numFmtId="0" fontId="159" fillId="0" borderId="1" xfId="0" applyFont="1" applyBorder="1" applyAlignment="1" applyProtection="1">
      <alignment horizontal="center" vertical="center" wrapText="1"/>
      <protection locked="0"/>
    </xf>
    <xf numFmtId="14" fontId="159" fillId="0" borderId="7" xfId="0" applyNumberFormat="1" applyFont="1" applyBorder="1" applyAlignment="1" applyProtection="1">
      <alignment horizontal="center" vertical="center" readingOrder="1"/>
      <protection locked="0"/>
    </xf>
    <xf numFmtId="0" fontId="166" fillId="0" borderId="1" xfId="13" applyFont="1" applyBorder="1" applyAlignment="1" applyProtection="1">
      <alignment horizontal="center" vertical="center"/>
      <protection locked="0"/>
    </xf>
    <xf numFmtId="174" fontId="160" fillId="0" borderId="1" xfId="0" applyNumberFormat="1" applyFont="1" applyFill="1" applyBorder="1" applyAlignment="1" applyProtection="1">
      <alignment horizontal="center" vertical="center"/>
      <protection locked="0"/>
    </xf>
    <xf numFmtId="49" fontId="160" fillId="0" borderId="1" xfId="528" applyNumberFormat="1" applyFont="1" applyFill="1" applyBorder="1" applyAlignment="1" applyProtection="1">
      <alignment horizontal="center" vertical="center" wrapText="1" readingOrder="1"/>
      <protection locked="0"/>
    </xf>
    <xf numFmtId="0" fontId="160" fillId="0" borderId="1" xfId="0" applyFont="1" applyFill="1" applyBorder="1" applyAlignment="1" applyProtection="1">
      <alignment horizontal="center"/>
      <protection locked="0"/>
    </xf>
    <xf numFmtId="174" fontId="159" fillId="0" borderId="1" xfId="0" applyNumberFormat="1" applyFont="1" applyFill="1" applyBorder="1" applyAlignment="1" applyProtection="1">
      <alignment horizontal="center" vertical="center"/>
      <protection locked="0"/>
    </xf>
    <xf numFmtId="0" fontId="160" fillId="0" borderId="1" xfId="0" applyFont="1" applyFill="1" applyBorder="1" applyAlignment="1" applyProtection="1">
      <alignment horizontal="center" vertical="justify"/>
      <protection locked="0"/>
    </xf>
    <xf numFmtId="174" fontId="167" fillId="26" borderId="1" xfId="0" applyNumberFormat="1" applyFont="1" applyFill="1" applyBorder="1" applyAlignment="1" applyProtection="1">
      <alignment horizontal="center" vertical="center"/>
      <protection locked="0"/>
    </xf>
    <xf numFmtId="174" fontId="160" fillId="0" borderId="1" xfId="0" applyNumberFormat="1" applyFont="1" applyBorder="1" applyAlignment="1" applyProtection="1">
      <alignment horizontal="center" vertical="center"/>
      <protection locked="0"/>
    </xf>
    <xf numFmtId="14" fontId="159" fillId="0" borderId="1" xfId="0" applyNumberFormat="1" applyFont="1" applyBorder="1" applyAlignment="1" applyProtection="1">
      <alignment horizontal="center" vertical="center" readingOrder="1"/>
      <protection locked="0"/>
    </xf>
    <xf numFmtId="14" fontId="159" fillId="0" borderId="1" xfId="0" applyNumberFormat="1" applyFont="1" applyBorder="1" applyAlignment="1" applyProtection="1">
      <alignment horizontal="center" vertical="center"/>
      <protection locked="0"/>
    </xf>
    <xf numFmtId="0" fontId="166" fillId="0" borderId="1" xfId="13" applyFont="1" applyBorder="1" applyAlignment="1" applyProtection="1">
      <alignment horizontal="center" vertical="center" wrapText="1"/>
      <protection locked="0"/>
    </xf>
    <xf numFmtId="49" fontId="160" fillId="0" borderId="1" xfId="0" applyNumberFormat="1" applyFont="1" applyBorder="1" applyAlignment="1" applyProtection="1">
      <alignment horizontal="center" vertical="center"/>
      <protection locked="0"/>
    </xf>
    <xf numFmtId="14" fontId="159" fillId="0" borderId="8" xfId="0" applyNumberFormat="1" applyFont="1" applyBorder="1" applyAlignment="1" applyProtection="1">
      <alignment horizontal="center" vertical="center" readingOrder="1"/>
      <protection locked="0"/>
    </xf>
    <xf numFmtId="0" fontId="64" fillId="0" borderId="1" xfId="13" applyBorder="1" applyAlignment="1" applyProtection="1">
      <alignment horizontal="center" vertical="center" wrapText="1"/>
      <protection locked="0"/>
    </xf>
    <xf numFmtId="0" fontId="159" fillId="0" borderId="1" xfId="0" applyFont="1" applyBorder="1" applyAlignment="1" applyProtection="1">
      <alignment horizontal="center"/>
      <protection locked="0"/>
    </xf>
    <xf numFmtId="174" fontId="160" fillId="0" borderId="1" xfId="0" applyNumberFormat="1" applyFont="1" applyFill="1" applyBorder="1" applyAlignment="1" applyProtection="1">
      <alignment horizontal="center"/>
      <protection locked="0"/>
    </xf>
    <xf numFmtId="0" fontId="159" fillId="0" borderId="1" xfId="0" applyFont="1" applyBorder="1" applyAlignment="1" applyProtection="1">
      <alignment horizontal="center" wrapText="1"/>
      <protection locked="0"/>
    </xf>
    <xf numFmtId="14" fontId="159" fillId="0" borderId="8" xfId="0" applyNumberFormat="1" applyFont="1" applyBorder="1" applyAlignment="1" applyProtection="1">
      <alignment horizontal="center"/>
      <protection locked="0"/>
    </xf>
    <xf numFmtId="14" fontId="159" fillId="0" borderId="7" xfId="0" applyNumberFormat="1" applyFont="1" applyBorder="1" applyAlignment="1" applyProtection="1">
      <alignment horizontal="center"/>
      <protection locked="0"/>
    </xf>
    <xf numFmtId="0" fontId="166" fillId="0" borderId="1" xfId="13" applyFont="1" applyBorder="1" applyAlignment="1" applyProtection="1">
      <alignment horizontal="center" wrapText="1"/>
      <protection locked="0"/>
    </xf>
    <xf numFmtId="174" fontId="160" fillId="0" borderId="1" xfId="0" applyNumberFormat="1" applyFont="1" applyFill="1" applyBorder="1" applyAlignment="1" applyProtection="1">
      <alignment horizontal="center" vertical="justify"/>
      <protection locked="0"/>
    </xf>
    <xf numFmtId="0" fontId="159" fillId="0" borderId="1" xfId="0" applyFont="1" applyBorder="1" applyAlignment="1" applyProtection="1">
      <alignment horizontal="center" vertical="justify" wrapText="1"/>
      <protection locked="0"/>
    </xf>
    <xf numFmtId="0" fontId="159" fillId="0" borderId="7" xfId="0" applyFont="1" applyBorder="1" applyAlignment="1" applyProtection="1">
      <alignment horizontal="center" vertical="justify"/>
      <protection locked="0"/>
    </xf>
    <xf numFmtId="0" fontId="166" fillId="0" borderId="1" xfId="13" applyFont="1" applyBorder="1" applyAlignment="1" applyProtection="1">
      <alignment horizontal="center"/>
      <protection locked="0"/>
    </xf>
    <xf numFmtId="0" fontId="159" fillId="0" borderId="6" xfId="0" applyFont="1" applyBorder="1" applyAlignment="1" applyProtection="1">
      <alignment horizontal="center" vertical="justify"/>
      <protection locked="0"/>
    </xf>
    <xf numFmtId="0" fontId="166" fillId="0" borderId="5" xfId="13" applyFont="1" applyBorder="1" applyAlignment="1" applyProtection="1">
      <alignment horizontal="center"/>
      <protection locked="0"/>
    </xf>
    <xf numFmtId="14" fontId="159" fillId="26" borderId="8" xfId="0" applyNumberFormat="1" applyFont="1" applyFill="1" applyBorder="1" applyAlignment="1" applyProtection="1">
      <alignment horizontal="center" vertical="center" readingOrder="1"/>
      <protection locked="0"/>
    </xf>
    <xf numFmtId="0" fontId="166" fillId="26" borderId="1" xfId="13" applyFont="1" applyFill="1" applyBorder="1" applyAlignment="1" applyProtection="1">
      <alignment horizontal="center" vertical="center"/>
      <protection locked="0"/>
    </xf>
    <xf numFmtId="0" fontId="161" fillId="0" borderId="1" xfId="528" applyFont="1" applyFill="1" applyBorder="1" applyAlignment="1" applyProtection="1">
      <alignment horizontal="center" vertical="center"/>
      <protection locked="0"/>
    </xf>
    <xf numFmtId="0" fontId="161" fillId="0" borderId="1" xfId="528" applyFont="1" applyFill="1" applyBorder="1" applyAlignment="1" applyProtection="1">
      <alignment horizontal="center" vertical="center" wrapText="1"/>
      <protection locked="0"/>
    </xf>
    <xf numFmtId="49" fontId="160" fillId="0" borderId="1" xfId="0" applyNumberFormat="1" applyFont="1" applyFill="1" applyBorder="1" applyAlignment="1" applyProtection="1">
      <alignment horizontal="center" vertical="center" readingOrder="1"/>
      <protection locked="0"/>
    </xf>
    <xf numFmtId="49" fontId="166" fillId="0" borderId="1" xfId="13" applyNumberFormat="1" applyFont="1" applyFill="1" applyBorder="1" applyAlignment="1" applyProtection="1">
      <alignment horizontal="center" vertical="center"/>
      <protection locked="0"/>
    </xf>
    <xf numFmtId="0" fontId="166" fillId="0" borderId="1" xfId="13" applyFont="1" applyBorder="1" applyAlignment="1">
      <alignment horizontal="center"/>
    </xf>
    <xf numFmtId="49" fontId="159" fillId="0" borderId="1" xfId="0" applyNumberFormat="1" applyFont="1" applyBorder="1" applyAlignment="1">
      <alignment horizontal="center" vertical="center"/>
    </xf>
    <xf numFmtId="0" fontId="159" fillId="0" borderId="1" xfId="0" applyFont="1" applyFill="1" applyBorder="1" applyAlignment="1">
      <alignment horizontal="center" vertical="center"/>
    </xf>
    <xf numFmtId="0" fontId="159" fillId="0" borderId="1" xfId="0" applyFont="1" applyBorder="1" applyAlignment="1">
      <alignment horizontal="center" vertical="center" wrapText="1"/>
    </xf>
    <xf numFmtId="14" fontId="159" fillId="0" borderId="7" xfId="0" applyNumberFormat="1" applyFont="1" applyBorder="1" applyAlignment="1">
      <alignment horizontal="center" vertical="center"/>
    </xf>
    <xf numFmtId="0" fontId="159" fillId="0" borderId="1" xfId="0" applyFont="1" applyBorder="1" applyAlignment="1" applyProtection="1">
      <alignment horizontal="justify" vertical="center"/>
      <protection locked="0"/>
    </xf>
    <xf numFmtId="0" fontId="166" fillId="0" borderId="1" xfId="13" applyFont="1" applyBorder="1" applyAlignment="1">
      <alignment horizontal="justify" vertical="center"/>
    </xf>
    <xf numFmtId="49" fontId="159" fillId="0" borderId="1" xfId="0" applyNumberFormat="1" applyFont="1" applyBorder="1" applyAlignment="1" applyProtection="1">
      <alignment horizontal="center"/>
      <protection locked="0"/>
    </xf>
    <xf numFmtId="49" fontId="159" fillId="0" borderId="1" xfId="0" applyNumberFormat="1" applyFont="1" applyBorder="1" applyProtection="1">
      <protection locked="0"/>
    </xf>
    <xf numFmtId="49" fontId="166" fillId="0" borderId="1" xfId="13" applyNumberFormat="1" applyFont="1" applyBorder="1" applyAlignment="1" applyProtection="1">
      <alignment horizontal="center"/>
      <protection locked="0"/>
    </xf>
    <xf numFmtId="49" fontId="159" fillId="26" borderId="1" xfId="0" applyNumberFormat="1" applyFont="1" applyFill="1" applyBorder="1" applyAlignment="1" applyProtection="1">
      <alignment horizontal="center"/>
      <protection locked="0"/>
    </xf>
    <xf numFmtId="0" fontId="159" fillId="26" borderId="1" xfId="0" applyFont="1" applyFill="1" applyBorder="1" applyAlignment="1" applyProtection="1">
      <alignment horizontal="center"/>
      <protection locked="0"/>
    </xf>
    <xf numFmtId="0" fontId="159" fillId="26" borderId="1" xfId="0" applyFont="1" applyFill="1" applyBorder="1" applyAlignment="1" applyProtection="1">
      <alignment horizontal="center" wrapText="1"/>
      <protection locked="0"/>
    </xf>
    <xf numFmtId="14" fontId="159" fillId="26" borderId="1" xfId="0" applyNumberFormat="1" applyFont="1" applyFill="1" applyBorder="1" applyAlignment="1" applyProtection="1">
      <alignment horizontal="center" readingOrder="1"/>
      <protection locked="0"/>
    </xf>
    <xf numFmtId="0" fontId="159" fillId="26" borderId="1" xfId="0" applyFont="1" applyFill="1" applyBorder="1" applyProtection="1">
      <protection locked="0"/>
    </xf>
    <xf numFmtId="0" fontId="64" fillId="26" borderId="1" xfId="13" applyFill="1" applyBorder="1" applyProtection="1">
      <protection locked="0"/>
    </xf>
    <xf numFmtId="174" fontId="0" fillId="0" borderId="1" xfId="0" applyNumberForma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6" fillId="0" borderId="1" xfId="528" applyFont="1" applyFill="1" applyBorder="1" applyAlignment="1" applyProtection="1">
      <alignment horizontal="center"/>
      <protection locked="0"/>
    </xf>
    <xf numFmtId="14" fontId="0" fillId="0" borderId="1" xfId="0" applyNumberFormat="1" applyBorder="1" applyAlignment="1">
      <alignment horizontal="center"/>
    </xf>
    <xf numFmtId="0" fontId="64" fillId="0" borderId="1" xfId="13" applyBorder="1" applyAlignment="1">
      <alignment horizontal="center"/>
    </xf>
    <xf numFmtId="49" fontId="145" fillId="0" borderId="40" xfId="0" applyNumberFormat="1" applyFont="1" applyBorder="1" applyAlignment="1">
      <alignment horizontal="center" vertical="justify"/>
    </xf>
    <xf numFmtId="14" fontId="145" fillId="0" borderId="7" xfId="0" applyNumberFormat="1" applyFont="1" applyBorder="1" applyAlignment="1">
      <alignment horizontal="center" vertical="center"/>
    </xf>
    <xf numFmtId="49" fontId="63" fillId="0" borderId="40" xfId="528" applyNumberFormat="1" applyFont="1" applyFill="1" applyBorder="1" applyAlignment="1" applyProtection="1">
      <alignment horizontal="center" vertical="center"/>
      <protection locked="0"/>
    </xf>
    <xf numFmtId="49" fontId="145" fillId="0" borderId="40" xfId="0" applyNumberFormat="1" applyFont="1" applyBorder="1" applyAlignment="1">
      <alignment horizontal="center" vertical="center"/>
    </xf>
    <xf numFmtId="0" fontId="145" fillId="0" borderId="40" xfId="0" applyFont="1" applyBorder="1" applyAlignment="1">
      <alignment horizontal="center" vertical="center"/>
    </xf>
    <xf numFmtId="174" fontId="144" fillId="0" borderId="40" xfId="0" applyNumberFormat="1" applyFont="1" applyFill="1" applyBorder="1" applyAlignment="1" applyProtection="1">
      <alignment horizontal="center" vertical="center"/>
      <protection locked="0"/>
    </xf>
    <xf numFmtId="0" fontId="144" fillId="0" borderId="40" xfId="0" applyFont="1" applyFill="1" applyBorder="1" applyAlignment="1" applyProtection="1">
      <alignment horizontal="center" vertical="center"/>
      <protection locked="0"/>
    </xf>
    <xf numFmtId="14" fontId="145" fillId="0" borderId="40" xfId="0" applyNumberFormat="1" applyFont="1" applyBorder="1" applyAlignment="1" applyProtection="1">
      <alignment horizontal="center" vertical="center"/>
      <protection locked="0"/>
    </xf>
    <xf numFmtId="0" fontId="145" fillId="0" borderId="40" xfId="0" applyFont="1" applyFill="1" applyBorder="1" applyAlignment="1">
      <alignment horizontal="center" vertical="justify"/>
    </xf>
    <xf numFmtId="0" fontId="145" fillId="0" borderId="40" xfId="0" applyFont="1" applyFill="1" applyBorder="1" applyAlignment="1">
      <alignment horizontal="center" vertical="center"/>
    </xf>
    <xf numFmtId="0" fontId="145" fillId="26" borderId="40" xfId="0" applyFont="1" applyFill="1" applyBorder="1" applyAlignment="1" applyProtection="1">
      <alignment horizontal="center" vertical="center"/>
      <protection locked="0"/>
    </xf>
    <xf numFmtId="49" fontId="144" fillId="0" borderId="40" xfId="0" applyNumberFormat="1" applyFont="1" applyFill="1" applyBorder="1" applyAlignment="1" applyProtection="1">
      <alignment horizontal="center" vertical="center"/>
      <protection locked="0"/>
    </xf>
    <xf numFmtId="49" fontId="150" fillId="0" borderId="40" xfId="528" applyNumberFormat="1" applyFont="1" applyFill="1" applyBorder="1" applyAlignment="1" applyProtection="1">
      <alignment horizontal="center" vertical="center" wrapText="1"/>
      <protection locked="0"/>
    </xf>
    <xf numFmtId="0" fontId="145" fillId="26" borderId="40" xfId="0" applyFont="1" applyFill="1" applyBorder="1" applyAlignment="1" applyProtection="1">
      <alignment horizontal="center" wrapText="1"/>
      <protection locked="0"/>
    </xf>
    <xf numFmtId="49" fontId="63" fillId="0" borderId="40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" fontId="14" fillId="0" borderId="1" xfId="3" applyNumberFormat="1" applyFont="1" applyBorder="1" applyAlignment="1" applyProtection="1">
      <alignment vertical="center"/>
      <protection locked="0"/>
    </xf>
    <xf numFmtId="44" fontId="32" fillId="11" borderId="1" xfId="10" applyFont="1" applyFill="1" applyBorder="1" applyAlignment="1" applyProtection="1">
      <protection locked="0"/>
    </xf>
    <xf numFmtId="49" fontId="145" fillId="0" borderId="40" xfId="0" applyNumberFormat="1" applyFont="1" applyBorder="1" applyAlignment="1" applyProtection="1">
      <alignment horizontal="center"/>
      <protection locked="0"/>
    </xf>
    <xf numFmtId="0" fontId="0" fillId="0" borderId="0" xfId="0"/>
    <xf numFmtId="0" fontId="68" fillId="0" borderId="0" xfId="602" applyFont="1" applyBorder="1" applyAlignment="1" applyProtection="1">
      <alignment vertical="center"/>
      <protection locked="0"/>
    </xf>
    <xf numFmtId="0" fontId="69" fillId="26" borderId="0" xfId="602" applyFont="1" applyFill="1" applyBorder="1" applyAlignment="1" applyProtection="1">
      <alignment horizontal="left" vertical="center"/>
      <protection locked="0"/>
    </xf>
    <xf numFmtId="0" fontId="69" fillId="26" borderId="0" xfId="602" applyFont="1" applyFill="1" applyBorder="1" applyAlignment="1" applyProtection="1">
      <alignment vertical="center"/>
      <protection locked="0"/>
    </xf>
    <xf numFmtId="0" fontId="67" fillId="26" borderId="0" xfId="1536" applyFont="1" applyFill="1" applyProtection="1">
      <protection locked="0"/>
    </xf>
    <xf numFmtId="0" fontId="69" fillId="26" borderId="0" xfId="1536" applyFont="1" applyFill="1" applyProtection="1">
      <protection locked="0"/>
    </xf>
    <xf numFmtId="0" fontId="70" fillId="0" borderId="0" xfId="602" applyFont="1" applyBorder="1" applyAlignment="1" applyProtection="1">
      <alignment horizontal="center" vertical="center"/>
      <protection locked="0"/>
    </xf>
    <xf numFmtId="0" fontId="70" fillId="0" borderId="0" xfId="602" applyFont="1" applyBorder="1" applyAlignment="1" applyProtection="1">
      <alignment horizontal="left" vertical="center"/>
      <protection locked="0"/>
    </xf>
    <xf numFmtId="1" fontId="70" fillId="0" borderId="0" xfId="602" applyNumberFormat="1" applyFont="1" applyBorder="1" applyAlignment="1" applyProtection="1">
      <alignment horizontal="center" vertical="center"/>
      <protection locked="0"/>
    </xf>
    <xf numFmtId="171" fontId="70" fillId="0" borderId="0" xfId="1612" applyNumberFormat="1" applyFont="1" applyBorder="1" applyAlignment="1" applyProtection="1">
      <alignment horizontal="center" vertical="center"/>
      <protection locked="0"/>
    </xf>
    <xf numFmtId="0" fontId="70" fillId="0" borderId="0" xfId="602" applyFont="1" applyBorder="1" applyAlignment="1" applyProtection="1">
      <alignment vertical="center"/>
      <protection locked="0"/>
    </xf>
    <xf numFmtId="0" fontId="39" fillId="28" borderId="40" xfId="602" applyFont="1" applyFill="1" applyBorder="1" applyAlignment="1" applyProtection="1">
      <alignment horizontal="center" vertical="center" wrapText="1"/>
    </xf>
    <xf numFmtId="0" fontId="145" fillId="0" borderId="40" xfId="0" applyFont="1" applyBorder="1" applyAlignment="1" applyProtection="1">
      <alignment horizontal="center" vertical="center"/>
      <protection locked="0"/>
    </xf>
    <xf numFmtId="0" fontId="39" fillId="28" borderId="40" xfId="602" applyFont="1" applyFill="1" applyBorder="1" applyAlignment="1" applyProtection="1">
      <alignment horizontal="center" vertical="center"/>
    </xf>
    <xf numFmtId="171" fontId="39" fillId="28" borderId="40" xfId="1612" applyNumberFormat="1" applyFont="1" applyFill="1" applyBorder="1" applyAlignment="1" applyProtection="1">
      <alignment horizontal="center" vertical="center" wrapText="1"/>
    </xf>
    <xf numFmtId="0" fontId="67" fillId="26" borderId="40" xfId="1536" applyFont="1" applyFill="1" applyBorder="1" applyProtection="1">
      <protection locked="0"/>
    </xf>
    <xf numFmtId="1" fontId="39" fillId="28" borderId="40" xfId="602" applyNumberFormat="1" applyFont="1" applyFill="1" applyBorder="1" applyAlignment="1" applyProtection="1">
      <alignment horizontal="center" vertical="center" wrapText="1"/>
    </xf>
    <xf numFmtId="0" fontId="67" fillId="0" borderId="0" xfId="602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34" fillId="0" borderId="1" xfId="0" applyFont="1" applyBorder="1" applyAlignment="1" applyProtection="1">
      <alignment horizontal="left"/>
      <protection locked="0"/>
    </xf>
    <xf numFmtId="0" fontId="34" fillId="0" borderId="40" xfId="0" applyFont="1" applyBorder="1" applyAlignment="1" applyProtection="1">
      <alignment horizontal="left"/>
      <protection locked="0"/>
    </xf>
    <xf numFmtId="49" fontId="170" fillId="26" borderId="1" xfId="0" applyNumberFormat="1" applyFont="1" applyFill="1" applyBorder="1" applyAlignment="1" applyProtection="1">
      <alignment horizontal="center" vertical="center" wrapText="1"/>
      <protection locked="0"/>
    </xf>
    <xf numFmtId="49" fontId="170" fillId="26" borderId="1" xfId="0" applyNumberFormat="1" applyFont="1" applyFill="1" applyBorder="1" applyAlignment="1" applyProtection="1">
      <alignment horizontal="center" vertical="center"/>
      <protection locked="0"/>
    </xf>
    <xf numFmtId="49" fontId="66" fillId="26" borderId="1" xfId="528" applyNumberFormat="1" applyFont="1" applyFill="1" applyBorder="1" applyAlignment="1" applyProtection="1">
      <alignment horizontal="center" vertical="center"/>
      <protection locked="0"/>
    </xf>
    <xf numFmtId="49" fontId="170" fillId="26" borderId="2" xfId="0" applyNumberFormat="1" applyFont="1" applyFill="1" applyBorder="1" applyAlignment="1" applyProtection="1">
      <alignment horizontal="center" vertical="center"/>
      <protection locked="0"/>
    </xf>
    <xf numFmtId="0" fontId="0" fillId="26" borderId="0" xfId="0" applyFill="1"/>
    <xf numFmtId="0" fontId="171" fillId="0" borderId="1" xfId="0" applyFont="1" applyBorder="1" applyAlignment="1">
      <alignment horizontal="right" vertical="center" wrapText="1"/>
    </xf>
    <xf numFmtId="0" fontId="152" fillId="26" borderId="0" xfId="0" applyFont="1" applyFill="1"/>
    <xf numFmtId="49" fontId="170" fillId="26" borderId="1" xfId="598" applyNumberFormat="1" applyFont="1" applyFill="1" applyBorder="1" applyAlignment="1" applyProtection="1">
      <alignment horizontal="center" vertical="center"/>
      <protection locked="0"/>
    </xf>
    <xf numFmtId="0" fontId="0" fillId="89" borderId="0" xfId="0" applyFill="1"/>
    <xf numFmtId="49" fontId="170" fillId="26" borderId="1" xfId="599" applyNumberFormat="1" applyFont="1" applyFill="1" applyBorder="1" applyAlignment="1" applyProtection="1">
      <alignment horizontal="center" vertical="center"/>
      <protection locked="0"/>
    </xf>
    <xf numFmtId="49" fontId="173" fillId="26" borderId="1" xfId="599" applyNumberFormat="1" applyFont="1" applyFill="1" applyBorder="1" applyAlignment="1">
      <alignment horizontal="center"/>
    </xf>
    <xf numFmtId="0" fontId="173" fillId="26" borderId="1" xfId="599" applyFont="1" applyFill="1" applyBorder="1" applyAlignment="1">
      <alignment horizontal="center"/>
    </xf>
    <xf numFmtId="0" fontId="171" fillId="26" borderId="1" xfId="0" applyFont="1" applyFill="1" applyBorder="1" applyAlignment="1">
      <alignment horizontal="right" vertical="center" wrapText="1"/>
    </xf>
    <xf numFmtId="0" fontId="173" fillId="26" borderId="1" xfId="598" applyFont="1" applyFill="1" applyBorder="1" applyAlignment="1">
      <alignment horizontal="center"/>
    </xf>
    <xf numFmtId="0" fontId="170" fillId="26" borderId="4" xfId="598" applyFont="1" applyFill="1" applyBorder="1" applyAlignment="1" applyProtection="1">
      <alignment horizontal="center"/>
      <protection locked="0"/>
    </xf>
    <xf numFmtId="49" fontId="170" fillId="26" borderId="1" xfId="598" applyNumberFormat="1" applyFont="1" applyFill="1" applyBorder="1" applyAlignment="1" applyProtection="1">
      <alignment horizontal="center"/>
      <protection locked="0"/>
    </xf>
    <xf numFmtId="0" fontId="170" fillId="26" borderId="1" xfId="598" applyFont="1" applyFill="1" applyBorder="1" applyAlignment="1" applyProtection="1">
      <alignment horizontal="center"/>
      <protection locked="0"/>
    </xf>
    <xf numFmtId="49" fontId="152" fillId="26" borderId="1" xfId="0" applyNumberFormat="1" applyFont="1" applyFill="1" applyBorder="1" applyAlignment="1" applyProtection="1">
      <alignment horizontal="center" vertical="center"/>
      <protection locked="0"/>
    </xf>
    <xf numFmtId="49" fontId="170" fillId="0" borderId="1" xfId="0" applyNumberFormat="1" applyFont="1" applyBorder="1" applyAlignment="1" applyProtection="1">
      <alignment horizontal="center" vertical="center"/>
      <protection locked="0"/>
    </xf>
    <xf numFmtId="49" fontId="170" fillId="0" borderId="2" xfId="0" applyNumberFormat="1" applyFont="1" applyBorder="1" applyAlignment="1" applyProtection="1">
      <alignment horizontal="center" vertical="center"/>
      <protection locked="0"/>
    </xf>
    <xf numFmtId="49" fontId="170" fillId="0" borderId="1" xfId="0" applyNumberFormat="1" applyFont="1" applyBorder="1" applyAlignment="1" applyProtection="1">
      <alignment horizontal="right" vertical="center"/>
      <protection locked="0"/>
    </xf>
    <xf numFmtId="49" fontId="17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/>
    </xf>
    <xf numFmtId="49" fontId="145" fillId="0" borderId="40" xfId="0" applyNumberFormat="1" applyFont="1" applyBorder="1" applyAlignment="1" applyProtection="1">
      <alignment horizontal="center" vertical="center"/>
      <protection locked="0"/>
    </xf>
    <xf numFmtId="0" fontId="145" fillId="0" borderId="40" xfId="0" applyFont="1" applyBorder="1"/>
    <xf numFmtId="0" fontId="145" fillId="0" borderId="40" xfId="0" applyFont="1" applyBorder="1" applyAlignment="1" applyProtection="1">
      <alignment horizontal="left"/>
      <protection locked="0"/>
    </xf>
    <xf numFmtId="49" fontId="145" fillId="0" borderId="41" xfId="0" applyNumberFormat="1" applyFont="1" applyBorder="1" applyAlignment="1" applyProtection="1">
      <alignment horizontal="center"/>
      <protection locked="0"/>
    </xf>
    <xf numFmtId="0" fontId="69" fillId="26" borderId="0" xfId="508" applyFont="1" applyFill="1" applyProtection="1">
      <protection locked="0"/>
    </xf>
    <xf numFmtId="0" fontId="145" fillId="0" borderId="40" xfId="0" applyFont="1" applyBorder="1" applyAlignment="1" applyProtection="1">
      <alignment horizontal="center"/>
      <protection locked="0"/>
    </xf>
    <xf numFmtId="0" fontId="145" fillId="0" borderId="40" xfId="508" applyFont="1" applyBorder="1" applyAlignment="1" applyProtection="1">
      <alignment horizontal="center"/>
      <protection locked="0"/>
    </xf>
    <xf numFmtId="49" fontId="145" fillId="0" borderId="40" xfId="602" applyNumberFormat="1" applyFont="1" applyBorder="1" applyAlignment="1" applyProtection="1">
      <alignment horizontal="center" vertical="center"/>
      <protection locked="0"/>
    </xf>
    <xf numFmtId="0" fontId="145" fillId="0" borderId="40" xfId="602" applyFont="1" applyBorder="1" applyAlignment="1" applyProtection="1">
      <alignment horizontal="center" vertical="center"/>
      <protection locked="0"/>
    </xf>
    <xf numFmtId="0" fontId="145" fillId="0" borderId="40" xfId="508" applyFont="1" applyBorder="1" applyAlignment="1" applyProtection="1">
      <alignment horizontal="center" wrapText="1"/>
      <protection locked="0"/>
    </xf>
    <xf numFmtId="0" fontId="145" fillId="0" borderId="40" xfId="1536" applyFont="1" applyBorder="1" applyAlignment="1" applyProtection="1">
      <alignment horizontal="center"/>
      <protection locked="0"/>
    </xf>
    <xf numFmtId="1" fontId="145" fillId="0" borderId="41" xfId="602" applyNumberFormat="1" applyFont="1" applyBorder="1" applyAlignment="1" applyProtection="1">
      <alignment horizontal="center" vertical="center"/>
      <protection locked="0"/>
    </xf>
    <xf numFmtId="1" fontId="145" fillId="0" borderId="40" xfId="602" applyNumberFormat="1" applyFont="1" applyBorder="1" applyAlignment="1" applyProtection="1">
      <alignment horizontal="center" vertical="center"/>
      <protection locked="0"/>
    </xf>
    <xf numFmtId="0" fontId="145" fillId="0" borderId="40" xfId="1536" applyFont="1" applyBorder="1" applyAlignment="1" applyProtection="1">
      <alignment horizontal="left"/>
      <protection locked="0"/>
    </xf>
    <xf numFmtId="0" fontId="145" fillId="0" borderId="40" xfId="1536" applyFont="1" applyBorder="1" applyProtection="1">
      <protection locked="0"/>
    </xf>
    <xf numFmtId="49" fontId="30" fillId="0" borderId="40" xfId="602" applyNumberFormat="1" applyFont="1" applyBorder="1" applyAlignment="1" applyProtection="1">
      <alignment horizontal="center" vertical="center"/>
      <protection locked="0"/>
    </xf>
    <xf numFmtId="0" fontId="30" fillId="0" borderId="40" xfId="602" applyFont="1" applyBorder="1" applyAlignment="1" applyProtection="1">
      <alignment horizontal="center" vertical="center"/>
      <protection locked="0"/>
    </xf>
    <xf numFmtId="0" fontId="30" fillId="0" borderId="40" xfId="1536" applyFont="1" applyBorder="1" applyAlignment="1" applyProtection="1">
      <alignment horizontal="left"/>
      <protection locked="0"/>
    </xf>
    <xf numFmtId="0" fontId="30" fillId="0" borderId="40" xfId="1536" applyFont="1" applyBorder="1" applyAlignment="1" applyProtection="1">
      <alignment horizontal="center"/>
      <protection locked="0"/>
    </xf>
    <xf numFmtId="0" fontId="30" fillId="0" borderId="40" xfId="508" applyFont="1" applyBorder="1" applyAlignment="1" applyProtection="1">
      <alignment horizontal="center" wrapText="1"/>
      <protection locked="0"/>
    </xf>
    <xf numFmtId="44" fontId="0" fillId="0" borderId="40" xfId="0" applyNumberFormat="1" applyBorder="1" applyAlignment="1" applyProtection="1">
      <alignment horizontal="right"/>
      <protection locked="0"/>
    </xf>
    <xf numFmtId="3" fontId="0" fillId="0" borderId="40" xfId="0" applyNumberFormat="1" applyBorder="1" applyAlignment="1" applyProtection="1">
      <alignment horizontal="center"/>
      <protection locked="0"/>
    </xf>
    <xf numFmtId="44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34" fillId="0" borderId="0" xfId="0" applyFont="1" applyBorder="1" applyAlignment="1" applyProtection="1">
      <alignment horizontal="center" vertical="center"/>
      <protection locked="0"/>
    </xf>
    <xf numFmtId="0" fontId="34" fillId="0" borderId="0" xfId="0" applyFont="1" applyBorder="1" applyAlignment="1" applyProtection="1">
      <alignment horizontal="center" vertical="center" wrapText="1"/>
      <protection locked="0"/>
    </xf>
    <xf numFmtId="43" fontId="34" fillId="0" borderId="0" xfId="3" applyFont="1" applyFill="1" applyBorder="1" applyAlignment="1" applyProtection="1">
      <alignment horizontal="right"/>
      <protection locked="0"/>
    </xf>
    <xf numFmtId="0" fontId="9" fillId="26" borderId="1" xfId="0" applyFont="1" applyFill="1" applyBorder="1" applyAlignment="1">
      <alignment horizontal="center" vertical="center" wrapText="1"/>
    </xf>
    <xf numFmtId="0" fontId="170" fillId="26" borderId="1" xfId="0" applyNumberFormat="1" applyFont="1" applyFill="1" applyBorder="1" applyAlignment="1" applyProtection="1">
      <alignment horizontal="center" vertical="center"/>
      <protection locked="0"/>
    </xf>
    <xf numFmtId="0" fontId="171" fillId="0" borderId="1" xfId="0" applyFont="1" applyBorder="1" applyAlignment="1">
      <alignment vertical="center" wrapText="1"/>
    </xf>
    <xf numFmtId="0" fontId="170" fillId="26" borderId="1" xfId="599" applyNumberFormat="1" applyFont="1" applyFill="1" applyBorder="1" applyAlignment="1" applyProtection="1">
      <alignment horizontal="center" vertical="center"/>
      <protection locked="0"/>
    </xf>
    <xf numFmtId="0" fontId="170" fillId="26" borderId="1" xfId="598" applyNumberFormat="1" applyFont="1" applyFill="1" applyBorder="1" applyAlignment="1" applyProtection="1">
      <alignment horizontal="center" vertical="center"/>
      <protection locked="0"/>
    </xf>
    <xf numFmtId="0" fontId="0" fillId="91" borderId="0" xfId="0" applyFill="1"/>
    <xf numFmtId="0" fontId="170" fillId="26" borderId="1" xfId="600" applyNumberFormat="1" applyFont="1" applyFill="1" applyBorder="1" applyAlignment="1" applyProtection="1">
      <alignment horizontal="center" vertical="center"/>
      <protection locked="0"/>
    </xf>
    <xf numFmtId="0" fontId="170" fillId="0" borderId="1" xfId="0" applyNumberFormat="1" applyFont="1" applyBorder="1" applyAlignment="1" applyProtection="1">
      <alignment horizontal="center" vertical="center"/>
      <protection locked="0"/>
    </xf>
    <xf numFmtId="0" fontId="152" fillId="26" borderId="1" xfId="0" applyNumberFormat="1" applyFont="1" applyFill="1" applyBorder="1" applyAlignment="1" applyProtection="1">
      <alignment horizontal="center" vertical="center"/>
      <protection locked="0"/>
    </xf>
    <xf numFmtId="49" fontId="152" fillId="26" borderId="2" xfId="0" applyNumberFormat="1" applyFont="1" applyFill="1" applyBorder="1" applyAlignment="1" applyProtection="1">
      <alignment horizontal="center" vertical="center"/>
      <protection locked="0"/>
    </xf>
    <xf numFmtId="49" fontId="152" fillId="26" borderId="1" xfId="599" applyNumberFormat="1" applyFont="1" applyFill="1" applyBorder="1" applyAlignment="1" applyProtection="1">
      <alignment horizontal="center" vertical="center"/>
      <protection locked="0"/>
    </xf>
    <xf numFmtId="0" fontId="174" fillId="0" borderId="1" xfId="0" applyFont="1" applyBorder="1" applyAlignment="1">
      <alignment vertical="center" wrapText="1"/>
    </xf>
    <xf numFmtId="0" fontId="174" fillId="26" borderId="1" xfId="0" applyFont="1" applyFill="1" applyBorder="1" applyAlignment="1">
      <alignment horizontal="right" vertical="center" wrapText="1"/>
    </xf>
    <xf numFmtId="49" fontId="152" fillId="26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6" borderId="1" xfId="0" applyFont="1" applyFill="1" applyBorder="1" applyAlignment="1">
      <alignment horizontal="center" vertical="center" wrapText="1"/>
    </xf>
    <xf numFmtId="49" fontId="152" fillId="0" borderId="1" xfId="0" applyNumberFormat="1" applyFont="1" applyBorder="1" applyAlignment="1" applyProtection="1">
      <alignment horizontal="center" vertical="center"/>
      <protection locked="0"/>
    </xf>
    <xf numFmtId="0" fontId="152" fillId="0" borderId="1" xfId="0" applyFont="1" applyBorder="1" applyAlignment="1" applyProtection="1">
      <alignment horizontal="center" vertical="center"/>
      <protection locked="0"/>
    </xf>
    <xf numFmtId="14" fontId="8" fillId="0" borderId="1" xfId="0" applyNumberFormat="1" applyFont="1" applyBorder="1" applyAlignment="1" applyProtection="1">
      <alignment horizontal="center"/>
      <protection locked="0"/>
    </xf>
    <xf numFmtId="3" fontId="8" fillId="0" borderId="40" xfId="0" applyNumberFormat="1" applyFont="1" applyBorder="1" applyAlignment="1" applyProtection="1">
      <alignment horizontal="center"/>
      <protection locked="0"/>
    </xf>
    <xf numFmtId="1" fontId="0" fillId="0" borderId="40" xfId="0" applyNumberFormat="1" applyFill="1" applyBorder="1" applyAlignment="1">
      <alignment horizontal="center"/>
    </xf>
    <xf numFmtId="49" fontId="145" fillId="0" borderId="40" xfId="3" applyNumberFormat="1" applyFont="1" applyFill="1" applyBorder="1" applyAlignment="1" applyProtection="1">
      <alignment horizontal="center" vertical="center"/>
      <protection locked="0"/>
    </xf>
    <xf numFmtId="0" fontId="145" fillId="26" borderId="1" xfId="0" applyFont="1" applyFill="1" applyBorder="1" applyAlignment="1" applyProtection="1">
      <alignment horizontal="center" vertical="center"/>
      <protection locked="0"/>
    </xf>
    <xf numFmtId="49" fontId="144" fillId="0" borderId="1" xfId="0" applyNumberFormat="1" applyFont="1" applyBorder="1" applyAlignment="1" applyProtection="1">
      <alignment horizontal="center" vertical="center"/>
      <protection locked="0"/>
    </xf>
    <xf numFmtId="0" fontId="145" fillId="0" borderId="1" xfId="0" applyFont="1" applyBorder="1" applyAlignment="1">
      <alignment horizontal="center"/>
    </xf>
    <xf numFmtId="0" fontId="150" fillId="0" borderId="1" xfId="528" applyFont="1" applyFill="1" applyBorder="1" applyAlignment="1" applyProtection="1">
      <alignment horizontal="center"/>
      <protection locked="0"/>
    </xf>
    <xf numFmtId="14" fontId="145" fillId="0" borderId="1" xfId="0" applyNumberFormat="1" applyFont="1" applyBorder="1" applyAlignment="1">
      <alignment horizontal="center"/>
    </xf>
    <xf numFmtId="0" fontId="145" fillId="0" borderId="1" xfId="0" applyFont="1" applyBorder="1"/>
    <xf numFmtId="174" fontId="144" fillId="0" borderId="40" xfId="0" applyNumberFormat="1" applyFont="1" applyFill="1" applyBorder="1" applyAlignment="1" applyProtection="1">
      <alignment horizontal="center"/>
      <protection locked="0"/>
    </xf>
    <xf numFmtId="44" fontId="0" fillId="0" borderId="40" xfId="10" applyFont="1" applyBorder="1" applyAlignment="1" applyProtection="1">
      <protection locked="0"/>
    </xf>
    <xf numFmtId="173" fontId="89" fillId="13" borderId="40" xfId="0" applyNumberFormat="1" applyFont="1" applyFill="1" applyBorder="1" applyProtection="1"/>
    <xf numFmtId="44" fontId="89" fillId="13" borderId="40" xfId="10" applyFont="1" applyFill="1" applyBorder="1" applyAlignment="1" applyProtection="1"/>
    <xf numFmtId="0" fontId="89" fillId="13" borderId="40" xfId="0" applyFont="1" applyFill="1" applyBorder="1" applyAlignment="1" applyProtection="1">
      <alignment horizontal="center"/>
    </xf>
    <xf numFmtId="0" fontId="29" fillId="0" borderId="1" xfId="0" applyFont="1" applyBorder="1" applyAlignment="1" applyProtection="1">
      <alignment horizontal="center"/>
      <protection locked="0"/>
    </xf>
    <xf numFmtId="49" fontId="51" fillId="0" borderId="40" xfId="602" applyNumberFormat="1" applyFont="1" applyBorder="1" applyAlignment="1" applyProtection="1">
      <alignment horizontal="center" vertical="center"/>
      <protection locked="0"/>
    </xf>
    <xf numFmtId="0" fontId="85" fillId="0" borderId="40" xfId="507" applyFont="1" applyBorder="1" applyAlignment="1" applyProtection="1">
      <alignment horizontal="center" vertical="center" wrapText="1"/>
    </xf>
    <xf numFmtId="169" fontId="86" fillId="0" borderId="40" xfId="503" applyNumberFormat="1" applyFont="1" applyBorder="1" applyAlignment="1" applyProtection="1">
      <alignment vertical="center"/>
    </xf>
    <xf numFmtId="0" fontId="85" fillId="0" borderId="40" xfId="507" applyFont="1" applyBorder="1" applyAlignment="1" applyProtection="1">
      <alignment horizontal="center"/>
    </xf>
    <xf numFmtId="169" fontId="40" fillId="92" borderId="40" xfId="503" applyNumberFormat="1" applyFont="1" applyFill="1" applyBorder="1" applyAlignment="1" applyProtection="1">
      <alignment horizontal="center" vertical="center"/>
    </xf>
    <xf numFmtId="169" fontId="40" fillId="92" borderId="40" xfId="503" applyNumberFormat="1" applyFont="1" applyFill="1" applyBorder="1" applyAlignment="1" applyProtection="1">
      <alignment vertical="center"/>
    </xf>
    <xf numFmtId="169" fontId="175" fillId="93" borderId="40" xfId="0" applyNumberFormat="1" applyFont="1" applyFill="1" applyBorder="1" applyAlignment="1" applyProtection="1">
      <alignment horizontal="right" vertical="center"/>
    </xf>
    <xf numFmtId="169" fontId="176" fillId="93" borderId="40" xfId="0" applyNumberFormat="1" applyFont="1" applyFill="1" applyBorder="1" applyAlignment="1" applyProtection="1">
      <alignment vertical="center"/>
    </xf>
    <xf numFmtId="0" fontId="86" fillId="0" borderId="40" xfId="507" applyFont="1" applyBorder="1" applyAlignment="1" applyProtection="1">
      <alignment horizontal="center" vertical="center"/>
    </xf>
    <xf numFmtId="169" fontId="87" fillId="26" borderId="40" xfId="0" applyNumberFormat="1" applyFont="1" applyFill="1" applyBorder="1" applyAlignment="1" applyProtection="1">
      <alignment vertical="center"/>
    </xf>
    <xf numFmtId="169" fontId="175" fillId="94" borderId="40" xfId="0" applyNumberFormat="1" applyFont="1" applyFill="1" applyBorder="1" applyAlignment="1" applyProtection="1">
      <alignment horizontal="right" vertical="center"/>
    </xf>
    <xf numFmtId="169" fontId="176" fillId="94" borderId="40" xfId="0" applyNumberFormat="1" applyFont="1" applyFill="1" applyBorder="1" applyAlignment="1" applyProtection="1">
      <alignment vertical="center"/>
    </xf>
    <xf numFmtId="0" fontId="85" fillId="0" borderId="40" xfId="507" applyFont="1" applyBorder="1" applyAlignment="1" applyProtection="1">
      <alignment horizontal="center" vertical="center"/>
    </xf>
    <xf numFmtId="169" fontId="87" fillId="95" borderId="40" xfId="0" applyNumberFormat="1" applyFont="1" applyFill="1" applyBorder="1" applyAlignment="1" applyProtection="1">
      <alignment vertical="center"/>
    </xf>
    <xf numFmtId="169" fontId="87" fillId="0" borderId="40" xfId="0" applyNumberFormat="1" applyFont="1" applyBorder="1" applyAlignment="1" applyProtection="1">
      <alignment vertical="center"/>
    </xf>
    <xf numFmtId="43" fontId="86" fillId="0" borderId="40" xfId="3" applyFont="1" applyBorder="1" applyAlignment="1" applyProtection="1">
      <alignment vertical="center"/>
      <protection locked="0"/>
    </xf>
    <xf numFmtId="43" fontId="27" fillId="13" borderId="40" xfId="3" applyFont="1" applyFill="1" applyBorder="1" applyProtection="1"/>
    <xf numFmtId="171" fontId="39" fillId="13" borderId="40" xfId="602" applyNumberFormat="1" applyFont="1" applyFill="1" applyBorder="1" applyAlignment="1" applyProtection="1">
      <alignment horizontal="center" vertical="center" wrapText="1"/>
      <protection locked="0"/>
    </xf>
    <xf numFmtId="171" fontId="39" fillId="28" borderId="40" xfId="602" applyNumberFormat="1" applyFont="1" applyFill="1" applyBorder="1" applyAlignment="1" applyProtection="1">
      <alignment horizontal="center" vertical="center" wrapText="1"/>
      <protection locked="0"/>
    </xf>
    <xf numFmtId="0" fontId="85" fillId="0" borderId="40" xfId="507" applyFont="1" applyBorder="1" applyAlignment="1" applyProtection="1">
      <alignment horizontal="center" vertical="center" wrapText="1"/>
      <protection locked="0"/>
    </xf>
    <xf numFmtId="169" fontId="86" fillId="0" borderId="40" xfId="503" applyNumberFormat="1" applyFont="1" applyBorder="1" applyAlignment="1" applyProtection="1">
      <alignment vertical="center"/>
      <protection locked="0"/>
    </xf>
    <xf numFmtId="169" fontId="87" fillId="26" borderId="40" xfId="0" applyNumberFormat="1" applyFont="1" applyFill="1" applyBorder="1" applyAlignment="1" applyProtection="1">
      <alignment vertical="center"/>
      <protection locked="0"/>
    </xf>
    <xf numFmtId="169" fontId="87" fillId="95" borderId="40" xfId="0" applyNumberFormat="1" applyFont="1" applyFill="1" applyBorder="1" applyAlignment="1" applyProtection="1">
      <alignment vertical="center"/>
      <protection locked="0"/>
    </xf>
    <xf numFmtId="169" fontId="87" fillId="0" borderId="40" xfId="0" applyNumberFormat="1" applyFont="1" applyBorder="1" applyAlignment="1" applyProtection="1">
      <alignment vertical="center"/>
      <protection locked="0"/>
    </xf>
    <xf numFmtId="0" fontId="29" fillId="0" borderId="0" xfId="507" applyFont="1" applyAlignment="1" applyProtection="1">
      <protection locked="0"/>
    </xf>
    <xf numFmtId="43" fontId="27" fillId="13" borderId="40" xfId="579" applyFont="1" applyFill="1" applyBorder="1" applyProtection="1"/>
    <xf numFmtId="43" fontId="62" fillId="32" borderId="40" xfId="507" applyNumberFormat="1" applyFont="1" applyFill="1" applyBorder="1" applyProtection="1"/>
    <xf numFmtId="0" fontId="145" fillId="0" borderId="40" xfId="0" applyFont="1" applyFill="1" applyBorder="1" applyAlignment="1" applyProtection="1">
      <alignment horizontal="center" vertical="center"/>
      <protection locked="0"/>
    </xf>
    <xf numFmtId="49" fontId="145" fillId="0" borderId="40" xfId="0" applyNumberFormat="1" applyFont="1" applyFill="1" applyBorder="1" applyAlignment="1" applyProtection="1">
      <alignment horizontal="center"/>
      <protection locked="0"/>
    </xf>
    <xf numFmtId="0" fontId="145" fillId="0" borderId="40" xfId="0" applyFont="1" applyFill="1" applyBorder="1" applyAlignment="1" applyProtection="1">
      <alignment horizontal="center"/>
      <protection locked="0"/>
    </xf>
    <xf numFmtId="0" fontId="145" fillId="0" borderId="40" xfId="508" applyFont="1" applyFill="1" applyBorder="1" applyAlignment="1" applyProtection="1">
      <alignment horizontal="center"/>
      <protection locked="0"/>
    </xf>
    <xf numFmtId="49" fontId="145" fillId="0" borderId="40" xfId="602" applyNumberFormat="1" applyFont="1" applyFill="1" applyBorder="1" applyAlignment="1" applyProtection="1">
      <alignment horizontal="center" vertical="center"/>
      <protection locked="0"/>
    </xf>
    <xf numFmtId="2" fontId="145" fillId="0" borderId="40" xfId="1612" applyNumberFormat="1" applyFont="1" applyFill="1" applyBorder="1" applyAlignment="1" applyProtection="1">
      <alignment horizontal="right" vertical="center"/>
    </xf>
    <xf numFmtId="2" fontId="145" fillId="0" borderId="40" xfId="595" applyNumberFormat="1" applyFont="1" applyFill="1" applyBorder="1" applyAlignment="1" applyProtection="1">
      <alignment horizontal="center" vertical="center"/>
    </xf>
    <xf numFmtId="165" fontId="145" fillId="0" borderId="40" xfId="1612" applyNumberFormat="1" applyFont="1" applyFill="1" applyBorder="1" applyAlignment="1" applyProtection="1">
      <alignment horizontal="right" vertical="center"/>
    </xf>
    <xf numFmtId="0" fontId="69" fillId="0" borderId="0" xfId="602" applyFont="1" applyFill="1" applyBorder="1" applyAlignment="1" applyProtection="1">
      <alignment horizontal="left" vertical="center"/>
      <protection locked="0"/>
    </xf>
    <xf numFmtId="0" fontId="145" fillId="0" borderId="40" xfId="602" applyFont="1" applyFill="1" applyBorder="1" applyAlignment="1" applyProtection="1">
      <alignment horizontal="center" vertical="center"/>
      <protection locked="0"/>
    </xf>
    <xf numFmtId="0" fontId="145" fillId="0" borderId="40" xfId="508" applyFont="1" applyFill="1" applyBorder="1" applyAlignment="1" applyProtection="1">
      <alignment horizontal="center" wrapText="1"/>
      <protection locked="0"/>
    </xf>
    <xf numFmtId="0" fontId="69" fillId="0" borderId="0" xfId="602" applyFont="1" applyFill="1" applyBorder="1" applyAlignment="1" applyProtection="1">
      <alignment vertical="center"/>
      <protection locked="0"/>
    </xf>
    <xf numFmtId="49" fontId="145" fillId="0" borderId="40" xfId="0" applyNumberFormat="1" applyFont="1" applyFill="1" applyBorder="1" applyAlignment="1" applyProtection="1">
      <alignment horizontal="center" vertical="center"/>
      <protection locked="0"/>
    </xf>
    <xf numFmtId="0" fontId="145" fillId="0" borderId="40" xfId="1536" applyFont="1" applyFill="1" applyBorder="1" applyAlignment="1" applyProtection="1">
      <alignment horizontal="center"/>
      <protection locked="0"/>
    </xf>
    <xf numFmtId="49" fontId="69" fillId="0" borderId="40" xfId="602" applyNumberFormat="1" applyFont="1" applyFill="1" applyBorder="1" applyAlignment="1" applyProtection="1">
      <alignment horizontal="center" vertical="center"/>
      <protection locked="0"/>
    </xf>
    <xf numFmtId="0" fontId="69" fillId="0" borderId="40" xfId="602" applyFont="1" applyFill="1" applyBorder="1" applyAlignment="1" applyProtection="1">
      <alignment horizontal="center" vertical="center"/>
      <protection locked="0"/>
    </xf>
    <xf numFmtId="0" fontId="67" fillId="0" borderId="40" xfId="1536" applyFont="1" applyFill="1" applyBorder="1" applyAlignment="1" applyProtection="1">
      <alignment horizontal="center" vertical="center"/>
      <protection locked="0"/>
    </xf>
    <xf numFmtId="0" fontId="67" fillId="0" borderId="40" xfId="1536" applyFont="1" applyFill="1" applyBorder="1" applyAlignment="1" applyProtection="1">
      <alignment horizontal="center"/>
      <protection locked="0"/>
    </xf>
    <xf numFmtId="165" fontId="69" fillId="0" borderId="40" xfId="1612" applyNumberFormat="1" applyFont="1" applyFill="1" applyBorder="1" applyAlignment="1" applyProtection="1">
      <alignment horizontal="right" vertical="center"/>
    </xf>
    <xf numFmtId="0" fontId="71" fillId="0" borderId="40" xfId="508" applyFont="1" applyFill="1" applyBorder="1" applyAlignment="1" applyProtection="1">
      <alignment horizontal="center" wrapText="1"/>
      <protection locked="0"/>
    </xf>
    <xf numFmtId="0" fontId="72" fillId="0" borderId="40" xfId="508" applyFont="1" applyFill="1" applyBorder="1" applyAlignment="1" applyProtection="1">
      <alignment horizontal="center" wrapText="1"/>
      <protection locked="0"/>
    </xf>
    <xf numFmtId="0" fontId="70" fillId="0" borderId="0" xfId="602" applyFont="1" applyFill="1" applyBorder="1" applyAlignment="1" applyProtection="1">
      <alignment vertical="center"/>
      <protection locked="0"/>
    </xf>
    <xf numFmtId="0" fontId="70" fillId="0" borderId="0" xfId="602" applyFont="1" applyFill="1" applyBorder="1" applyAlignment="1" applyProtection="1">
      <alignment horizontal="center" vertical="center"/>
      <protection locked="0"/>
    </xf>
    <xf numFmtId="0" fontId="70" fillId="0" borderId="0" xfId="602" applyFont="1" applyFill="1" applyBorder="1" applyAlignment="1" applyProtection="1">
      <alignment horizontal="left" vertical="center"/>
      <protection locked="0"/>
    </xf>
    <xf numFmtId="0" fontId="67" fillId="0" borderId="0" xfId="602" applyFont="1" applyFill="1" applyBorder="1" applyAlignment="1" applyProtection="1">
      <alignment horizontal="center" vertical="center"/>
      <protection locked="0"/>
    </xf>
    <xf numFmtId="1" fontId="70" fillId="0" borderId="0" xfId="602" applyNumberFormat="1" applyFont="1" applyFill="1" applyBorder="1" applyAlignment="1" applyProtection="1">
      <alignment horizontal="center" vertical="center"/>
      <protection locked="0"/>
    </xf>
    <xf numFmtId="171" fontId="70" fillId="0" borderId="0" xfId="1612" applyNumberFormat="1" applyFont="1" applyFill="1" applyBorder="1" applyAlignment="1" applyProtection="1">
      <alignment horizontal="center" vertical="center"/>
      <protection locked="0"/>
    </xf>
    <xf numFmtId="0" fontId="68" fillId="0" borderId="0" xfId="602" applyFont="1" applyFill="1" applyBorder="1" applyAlignment="1" applyProtection="1">
      <alignment vertical="center"/>
      <protection locked="0"/>
    </xf>
    <xf numFmtId="0" fontId="39" fillId="13" borderId="40" xfId="602" applyFont="1" applyFill="1" applyBorder="1" applyAlignment="1" applyProtection="1">
      <alignment horizontal="center" vertical="center" wrapText="1"/>
    </xf>
    <xf numFmtId="0" fontId="39" fillId="13" borderId="40" xfId="602" applyFont="1" applyFill="1" applyBorder="1" applyAlignment="1" applyProtection="1">
      <alignment horizontal="center" vertical="center"/>
    </xf>
    <xf numFmtId="171" fontId="39" fillId="13" borderId="40" xfId="1612" applyNumberFormat="1" applyFont="1" applyFill="1" applyBorder="1" applyAlignment="1" applyProtection="1">
      <alignment horizontal="center" vertical="center" wrapText="1"/>
    </xf>
    <xf numFmtId="0" fontId="69" fillId="0" borderId="0" xfId="508" applyFont="1" applyFill="1" applyBorder="1" applyProtection="1">
      <protection locked="0"/>
    </xf>
    <xf numFmtId="0" fontId="67" fillId="0" borderId="0" xfId="1536" applyFont="1" applyFill="1" applyBorder="1" applyProtection="1">
      <protection locked="0"/>
    </xf>
    <xf numFmtId="0" fontId="69" fillId="0" borderId="0" xfId="1536" applyFont="1" applyFill="1" applyBorder="1" applyProtection="1">
      <protection locked="0"/>
    </xf>
    <xf numFmtId="49" fontId="145" fillId="0" borderId="40" xfId="0" applyNumberFormat="1" applyFont="1" applyFill="1" applyBorder="1" applyAlignment="1">
      <alignment horizontal="center" vertical="center"/>
    </xf>
    <xf numFmtId="169" fontId="146" fillId="26" borderId="2" xfId="594" applyNumberFormat="1" applyFont="1" applyFill="1" applyBorder="1" applyAlignment="1" applyProtection="1">
      <alignment vertical="center" wrapText="1"/>
      <protection locked="0"/>
    </xf>
    <xf numFmtId="0" fontId="52" fillId="13" borderId="2" xfId="533" applyFont="1" applyFill="1" applyBorder="1" applyAlignment="1" applyProtection="1">
      <alignment horizontal="center" vertical="center" wrapText="1"/>
      <protection locked="0"/>
    </xf>
    <xf numFmtId="171" fontId="86" fillId="0" borderId="0" xfId="503" applyNumberFormat="1" applyFont="1" applyAlignment="1" applyProtection="1">
      <alignment vertical="center"/>
      <protection locked="0"/>
    </xf>
    <xf numFmtId="0" fontId="52" fillId="21" borderId="2" xfId="503" applyFont="1" applyFill="1" applyBorder="1" applyAlignment="1" applyProtection="1">
      <alignment horizontal="center" vertical="center" wrapText="1"/>
      <protection locked="0"/>
    </xf>
    <xf numFmtId="0" fontId="63" fillId="0" borderId="0" xfId="503" applyBorder="1" applyAlignment="1" applyProtection="1">
      <alignment vertical="center"/>
    </xf>
    <xf numFmtId="14" fontId="7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7" fontId="69" fillId="26" borderId="40" xfId="587" applyNumberFormat="1" applyFont="1" applyFill="1" applyBorder="1" applyAlignment="1" applyProtection="1">
      <alignment horizontal="right" vertical="center"/>
      <protection locked="0"/>
    </xf>
    <xf numFmtId="2" fontId="69" fillId="0" borderId="40" xfId="1612" applyNumberFormat="1" applyFont="1" applyFill="1" applyBorder="1" applyAlignment="1" applyProtection="1">
      <alignment horizontal="right" vertical="center"/>
    </xf>
    <xf numFmtId="0" fontId="62" fillId="13" borderId="1" xfId="528" applyFont="1" applyFill="1" applyBorder="1" applyAlignment="1" applyProtection="1">
      <alignment horizontal="center" vertical="center" wrapText="1"/>
    </xf>
    <xf numFmtId="0" fontId="22" fillId="26" borderId="0" xfId="465" applyFont="1" applyFill="1" applyBorder="1" applyAlignment="1" applyProtection="1">
      <alignment horizontal="left" vertical="center"/>
    </xf>
    <xf numFmtId="0" fontId="22" fillId="26" borderId="0" xfId="500" applyFont="1" applyFill="1" applyBorder="1" applyAlignment="1" applyProtection="1">
      <alignment horizontal="left" vertical="center"/>
    </xf>
    <xf numFmtId="0" fontId="73" fillId="31" borderId="40" xfId="465" applyFont="1" applyFill="1" applyBorder="1" applyAlignment="1" applyProtection="1">
      <alignment horizontal="center" vertical="center" wrapText="1"/>
    </xf>
    <xf numFmtId="0" fontId="63" fillId="26" borderId="0" xfId="465" applyFont="1" applyFill="1" applyBorder="1" applyAlignment="1" applyProtection="1">
      <alignment vertical="center"/>
    </xf>
    <xf numFmtId="169" fontId="180" fillId="26" borderId="0" xfId="0" applyNumberFormat="1" applyFont="1" applyFill="1"/>
    <xf numFmtId="169" fontId="181" fillId="0" borderId="40" xfId="0" applyNumberFormat="1" applyFont="1" applyBorder="1" applyAlignment="1" applyProtection="1">
      <alignment vertical="center"/>
    </xf>
    <xf numFmtId="0" fontId="21" fillId="26" borderId="0" xfId="465" applyFont="1" applyFill="1" applyBorder="1" applyAlignment="1" applyProtection="1">
      <alignment horizontal="left" vertical="center"/>
    </xf>
    <xf numFmtId="0" fontId="21" fillId="26" borderId="0" xfId="500" applyFont="1" applyFill="1" applyBorder="1" applyAlignment="1" applyProtection="1">
      <alignment horizontal="left" vertical="center"/>
    </xf>
    <xf numFmtId="0" fontId="63" fillId="26" borderId="0" xfId="465" applyFont="1" applyFill="1" applyAlignment="1" applyProtection="1">
      <alignment vertical="center"/>
    </xf>
    <xf numFmtId="0" fontId="63" fillId="26" borderId="0" xfId="465" applyFont="1" applyFill="1" applyAlignment="1" applyProtection="1">
      <alignment horizontal="center" vertical="center"/>
    </xf>
    <xf numFmtId="0" fontId="24" fillId="101" borderId="41" xfId="465" applyFont="1" applyFill="1" applyBorder="1" applyAlignment="1" applyProtection="1">
      <alignment horizontal="center" vertical="center"/>
    </xf>
    <xf numFmtId="0" fontId="24" fillId="102" borderId="0" xfId="465" applyFont="1" applyFill="1" applyBorder="1" applyAlignment="1" applyProtection="1">
      <alignment horizontal="center" vertical="center"/>
    </xf>
    <xf numFmtId="169" fontId="181" fillId="95" borderId="49" xfId="0" applyNumberFormat="1" applyFont="1" applyFill="1" applyBorder="1" applyAlignment="1" applyProtection="1">
      <alignment vertical="center"/>
    </xf>
    <xf numFmtId="178" fontId="184" fillId="95" borderId="40" xfId="10" applyNumberFormat="1" applyFont="1" applyFill="1" applyBorder="1" applyAlignment="1" applyProtection="1">
      <alignment horizontal="center" vertical="center" wrapText="1"/>
    </xf>
    <xf numFmtId="0" fontId="185" fillId="26" borderId="0" xfId="465" applyFont="1" applyFill="1" applyBorder="1" applyAlignment="1" applyProtection="1">
      <alignment horizontal="center" vertical="center"/>
    </xf>
    <xf numFmtId="169" fontId="181" fillId="95" borderId="40" xfId="0" applyNumberFormat="1" applyFont="1" applyFill="1" applyBorder="1" applyAlignment="1" applyProtection="1">
      <alignment vertical="center"/>
    </xf>
    <xf numFmtId="169" fontId="181" fillId="95" borderId="0" xfId="0" applyNumberFormat="1" applyFont="1" applyFill="1" applyBorder="1" applyAlignment="1" applyProtection="1">
      <alignment vertical="center"/>
    </xf>
    <xf numFmtId="0" fontId="0" fillId="26" borderId="0" xfId="0" applyFill="1" applyBorder="1"/>
    <xf numFmtId="0" fontId="63" fillId="26" borderId="9" xfId="465" applyFont="1" applyFill="1" applyBorder="1" applyAlignment="1" applyProtection="1">
      <alignment horizontal="center" vertical="center"/>
    </xf>
    <xf numFmtId="0" fontId="63" fillId="26" borderId="9" xfId="500" applyFont="1" applyFill="1" applyBorder="1" applyAlignment="1" applyProtection="1">
      <alignment horizontal="center" vertical="center"/>
    </xf>
    <xf numFmtId="49" fontId="184" fillId="95" borderId="51" xfId="10" applyNumberFormat="1" applyFont="1" applyFill="1" applyBorder="1" applyAlignment="1" applyProtection="1">
      <alignment vertical="center" wrapText="1"/>
      <protection locked="0"/>
    </xf>
    <xf numFmtId="0" fontId="63" fillId="26" borderId="0" xfId="465" applyFont="1" applyFill="1" applyBorder="1" applyAlignment="1" applyProtection="1">
      <alignment horizontal="center" vertical="center"/>
    </xf>
    <xf numFmtId="0" fontId="73" fillId="31" borderId="40" xfId="500" applyFont="1" applyFill="1" applyBorder="1" applyAlignment="1" applyProtection="1">
      <alignment horizontal="center" vertical="center" wrapText="1"/>
    </xf>
    <xf numFmtId="0" fontId="28" fillId="102" borderId="0" xfId="465" applyFont="1" applyFill="1" applyBorder="1" applyAlignment="1" applyProtection="1">
      <alignment vertical="center" wrapText="1"/>
    </xf>
    <xf numFmtId="0" fontId="0" fillId="26" borderId="0" xfId="0" applyFill="1" applyAlignment="1">
      <alignment vertical="center"/>
    </xf>
    <xf numFmtId="179" fontId="63" fillId="26" borderId="40" xfId="465" applyNumberFormat="1" applyFont="1" applyFill="1" applyBorder="1" applyAlignment="1" applyProtection="1">
      <alignment horizontal="center"/>
      <protection locked="0"/>
    </xf>
    <xf numFmtId="0" fontId="63" fillId="0" borderId="40" xfId="465" applyFont="1" applyBorder="1" applyAlignment="1" applyProtection="1">
      <alignment horizontal="left"/>
      <protection locked="0"/>
    </xf>
    <xf numFmtId="17" fontId="63" fillId="0" borderId="40" xfId="465" applyNumberFormat="1" applyFont="1" applyBorder="1" applyAlignment="1" applyProtection="1">
      <alignment horizontal="center" vertical="center"/>
      <protection locked="0"/>
    </xf>
    <xf numFmtId="0" fontId="63" fillId="0" borderId="40" xfId="500" applyFont="1" applyBorder="1" applyAlignment="1" applyProtection="1">
      <alignment horizontal="center"/>
      <protection locked="0"/>
    </xf>
    <xf numFmtId="4" fontId="63" fillId="0" borderId="40" xfId="465" applyNumberFormat="1" applyFont="1" applyBorder="1" applyAlignment="1" applyProtection="1">
      <alignment horizontal="left"/>
      <protection locked="0"/>
    </xf>
    <xf numFmtId="4" fontId="0" fillId="0" borderId="40" xfId="120" applyNumberFormat="1" applyFont="1" applyBorder="1" applyProtection="1">
      <protection locked="0"/>
    </xf>
    <xf numFmtId="0" fontId="63" fillId="26" borderId="0" xfId="465" applyFont="1" applyFill="1" applyBorder="1" applyProtection="1"/>
    <xf numFmtId="0" fontId="24" fillId="31" borderId="40" xfId="465" applyFont="1" applyFill="1" applyBorder="1" applyAlignment="1" applyProtection="1">
      <alignment horizontal="center" vertical="center"/>
    </xf>
    <xf numFmtId="169" fontId="21" fillId="31" borderId="40" xfId="465" applyNumberFormat="1" applyFont="1" applyFill="1" applyBorder="1" applyAlignment="1" applyProtection="1">
      <alignment vertical="center"/>
    </xf>
    <xf numFmtId="169" fontId="63" fillId="26" borderId="0" xfId="465" applyNumberFormat="1" applyFont="1" applyFill="1" applyBorder="1" applyProtection="1"/>
    <xf numFmtId="0" fontId="0" fillId="0" borderId="40" xfId="120" applyNumberFormat="1" applyFont="1" applyBorder="1" applyProtection="1">
      <protection locked="0"/>
    </xf>
    <xf numFmtId="43" fontId="63" fillId="26" borderId="0" xfId="465" applyNumberFormat="1" applyFont="1" applyFill="1" applyBorder="1" applyProtection="1"/>
    <xf numFmtId="180" fontId="63" fillId="26" borderId="40" xfId="465" applyNumberFormat="1" applyFont="1" applyFill="1" applyBorder="1" applyAlignment="1" applyProtection="1">
      <alignment horizontal="left"/>
      <protection locked="0"/>
    </xf>
    <xf numFmtId="178" fontId="63" fillId="0" borderId="40" xfId="465" applyNumberFormat="1" applyFont="1" applyBorder="1" applyAlignment="1" applyProtection="1">
      <alignment horizontal="center" vertical="center"/>
      <protection locked="0"/>
    </xf>
    <xf numFmtId="17" fontId="63" fillId="0" borderId="40" xfId="500" applyNumberFormat="1" applyFont="1" applyBorder="1" applyAlignment="1" applyProtection="1">
      <alignment horizontal="left"/>
      <protection locked="0"/>
    </xf>
    <xf numFmtId="17" fontId="63" fillId="0" borderId="40" xfId="465" applyNumberFormat="1" applyFont="1" applyBorder="1" applyAlignment="1" applyProtection="1">
      <alignment horizontal="left"/>
      <protection locked="0"/>
    </xf>
    <xf numFmtId="4" fontId="0" fillId="0" borderId="0" xfId="0" applyNumberFormat="1"/>
    <xf numFmtId="14" fontId="6" fillId="0" borderId="1" xfId="0" applyNumberFormat="1" applyFont="1" applyBorder="1" applyAlignment="1" applyProtection="1">
      <alignment horizontal="center"/>
      <protection locked="0"/>
    </xf>
    <xf numFmtId="14" fontId="5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4" fontId="152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177" fontId="66" fillId="26" borderId="40" xfId="587" applyNumberFormat="1" applyFont="1" applyFill="1" applyBorder="1" applyAlignment="1" applyProtection="1">
      <alignment horizontal="right" vertical="center"/>
      <protection locked="0"/>
    </xf>
    <xf numFmtId="14" fontId="4" fillId="26" borderId="7" xfId="0" applyNumberFormat="1" applyFont="1" applyFill="1" applyBorder="1" applyAlignment="1" applyProtection="1">
      <alignment horizontal="center" vertical="center" readingOrder="1"/>
      <protection locked="0"/>
    </xf>
    <xf numFmtId="14" fontId="4" fillId="26" borderId="7" xfId="0" applyNumberFormat="1" applyFont="1" applyFill="1" applyBorder="1" applyAlignment="1" applyProtection="1">
      <alignment horizontal="center" vertical="justify"/>
      <protection locked="0"/>
    </xf>
    <xf numFmtId="49" fontId="152" fillId="0" borderId="1" xfId="528" applyNumberFormat="1" applyFont="1" applyFill="1" applyBorder="1" applyAlignment="1" applyProtection="1">
      <alignment horizontal="center" vertical="center" wrapText="1" readingOrder="1"/>
      <protection locked="0"/>
    </xf>
    <xf numFmtId="49" fontId="152" fillId="0" borderId="1" xfId="596" applyNumberFormat="1" applyFont="1" applyFill="1" applyBorder="1" applyAlignment="1" applyProtection="1">
      <alignment horizontal="center" vertical="center" wrapText="1"/>
      <protection locked="0"/>
    </xf>
    <xf numFmtId="174" fontId="189" fillId="0" borderId="0" xfId="0" applyNumberFormat="1" applyFont="1" applyAlignment="1">
      <alignment horizontal="center" vertical="center"/>
    </xf>
    <xf numFmtId="0" fontId="144" fillId="0" borderId="1" xfId="0" applyFont="1" applyFill="1" applyBorder="1" applyAlignment="1" applyProtection="1">
      <alignment horizontal="center" vertical="center"/>
      <protection locked="0"/>
    </xf>
    <xf numFmtId="0" fontId="144" fillId="0" borderId="1" xfId="0" applyFont="1" applyFill="1" applyBorder="1" applyAlignment="1" applyProtection="1">
      <alignment horizontal="center" vertical="center" wrapText="1"/>
      <protection locked="0"/>
    </xf>
    <xf numFmtId="174" fontId="144" fillId="26" borderId="1" xfId="0" applyNumberFormat="1" applyFont="1" applyFill="1" applyBorder="1" applyAlignment="1" applyProtection="1">
      <alignment horizontal="center" vertical="center"/>
      <protection locked="0"/>
    </xf>
    <xf numFmtId="0" fontId="145" fillId="26" borderId="1" xfId="0" applyFont="1" applyFill="1" applyBorder="1" applyAlignment="1" applyProtection="1">
      <alignment horizontal="center" vertical="center" wrapText="1"/>
      <protection locked="0"/>
    </xf>
    <xf numFmtId="49" fontId="144" fillId="0" borderId="1" xfId="0" applyNumberFormat="1" applyFont="1" applyFill="1" applyBorder="1" applyAlignment="1" applyProtection="1">
      <alignment horizontal="center" vertical="center"/>
      <protection locked="0"/>
    </xf>
    <xf numFmtId="0" fontId="145" fillId="0" borderId="1" xfId="0" applyFont="1" applyBorder="1" applyAlignment="1" applyProtection="1">
      <alignment horizontal="center" vertical="center" wrapText="1"/>
      <protection locked="0"/>
    </xf>
    <xf numFmtId="174" fontId="144" fillId="0" borderId="1" xfId="0" applyNumberFormat="1" applyFont="1" applyFill="1" applyBorder="1" applyAlignment="1" applyProtection="1">
      <alignment horizontal="center" vertical="center"/>
      <protection locked="0"/>
    </xf>
    <xf numFmtId="14" fontId="152" fillId="0" borderId="1" xfId="597" applyNumberFormat="1" applyFont="1" applyFill="1" applyBorder="1" applyAlignment="1" applyProtection="1">
      <alignment horizontal="center" vertical="center" wrapText="1" readingOrder="1"/>
      <protection locked="0"/>
    </xf>
    <xf numFmtId="14" fontId="4" fillId="0" borderId="7" xfId="0" applyNumberFormat="1" applyFont="1" applyBorder="1" applyAlignment="1" applyProtection="1">
      <alignment horizontal="center" vertical="center" readingOrder="1"/>
      <protection locked="0"/>
    </xf>
    <xf numFmtId="49" fontId="144" fillId="0" borderId="1" xfId="0" applyNumberFormat="1" applyFont="1" applyFill="1" applyBorder="1" applyAlignment="1" applyProtection="1">
      <alignment horizontal="center"/>
      <protection locked="0"/>
    </xf>
    <xf numFmtId="49" fontId="152" fillId="26" borderId="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Fill="1"/>
    <xf numFmtId="0" fontId="152" fillId="0" borderId="0" xfId="0" applyFont="1" applyFill="1"/>
    <xf numFmtId="0" fontId="172" fillId="0" borderId="0" xfId="528" applyFont="1" applyFill="1" applyAlignment="1" applyProtection="1">
      <alignment vertical="center"/>
      <protection locked="0"/>
    </xf>
    <xf numFmtId="49" fontId="152" fillId="26" borderId="52" xfId="0" applyNumberFormat="1" applyFont="1" applyFill="1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49" fontId="152" fillId="26" borderId="53" xfId="0" applyNumberFormat="1" applyFont="1" applyFill="1" applyBorder="1" applyAlignment="1" applyProtection="1">
      <alignment horizontal="center" vertical="center"/>
      <protection locked="0"/>
    </xf>
    <xf numFmtId="0" fontId="152" fillId="26" borderId="53" xfId="0" applyNumberFormat="1" applyFont="1" applyFill="1" applyBorder="1" applyAlignment="1" applyProtection="1">
      <alignment horizontal="center" vertical="center"/>
      <protection locked="0"/>
    </xf>
    <xf numFmtId="49" fontId="66" fillId="26" borderId="53" xfId="528" applyNumberFormat="1" applyFont="1" applyFill="1" applyBorder="1" applyAlignment="1" applyProtection="1">
      <alignment horizontal="center" vertical="center"/>
      <protection locked="0"/>
    </xf>
    <xf numFmtId="49" fontId="152" fillId="26" borderId="52" xfId="0" applyNumberFormat="1" applyFont="1" applyFill="1" applyBorder="1" applyAlignment="1" applyProtection="1">
      <alignment horizontal="center" vertical="center"/>
      <protection locked="0"/>
    </xf>
    <xf numFmtId="2" fontId="69" fillId="0" borderId="53" xfId="1612" applyNumberFormat="1" applyFont="1" applyFill="1" applyBorder="1" applyAlignment="1" applyProtection="1">
      <alignment horizontal="right" vertical="center"/>
    </xf>
    <xf numFmtId="0" fontId="39" fillId="28" borderId="54" xfId="602" applyFont="1" applyFill="1" applyBorder="1" applyAlignment="1" applyProtection="1">
      <alignment horizontal="center" vertical="center" wrapText="1"/>
    </xf>
    <xf numFmtId="0" fontId="39" fillId="28" borderId="55" xfId="602" applyFont="1" applyFill="1" applyBorder="1" applyAlignment="1" applyProtection="1">
      <alignment horizontal="center" vertical="center" wrapText="1"/>
    </xf>
    <xf numFmtId="49" fontId="32" fillId="13" borderId="55" xfId="528" applyNumberFormat="1" applyFont="1" applyFill="1" applyBorder="1" applyAlignment="1" applyProtection="1">
      <alignment horizontal="center" vertical="center" wrapText="1"/>
    </xf>
    <xf numFmtId="0" fontId="32" fillId="13" borderId="55" xfId="528" applyNumberFormat="1" applyFont="1" applyFill="1" applyBorder="1" applyAlignment="1" applyProtection="1">
      <alignment horizontal="center" vertical="center" wrapText="1"/>
    </xf>
    <xf numFmtId="0" fontId="0" fillId="0" borderId="40" xfId="0" applyBorder="1" applyAlignment="1" applyProtection="1">
      <alignment horizontal="center" vertical="center"/>
      <protection locked="0"/>
    </xf>
    <xf numFmtId="49" fontId="152" fillId="26" borderId="40" xfId="0" applyNumberFormat="1" applyFont="1" applyFill="1" applyBorder="1" applyAlignment="1" applyProtection="1">
      <alignment horizontal="center" vertical="center"/>
      <protection locked="0"/>
    </xf>
    <xf numFmtId="0" fontId="152" fillId="26" borderId="40" xfId="0" applyNumberFormat="1" applyFont="1" applyFill="1" applyBorder="1" applyAlignment="1" applyProtection="1">
      <alignment horizontal="center" vertical="center"/>
      <protection locked="0"/>
    </xf>
    <xf numFmtId="49" fontId="66" fillId="26" borderId="40" xfId="528" applyNumberFormat="1" applyFont="1" applyFill="1" applyBorder="1" applyAlignment="1" applyProtection="1">
      <alignment horizontal="center" vertical="center"/>
      <protection locked="0"/>
    </xf>
    <xf numFmtId="0" fontId="174" fillId="0" borderId="40" xfId="0" applyFont="1" applyBorder="1" applyAlignment="1">
      <alignment vertical="center" wrapText="1"/>
    </xf>
    <xf numFmtId="2" fontId="69" fillId="0" borderId="56" xfId="1612" applyNumberFormat="1" applyFont="1" applyFill="1" applyBorder="1" applyAlignment="1" applyProtection="1">
      <alignment horizontal="right" vertical="center"/>
    </xf>
    <xf numFmtId="49" fontId="152" fillId="26" borderId="40" xfId="599" applyNumberFormat="1" applyFont="1" applyFill="1" applyBorder="1" applyAlignment="1" applyProtection="1">
      <alignment horizontal="center" vertical="center"/>
      <protection locked="0"/>
    </xf>
    <xf numFmtId="0" fontId="152" fillId="26" borderId="40" xfId="599" applyNumberFormat="1" applyFont="1" applyFill="1" applyBorder="1" applyAlignment="1" applyProtection="1">
      <alignment horizontal="center" vertical="center"/>
      <protection locked="0"/>
    </xf>
    <xf numFmtId="49" fontId="152" fillId="26" borderId="40" xfId="598" applyNumberFormat="1" applyFont="1" applyFill="1" applyBorder="1" applyAlignment="1" applyProtection="1">
      <alignment horizontal="center" vertical="center"/>
      <protection locked="0"/>
    </xf>
    <xf numFmtId="49" fontId="2" fillId="26" borderId="40" xfId="599" applyNumberFormat="1" applyFont="1" applyFill="1" applyBorder="1" applyAlignment="1">
      <alignment horizontal="center"/>
    </xf>
    <xf numFmtId="0" fontId="2" fillId="26" borderId="40" xfId="599" applyFont="1" applyFill="1" applyBorder="1" applyAlignment="1">
      <alignment horizontal="center"/>
    </xf>
    <xf numFmtId="0" fontId="174" fillId="26" borderId="40" xfId="0" applyFont="1" applyFill="1" applyBorder="1" applyAlignment="1">
      <alignment vertical="center" wrapText="1"/>
    </xf>
    <xf numFmtId="0" fontId="152" fillId="26" borderId="40" xfId="0" applyFont="1" applyFill="1" applyBorder="1" applyAlignment="1" applyProtection="1">
      <alignment horizontal="center"/>
      <protection locked="0"/>
    </xf>
    <xf numFmtId="0" fontId="163" fillId="0" borderId="40" xfId="0" applyFont="1" applyBorder="1"/>
    <xf numFmtId="0" fontId="152" fillId="26" borderId="40" xfId="598" applyNumberFormat="1" applyFont="1" applyFill="1" applyBorder="1" applyAlignment="1" applyProtection="1">
      <alignment horizontal="center" vertical="center"/>
      <protection locked="0"/>
    </xf>
    <xf numFmtId="0" fontId="174" fillId="0" borderId="40" xfId="0" applyFont="1" applyBorder="1" applyAlignment="1">
      <alignment horizontal="right" vertical="center" wrapText="1"/>
    </xf>
    <xf numFmtId="0" fontId="174" fillId="26" borderId="40" xfId="0" applyFont="1" applyFill="1" applyBorder="1" applyAlignment="1">
      <alignment horizontal="right" vertical="center" wrapText="1"/>
    </xf>
    <xf numFmtId="0" fontId="0" fillId="0" borderId="57" xfId="0" applyBorder="1" applyAlignment="1" applyProtection="1">
      <alignment horizontal="center" vertical="center"/>
      <protection locked="0"/>
    </xf>
    <xf numFmtId="49" fontId="190" fillId="0" borderId="40" xfId="0" applyNumberFormat="1" applyFont="1" applyBorder="1" applyAlignment="1">
      <alignment horizontal="center"/>
    </xf>
    <xf numFmtId="0" fontId="8" fillId="26" borderId="40" xfId="0" applyFont="1" applyFill="1" applyBorder="1" applyAlignment="1">
      <alignment horizontal="center"/>
    </xf>
    <xf numFmtId="49" fontId="152" fillId="26" borderId="53" xfId="599" applyNumberFormat="1" applyFont="1" applyFill="1" applyBorder="1" applyAlignment="1" applyProtection="1">
      <alignment horizontal="center" vertical="center"/>
      <protection locked="0"/>
    </xf>
    <xf numFmtId="0" fontId="174" fillId="0" borderId="53" xfId="0" applyFont="1" applyBorder="1" applyAlignment="1">
      <alignment vertical="center" wrapText="1"/>
    </xf>
    <xf numFmtId="0" fontId="32" fillId="13" borderId="58" xfId="528" applyFont="1" applyFill="1" applyBorder="1" applyAlignment="1" applyProtection="1">
      <alignment horizontal="center" vertical="center" wrapText="1"/>
    </xf>
    <xf numFmtId="49" fontId="152" fillId="26" borderId="59" xfId="0" applyNumberFormat="1" applyFont="1" applyFill="1" applyBorder="1" applyAlignment="1" applyProtection="1">
      <alignment horizontal="center"/>
      <protection locked="0"/>
    </xf>
    <xf numFmtId="49" fontId="152" fillId="26" borderId="60" xfId="0" applyNumberFormat="1" applyFont="1" applyFill="1" applyBorder="1" applyAlignment="1" applyProtection="1">
      <alignment horizontal="center"/>
      <protection locked="0"/>
    </xf>
    <xf numFmtId="49" fontId="152" fillId="26" borderId="61" xfId="0" applyNumberFormat="1" applyFont="1" applyFill="1" applyBorder="1" applyAlignment="1" applyProtection="1">
      <alignment horizontal="center" vertical="center"/>
      <protection locked="0"/>
    </xf>
    <xf numFmtId="0" fontId="152" fillId="26" borderId="61" xfId="0" applyNumberFormat="1" applyFont="1" applyFill="1" applyBorder="1" applyAlignment="1" applyProtection="1">
      <alignment horizontal="center" vertical="center"/>
      <protection locked="0"/>
    </xf>
    <xf numFmtId="49" fontId="66" fillId="26" borderId="61" xfId="528" applyNumberFormat="1" applyFont="1" applyFill="1" applyBorder="1" applyAlignment="1" applyProtection="1">
      <alignment horizontal="center" vertical="center"/>
      <protection locked="0"/>
    </xf>
    <xf numFmtId="49" fontId="152" fillId="26" borderId="62" xfId="0" applyNumberFormat="1" applyFont="1" applyFill="1" applyBorder="1" applyAlignment="1" applyProtection="1">
      <alignment horizontal="center" vertical="center"/>
      <protection locked="0"/>
    </xf>
    <xf numFmtId="0" fontId="174" fillId="0" borderId="57" xfId="0" applyFont="1" applyBorder="1" applyAlignment="1">
      <alignment horizontal="right" vertical="center" wrapText="1"/>
    </xf>
    <xf numFmtId="2" fontId="69" fillId="0" borderId="63" xfId="1612" applyNumberFormat="1" applyFont="1" applyFill="1" applyBorder="1" applyAlignment="1" applyProtection="1">
      <alignment horizontal="right" vertical="center"/>
    </xf>
    <xf numFmtId="0" fontId="152" fillId="0" borderId="1" xfId="0" applyFont="1" applyFill="1" applyBorder="1" applyAlignment="1" applyProtection="1">
      <alignment horizontal="center"/>
      <protection locked="0"/>
    </xf>
    <xf numFmtId="0" fontId="152" fillId="0" borderId="1" xfId="0" applyFont="1" applyFill="1" applyBorder="1" applyAlignment="1" applyProtection="1">
      <alignment horizontal="center" vertical="center" wrapText="1"/>
      <protection locked="0"/>
    </xf>
    <xf numFmtId="49" fontId="144" fillId="26" borderId="1" xfId="0" applyNumberFormat="1" applyFont="1" applyFill="1" applyBorder="1" applyAlignment="1" applyProtection="1">
      <alignment horizontal="center" vertical="center"/>
      <protection locked="0"/>
    </xf>
    <xf numFmtId="2" fontId="66" fillId="26" borderId="40" xfId="587" applyNumberFormat="1" applyFont="1" applyFill="1" applyBorder="1" applyAlignment="1" applyProtection="1">
      <alignment horizontal="right" vertical="center"/>
      <protection locked="0"/>
    </xf>
    <xf numFmtId="169" fontId="21" fillId="0" borderId="21" xfId="503" applyNumberFormat="1" applyFont="1" applyBorder="1" applyAlignment="1" applyProtection="1">
      <alignment horizontal="center" vertical="center"/>
    </xf>
    <xf numFmtId="169" fontId="21" fillId="0" borderId="20" xfId="503" applyNumberFormat="1" applyFont="1" applyBorder="1" applyAlignment="1" applyProtection="1">
      <alignment horizontal="center" vertical="center"/>
    </xf>
    <xf numFmtId="0" fontId="32" fillId="13" borderId="2" xfId="503" applyFont="1" applyFill="1" applyBorder="1" applyAlignment="1" applyProtection="1">
      <alignment horizontal="center" vertical="center"/>
      <protection locked="0"/>
    </xf>
    <xf numFmtId="0" fontId="32" fillId="13" borderId="4" xfId="503" applyFont="1" applyFill="1" applyBorder="1" applyAlignment="1" applyProtection="1">
      <alignment horizontal="center" vertical="center"/>
      <protection locked="0"/>
    </xf>
    <xf numFmtId="169" fontId="21" fillId="0" borderId="15" xfId="503" applyNumberFormat="1" applyFont="1" applyBorder="1" applyAlignment="1" applyProtection="1">
      <alignment horizontal="center" vertical="center"/>
    </xf>
    <xf numFmtId="169" fontId="21" fillId="0" borderId="17" xfId="503" applyNumberFormat="1" applyFont="1" applyBorder="1" applyAlignment="1" applyProtection="1">
      <alignment horizontal="center" vertical="center"/>
    </xf>
    <xf numFmtId="169" fontId="41" fillId="0" borderId="15" xfId="503" applyNumberFormat="1" applyFont="1" applyBorder="1" applyAlignment="1" applyProtection="1">
      <alignment horizontal="center" vertical="center"/>
    </xf>
    <xf numFmtId="169" fontId="41" fillId="0" borderId="17" xfId="503" applyNumberFormat="1" applyFont="1" applyBorder="1" applyAlignment="1" applyProtection="1">
      <alignment horizontal="center" vertical="center"/>
    </xf>
    <xf numFmtId="169" fontId="41" fillId="0" borderId="8" xfId="503" applyNumberFormat="1" applyFont="1" applyBorder="1" applyAlignment="1" applyProtection="1">
      <alignment horizontal="center" vertical="center" wrapText="1"/>
    </xf>
    <xf numFmtId="169" fontId="41" fillId="0" borderId="18" xfId="503" applyNumberFormat="1" applyFont="1" applyBorder="1" applyAlignment="1" applyProtection="1">
      <alignment horizontal="center" vertical="center" wrapText="1"/>
    </xf>
    <xf numFmtId="0" fontId="52" fillId="21" borderId="2" xfId="503" applyFont="1" applyFill="1" applyBorder="1" applyAlignment="1" applyProtection="1">
      <alignment horizontal="center" vertical="center"/>
    </xf>
    <xf numFmtId="0" fontId="52" fillId="21" borderId="4" xfId="503" applyFont="1" applyFill="1" applyBorder="1" applyAlignment="1" applyProtection="1">
      <alignment horizontal="center" vertical="center"/>
    </xf>
    <xf numFmtId="169" fontId="146" fillId="26" borderId="2" xfId="594" applyNumberFormat="1" applyFont="1" applyFill="1" applyBorder="1" applyAlignment="1" applyProtection="1">
      <alignment horizontal="left" vertical="center" wrapText="1"/>
    </xf>
    <xf numFmtId="169" fontId="146" fillId="26" borderId="4" xfId="594" applyNumberFormat="1" applyFont="1" applyFill="1" applyBorder="1" applyAlignment="1" applyProtection="1">
      <alignment horizontal="left" vertical="center" wrapText="1"/>
    </xf>
    <xf numFmtId="0" fontId="32" fillId="21" borderId="2" xfId="503" applyFont="1" applyFill="1" applyBorder="1" applyAlignment="1" applyProtection="1">
      <alignment horizontal="center" vertical="center"/>
    </xf>
    <xf numFmtId="0" fontId="32" fillId="21" borderId="3" xfId="503" applyFont="1" applyFill="1" applyBorder="1" applyAlignment="1" applyProtection="1">
      <alignment horizontal="center" vertical="center"/>
    </xf>
    <xf numFmtId="0" fontId="32" fillId="21" borderId="4" xfId="503" applyFont="1" applyFill="1" applyBorder="1" applyAlignment="1" applyProtection="1">
      <alignment horizontal="center" vertical="center"/>
    </xf>
    <xf numFmtId="169" fontId="32" fillId="21" borderId="2" xfId="503" applyNumberFormat="1" applyFont="1" applyFill="1" applyBorder="1" applyAlignment="1" applyProtection="1">
      <alignment horizontal="left" vertical="center"/>
    </xf>
    <xf numFmtId="169" fontId="32" fillId="21" borderId="3" xfId="503" applyNumberFormat="1" applyFont="1" applyFill="1" applyBorder="1" applyAlignment="1" applyProtection="1">
      <alignment horizontal="left" vertical="center"/>
    </xf>
    <xf numFmtId="169" fontId="32" fillId="21" borderId="4" xfId="503" applyNumberFormat="1" applyFont="1" applyFill="1" applyBorder="1" applyAlignment="1" applyProtection="1">
      <alignment horizontal="left" vertical="center"/>
    </xf>
    <xf numFmtId="169" fontId="146" fillId="26" borderId="2" xfId="594" applyNumberFormat="1" applyFont="1" applyFill="1" applyBorder="1" applyAlignment="1" applyProtection="1">
      <alignment horizontal="left" vertical="center" wrapText="1"/>
      <protection locked="0"/>
    </xf>
    <xf numFmtId="169" fontId="146" fillId="26" borderId="4" xfId="594" applyNumberFormat="1" applyFont="1" applyFill="1" applyBorder="1" applyAlignment="1" applyProtection="1">
      <alignment horizontal="left" vertical="center" wrapText="1"/>
      <protection locked="0"/>
    </xf>
    <xf numFmtId="169" fontId="86" fillId="0" borderId="3" xfId="503" applyNumberFormat="1" applyFont="1" applyBorder="1" applyAlignment="1" applyProtection="1">
      <alignment horizontal="left" vertical="center"/>
    </xf>
    <xf numFmtId="169" fontId="86" fillId="0" borderId="4" xfId="503" applyNumberFormat="1" applyFont="1" applyBorder="1" applyAlignment="1" applyProtection="1">
      <alignment horizontal="left" vertical="center"/>
    </xf>
    <xf numFmtId="166" fontId="96" fillId="0" borderId="2" xfId="555" applyNumberFormat="1" applyFont="1" applyBorder="1" applyAlignment="1" applyProtection="1">
      <alignment horizontal="center" vertical="center"/>
      <protection locked="0"/>
    </xf>
    <xf numFmtId="166" fontId="96" fillId="0" borderId="4" xfId="555" applyNumberFormat="1" applyFont="1" applyBorder="1" applyAlignment="1" applyProtection="1">
      <alignment horizontal="center" vertical="center"/>
      <protection locked="0"/>
    </xf>
    <xf numFmtId="169" fontId="87" fillId="0" borderId="3" xfId="503" applyNumberFormat="1" applyFont="1" applyBorder="1" applyAlignment="1" applyProtection="1">
      <alignment horizontal="left" vertical="center"/>
    </xf>
    <xf numFmtId="169" fontId="87" fillId="0" borderId="4" xfId="503" applyNumberFormat="1" applyFont="1" applyBorder="1" applyAlignment="1" applyProtection="1">
      <alignment horizontal="left" vertical="center"/>
    </xf>
    <xf numFmtId="166" fontId="97" fillId="0" borderId="2" xfId="555" applyNumberFormat="1" applyFont="1" applyFill="1" applyBorder="1" applyAlignment="1" applyProtection="1">
      <alignment horizontal="center" vertical="center"/>
      <protection locked="0"/>
    </xf>
    <xf numFmtId="166" fontId="97" fillId="0" borderId="4" xfId="555" applyNumberFormat="1" applyFont="1" applyFill="1" applyBorder="1" applyAlignment="1" applyProtection="1">
      <alignment horizontal="center" vertical="center"/>
      <protection locked="0"/>
    </xf>
    <xf numFmtId="169" fontId="97" fillId="0" borderId="2" xfId="503" applyNumberFormat="1" applyFont="1" applyBorder="1" applyAlignment="1" applyProtection="1">
      <alignment horizontal="center" vertical="center"/>
      <protection locked="0"/>
    </xf>
    <xf numFmtId="169" fontId="97" fillId="0" borderId="4" xfId="503" applyNumberFormat="1" applyFont="1" applyBorder="1" applyAlignment="1" applyProtection="1">
      <alignment horizontal="center" vertical="center"/>
      <protection locked="0"/>
    </xf>
    <xf numFmtId="169" fontId="98" fillId="0" borderId="2" xfId="503" applyNumberFormat="1" applyFont="1" applyBorder="1" applyAlignment="1" applyProtection="1">
      <alignment horizontal="center" vertical="center"/>
      <protection locked="0"/>
    </xf>
    <xf numFmtId="169" fontId="98" fillId="0" borderId="4" xfId="503" applyNumberFormat="1" applyFont="1" applyBorder="1" applyAlignment="1" applyProtection="1">
      <alignment horizontal="center" vertical="center"/>
      <protection locked="0"/>
    </xf>
    <xf numFmtId="169" fontId="85" fillId="0" borderId="3" xfId="503" applyNumberFormat="1" applyFont="1" applyBorder="1" applyAlignment="1" applyProtection="1">
      <alignment horizontal="left" vertical="center"/>
    </xf>
    <xf numFmtId="169" fontId="85" fillId="0" borderId="4" xfId="503" applyNumberFormat="1" applyFont="1" applyBorder="1" applyAlignment="1" applyProtection="1">
      <alignment horizontal="left" vertical="center"/>
    </xf>
    <xf numFmtId="169" fontId="99" fillId="0" borderId="2" xfId="503" applyNumberFormat="1" applyFont="1" applyBorder="1" applyAlignment="1" applyProtection="1">
      <alignment horizontal="center" vertical="center"/>
      <protection locked="0"/>
    </xf>
    <xf numFmtId="169" fontId="99" fillId="0" borderId="4" xfId="503" applyNumberFormat="1" applyFont="1" applyBorder="1" applyAlignment="1" applyProtection="1">
      <alignment horizontal="center" vertical="center"/>
      <protection locked="0"/>
    </xf>
    <xf numFmtId="169" fontId="32" fillId="2" borderId="3" xfId="503" applyNumberFormat="1" applyFont="1" applyFill="1" applyBorder="1" applyAlignment="1" applyProtection="1">
      <alignment horizontal="left" vertical="center"/>
    </xf>
    <xf numFmtId="169" fontId="32" fillId="2" borderId="4" xfId="503" applyNumberFormat="1" applyFont="1" applyFill="1" applyBorder="1" applyAlignment="1" applyProtection="1">
      <alignment horizontal="left" vertical="center"/>
    </xf>
    <xf numFmtId="43" fontId="100" fillId="33" borderId="2" xfId="503" applyNumberFormat="1" applyFont="1" applyFill="1" applyBorder="1" applyAlignment="1" applyProtection="1">
      <alignment horizontal="center" vertical="center"/>
    </xf>
    <xf numFmtId="43" fontId="100" fillId="33" borderId="4" xfId="503" applyNumberFormat="1" applyFont="1" applyFill="1" applyBorder="1" applyAlignment="1" applyProtection="1">
      <alignment horizontal="center" vertical="center"/>
    </xf>
    <xf numFmtId="169" fontId="98" fillId="0" borderId="2" xfId="503" applyNumberFormat="1" applyFont="1" applyBorder="1" applyAlignment="1" applyProtection="1">
      <alignment horizontal="center" vertical="center"/>
    </xf>
    <xf numFmtId="169" fontId="98" fillId="0" borderId="4" xfId="503" applyNumberFormat="1" applyFont="1" applyBorder="1" applyAlignment="1" applyProtection="1">
      <alignment horizontal="center" vertical="center"/>
    </xf>
    <xf numFmtId="169" fontId="85" fillId="34" borderId="3" xfId="503" applyNumberFormat="1" applyFont="1" applyFill="1" applyBorder="1" applyAlignment="1" applyProtection="1">
      <alignment horizontal="left" vertical="center"/>
    </xf>
    <xf numFmtId="169" fontId="85" fillId="34" borderId="4" xfId="503" applyNumberFormat="1" applyFont="1" applyFill="1" applyBorder="1" applyAlignment="1" applyProtection="1">
      <alignment horizontal="left" vertical="center"/>
    </xf>
    <xf numFmtId="169" fontId="99" fillId="34" borderId="2" xfId="503" applyNumberFormat="1" applyFont="1" applyFill="1" applyBorder="1" applyAlignment="1" applyProtection="1">
      <alignment horizontal="center" vertical="center"/>
    </xf>
    <xf numFmtId="169" fontId="99" fillId="34" borderId="4" xfId="503" applyNumberFormat="1" applyFont="1" applyFill="1" applyBorder="1" applyAlignment="1" applyProtection="1">
      <alignment horizontal="center" vertical="center"/>
    </xf>
    <xf numFmtId="169" fontId="100" fillId="21" borderId="2" xfId="503" applyNumberFormat="1" applyFont="1" applyFill="1" applyBorder="1" applyAlignment="1" applyProtection="1">
      <alignment horizontal="center" vertical="center"/>
    </xf>
    <xf numFmtId="169" fontId="100" fillId="21" borderId="4" xfId="503" applyNumberFormat="1" applyFont="1" applyFill="1" applyBorder="1" applyAlignment="1" applyProtection="1">
      <alignment horizontal="center" vertical="center"/>
    </xf>
    <xf numFmtId="169" fontId="86" fillId="0" borderId="2" xfId="503" applyNumberFormat="1" applyFont="1" applyBorder="1" applyAlignment="1" applyProtection="1">
      <alignment horizontal="left" vertical="center"/>
    </xf>
    <xf numFmtId="0" fontId="100" fillId="21" borderId="2" xfId="503" applyFont="1" applyFill="1" applyBorder="1" applyAlignment="1" applyProtection="1">
      <alignment horizontal="center" vertical="center"/>
    </xf>
    <xf numFmtId="0" fontId="100" fillId="21" borderId="4" xfId="503" applyFont="1" applyFill="1" applyBorder="1" applyAlignment="1" applyProtection="1">
      <alignment horizontal="center" vertical="center"/>
    </xf>
    <xf numFmtId="169" fontId="85" fillId="35" borderId="2" xfId="503" applyNumberFormat="1" applyFont="1" applyFill="1" applyBorder="1" applyAlignment="1" applyProtection="1">
      <alignment horizontal="left" vertical="center"/>
    </xf>
    <xf numFmtId="169" fontId="85" fillId="35" borderId="3" xfId="503" applyNumberFormat="1" applyFont="1" applyFill="1" applyBorder="1" applyAlignment="1" applyProtection="1">
      <alignment horizontal="left" vertical="center"/>
    </xf>
    <xf numFmtId="169" fontId="85" fillId="35" borderId="4" xfId="503" applyNumberFormat="1" applyFont="1" applyFill="1" applyBorder="1" applyAlignment="1" applyProtection="1">
      <alignment horizontal="left" vertical="center"/>
    </xf>
    <xf numFmtId="169" fontId="99" fillId="35" borderId="2" xfId="503" applyNumberFormat="1" applyFont="1" applyFill="1" applyBorder="1" applyAlignment="1" applyProtection="1">
      <alignment horizontal="center" vertical="center"/>
    </xf>
    <xf numFmtId="169" fontId="99" fillId="35" borderId="4" xfId="503" applyNumberFormat="1" applyFont="1" applyFill="1" applyBorder="1" applyAlignment="1" applyProtection="1">
      <alignment horizontal="center" vertical="center"/>
    </xf>
    <xf numFmtId="169" fontId="85" fillId="36" borderId="2" xfId="503" applyNumberFormat="1" applyFont="1" applyFill="1" applyBorder="1" applyAlignment="1" applyProtection="1">
      <alignment horizontal="left" vertical="center"/>
    </xf>
    <xf numFmtId="169" fontId="85" fillId="36" borderId="3" xfId="503" applyNumberFormat="1" applyFont="1" applyFill="1" applyBorder="1" applyAlignment="1" applyProtection="1">
      <alignment horizontal="left" vertical="center"/>
    </xf>
    <xf numFmtId="169" fontId="85" fillId="36" borderId="4" xfId="503" applyNumberFormat="1" applyFont="1" applyFill="1" applyBorder="1" applyAlignment="1" applyProtection="1">
      <alignment horizontal="left" vertical="center"/>
    </xf>
    <xf numFmtId="169" fontId="99" fillId="36" borderId="2" xfId="503" applyNumberFormat="1" applyFont="1" applyFill="1" applyBorder="1" applyAlignment="1" applyProtection="1">
      <alignment horizontal="center" vertical="center"/>
    </xf>
    <xf numFmtId="169" fontId="99" fillId="36" borderId="4" xfId="503" applyNumberFormat="1" applyFont="1" applyFill="1" applyBorder="1" applyAlignment="1" applyProtection="1">
      <alignment horizontal="center" vertical="center"/>
    </xf>
    <xf numFmtId="169" fontId="86" fillId="37" borderId="2" xfId="503" applyNumberFormat="1" applyFont="1" applyFill="1" applyBorder="1" applyAlignment="1" applyProtection="1">
      <alignment horizontal="left" vertical="center"/>
    </xf>
    <xf numFmtId="169" fontId="86" fillId="37" borderId="3" xfId="503" applyNumberFormat="1" applyFont="1" applyFill="1" applyBorder="1" applyAlignment="1" applyProtection="1">
      <alignment horizontal="left" vertical="center"/>
    </xf>
    <xf numFmtId="169" fontId="86" fillId="37" borderId="4" xfId="503" applyNumberFormat="1" applyFont="1" applyFill="1" applyBorder="1" applyAlignment="1" applyProtection="1">
      <alignment horizontal="left" vertical="center"/>
    </xf>
    <xf numFmtId="169" fontId="98" fillId="37" borderId="2" xfId="503" applyNumberFormat="1" applyFont="1" applyFill="1" applyBorder="1" applyAlignment="1" applyProtection="1">
      <alignment horizontal="center" vertical="center"/>
    </xf>
    <xf numFmtId="169" fontId="98" fillId="37" borderId="4" xfId="503" applyNumberFormat="1" applyFont="1" applyFill="1" applyBorder="1" applyAlignment="1" applyProtection="1">
      <alignment horizontal="center" vertical="center"/>
    </xf>
    <xf numFmtId="43" fontId="177" fillId="97" borderId="2" xfId="3" applyFont="1" applyFill="1" applyBorder="1" applyAlignment="1" applyProtection="1">
      <alignment horizontal="center" vertical="center" wrapText="1"/>
    </xf>
    <xf numFmtId="43" fontId="177" fillId="97" borderId="4" xfId="3" applyFont="1" applyFill="1" applyBorder="1" applyAlignment="1" applyProtection="1">
      <alignment horizontal="center" vertical="center" wrapText="1"/>
    </xf>
    <xf numFmtId="43" fontId="97" fillId="0" borderId="2" xfId="3" applyFont="1" applyBorder="1" applyAlignment="1" applyProtection="1">
      <alignment horizontal="center" vertical="center"/>
      <protection locked="0"/>
    </xf>
    <xf numFmtId="43" fontId="97" fillId="0" borderId="4" xfId="3" applyFont="1" applyBorder="1" applyAlignment="1" applyProtection="1">
      <alignment horizontal="center" vertical="center"/>
      <protection locked="0"/>
    </xf>
    <xf numFmtId="169" fontId="86" fillId="0" borderId="40" xfId="503" applyNumberFormat="1" applyFont="1" applyBorder="1" applyAlignment="1" applyProtection="1">
      <alignment horizontal="left" vertical="center"/>
    </xf>
    <xf numFmtId="43" fontId="98" fillId="0" borderId="2" xfId="3" applyFont="1" applyBorder="1" applyAlignment="1" applyProtection="1">
      <alignment horizontal="center" vertical="center"/>
      <protection locked="0"/>
    </xf>
    <xf numFmtId="43" fontId="98" fillId="0" borderId="4" xfId="3" applyFont="1" applyBorder="1" applyAlignment="1" applyProtection="1">
      <alignment horizontal="center" vertical="center"/>
      <protection locked="0"/>
    </xf>
    <xf numFmtId="169" fontId="87" fillId="26" borderId="40" xfId="0" applyNumberFormat="1" applyFont="1" applyFill="1" applyBorder="1" applyAlignment="1" applyProtection="1">
      <alignment horizontal="left" vertical="center"/>
    </xf>
    <xf numFmtId="169" fontId="176" fillId="0" borderId="40" xfId="0" applyNumberFormat="1" applyFont="1" applyFill="1" applyBorder="1" applyAlignment="1" applyProtection="1">
      <alignment horizontal="left" vertical="center"/>
    </xf>
    <xf numFmtId="43" fontId="177" fillId="0" borderId="2" xfId="3" applyFont="1" applyFill="1" applyBorder="1" applyAlignment="1" applyProtection="1">
      <alignment horizontal="center" vertical="center"/>
      <protection locked="0"/>
    </xf>
    <xf numFmtId="43" fontId="177" fillId="0" borderId="4" xfId="3" applyFont="1" applyFill="1" applyBorder="1" applyAlignment="1" applyProtection="1">
      <alignment horizontal="center" vertical="center"/>
      <protection locked="0"/>
    </xf>
    <xf numFmtId="169" fontId="40" fillId="92" borderId="40" xfId="503" applyNumberFormat="1" applyFont="1" applyFill="1" applyBorder="1" applyAlignment="1" applyProtection="1">
      <alignment horizontal="left" vertical="center"/>
    </xf>
    <xf numFmtId="43" fontId="102" fillId="92" borderId="2" xfId="3" applyFont="1" applyFill="1" applyBorder="1" applyAlignment="1" applyProtection="1">
      <alignment horizontal="center" vertical="center"/>
    </xf>
    <xf numFmtId="43" fontId="102" fillId="92" borderId="3" xfId="3" applyFont="1" applyFill="1" applyBorder="1" applyAlignment="1" applyProtection="1">
      <alignment horizontal="center" vertical="center"/>
    </xf>
    <xf numFmtId="43" fontId="177" fillId="97" borderId="2" xfId="3" applyFont="1" applyFill="1" applyBorder="1" applyAlignment="1" applyProtection="1">
      <alignment horizontal="center" vertical="center"/>
    </xf>
    <xf numFmtId="43" fontId="177" fillId="97" borderId="4" xfId="3" applyFont="1" applyFill="1" applyBorder="1" applyAlignment="1" applyProtection="1">
      <alignment horizontal="center" vertical="center"/>
    </xf>
    <xf numFmtId="169" fontId="178" fillId="99" borderId="40" xfId="503" applyNumberFormat="1" applyFont="1" applyFill="1" applyBorder="1" applyAlignment="1" applyProtection="1">
      <alignment horizontal="left" vertical="center"/>
    </xf>
    <xf numFmtId="43" fontId="179" fillId="99" borderId="2" xfId="3" applyFont="1" applyFill="1" applyBorder="1" applyAlignment="1" applyProtection="1">
      <alignment horizontal="center" vertical="center"/>
    </xf>
    <xf numFmtId="43" fontId="179" fillId="99" borderId="4" xfId="3" applyFont="1" applyFill="1" applyBorder="1" applyAlignment="1" applyProtection="1">
      <alignment horizontal="center" vertical="center"/>
    </xf>
    <xf numFmtId="169" fontId="176" fillId="98" borderId="40" xfId="0" applyNumberFormat="1" applyFont="1" applyFill="1" applyBorder="1" applyAlignment="1" applyProtection="1">
      <alignment horizontal="left" vertical="center"/>
    </xf>
    <xf numFmtId="0" fontId="86" fillId="0" borderId="19" xfId="503" applyFont="1" applyBorder="1" applyAlignment="1" applyProtection="1">
      <alignment horizontal="center" vertical="center"/>
      <protection locked="0"/>
    </xf>
    <xf numFmtId="0" fontId="86" fillId="0" borderId="20" xfId="503" applyFont="1" applyBorder="1" applyAlignment="1" applyProtection="1">
      <alignment horizontal="center" vertical="center"/>
      <protection locked="0"/>
    </xf>
    <xf numFmtId="0" fontId="63" fillId="0" borderId="0" xfId="503" applyBorder="1" applyAlignment="1" applyProtection="1">
      <alignment horizontal="center" vertical="center" wrapText="1"/>
    </xf>
    <xf numFmtId="0" fontId="86" fillId="0" borderId="0" xfId="503" applyFont="1" applyBorder="1" applyAlignment="1" applyProtection="1">
      <alignment horizontal="center" vertical="center"/>
      <protection locked="0"/>
    </xf>
    <xf numFmtId="0" fontId="86" fillId="0" borderId="17" xfId="503" applyFont="1" applyBorder="1" applyAlignment="1" applyProtection="1">
      <alignment horizontal="center" vertical="center"/>
      <protection locked="0"/>
    </xf>
    <xf numFmtId="0" fontId="101" fillId="0" borderId="9" xfId="503" applyFont="1" applyBorder="1" applyAlignment="1" applyProtection="1">
      <alignment horizontal="center" vertical="top" wrapText="1"/>
    </xf>
    <xf numFmtId="0" fontId="85" fillId="0" borderId="9" xfId="503" applyFont="1" applyBorder="1" applyAlignment="1" applyProtection="1">
      <alignment horizontal="center" vertical="top" wrapText="1"/>
      <protection locked="0"/>
    </xf>
    <xf numFmtId="0" fontId="85" fillId="0" borderId="18" xfId="503" applyFont="1" applyBorder="1" applyAlignment="1" applyProtection="1">
      <alignment horizontal="center" vertical="top" wrapText="1"/>
      <protection locked="0"/>
    </xf>
    <xf numFmtId="0" fontId="52" fillId="21" borderId="2" xfId="503" applyFont="1" applyFill="1" applyBorder="1" applyAlignment="1" applyProtection="1">
      <alignment horizontal="center" vertical="center"/>
      <protection locked="0"/>
    </xf>
    <xf numFmtId="0" fontId="52" fillId="21" borderId="4" xfId="503" applyFont="1" applyFill="1" applyBorder="1" applyAlignment="1" applyProtection="1">
      <alignment horizontal="center" vertical="center"/>
      <protection locked="0"/>
    </xf>
    <xf numFmtId="0" fontId="52" fillId="21" borderId="2" xfId="503" applyFont="1" applyFill="1" applyBorder="1" applyAlignment="1" applyProtection="1">
      <alignment horizontal="center" vertical="center" wrapText="1"/>
      <protection locked="0"/>
    </xf>
    <xf numFmtId="0" fontId="52" fillId="21" borderId="3" xfId="503" applyFont="1" applyFill="1" applyBorder="1" applyAlignment="1" applyProtection="1">
      <alignment horizontal="center" vertical="center" wrapText="1"/>
      <protection locked="0"/>
    </xf>
    <xf numFmtId="0" fontId="52" fillId="21" borderId="4" xfId="503" applyFont="1" applyFill="1" applyBorder="1" applyAlignment="1" applyProtection="1">
      <alignment horizontal="center" vertical="center" wrapText="1"/>
      <protection locked="0"/>
    </xf>
    <xf numFmtId="169" fontId="24" fillId="0" borderId="2" xfId="503" applyNumberFormat="1" applyFont="1" applyBorder="1" applyAlignment="1" applyProtection="1">
      <alignment horizontal="left" vertical="center" wrapText="1"/>
      <protection locked="0"/>
    </xf>
    <xf numFmtId="169" fontId="24" fillId="0" borderId="3" xfId="503" applyNumberFormat="1" applyFont="1" applyBorder="1" applyAlignment="1" applyProtection="1">
      <alignment horizontal="left" vertical="center" wrapText="1"/>
      <protection locked="0"/>
    </xf>
    <xf numFmtId="169" fontId="24" fillId="0" borderId="4" xfId="503" applyNumberFormat="1" applyFont="1" applyBorder="1" applyAlignment="1" applyProtection="1">
      <alignment horizontal="left" vertical="center" wrapText="1"/>
      <protection locked="0"/>
    </xf>
    <xf numFmtId="169" fontId="32" fillId="2" borderId="40" xfId="503" applyNumberFormat="1" applyFont="1" applyFill="1" applyBorder="1" applyAlignment="1" applyProtection="1">
      <alignment horizontal="left" vertical="center"/>
    </xf>
    <xf numFmtId="43" fontId="100" fillId="2" borderId="2" xfId="3" applyFont="1" applyFill="1" applyBorder="1" applyAlignment="1" applyProtection="1">
      <alignment horizontal="center" vertical="center"/>
    </xf>
    <xf numFmtId="43" fontId="100" fillId="2" borderId="4" xfId="3" applyFont="1" applyFill="1" applyBorder="1" applyAlignment="1" applyProtection="1">
      <alignment horizontal="center" vertical="center"/>
    </xf>
    <xf numFmtId="169" fontId="40" fillId="31" borderId="40" xfId="0" applyNumberFormat="1" applyFont="1" applyFill="1" applyBorder="1" applyAlignment="1" applyProtection="1">
      <alignment horizontal="left" vertical="center"/>
    </xf>
    <xf numFmtId="169" fontId="85" fillId="96" borderId="40" xfId="503" applyNumberFormat="1" applyFont="1" applyFill="1" applyBorder="1" applyAlignment="1" applyProtection="1">
      <alignment horizontal="left" vertical="center"/>
    </xf>
    <xf numFmtId="43" fontId="99" fillId="96" borderId="2" xfId="3" applyFont="1" applyFill="1" applyBorder="1" applyAlignment="1" applyProtection="1">
      <alignment horizontal="center" vertical="center"/>
    </xf>
    <xf numFmtId="43" fontId="99" fillId="96" borderId="4" xfId="3" applyFont="1" applyFill="1" applyBorder="1" applyAlignment="1" applyProtection="1">
      <alignment horizontal="center" vertical="center"/>
    </xf>
    <xf numFmtId="169" fontId="86" fillId="20" borderId="40" xfId="503" applyNumberFormat="1" applyFont="1" applyFill="1" applyBorder="1" applyAlignment="1" applyProtection="1">
      <alignment horizontal="left" vertical="center"/>
    </xf>
    <xf numFmtId="169" fontId="87" fillId="98" borderId="40" xfId="0" applyNumberFormat="1" applyFont="1" applyFill="1" applyBorder="1" applyAlignment="1" applyProtection="1">
      <alignment horizontal="left" vertical="center"/>
    </xf>
    <xf numFmtId="169" fontId="87" fillId="0" borderId="40" xfId="0" applyNumberFormat="1" applyFont="1" applyBorder="1" applyAlignment="1" applyProtection="1">
      <alignment horizontal="left" vertical="center"/>
    </xf>
    <xf numFmtId="169" fontId="87" fillId="95" borderId="40" xfId="0" applyNumberFormat="1" applyFont="1" applyFill="1" applyBorder="1" applyAlignment="1" applyProtection="1">
      <alignment horizontal="left" vertical="center"/>
    </xf>
    <xf numFmtId="169" fontId="32" fillId="2" borderId="2" xfId="503" applyNumberFormat="1" applyFont="1" applyFill="1" applyBorder="1" applyAlignment="1" applyProtection="1">
      <alignment horizontal="left" vertical="center"/>
    </xf>
    <xf numFmtId="169" fontId="100" fillId="2" borderId="2" xfId="503" applyNumberFormat="1" applyFont="1" applyFill="1" applyBorder="1" applyAlignment="1" applyProtection="1">
      <alignment horizontal="center" vertical="center"/>
    </xf>
    <xf numFmtId="169" fontId="100" fillId="2" borderId="4" xfId="503" applyNumberFormat="1" applyFont="1" applyFill="1" applyBorder="1" applyAlignment="1" applyProtection="1">
      <alignment horizontal="center" vertical="center"/>
    </xf>
    <xf numFmtId="169" fontId="40" fillId="100" borderId="40" xfId="0" applyNumberFormat="1" applyFont="1" applyFill="1" applyBorder="1" applyAlignment="1" applyProtection="1">
      <alignment horizontal="left" vertical="center"/>
    </xf>
    <xf numFmtId="43" fontId="98" fillId="31" borderId="2" xfId="3" applyFont="1" applyFill="1" applyBorder="1" applyAlignment="1" applyProtection="1">
      <alignment horizontal="center" vertical="center"/>
    </xf>
    <xf numFmtId="43" fontId="98" fillId="31" borderId="4" xfId="3" applyFont="1" applyFill="1" applyBorder="1" applyAlignment="1" applyProtection="1">
      <alignment horizontal="center" vertical="center"/>
    </xf>
    <xf numFmtId="43" fontId="98" fillId="97" borderId="2" xfId="3" applyFont="1" applyFill="1" applyBorder="1" applyAlignment="1" applyProtection="1">
      <alignment horizontal="center" vertical="center"/>
    </xf>
    <xf numFmtId="43" fontId="98" fillId="97" borderId="4" xfId="3" applyFont="1" applyFill="1" applyBorder="1" applyAlignment="1" applyProtection="1">
      <alignment horizontal="center" vertical="center"/>
    </xf>
    <xf numFmtId="169" fontId="87" fillId="97" borderId="40" xfId="0" applyNumberFormat="1" applyFont="1" applyFill="1" applyBorder="1" applyAlignment="1" applyProtection="1">
      <alignment horizontal="left" vertical="center"/>
    </xf>
    <xf numFmtId="0" fontId="87" fillId="0" borderId="2" xfId="503" applyFont="1" applyBorder="1" applyAlignment="1" applyProtection="1">
      <alignment horizontal="left" vertical="center"/>
    </xf>
    <xf numFmtId="0" fontId="87" fillId="0" borderId="3" xfId="503" applyFont="1" applyBorder="1" applyAlignment="1" applyProtection="1">
      <alignment horizontal="left" vertical="center"/>
    </xf>
    <xf numFmtId="0" fontId="87" fillId="0" borderId="4" xfId="503" applyFont="1" applyBorder="1" applyAlignment="1" applyProtection="1">
      <alignment horizontal="left" vertical="center"/>
    </xf>
    <xf numFmtId="169" fontId="40" fillId="35" borderId="2" xfId="503" applyNumberFormat="1" applyFont="1" applyFill="1" applyBorder="1" applyAlignment="1" applyProtection="1">
      <alignment horizontal="left" vertical="center"/>
    </xf>
    <xf numFmtId="169" fontId="40" fillId="35" borderId="3" xfId="503" applyNumberFormat="1" applyFont="1" applyFill="1" applyBorder="1" applyAlignment="1" applyProtection="1">
      <alignment horizontal="left" vertical="center"/>
    </xf>
    <xf numFmtId="169" fontId="40" fillId="35" borderId="4" xfId="503" applyNumberFormat="1" applyFont="1" applyFill="1" applyBorder="1" applyAlignment="1" applyProtection="1">
      <alignment horizontal="left" vertical="center"/>
    </xf>
    <xf numFmtId="169" fontId="102" fillId="35" borderId="2" xfId="503" applyNumberFormat="1" applyFont="1" applyFill="1" applyBorder="1" applyAlignment="1" applyProtection="1">
      <alignment horizontal="center" vertical="center"/>
    </xf>
    <xf numFmtId="169" fontId="102" fillId="35" borderId="4" xfId="503" applyNumberFormat="1" applyFont="1" applyFill="1" applyBorder="1" applyAlignment="1" applyProtection="1">
      <alignment horizontal="center" vertical="center"/>
    </xf>
    <xf numFmtId="169" fontId="99" fillId="35" borderId="2" xfId="503" applyNumberFormat="1" applyFont="1" applyFill="1" applyBorder="1" applyAlignment="1" applyProtection="1">
      <alignment horizontal="center" vertical="center"/>
      <protection locked="0"/>
    </xf>
    <xf numFmtId="169" fontId="99" fillId="35" borderId="4" xfId="503" applyNumberFormat="1" applyFont="1" applyFill="1" applyBorder="1" applyAlignment="1" applyProtection="1">
      <alignment horizontal="center" vertical="center"/>
      <protection locked="0"/>
    </xf>
    <xf numFmtId="169" fontId="85" fillId="34" borderId="2" xfId="503" applyNumberFormat="1" applyFont="1" applyFill="1" applyBorder="1" applyAlignment="1" applyProtection="1">
      <alignment horizontal="left" vertical="center"/>
    </xf>
    <xf numFmtId="169" fontId="85" fillId="20" borderId="2" xfId="503" applyNumberFormat="1" applyFont="1" applyFill="1" applyBorder="1" applyAlignment="1" applyProtection="1">
      <alignment horizontal="left" vertical="center"/>
    </xf>
    <xf numFmtId="169" fontId="85" fillId="20" borderId="3" xfId="503" applyNumberFormat="1" applyFont="1" applyFill="1" applyBorder="1" applyAlignment="1" applyProtection="1">
      <alignment horizontal="left" vertical="center"/>
    </xf>
    <xf numFmtId="169" fontId="85" fillId="20" borderId="4" xfId="503" applyNumberFormat="1" applyFont="1" applyFill="1" applyBorder="1" applyAlignment="1" applyProtection="1">
      <alignment horizontal="left" vertical="center"/>
    </xf>
    <xf numFmtId="0" fontId="103" fillId="0" borderId="15" xfId="503" applyFont="1" applyBorder="1" applyAlignment="1" applyProtection="1">
      <alignment horizontal="center" vertical="center"/>
    </xf>
    <xf numFmtId="0" fontId="103" fillId="0" borderId="17" xfId="503" applyFont="1" applyBorder="1" applyAlignment="1" applyProtection="1">
      <alignment horizontal="center" vertical="center"/>
    </xf>
    <xf numFmtId="169" fontId="32" fillId="21" borderId="2" xfId="503" applyNumberFormat="1" applyFont="1" applyFill="1" applyBorder="1" applyAlignment="1" applyProtection="1">
      <alignment horizontal="center" vertical="center"/>
    </xf>
    <xf numFmtId="169" fontId="32" fillId="21" borderId="4" xfId="503" applyNumberFormat="1" applyFont="1" applyFill="1" applyBorder="1" applyAlignment="1" applyProtection="1">
      <alignment horizontal="center" vertical="center"/>
    </xf>
    <xf numFmtId="0" fontId="83" fillId="0" borderId="2" xfId="503" applyFont="1" applyBorder="1" applyAlignment="1" applyProtection="1">
      <alignment horizontal="left" vertical="center"/>
    </xf>
    <xf numFmtId="0" fontId="83" fillId="0" borderId="3" xfId="503" applyFont="1" applyBorder="1" applyAlignment="1" applyProtection="1">
      <alignment horizontal="left" vertical="center"/>
    </xf>
    <xf numFmtId="0" fontId="83" fillId="0" borderId="4" xfId="503" applyFont="1" applyBorder="1" applyAlignment="1" applyProtection="1">
      <alignment horizontal="left" vertical="center"/>
    </xf>
    <xf numFmtId="0" fontId="32" fillId="21" borderId="2" xfId="503" applyFont="1" applyFill="1" applyBorder="1" applyAlignment="1" applyProtection="1">
      <alignment horizontal="left" vertical="center"/>
    </xf>
    <xf numFmtId="0" fontId="32" fillId="21" borderId="3" xfId="503" applyFont="1" applyFill="1" applyBorder="1" applyAlignment="1" applyProtection="1">
      <alignment horizontal="left" vertical="center"/>
    </xf>
    <xf numFmtId="0" fontId="32" fillId="21" borderId="4" xfId="503" applyFont="1" applyFill="1" applyBorder="1" applyAlignment="1" applyProtection="1">
      <alignment horizontal="left" vertical="center"/>
    </xf>
    <xf numFmtId="0" fontId="63" fillId="0" borderId="21" xfId="503" applyBorder="1" applyAlignment="1" applyProtection="1">
      <alignment horizontal="center" vertical="center"/>
    </xf>
    <xf numFmtId="0" fontId="63" fillId="0" borderId="19" xfId="503" applyBorder="1" applyAlignment="1" applyProtection="1">
      <alignment horizontal="center" vertical="center"/>
    </xf>
    <xf numFmtId="0" fontId="32" fillId="21" borderId="8" xfId="503" applyFont="1" applyFill="1" applyBorder="1" applyAlignment="1" applyProtection="1">
      <alignment horizontal="center" vertical="center"/>
    </xf>
    <xf numFmtId="0" fontId="32" fillId="21" borderId="9" xfId="503" applyFont="1" applyFill="1" applyBorder="1" applyAlignment="1" applyProtection="1">
      <alignment horizontal="center" vertical="center"/>
    </xf>
    <xf numFmtId="0" fontId="32" fillId="21" borderId="18" xfId="503" applyFont="1" applyFill="1" applyBorder="1" applyAlignment="1" applyProtection="1">
      <alignment horizontal="center" vertical="center"/>
    </xf>
    <xf numFmtId="169" fontId="32" fillId="21" borderId="8" xfId="503" applyNumberFormat="1" applyFont="1" applyFill="1" applyBorder="1" applyAlignment="1" applyProtection="1">
      <alignment horizontal="center" vertical="center"/>
    </xf>
    <xf numFmtId="169" fontId="32" fillId="21" borderId="18" xfId="503" applyNumberFormat="1" applyFont="1" applyFill="1" applyBorder="1" applyAlignment="1" applyProtection="1">
      <alignment horizontal="center" vertical="center"/>
    </xf>
    <xf numFmtId="0" fontId="86" fillId="0" borderId="2" xfId="503" applyFont="1" applyBorder="1" applyAlignment="1" applyProtection="1">
      <alignment horizontal="left" vertical="center" wrapText="1"/>
    </xf>
    <xf numFmtId="0" fontId="86" fillId="0" borderId="3" xfId="503" applyFont="1" applyBorder="1" applyAlignment="1" applyProtection="1">
      <alignment horizontal="left" vertical="center" wrapText="1"/>
    </xf>
    <xf numFmtId="0" fontId="86" fillId="0" borderId="4" xfId="503" applyFont="1" applyBorder="1" applyAlignment="1" applyProtection="1">
      <alignment horizontal="left" vertical="center" wrapText="1"/>
    </xf>
    <xf numFmtId="169" fontId="96" fillId="0" borderId="44" xfId="0" applyNumberFormat="1" applyFont="1" applyFill="1" applyBorder="1" applyAlignment="1" applyProtection="1">
      <alignment horizontal="center" vertical="center" wrapText="1"/>
      <protection locked="0"/>
    </xf>
    <xf numFmtId="169" fontId="96" fillId="0" borderId="45" xfId="0" applyNumberFormat="1" applyFont="1" applyFill="1" applyBorder="1" applyAlignment="1" applyProtection="1">
      <alignment horizontal="center" vertical="center" wrapText="1"/>
      <protection locked="0"/>
    </xf>
    <xf numFmtId="169" fontId="96" fillId="0" borderId="43" xfId="0" applyNumberFormat="1" applyFont="1" applyFill="1" applyBorder="1" applyAlignment="1" applyProtection="1">
      <alignment horizontal="center" vertical="center" wrapText="1"/>
      <protection locked="0"/>
    </xf>
    <xf numFmtId="169" fontId="96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86" fillId="0" borderId="2" xfId="503" applyFont="1" applyBorder="1" applyAlignment="1" applyProtection="1">
      <alignment horizontal="left" vertical="center"/>
    </xf>
    <xf numFmtId="0" fontId="86" fillId="0" borderId="3" xfId="503" applyFont="1" applyBorder="1" applyAlignment="1" applyProtection="1">
      <alignment horizontal="left" vertical="center"/>
    </xf>
    <xf numFmtId="0" fontId="86" fillId="0" borderId="4" xfId="503" applyFont="1" applyBorder="1" applyAlignment="1" applyProtection="1">
      <alignment horizontal="left" vertical="center"/>
    </xf>
    <xf numFmtId="169" fontId="96" fillId="0" borderId="46" xfId="0" applyNumberFormat="1" applyFont="1" applyFill="1" applyBorder="1" applyAlignment="1" applyProtection="1">
      <alignment horizontal="center" vertical="center" wrapText="1"/>
      <protection locked="0"/>
    </xf>
    <xf numFmtId="169" fontId="96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104" fillId="0" borderId="0" xfId="503" applyFont="1" applyBorder="1" applyAlignment="1" applyProtection="1">
      <alignment horizontal="left" vertical="center" wrapText="1"/>
    </xf>
    <xf numFmtId="0" fontId="86" fillId="0" borderId="19" xfId="503" applyFont="1" applyBorder="1" applyAlignment="1" applyProtection="1">
      <alignment horizontal="center" vertical="center"/>
    </xf>
    <xf numFmtId="0" fontId="86" fillId="0" borderId="20" xfId="503" applyFont="1" applyBorder="1" applyAlignment="1" applyProtection="1">
      <alignment horizontal="center" vertical="center"/>
    </xf>
    <xf numFmtId="0" fontId="41" fillId="0" borderId="0" xfId="503" applyFont="1" applyBorder="1" applyAlignment="1" applyProtection="1">
      <alignment horizontal="center" vertical="center"/>
      <protection locked="0"/>
    </xf>
    <xf numFmtId="0" fontId="86" fillId="0" borderId="0" xfId="503" applyFont="1" applyBorder="1" applyAlignment="1" applyProtection="1">
      <alignment horizontal="center" vertical="center"/>
    </xf>
    <xf numFmtId="0" fontId="86" fillId="0" borderId="17" xfId="503" applyFont="1" applyBorder="1" applyAlignment="1" applyProtection="1">
      <alignment horizontal="center" vertical="center"/>
    </xf>
    <xf numFmtId="0" fontId="85" fillId="0" borderId="9" xfId="503" applyFont="1" applyBorder="1" applyAlignment="1" applyProtection="1">
      <alignment horizontal="center" vertical="top" wrapText="1"/>
    </xf>
    <xf numFmtId="0" fontId="85" fillId="0" borderId="18" xfId="503" applyFont="1" applyBorder="1" applyAlignment="1" applyProtection="1">
      <alignment horizontal="center" vertical="top" wrapText="1"/>
    </xf>
    <xf numFmtId="0" fontId="63" fillId="0" borderId="5" xfId="503" applyBorder="1" applyAlignment="1" applyProtection="1">
      <alignment horizontal="center" vertical="center" wrapText="1"/>
    </xf>
    <xf numFmtId="0" fontId="63" fillId="0" borderId="6" xfId="503" applyBorder="1" applyAlignment="1" applyProtection="1">
      <alignment horizontal="center" vertical="center" wrapText="1"/>
    </xf>
    <xf numFmtId="0" fontId="63" fillId="0" borderId="7" xfId="503" applyBorder="1" applyAlignment="1" applyProtection="1">
      <alignment horizontal="center" vertical="center" wrapText="1"/>
    </xf>
    <xf numFmtId="0" fontId="52" fillId="21" borderId="5" xfId="503" applyFont="1" applyFill="1" applyBorder="1" applyAlignment="1" applyProtection="1">
      <alignment horizontal="center" vertical="center" wrapText="1"/>
      <protection locked="0"/>
    </xf>
    <xf numFmtId="0" fontId="52" fillId="21" borderId="7" xfId="503" applyFont="1" applyFill="1" applyBorder="1" applyAlignment="1" applyProtection="1">
      <alignment horizontal="center" vertical="center" wrapText="1"/>
      <protection locked="0"/>
    </xf>
    <xf numFmtId="49" fontId="26" fillId="20" borderId="5" xfId="503" applyNumberFormat="1" applyFont="1" applyFill="1" applyBorder="1" applyAlignment="1" applyProtection="1">
      <alignment horizontal="center" vertical="center" wrapText="1"/>
      <protection locked="0"/>
    </xf>
    <xf numFmtId="49" fontId="26" fillId="20" borderId="7" xfId="503" applyNumberFormat="1" applyFont="1" applyFill="1" applyBorder="1" applyAlignment="1" applyProtection="1">
      <alignment horizontal="center" vertical="center" wrapText="1"/>
      <protection locked="0"/>
    </xf>
    <xf numFmtId="0" fontId="94" fillId="0" borderId="5" xfId="503" applyFont="1" applyBorder="1" applyAlignment="1" applyProtection="1">
      <alignment horizontal="center" vertical="center"/>
      <protection locked="0"/>
    </xf>
    <xf numFmtId="0" fontId="94" fillId="0" borderId="7" xfId="503" applyFont="1" applyBorder="1" applyAlignment="1" applyProtection="1">
      <alignment horizontal="center" vertical="center"/>
      <protection locked="0"/>
    </xf>
    <xf numFmtId="169" fontId="32" fillId="21" borderId="21" xfId="503" applyNumberFormat="1" applyFont="1" applyFill="1" applyBorder="1" applyAlignment="1" applyProtection="1">
      <alignment horizontal="center" vertical="center"/>
    </xf>
    <xf numFmtId="169" fontId="32" fillId="21" borderId="20" xfId="503" applyNumberFormat="1" applyFont="1" applyFill="1" applyBorder="1" applyAlignment="1" applyProtection="1">
      <alignment horizontal="center" vertical="center"/>
    </xf>
    <xf numFmtId="169" fontId="176" fillId="97" borderId="40" xfId="0" applyNumberFormat="1" applyFont="1" applyFill="1" applyBorder="1" applyAlignment="1" applyProtection="1">
      <alignment horizontal="left" vertical="center"/>
    </xf>
    <xf numFmtId="43" fontId="179" fillId="97" borderId="2" xfId="3" applyFont="1" applyFill="1" applyBorder="1" applyAlignment="1" applyProtection="1">
      <alignment horizontal="center" vertical="center"/>
    </xf>
    <xf numFmtId="43" fontId="179" fillId="97" borderId="4" xfId="3" applyFont="1" applyFill="1" applyBorder="1" applyAlignment="1" applyProtection="1">
      <alignment horizontal="center" vertical="center"/>
    </xf>
    <xf numFmtId="169" fontId="178" fillId="97" borderId="40" xfId="503" applyNumberFormat="1" applyFont="1" applyFill="1" applyBorder="1" applyAlignment="1" applyProtection="1">
      <alignment horizontal="left" vertical="center"/>
    </xf>
    <xf numFmtId="43" fontId="98" fillId="0" borderId="2" xfId="3" applyFont="1" applyBorder="1" applyAlignment="1" applyProtection="1">
      <alignment horizontal="center" vertical="center" wrapText="1"/>
      <protection locked="0"/>
    </xf>
    <xf numFmtId="43" fontId="98" fillId="0" borderId="4" xfId="3" applyFont="1" applyBorder="1" applyAlignment="1" applyProtection="1">
      <alignment horizontal="center" vertical="center" wrapText="1"/>
      <protection locked="0"/>
    </xf>
    <xf numFmtId="169" fontId="21" fillId="0" borderId="0" xfId="503" applyNumberFormat="1" applyFont="1" applyBorder="1" applyAlignment="1" applyProtection="1">
      <alignment horizontal="center" vertical="center" wrapText="1"/>
      <protection locked="0"/>
    </xf>
    <xf numFmtId="169" fontId="22" fillId="0" borderId="0" xfId="503" applyNumberFormat="1" applyFont="1" applyBorder="1" applyAlignment="1" applyProtection="1">
      <alignment horizontal="center" vertical="center" wrapText="1"/>
      <protection locked="0"/>
    </xf>
    <xf numFmtId="0" fontId="148" fillId="10" borderId="1" xfId="0" applyFont="1" applyFill="1" applyBorder="1" applyAlignment="1" applyProtection="1">
      <alignment horizontal="center" vertical="center" wrapText="1"/>
      <protection locked="0"/>
    </xf>
    <xf numFmtId="0" fontId="148" fillId="10" borderId="1" xfId="0" applyFont="1" applyFill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center" wrapText="1"/>
      <protection locked="0"/>
    </xf>
    <xf numFmtId="0" fontId="35" fillId="11" borderId="1" xfId="0" applyFont="1" applyFill="1" applyBorder="1" applyAlignment="1" applyProtection="1">
      <alignment horizontal="center" vertical="center" wrapText="1"/>
    </xf>
    <xf numFmtId="0" fontId="35" fillId="11" borderId="1" xfId="0" applyFont="1" applyFill="1" applyBorder="1" applyAlignment="1" applyProtection="1">
      <alignment horizontal="center" wrapText="1"/>
    </xf>
    <xf numFmtId="0" fontId="35" fillId="11" borderId="1" xfId="0" applyFont="1" applyFill="1" applyBorder="1" applyAlignment="1" applyProtection="1">
      <alignment horizontal="center"/>
    </xf>
    <xf numFmtId="0" fontId="34" fillId="0" borderId="0" xfId="0" applyFont="1" applyBorder="1" applyAlignment="1" applyProtection="1">
      <alignment horizontal="left"/>
      <protection locked="0"/>
    </xf>
    <xf numFmtId="0" fontId="32" fillId="10" borderId="1" xfId="0" applyFont="1" applyFill="1" applyBorder="1" applyAlignment="1" applyProtection="1">
      <alignment horizontal="center" vertical="center"/>
    </xf>
    <xf numFmtId="0" fontId="32" fillId="10" borderId="2" xfId="0" applyFont="1" applyFill="1" applyBorder="1" applyAlignment="1" applyProtection="1">
      <alignment horizontal="center" wrapText="1"/>
    </xf>
    <xf numFmtId="0" fontId="32" fillId="10" borderId="3" xfId="0" applyFont="1" applyFill="1" applyBorder="1" applyAlignment="1" applyProtection="1">
      <alignment horizontal="center" wrapText="1"/>
    </xf>
    <xf numFmtId="0" fontId="32" fillId="13" borderId="1" xfId="0" applyFont="1" applyFill="1" applyBorder="1" applyAlignment="1" applyProtection="1">
      <alignment horizontal="center" vertical="center" wrapText="1"/>
    </xf>
    <xf numFmtId="44" fontId="36" fillId="12" borderId="5" xfId="10" applyFont="1" applyFill="1" applyBorder="1" applyAlignment="1" applyProtection="1">
      <alignment horizontal="center"/>
    </xf>
    <xf numFmtId="44" fontId="36" fillId="12" borderId="6" xfId="10" applyFont="1" applyFill="1" applyBorder="1" applyAlignment="1" applyProtection="1">
      <alignment horizontal="center"/>
    </xf>
    <xf numFmtId="44" fontId="36" fillId="12" borderId="7" xfId="10" applyFont="1" applyFill="1" applyBorder="1" applyAlignment="1" applyProtection="1">
      <alignment horizontal="center"/>
    </xf>
    <xf numFmtId="0" fontId="34" fillId="0" borderId="0" xfId="0" applyFont="1" applyBorder="1" applyAlignment="1" applyProtection="1">
      <alignment horizontal="left" wrapText="1"/>
    </xf>
    <xf numFmtId="0" fontId="36" fillId="0" borderId="0" xfId="0" applyFont="1" applyFill="1" applyBorder="1" applyAlignment="1" applyProtection="1">
      <alignment horizontal="left" wrapText="1"/>
    </xf>
    <xf numFmtId="0" fontId="34" fillId="0" borderId="0" xfId="0" applyFont="1" applyFill="1" applyBorder="1" applyAlignment="1" applyProtection="1">
      <alignment horizontal="left"/>
    </xf>
    <xf numFmtId="0" fontId="36" fillId="16" borderId="0" xfId="0" applyFont="1" applyFill="1" applyBorder="1" applyAlignment="1" applyProtection="1">
      <alignment horizontal="left"/>
    </xf>
    <xf numFmtId="0" fontId="34" fillId="0" borderId="0" xfId="0" applyFont="1" applyBorder="1" applyAlignment="1" applyProtection="1">
      <alignment horizontal="left"/>
    </xf>
    <xf numFmtId="0" fontId="32" fillId="10" borderId="1" xfId="0" applyFont="1" applyFill="1" applyBorder="1" applyAlignment="1" applyProtection="1">
      <alignment horizontal="center"/>
    </xf>
    <xf numFmtId="0" fontId="52" fillId="13" borderId="1" xfId="533" applyFont="1" applyFill="1" applyBorder="1" applyAlignment="1" applyProtection="1">
      <alignment horizontal="center" vertical="center" wrapText="1"/>
      <protection locked="0"/>
    </xf>
    <xf numFmtId="171" fontId="39" fillId="28" borderId="1" xfId="533" applyNumberFormat="1" applyFont="1" applyFill="1" applyBorder="1" applyAlignment="1" applyProtection="1">
      <alignment horizontal="center" vertical="center" wrapText="1"/>
      <protection locked="0"/>
    </xf>
    <xf numFmtId="0" fontId="47" fillId="0" borderId="1" xfId="533" applyFont="1" applyBorder="1" applyAlignment="1" applyProtection="1">
      <alignment horizontal="center" wrapText="1"/>
      <protection locked="0"/>
    </xf>
    <xf numFmtId="49" fontId="61" fillId="0" borderId="1" xfId="533" applyNumberFormat="1" applyFont="1" applyBorder="1" applyAlignment="1" applyProtection="1">
      <alignment horizontal="center" vertical="center"/>
      <protection locked="0"/>
    </xf>
    <xf numFmtId="169" fontId="21" fillId="0" borderId="0" xfId="503" applyNumberFormat="1" applyFont="1" applyBorder="1" applyAlignment="1" applyProtection="1">
      <alignment horizontal="center" vertical="center"/>
      <protection locked="0"/>
    </xf>
    <xf numFmtId="171" fontId="39" fillId="13" borderId="2" xfId="533" applyNumberFormat="1" applyFont="1" applyFill="1" applyBorder="1" applyAlignment="1" applyProtection="1">
      <alignment horizontal="center" vertical="center" wrapText="1"/>
      <protection locked="0"/>
    </xf>
    <xf numFmtId="171" fontId="39" fillId="13" borderId="3" xfId="533" applyNumberFormat="1" applyFont="1" applyFill="1" applyBorder="1" applyAlignment="1" applyProtection="1">
      <alignment horizontal="center" vertical="center" wrapText="1"/>
      <protection locked="0"/>
    </xf>
    <xf numFmtId="171" fontId="39" fillId="13" borderId="4" xfId="533" applyNumberFormat="1" applyFont="1" applyFill="1" applyBorder="1" applyAlignment="1" applyProtection="1">
      <alignment horizontal="center" vertical="center" wrapText="1"/>
      <protection locked="0"/>
    </xf>
    <xf numFmtId="0" fontId="52" fillId="13" borderId="2" xfId="533" applyFont="1" applyFill="1" applyBorder="1" applyAlignment="1" applyProtection="1">
      <alignment horizontal="center" vertical="center" wrapText="1"/>
      <protection locked="0"/>
    </xf>
    <xf numFmtId="0" fontId="52" fillId="13" borderId="3" xfId="533" applyFont="1" applyFill="1" applyBorder="1" applyAlignment="1" applyProtection="1">
      <alignment horizontal="center" vertical="center" wrapText="1"/>
      <protection locked="0"/>
    </xf>
    <xf numFmtId="0" fontId="52" fillId="13" borderId="4" xfId="533" applyFont="1" applyFill="1" applyBorder="1" applyAlignment="1" applyProtection="1">
      <alignment horizontal="center" vertical="center" wrapText="1"/>
      <protection locked="0"/>
    </xf>
    <xf numFmtId="0" fontId="57" fillId="0" borderId="0" xfId="533" applyFont="1" applyBorder="1" applyAlignment="1" applyProtection="1">
      <alignment horizontal="right"/>
      <protection locked="0"/>
    </xf>
    <xf numFmtId="0" fontId="57" fillId="0" borderId="14" xfId="533" applyFont="1" applyBorder="1" applyAlignment="1" applyProtection="1">
      <alignment horizontal="left"/>
    </xf>
    <xf numFmtId="0" fontId="56" fillId="0" borderId="0" xfId="533" applyFont="1" applyBorder="1" applyAlignment="1" applyProtection="1">
      <alignment horizontal="center" wrapText="1"/>
      <protection locked="0"/>
    </xf>
    <xf numFmtId="0" fontId="52" fillId="13" borderId="12" xfId="533" applyFont="1" applyFill="1" applyBorder="1" applyAlignment="1" applyProtection="1">
      <alignment horizontal="center" vertical="center" wrapText="1"/>
      <protection locked="0"/>
    </xf>
    <xf numFmtId="0" fontId="52" fillId="13" borderId="13" xfId="533" applyFont="1" applyFill="1" applyBorder="1" applyAlignment="1" applyProtection="1">
      <alignment horizontal="center" vertical="center" wrapText="1"/>
      <protection locked="0"/>
    </xf>
    <xf numFmtId="0" fontId="52" fillId="13" borderId="1" xfId="533" applyFont="1" applyFill="1" applyBorder="1" applyAlignment="1" applyProtection="1">
      <alignment horizontal="center" vertical="top" wrapText="1"/>
      <protection locked="0"/>
    </xf>
    <xf numFmtId="0" fontId="21" fillId="0" borderId="2" xfId="533" applyFont="1" applyBorder="1" applyAlignment="1" applyProtection="1">
      <alignment horizontal="center" vertical="top" wrapText="1"/>
      <protection locked="0"/>
    </xf>
    <xf numFmtId="0" fontId="21" fillId="0" borderId="3" xfId="533" applyFont="1" applyBorder="1" applyAlignment="1" applyProtection="1">
      <alignment horizontal="center" vertical="top" wrapText="1"/>
      <protection locked="0"/>
    </xf>
    <xf numFmtId="0" fontId="21" fillId="0" borderId="4" xfId="533" applyFont="1" applyBorder="1" applyAlignment="1" applyProtection="1">
      <alignment horizontal="center" vertical="top" wrapText="1"/>
      <protection locked="0"/>
    </xf>
    <xf numFmtId="169" fontId="73" fillId="0" borderId="0" xfId="503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91" fillId="0" borderId="0" xfId="0" applyFont="1" applyAlignment="1" applyProtection="1">
      <alignment horizontal="center" wrapText="1"/>
      <protection locked="0"/>
    </xf>
    <xf numFmtId="0" fontId="88" fillId="13" borderId="1" xfId="0" applyFont="1" applyFill="1" applyBorder="1" applyAlignment="1" applyProtection="1">
      <alignment horizontal="center" wrapText="1"/>
    </xf>
    <xf numFmtId="0" fontId="93" fillId="0" borderId="1" xfId="0" applyFont="1" applyFill="1" applyBorder="1" applyAlignment="1" applyProtection="1">
      <alignment horizontal="left" wrapText="1"/>
    </xf>
    <xf numFmtId="0" fontId="88" fillId="13" borderId="1" xfId="0" applyFont="1" applyFill="1" applyBorder="1" applyAlignment="1" applyProtection="1">
      <alignment horizontal="left" wrapText="1"/>
    </xf>
    <xf numFmtId="0" fontId="147" fillId="13" borderId="15" xfId="0" applyFont="1" applyFill="1" applyBorder="1" applyAlignment="1" applyProtection="1">
      <alignment horizontal="center" wrapText="1"/>
      <protection locked="0"/>
    </xf>
    <xf numFmtId="0" fontId="147" fillId="13" borderId="0" xfId="0" applyFont="1" applyFill="1" applyBorder="1" applyAlignment="1" applyProtection="1">
      <alignment horizontal="center" wrapText="1"/>
      <protection locked="0"/>
    </xf>
    <xf numFmtId="0" fontId="88" fillId="13" borderId="2" xfId="0" applyFont="1" applyFill="1" applyBorder="1" applyAlignment="1" applyProtection="1">
      <alignment horizontal="right" wrapText="1"/>
    </xf>
    <xf numFmtId="0" fontId="88" fillId="13" borderId="3" xfId="0" applyFont="1" applyFill="1" applyBorder="1" applyAlignment="1" applyProtection="1">
      <alignment horizontal="right" wrapText="1"/>
    </xf>
    <xf numFmtId="0" fontId="88" fillId="13" borderId="4" xfId="0" applyFont="1" applyFill="1" applyBorder="1" applyAlignment="1" applyProtection="1">
      <alignment horizontal="right" wrapText="1"/>
    </xf>
    <xf numFmtId="0" fontId="38" fillId="0" borderId="0" xfId="0" applyFont="1" applyAlignment="1" applyProtection="1">
      <alignment horizontal="center" wrapText="1"/>
      <protection locked="0"/>
    </xf>
    <xf numFmtId="0" fontId="89" fillId="13" borderId="1" xfId="0" applyFont="1" applyFill="1" applyBorder="1" applyAlignment="1" applyProtection="1">
      <alignment horizontal="right"/>
      <protection locked="0"/>
    </xf>
    <xf numFmtId="0" fontId="89" fillId="13" borderId="40" xfId="0" applyFont="1" applyFill="1" applyBorder="1" applyAlignment="1" applyProtection="1">
      <alignment horizontal="right"/>
    </xf>
    <xf numFmtId="0" fontId="88" fillId="13" borderId="15" xfId="0" applyFont="1" applyFill="1" applyBorder="1" applyAlignment="1" applyProtection="1">
      <alignment horizontal="center" wrapText="1"/>
      <protection locked="0"/>
    </xf>
    <xf numFmtId="0" fontId="139" fillId="13" borderId="0" xfId="0" applyFont="1" applyFill="1" applyBorder="1" applyAlignment="1" applyProtection="1">
      <alignment horizontal="center" wrapText="1"/>
      <protection locked="0"/>
    </xf>
    <xf numFmtId="0" fontId="140" fillId="13" borderId="16" xfId="0" applyFont="1" applyFill="1" applyBorder="1" applyAlignment="1" applyProtection="1">
      <alignment horizontal="center" wrapText="1"/>
      <protection locked="0"/>
    </xf>
    <xf numFmtId="0" fontId="140" fillId="13" borderId="0" xfId="0" applyFont="1" applyFill="1" applyBorder="1" applyAlignment="1" applyProtection="1">
      <alignment horizontal="center" wrapText="1"/>
      <protection locked="0"/>
    </xf>
    <xf numFmtId="0" fontId="89" fillId="13" borderId="1" xfId="0" applyFont="1" applyFill="1" applyBorder="1" applyAlignment="1" applyProtection="1">
      <alignment horizontal="right"/>
    </xf>
    <xf numFmtId="0" fontId="88" fillId="13" borderId="0" xfId="0" applyFont="1" applyFill="1" applyBorder="1" applyAlignment="1" applyProtection="1">
      <alignment horizontal="center" wrapText="1"/>
      <protection locked="0"/>
    </xf>
    <xf numFmtId="0" fontId="89" fillId="13" borderId="16" xfId="0" applyFont="1" applyFill="1" applyBorder="1" applyAlignment="1" applyProtection="1">
      <alignment horizontal="center" wrapText="1"/>
      <protection locked="0"/>
    </xf>
    <xf numFmtId="0" fontId="89" fillId="13" borderId="0" xfId="0" applyFont="1" applyFill="1" applyBorder="1" applyAlignment="1" applyProtection="1">
      <alignment horizontal="center" wrapText="1"/>
      <protection locked="0"/>
    </xf>
    <xf numFmtId="169" fontId="41" fillId="0" borderId="0" xfId="503" applyNumberFormat="1" applyFont="1" applyBorder="1" applyAlignment="1" applyProtection="1">
      <alignment horizontal="center" vertical="center" wrapText="1"/>
      <protection locked="0"/>
    </xf>
    <xf numFmtId="49" fontId="44" fillId="29" borderId="1" xfId="478" applyNumberFormat="1" applyFont="1" applyFill="1" applyBorder="1" applyAlignment="1" applyProtection="1">
      <alignment horizontal="center" vertical="center" wrapText="1"/>
      <protection locked="0"/>
    </xf>
    <xf numFmtId="49" fontId="74" fillId="30" borderId="1" xfId="478" applyNumberFormat="1" applyFont="1" applyFill="1" applyBorder="1" applyAlignment="1" applyProtection="1">
      <alignment horizontal="center" vertical="center" wrapText="1"/>
      <protection locked="0"/>
    </xf>
    <xf numFmtId="49" fontId="25" fillId="29" borderId="1" xfId="478" applyNumberFormat="1" applyFont="1" applyFill="1" applyBorder="1" applyAlignment="1" applyProtection="1">
      <alignment horizontal="center" vertical="center" wrapText="1"/>
    </xf>
    <xf numFmtId="0" fontId="82" fillId="0" borderId="0" xfId="465" applyFont="1" applyBorder="1" applyAlignment="1" applyProtection="1">
      <alignment horizontal="center" wrapText="1"/>
      <protection locked="0"/>
    </xf>
    <xf numFmtId="49" fontId="142" fillId="30" borderId="1" xfId="478" applyNumberFormat="1" applyFont="1" applyFill="1" applyBorder="1" applyAlignment="1" applyProtection="1">
      <alignment horizontal="center" vertical="center" wrapText="1"/>
      <protection locked="0"/>
    </xf>
    <xf numFmtId="4" fontId="75" fillId="29" borderId="1" xfId="3" applyNumberFormat="1" applyFont="1" applyFill="1" applyBorder="1" applyAlignment="1" applyProtection="1">
      <alignment horizontal="center" vertical="center" wrapText="1"/>
    </xf>
    <xf numFmtId="0" fontId="32" fillId="32" borderId="40" xfId="507" applyFont="1" applyFill="1" applyBorder="1" applyAlignment="1" applyProtection="1">
      <alignment horizontal="left" wrapText="1"/>
    </xf>
    <xf numFmtId="169" fontId="21" fillId="26" borderId="2" xfId="503" applyNumberFormat="1" applyFont="1" applyFill="1" applyBorder="1" applyAlignment="1" applyProtection="1">
      <alignment horizontal="center" vertical="center" wrapText="1"/>
      <protection locked="0"/>
    </xf>
    <xf numFmtId="169" fontId="21" fillId="26" borderId="3" xfId="503" applyNumberFormat="1" applyFont="1" applyFill="1" applyBorder="1" applyAlignment="1" applyProtection="1">
      <alignment horizontal="center" vertical="center" wrapText="1"/>
      <protection locked="0"/>
    </xf>
    <xf numFmtId="0" fontId="32" fillId="32" borderId="40" xfId="507" applyFont="1" applyFill="1" applyBorder="1" applyAlignment="1" applyProtection="1">
      <alignment horizontal="center" wrapText="1"/>
      <protection locked="0"/>
    </xf>
    <xf numFmtId="0" fontId="32" fillId="32" borderId="40" xfId="507" applyFont="1" applyFill="1" applyBorder="1" applyAlignment="1" applyProtection="1">
      <alignment horizontal="left" wrapText="1"/>
      <protection locked="0"/>
    </xf>
    <xf numFmtId="0" fontId="84" fillId="0" borderId="0" xfId="507" applyFont="1" applyAlignment="1" applyProtection="1">
      <alignment horizontal="center" vertical="center" wrapText="1"/>
      <protection locked="0"/>
    </xf>
    <xf numFmtId="0" fontId="32" fillId="32" borderId="40" xfId="507" applyFont="1" applyFill="1" applyBorder="1" applyAlignment="1" applyProtection="1">
      <alignment horizontal="left" vertical="center" wrapText="1"/>
    </xf>
    <xf numFmtId="169" fontId="41" fillId="0" borderId="0" xfId="503" applyNumberFormat="1" applyFont="1" applyBorder="1" applyAlignment="1" applyProtection="1">
      <alignment horizontal="center" vertical="center"/>
      <protection locked="0"/>
    </xf>
    <xf numFmtId="0" fontId="44" fillId="21" borderId="2" xfId="503" applyFont="1" applyFill="1" applyBorder="1" applyAlignment="1" applyProtection="1">
      <alignment horizontal="center" vertical="center"/>
      <protection locked="0"/>
    </xf>
    <xf numFmtId="0" fontId="44" fillId="21" borderId="3" xfId="503" applyFont="1" applyFill="1" applyBorder="1" applyAlignment="1" applyProtection="1">
      <alignment horizontal="center" vertical="center"/>
      <protection locked="0"/>
    </xf>
    <xf numFmtId="0" fontId="52" fillId="21" borderId="3" xfId="503" applyFont="1" applyFill="1" applyBorder="1" applyAlignment="1" applyProtection="1">
      <alignment horizontal="center" vertical="center"/>
      <protection locked="0"/>
    </xf>
    <xf numFmtId="0" fontId="29" fillId="0" borderId="0" xfId="507" applyFont="1" applyAlignment="1" applyProtection="1">
      <alignment horizontal="center" wrapText="1"/>
      <protection locked="0"/>
    </xf>
    <xf numFmtId="0" fontId="32" fillId="32" borderId="40" xfId="507" applyFont="1" applyFill="1" applyBorder="1" applyAlignment="1" applyProtection="1">
      <alignment horizontal="left" vertical="center" wrapText="1"/>
      <protection locked="0"/>
    </xf>
    <xf numFmtId="0" fontId="44" fillId="13" borderId="1" xfId="533" applyFont="1" applyFill="1" applyBorder="1" applyAlignment="1" applyProtection="1">
      <alignment horizontal="center" vertical="center" wrapText="1"/>
      <protection locked="0"/>
    </xf>
    <xf numFmtId="171" fontId="39" fillId="13" borderId="1" xfId="533" applyNumberFormat="1" applyFont="1" applyFill="1" applyBorder="1" applyAlignment="1" applyProtection="1">
      <alignment horizontal="center" vertical="center" wrapText="1"/>
      <protection locked="0"/>
    </xf>
    <xf numFmtId="0" fontId="45" fillId="13" borderId="1" xfId="533" applyFont="1" applyFill="1" applyBorder="1" applyAlignment="1" applyProtection="1">
      <alignment horizontal="center" vertical="center" wrapText="1"/>
      <protection locked="0"/>
    </xf>
    <xf numFmtId="0" fontId="46" fillId="0" borderId="2" xfId="533" applyFont="1" applyBorder="1" applyAlignment="1" applyProtection="1">
      <alignment horizontal="center" wrapText="1"/>
      <protection locked="0"/>
    </xf>
    <xf numFmtId="0" fontId="46" fillId="0" borderId="3" xfId="533" applyFont="1" applyBorder="1" applyAlignment="1" applyProtection="1">
      <alignment horizontal="center" wrapText="1"/>
      <protection locked="0"/>
    </xf>
    <xf numFmtId="0" fontId="46" fillId="0" borderId="4" xfId="533" applyFont="1" applyBorder="1" applyAlignment="1" applyProtection="1">
      <alignment horizontal="center" wrapText="1"/>
      <protection locked="0"/>
    </xf>
    <xf numFmtId="49" fontId="51" fillId="0" borderId="1" xfId="533" applyNumberFormat="1" applyFont="1" applyBorder="1" applyAlignment="1" applyProtection="1">
      <alignment horizontal="center" vertical="center"/>
      <protection locked="0"/>
    </xf>
    <xf numFmtId="0" fontId="45" fillId="21" borderId="8" xfId="533" applyNumberFormat="1" applyFont="1" applyFill="1" applyBorder="1" applyAlignment="1" applyProtection="1">
      <alignment horizontal="center" vertical="center" wrapText="1"/>
      <protection locked="0"/>
    </xf>
    <xf numFmtId="0" fontId="45" fillId="21" borderId="9" xfId="533" applyNumberFormat="1" applyFont="1" applyFill="1" applyBorder="1" applyAlignment="1" applyProtection="1">
      <alignment horizontal="center" vertical="center" wrapText="1"/>
      <protection locked="0"/>
    </xf>
    <xf numFmtId="0" fontId="41" fillId="23" borderId="1" xfId="533" applyNumberFormat="1" applyFont="1" applyFill="1" applyBorder="1" applyAlignment="1" applyProtection="1">
      <alignment horizontal="right" vertical="center"/>
    </xf>
    <xf numFmtId="0" fontId="27" fillId="27" borderId="10" xfId="533" applyNumberFormat="1" applyFont="1" applyFill="1" applyBorder="1" applyAlignment="1" applyProtection="1">
      <alignment horizontal="right" vertical="center"/>
    </xf>
    <xf numFmtId="0" fontId="41" fillId="22" borderId="1" xfId="533" applyNumberFormat="1" applyFont="1" applyFill="1" applyBorder="1" applyAlignment="1" applyProtection="1">
      <alignment horizontal="center" vertical="center" wrapText="1"/>
    </xf>
    <xf numFmtId="0" fontId="41" fillId="23" borderId="1" xfId="533" applyNumberFormat="1" applyFont="1" applyFill="1" applyBorder="1" applyAlignment="1" applyProtection="1">
      <alignment horizontal="center" vertical="center" wrapText="1"/>
    </xf>
    <xf numFmtId="0" fontId="41" fillId="24" borderId="1" xfId="533" applyNumberFormat="1" applyFont="1" applyFill="1" applyBorder="1" applyAlignment="1" applyProtection="1">
      <alignment horizontal="center" vertical="center" textRotation="90"/>
    </xf>
    <xf numFmtId="0" fontId="50" fillId="25" borderId="1" xfId="533" applyNumberFormat="1" applyFont="1" applyFill="1" applyBorder="1" applyAlignment="1" applyProtection="1">
      <alignment horizontal="center" vertical="center" textRotation="90" wrapText="1"/>
    </xf>
    <xf numFmtId="0" fontId="149" fillId="2" borderId="1" xfId="0" applyFont="1" applyFill="1" applyBorder="1" applyAlignment="1" applyProtection="1">
      <alignment horizontal="center" wrapText="1"/>
      <protection locked="0"/>
    </xf>
    <xf numFmtId="0" fontId="23" fillId="2" borderId="2" xfId="0" applyFont="1" applyFill="1" applyBorder="1" applyAlignment="1" applyProtection="1">
      <alignment horizontal="center" wrapText="1"/>
      <protection locked="0"/>
    </xf>
    <xf numFmtId="0" fontId="23" fillId="2" borderId="3" xfId="0" applyFont="1" applyFill="1" applyBorder="1" applyAlignment="1" applyProtection="1">
      <alignment horizontal="center" wrapText="1"/>
      <protection locked="0"/>
    </xf>
    <xf numFmtId="0" fontId="23" fillId="2" borderId="4" xfId="0" applyFont="1" applyFill="1" applyBorder="1" applyAlignment="1" applyProtection="1">
      <alignment horizontal="center" wrapText="1"/>
      <protection locked="0"/>
    </xf>
    <xf numFmtId="0" fontId="21" fillId="3" borderId="1" xfId="0" applyFont="1" applyFill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 wrapText="1"/>
    </xf>
    <xf numFmtId="0" fontId="24" fillId="6" borderId="1" xfId="0" applyFont="1" applyFill="1" applyBorder="1" applyAlignment="1" applyProtection="1">
      <alignment horizontal="center" vertical="center"/>
    </xf>
    <xf numFmtId="0" fontId="29" fillId="9" borderId="2" xfId="0" applyFont="1" applyFill="1" applyBorder="1" applyAlignment="1" applyProtection="1">
      <alignment horizontal="center" wrapText="1"/>
    </xf>
    <xf numFmtId="0" fontId="29" fillId="9" borderId="3" xfId="0" applyFont="1" applyFill="1" applyBorder="1" applyAlignment="1" applyProtection="1">
      <alignment horizontal="center" wrapText="1"/>
    </xf>
    <xf numFmtId="0" fontId="29" fillId="9" borderId="4" xfId="0" applyFont="1" applyFill="1" applyBorder="1" applyAlignment="1" applyProtection="1">
      <alignment horizontal="center" wrapText="1"/>
    </xf>
    <xf numFmtId="0" fontId="29" fillId="0" borderId="2" xfId="0" applyFont="1" applyBorder="1" applyAlignment="1" applyProtection="1">
      <alignment horizontal="left" wrapText="1"/>
    </xf>
    <xf numFmtId="0" fontId="29" fillId="0" borderId="3" xfId="0" applyFont="1" applyBorder="1" applyAlignment="1" applyProtection="1">
      <alignment horizontal="left" wrapText="1"/>
    </xf>
    <xf numFmtId="0" fontId="29" fillId="0" borderId="4" xfId="0" applyFont="1" applyBorder="1" applyAlignment="1" applyProtection="1">
      <alignment horizontal="left" wrapText="1"/>
    </xf>
    <xf numFmtId="0" fontId="25" fillId="4" borderId="5" xfId="0" applyFont="1" applyFill="1" applyBorder="1" applyAlignment="1" applyProtection="1">
      <alignment horizontal="center" vertical="center" wrapText="1"/>
    </xf>
    <xf numFmtId="0" fontId="25" fillId="4" borderId="6" xfId="0" applyFont="1" applyFill="1" applyBorder="1" applyAlignment="1" applyProtection="1">
      <alignment horizontal="center" vertical="center"/>
    </xf>
    <xf numFmtId="0" fontId="25" fillId="4" borderId="6" xfId="0" applyFont="1" applyFill="1" applyBorder="1" applyAlignment="1" applyProtection="1">
      <alignment horizontal="center" vertical="center" wrapText="1"/>
    </xf>
    <xf numFmtId="0" fontId="25" fillId="4" borderId="1" xfId="0" applyFont="1" applyFill="1" applyBorder="1" applyAlignment="1" applyProtection="1">
      <alignment horizontal="center" vertical="center" wrapText="1"/>
    </xf>
    <xf numFmtId="0" fontId="183" fillId="0" borderId="41" xfId="465" applyFont="1" applyBorder="1" applyAlignment="1" applyProtection="1">
      <alignment horizontal="center" vertical="center"/>
    </xf>
    <xf numFmtId="0" fontId="183" fillId="0" borderId="48" xfId="465" applyFont="1" applyBorder="1" applyAlignment="1" applyProtection="1">
      <alignment horizontal="center" vertical="center"/>
    </xf>
    <xf numFmtId="0" fontId="183" fillId="0" borderId="50" xfId="465" applyFont="1" applyBorder="1" applyAlignment="1" applyProtection="1">
      <alignment horizontal="center" vertical="center"/>
    </xf>
    <xf numFmtId="0" fontId="63" fillId="26" borderId="0" xfId="465" applyFont="1" applyFill="1" applyBorder="1" applyAlignment="1" applyProtection="1">
      <alignment horizontal="center" vertical="center"/>
    </xf>
    <xf numFmtId="43" fontId="21" fillId="26" borderId="40" xfId="465" applyNumberFormat="1" applyFont="1" applyFill="1" applyBorder="1" applyAlignment="1" applyProtection="1">
      <alignment horizontal="center" vertical="center"/>
    </xf>
    <xf numFmtId="0" fontId="182" fillId="26" borderId="0" xfId="465" applyFont="1" applyFill="1" applyBorder="1" applyAlignment="1" applyProtection="1">
      <alignment horizontal="center" vertical="center"/>
    </xf>
    <xf numFmtId="0" fontId="182" fillId="26" borderId="9" xfId="465" applyFont="1" applyFill="1" applyBorder="1" applyAlignment="1" applyProtection="1">
      <alignment horizontal="center" vertical="center"/>
    </xf>
    <xf numFmtId="0" fontId="183" fillId="101" borderId="41" xfId="465" applyFont="1" applyFill="1" applyBorder="1" applyAlignment="1" applyProtection="1">
      <alignment horizontal="center" vertical="center"/>
    </xf>
    <xf numFmtId="0" fontId="183" fillId="101" borderId="48" xfId="465" applyFont="1" applyFill="1" applyBorder="1" applyAlignment="1" applyProtection="1">
      <alignment horizontal="center" vertical="center"/>
    </xf>
    <xf numFmtId="0" fontId="24" fillId="101" borderId="40" xfId="465" applyFont="1" applyFill="1" applyBorder="1" applyAlignment="1" applyProtection="1">
      <alignment horizontal="center" vertical="center"/>
    </xf>
  </cellXfs>
  <cellStyles count="2157">
    <cellStyle name="20% - Ênfase1 10" xfId="20"/>
    <cellStyle name="20% - Ênfase1 10 2" xfId="50"/>
    <cellStyle name="20% - Ênfase1 10 2 2" xfId="1149"/>
    <cellStyle name="20% - Ênfase1 10 2 3" xfId="640"/>
    <cellStyle name="20% - Ênfase1 10 2 4" xfId="1694"/>
    <cellStyle name="20% - Ênfase1 10 3" xfId="1125"/>
    <cellStyle name="20% - Ênfase1 10 4" xfId="617"/>
    <cellStyle name="20% - Ênfase1 10 5" xfId="1671"/>
    <cellStyle name="20% - Ênfase1 11" xfId="54"/>
    <cellStyle name="20% - Ênfase1 11 2" xfId="42"/>
    <cellStyle name="20% - Ênfase1 11 2 2" xfId="1143"/>
    <cellStyle name="20% - Ênfase1 11 2 3" xfId="634"/>
    <cellStyle name="20% - Ênfase1 11 2 4" xfId="1688"/>
    <cellStyle name="20% - Ênfase1 11 3" xfId="1153"/>
    <cellStyle name="20% - Ênfase1 11 4" xfId="643"/>
    <cellStyle name="20% - Ênfase1 11 5" xfId="1697"/>
    <cellStyle name="20% - Ênfase1 12" xfId="38"/>
    <cellStyle name="20% - Ênfase1 12 2" xfId="1140"/>
    <cellStyle name="20% - Ênfase1 12 3" xfId="631"/>
    <cellStyle name="20% - Ênfase1 12 4" xfId="1685"/>
    <cellStyle name="20% - Ênfase1 13" xfId="41"/>
    <cellStyle name="20% - Ênfase1 13 2" xfId="1142"/>
    <cellStyle name="20% - Ênfase1 13 3" xfId="633"/>
    <cellStyle name="20% - Ênfase1 13 4" xfId="1687"/>
    <cellStyle name="20% - Ênfase1 14" xfId="4"/>
    <cellStyle name="20% - Ênfase1 14 2" xfId="1114"/>
    <cellStyle name="20% - Ênfase1 14 3" xfId="606"/>
    <cellStyle name="20% - Ênfase1 14 4" xfId="1660"/>
    <cellStyle name="20% - Ênfase1 15" xfId="56"/>
    <cellStyle name="20% - Ênfase1 15 2" xfId="1155"/>
    <cellStyle name="20% - Ênfase1 15 3" xfId="645"/>
    <cellStyle name="20% - Ênfase1 15 4" xfId="1699"/>
    <cellStyle name="20% - Ênfase1 16" xfId="58"/>
    <cellStyle name="20% - Ênfase1 16 2" xfId="1157"/>
    <cellStyle name="20% - Ênfase1 16 3" xfId="647"/>
    <cellStyle name="20% - Ênfase1 16 4" xfId="1701"/>
    <cellStyle name="20% - Ênfase1 17" xfId="59"/>
    <cellStyle name="20% - Ênfase1 17 2" xfId="1158"/>
    <cellStyle name="20% - Ênfase1 17 3" xfId="648"/>
    <cellStyle name="20% - Ênfase1 17 4" xfId="1702"/>
    <cellStyle name="20% - Ênfase1 18" xfId="45"/>
    <cellStyle name="20% - Ênfase1 18 2" xfId="1146"/>
    <cellStyle name="20% - Ênfase1 18 3" xfId="637"/>
    <cellStyle name="20% - Ênfase1 18 4" xfId="1691"/>
    <cellStyle name="20% - Ênfase1 19" xfId="61"/>
    <cellStyle name="20% - Ênfase1 19 2" xfId="1160"/>
    <cellStyle name="20% - Ênfase1 19 3" xfId="650"/>
    <cellStyle name="20% - Ênfase1 19 4" xfId="1704"/>
    <cellStyle name="20% - Ênfase1 2" xfId="19"/>
    <cellStyle name="20% - Ênfase1 2 2" xfId="65"/>
    <cellStyle name="20% - Ênfase1 2 2 2" xfId="1164"/>
    <cellStyle name="20% - Ênfase1 2 2 3" xfId="654"/>
    <cellStyle name="20% - Ênfase1 2 2 4" xfId="1708"/>
    <cellStyle name="20% - Ênfase1 2 3" xfId="1124"/>
    <cellStyle name="20% - Ênfase1 2 4" xfId="616"/>
    <cellStyle name="20% - Ênfase1 2 5" xfId="1670"/>
    <cellStyle name="20% - Ênfase1 20" xfId="55"/>
    <cellStyle name="20% - Ênfase1 20 2" xfId="1154"/>
    <cellStyle name="20% - Ênfase1 20 3" xfId="644"/>
    <cellStyle name="20% - Ênfase1 20 4" xfId="1698"/>
    <cellStyle name="20% - Ênfase1 21" xfId="57"/>
    <cellStyle name="20% - Ênfase1 21 2" xfId="1156"/>
    <cellStyle name="20% - Ênfase1 21 3" xfId="646"/>
    <cellStyle name="20% - Ênfase1 21 4" xfId="1700"/>
    <cellStyle name="20% - Ênfase1 22" xfId="60"/>
    <cellStyle name="20% - Ênfase1 22 2" xfId="1159"/>
    <cellStyle name="20% - Ênfase1 22 3" xfId="649"/>
    <cellStyle name="20% - Ênfase1 22 4" xfId="1703"/>
    <cellStyle name="20% - Ênfase1 23" xfId="46"/>
    <cellStyle name="20% - Ênfase1 3" xfId="66"/>
    <cellStyle name="20% - Ênfase1 3 2" xfId="68"/>
    <cellStyle name="20% - Ênfase1 3 2 2" xfId="1167"/>
    <cellStyle name="20% - Ênfase1 3 2 3" xfId="657"/>
    <cellStyle name="20% - Ênfase1 3 2 4" xfId="1710"/>
    <cellStyle name="20% - Ênfase1 3 3" xfId="1165"/>
    <cellStyle name="20% - Ênfase1 3 4" xfId="655"/>
    <cellStyle name="20% - Ênfase1 3 5" xfId="1709"/>
    <cellStyle name="20% - Ênfase1 4" xfId="69"/>
    <cellStyle name="20% - Ênfase1 4 2" xfId="70"/>
    <cellStyle name="20% - Ênfase1 4 2 2" xfId="1169"/>
    <cellStyle name="20% - Ênfase1 4 2 3" xfId="659"/>
    <cellStyle name="20% - Ênfase1 4 2 4" xfId="1712"/>
    <cellStyle name="20% - Ênfase1 4 3" xfId="1168"/>
    <cellStyle name="20% - Ênfase1 4 4" xfId="658"/>
    <cellStyle name="20% - Ênfase1 4 5" xfId="1711"/>
    <cellStyle name="20% - Ênfase1 5" xfId="71"/>
    <cellStyle name="20% - Ênfase1 5 2" xfId="72"/>
    <cellStyle name="20% - Ênfase1 5 2 2" xfId="1171"/>
    <cellStyle name="20% - Ênfase1 5 2 3" xfId="661"/>
    <cellStyle name="20% - Ênfase1 5 2 4" xfId="1714"/>
    <cellStyle name="20% - Ênfase1 5 3" xfId="1170"/>
    <cellStyle name="20% - Ênfase1 5 4" xfId="660"/>
    <cellStyle name="20% - Ênfase1 5 5" xfId="1713"/>
    <cellStyle name="20% - Ênfase1 6" xfId="75"/>
    <cellStyle name="20% - Ênfase1 6 2" xfId="77"/>
    <cellStyle name="20% - Ênfase1 6 2 2" xfId="1176"/>
    <cellStyle name="20% - Ênfase1 6 2 3" xfId="666"/>
    <cellStyle name="20% - Ênfase1 6 2 4" xfId="1719"/>
    <cellStyle name="20% - Ênfase1 6 3" xfId="1174"/>
    <cellStyle name="20% - Ênfase1 6 4" xfId="664"/>
    <cellStyle name="20% - Ênfase1 6 5" xfId="1717"/>
    <cellStyle name="20% - Ênfase1 7" xfId="80"/>
    <cellStyle name="20% - Ênfase1 7 2" xfId="84"/>
    <cellStyle name="20% - Ênfase1 7 2 2" xfId="1183"/>
    <cellStyle name="20% - Ênfase1 7 2 3" xfId="673"/>
    <cellStyle name="20% - Ênfase1 7 2 4" xfId="1726"/>
    <cellStyle name="20% - Ênfase1 7 3" xfId="1179"/>
    <cellStyle name="20% - Ênfase1 7 4" xfId="669"/>
    <cellStyle name="20% - Ênfase1 7 5" xfId="1722"/>
    <cellStyle name="20% - Ênfase1 8" xfId="44"/>
    <cellStyle name="20% - Ênfase1 8 2" xfId="86"/>
    <cellStyle name="20% - Ênfase1 8 2 2" xfId="1185"/>
    <cellStyle name="20% - Ênfase1 8 2 3" xfId="675"/>
    <cellStyle name="20% - Ênfase1 8 2 4" xfId="1728"/>
    <cellStyle name="20% - Ênfase1 8 3" xfId="1145"/>
    <cellStyle name="20% - Ênfase1 8 4" xfId="636"/>
    <cellStyle name="20% - Ênfase1 8 5" xfId="1690"/>
    <cellStyle name="20% - Ênfase1 9" xfId="88"/>
    <cellStyle name="20% - Ênfase1 9 2" xfId="89"/>
    <cellStyle name="20% - Ênfase1 9 2 2" xfId="1188"/>
    <cellStyle name="20% - Ênfase1 9 2 3" xfId="678"/>
    <cellStyle name="20% - Ênfase1 9 2 4" xfId="1731"/>
    <cellStyle name="20% - Ênfase1 9 3" xfId="1187"/>
    <cellStyle name="20% - Ênfase1 9 4" xfId="677"/>
    <cellStyle name="20% - Ênfase1 9 5" xfId="1730"/>
    <cellStyle name="20% - Ênfase2 10" xfId="92"/>
    <cellStyle name="20% - Ênfase2 10 2" xfId="95"/>
    <cellStyle name="20% - Ênfase2 10 2 2" xfId="1194"/>
    <cellStyle name="20% - Ênfase2 10 2 3" xfId="684"/>
    <cellStyle name="20% - Ênfase2 10 2 4" xfId="1737"/>
    <cellStyle name="20% - Ênfase2 10 3" xfId="1191"/>
    <cellStyle name="20% - Ênfase2 10 4" xfId="681"/>
    <cellStyle name="20% - Ênfase2 10 5" xfId="1734"/>
    <cellStyle name="20% - Ênfase2 11" xfId="101"/>
    <cellStyle name="20% - Ênfase2 11 2" xfId="1199"/>
    <cellStyle name="20% - Ênfase2 11 3" xfId="689"/>
    <cellStyle name="20% - Ênfase2 11 4" xfId="1742"/>
    <cellStyle name="20% - Ênfase2 12" xfId="102"/>
    <cellStyle name="20% - Ênfase2 12 2" xfId="1200"/>
    <cellStyle name="20% - Ênfase2 12 3" xfId="690"/>
    <cellStyle name="20% - Ênfase2 12 4" xfId="1743"/>
    <cellStyle name="20% - Ênfase2 13" xfId="103"/>
    <cellStyle name="20% - Ênfase2 13 2" xfId="1201"/>
    <cellStyle name="20% - Ênfase2 13 3" xfId="691"/>
    <cellStyle name="20% - Ênfase2 13 4" xfId="1744"/>
    <cellStyle name="20% - Ênfase2 14" xfId="104"/>
    <cellStyle name="20% - Ênfase2 14 2" xfId="1202"/>
    <cellStyle name="20% - Ênfase2 14 3" xfId="692"/>
    <cellStyle name="20% - Ênfase2 14 4" xfId="1745"/>
    <cellStyle name="20% - Ênfase2 15" xfId="105"/>
    <cellStyle name="20% - Ênfase2 15 2" xfId="1203"/>
    <cellStyle name="20% - Ênfase2 15 3" xfId="693"/>
    <cellStyle name="20% - Ênfase2 15 4" xfId="1746"/>
    <cellStyle name="20% - Ênfase2 16" xfId="107"/>
    <cellStyle name="20% - Ênfase2 16 2" xfId="1205"/>
    <cellStyle name="20% - Ênfase2 16 3" xfId="695"/>
    <cellStyle name="20% - Ênfase2 16 4" xfId="1748"/>
    <cellStyle name="20% - Ênfase2 17" xfId="109"/>
    <cellStyle name="20% - Ênfase2 17 2" xfId="1207"/>
    <cellStyle name="20% - Ênfase2 17 3" xfId="697"/>
    <cellStyle name="20% - Ênfase2 17 4" xfId="1750"/>
    <cellStyle name="20% - Ênfase2 18" xfId="111"/>
    <cellStyle name="20% - Ênfase2 18 2" xfId="1208"/>
    <cellStyle name="20% - Ênfase2 18 3" xfId="698"/>
    <cellStyle name="20% - Ênfase2 18 4" xfId="1751"/>
    <cellStyle name="20% - Ênfase2 19" xfId="112"/>
    <cellStyle name="20% - Ênfase2 19 2" xfId="1209"/>
    <cellStyle name="20% - Ênfase2 19 3" xfId="699"/>
    <cellStyle name="20% - Ênfase2 19 4" xfId="1752"/>
    <cellStyle name="20% - Ênfase2 2" xfId="113"/>
    <cellStyle name="20% - Ênfase2 2 2" xfId="119"/>
    <cellStyle name="20% - Ênfase2 2 2 2" xfId="1216"/>
    <cellStyle name="20% - Ênfase2 2 2 3" xfId="706"/>
    <cellStyle name="20% - Ênfase2 2 2 4" xfId="1759"/>
    <cellStyle name="20% - Ênfase2 2 3" xfId="1210"/>
    <cellStyle name="20% - Ênfase2 2 4" xfId="700"/>
    <cellStyle name="20% - Ênfase2 2 5" xfId="1753"/>
    <cellStyle name="20% - Ênfase2 20" xfId="106"/>
    <cellStyle name="20% - Ênfase2 20 2" xfId="1204"/>
    <cellStyle name="20% - Ênfase2 20 3" xfId="694"/>
    <cellStyle name="20% - Ênfase2 20 4" xfId="1747"/>
    <cellStyle name="20% - Ênfase2 21" xfId="108"/>
    <cellStyle name="20% - Ênfase2 21 2" xfId="1206"/>
    <cellStyle name="20% - Ênfase2 21 3" xfId="696"/>
    <cellStyle name="20% - Ênfase2 21 4" xfId="1749"/>
    <cellStyle name="20% - Ênfase2 22" xfId="110"/>
    <cellStyle name="20% - Ênfase2 3" xfId="122"/>
    <cellStyle name="20% - Ênfase2 3 2" xfId="126"/>
    <cellStyle name="20% - Ênfase2 3 2 2" xfId="1222"/>
    <cellStyle name="20% - Ênfase2 3 2 3" xfId="713"/>
    <cellStyle name="20% - Ênfase2 3 2 4" xfId="1765"/>
    <cellStyle name="20% - Ênfase2 3 3" xfId="1218"/>
    <cellStyle name="20% - Ênfase2 3 4" xfId="709"/>
    <cellStyle name="20% - Ênfase2 3 5" xfId="1761"/>
    <cellStyle name="20% - Ênfase2 4" xfId="127"/>
    <cellStyle name="20% - Ênfase2 4 2" xfId="79"/>
    <cellStyle name="20% - Ênfase2 4 2 2" xfId="1178"/>
    <cellStyle name="20% - Ênfase2 4 2 3" xfId="668"/>
    <cellStyle name="20% - Ênfase2 4 2 4" xfId="1721"/>
    <cellStyle name="20% - Ênfase2 4 3" xfId="1223"/>
    <cellStyle name="20% - Ênfase2 4 4" xfId="714"/>
    <cellStyle name="20% - Ênfase2 4 5" xfId="1766"/>
    <cellStyle name="20% - Ênfase2 5" xfId="130"/>
    <cellStyle name="20% - Ênfase2 5 2" xfId="135"/>
    <cellStyle name="20% - Ênfase2 5 2 2" xfId="1231"/>
    <cellStyle name="20% - Ênfase2 5 2 3" xfId="722"/>
    <cellStyle name="20% - Ênfase2 5 2 4" xfId="1774"/>
    <cellStyle name="20% - Ênfase2 5 3" xfId="1226"/>
    <cellStyle name="20% - Ênfase2 5 4" xfId="717"/>
    <cellStyle name="20% - Ênfase2 5 5" xfId="1769"/>
    <cellStyle name="20% - Ênfase2 6" xfId="139"/>
    <cellStyle name="20% - Ênfase2 6 2" xfId="144"/>
    <cellStyle name="20% - Ênfase2 6 2 2" xfId="1240"/>
    <cellStyle name="20% - Ênfase2 6 2 3" xfId="731"/>
    <cellStyle name="20% - Ênfase2 6 2 4" xfId="1783"/>
    <cellStyle name="20% - Ênfase2 6 3" xfId="1235"/>
    <cellStyle name="20% - Ênfase2 6 4" xfId="726"/>
    <cellStyle name="20% - Ênfase2 6 5" xfId="1778"/>
    <cellStyle name="20% - Ênfase2 7" xfId="134"/>
    <cellStyle name="20% - Ênfase2 7 2" xfId="150"/>
    <cellStyle name="20% - Ênfase2 7 2 2" xfId="1246"/>
    <cellStyle name="20% - Ênfase2 7 2 3" xfId="737"/>
    <cellStyle name="20% - Ênfase2 7 2 4" xfId="1789"/>
    <cellStyle name="20% - Ênfase2 7 3" xfId="1230"/>
    <cellStyle name="20% - Ênfase2 7 4" xfId="721"/>
    <cellStyle name="20% - Ênfase2 7 5" xfId="1773"/>
    <cellStyle name="20% - Ênfase2 8" xfId="152"/>
    <cellStyle name="20% - Ênfase2 8 2" xfId="156"/>
    <cellStyle name="20% - Ênfase2 8 2 2" xfId="1252"/>
    <cellStyle name="20% - Ênfase2 8 2 3" xfId="743"/>
    <cellStyle name="20% - Ênfase2 8 2 4" xfId="1795"/>
    <cellStyle name="20% - Ênfase2 8 3" xfId="1248"/>
    <cellStyle name="20% - Ênfase2 8 4" xfId="739"/>
    <cellStyle name="20% - Ênfase2 8 5" xfId="1791"/>
    <cellStyle name="20% - Ênfase2 9" xfId="158"/>
    <cellStyle name="20% - Ênfase2 9 2" xfId="161"/>
    <cellStyle name="20% - Ênfase2 9 2 2" xfId="1257"/>
    <cellStyle name="20% - Ênfase2 9 2 3" xfId="748"/>
    <cellStyle name="20% - Ênfase2 9 2 4" xfId="1800"/>
    <cellStyle name="20% - Ênfase2 9 3" xfId="1254"/>
    <cellStyle name="20% - Ênfase2 9 4" xfId="745"/>
    <cellStyle name="20% - Ênfase2 9 5" xfId="1797"/>
    <cellStyle name="20% - Ênfase3 10" xfId="162"/>
    <cellStyle name="20% - Ênfase3 10 2" xfId="164"/>
    <cellStyle name="20% - Ênfase3 10 2 2" xfId="1260"/>
    <cellStyle name="20% - Ênfase3 10 2 3" xfId="751"/>
    <cellStyle name="20% - Ênfase3 10 2 4" xfId="1803"/>
    <cellStyle name="20% - Ênfase3 10 3" xfId="1258"/>
    <cellStyle name="20% - Ênfase3 10 4" xfId="749"/>
    <cellStyle name="20% - Ênfase3 10 5" xfId="1801"/>
    <cellStyle name="20% - Ênfase3 11" xfId="167"/>
    <cellStyle name="20% - Ênfase3 11 2" xfId="1263"/>
    <cellStyle name="20% - Ênfase3 11 3" xfId="754"/>
    <cellStyle name="20% - Ênfase3 11 4" xfId="1806"/>
    <cellStyle name="20% - Ênfase3 12" xfId="170"/>
    <cellStyle name="20% - Ênfase3 12 2" xfId="1266"/>
    <cellStyle name="20% - Ênfase3 12 3" xfId="757"/>
    <cellStyle name="20% - Ênfase3 12 4" xfId="1809"/>
    <cellStyle name="20% - Ênfase3 13" xfId="171"/>
    <cellStyle name="20% - Ênfase3 13 2" xfId="1267"/>
    <cellStyle name="20% - Ênfase3 13 3" xfId="758"/>
    <cellStyle name="20% - Ênfase3 13 4" xfId="1810"/>
    <cellStyle name="20% - Ênfase3 14" xfId="172"/>
    <cellStyle name="20% - Ênfase3 14 2" xfId="1268"/>
    <cellStyle name="20% - Ênfase3 14 3" xfId="759"/>
    <cellStyle name="20% - Ênfase3 14 4" xfId="1811"/>
    <cellStyle name="20% - Ênfase3 15" xfId="174"/>
    <cellStyle name="20% - Ênfase3 15 2" xfId="1270"/>
    <cellStyle name="20% - Ênfase3 15 3" xfId="761"/>
    <cellStyle name="20% - Ênfase3 15 4" xfId="1813"/>
    <cellStyle name="20% - Ênfase3 16" xfId="176"/>
    <cellStyle name="20% - Ênfase3 16 2" xfId="1272"/>
    <cellStyle name="20% - Ênfase3 16 3" xfId="763"/>
    <cellStyle name="20% - Ênfase3 16 4" xfId="1815"/>
    <cellStyle name="20% - Ênfase3 17" xfId="178"/>
    <cellStyle name="20% - Ênfase3 17 2" xfId="1274"/>
    <cellStyle name="20% - Ênfase3 17 3" xfId="765"/>
    <cellStyle name="20% - Ênfase3 17 4" xfId="1817"/>
    <cellStyle name="20% - Ênfase3 18" xfId="180"/>
    <cellStyle name="20% - Ênfase3 18 2" xfId="1275"/>
    <cellStyle name="20% - Ênfase3 18 3" xfId="766"/>
    <cellStyle name="20% - Ênfase3 18 4" xfId="1818"/>
    <cellStyle name="20% - Ênfase3 19" xfId="181"/>
    <cellStyle name="20% - Ênfase3 19 2" xfId="1276"/>
    <cellStyle name="20% - Ênfase3 19 3" xfId="767"/>
    <cellStyle name="20% - Ênfase3 19 4" xfId="1819"/>
    <cellStyle name="20% - Ênfase3 2" xfId="182"/>
    <cellStyle name="20% - Ênfase3 2 2" xfId="52"/>
    <cellStyle name="20% - Ênfase3 2 2 2" xfId="1151"/>
    <cellStyle name="20% - Ênfase3 2 2 3" xfId="642"/>
    <cellStyle name="20% - Ênfase3 2 2 4" xfId="1696"/>
    <cellStyle name="20% - Ênfase3 2 3" xfId="1277"/>
    <cellStyle name="20% - Ênfase3 2 4" xfId="768"/>
    <cellStyle name="20% - Ênfase3 2 5" xfId="1820"/>
    <cellStyle name="20% - Ênfase3 20" xfId="175"/>
    <cellStyle name="20% - Ênfase3 20 2" xfId="1271"/>
    <cellStyle name="20% - Ênfase3 20 3" xfId="762"/>
    <cellStyle name="20% - Ênfase3 20 4" xfId="1814"/>
    <cellStyle name="20% - Ênfase3 21" xfId="177"/>
    <cellStyle name="20% - Ênfase3 21 2" xfId="1273"/>
    <cellStyle name="20% - Ênfase3 21 3" xfId="764"/>
    <cellStyle name="20% - Ênfase3 21 4" xfId="1816"/>
    <cellStyle name="20% - Ênfase3 22" xfId="179"/>
    <cellStyle name="20% - Ênfase3 3" xfId="184"/>
    <cellStyle name="20% - Ênfase3 3 2" xfId="185"/>
    <cellStyle name="20% - Ênfase3 3 2 2" xfId="1280"/>
    <cellStyle name="20% - Ênfase3 3 2 3" xfId="771"/>
    <cellStyle name="20% - Ênfase3 3 2 4" xfId="1823"/>
    <cellStyle name="20% - Ênfase3 3 3" xfId="1279"/>
    <cellStyle name="20% - Ênfase3 3 4" xfId="770"/>
    <cellStyle name="20% - Ênfase3 3 5" xfId="1822"/>
    <cellStyle name="20% - Ênfase3 4" xfId="188"/>
    <cellStyle name="20% - Ênfase3 4 2" xfId="189"/>
    <cellStyle name="20% - Ênfase3 4 2 2" xfId="1284"/>
    <cellStyle name="20% - Ênfase3 4 2 3" xfId="775"/>
    <cellStyle name="20% - Ênfase3 4 2 4" xfId="1827"/>
    <cellStyle name="20% - Ênfase3 4 3" xfId="1283"/>
    <cellStyle name="20% - Ênfase3 4 4" xfId="774"/>
    <cellStyle name="20% - Ênfase3 4 5" xfId="1826"/>
    <cellStyle name="20% - Ênfase3 5" xfId="190"/>
    <cellStyle name="20% - Ênfase3 5 2" xfId="191"/>
    <cellStyle name="20% - Ênfase3 5 2 2" xfId="1286"/>
    <cellStyle name="20% - Ênfase3 5 2 3" xfId="777"/>
    <cellStyle name="20% - Ênfase3 5 2 4" xfId="1829"/>
    <cellStyle name="20% - Ênfase3 5 3" xfId="1285"/>
    <cellStyle name="20% - Ênfase3 5 4" xfId="776"/>
    <cellStyle name="20% - Ênfase3 5 5" xfId="1828"/>
    <cellStyle name="20% - Ênfase3 6" xfId="193"/>
    <cellStyle name="20% - Ênfase3 6 2" xfId="195"/>
    <cellStyle name="20% - Ênfase3 6 2 2" xfId="1290"/>
    <cellStyle name="20% - Ênfase3 6 2 3" xfId="781"/>
    <cellStyle name="20% - Ênfase3 6 2 4" xfId="1833"/>
    <cellStyle name="20% - Ênfase3 6 3" xfId="1288"/>
    <cellStyle name="20% - Ênfase3 6 4" xfId="779"/>
    <cellStyle name="20% - Ênfase3 6 5" xfId="1831"/>
    <cellStyle name="20% - Ênfase3 7" xfId="146"/>
    <cellStyle name="20% - Ênfase3 7 2" xfId="100"/>
    <cellStyle name="20% - Ênfase3 7 2 2" xfId="1198"/>
    <cellStyle name="20% - Ênfase3 7 2 3" xfId="688"/>
    <cellStyle name="20% - Ênfase3 7 2 4" xfId="1741"/>
    <cellStyle name="20% - Ênfase3 7 3" xfId="1242"/>
    <cellStyle name="20% - Ênfase3 7 4" xfId="733"/>
    <cellStyle name="20% - Ênfase3 7 5" xfId="1785"/>
    <cellStyle name="20% - Ênfase3 8" xfId="198"/>
    <cellStyle name="20% - Ênfase3 8 2" xfId="201"/>
    <cellStyle name="20% - Ênfase3 8 2 2" xfId="1296"/>
    <cellStyle name="20% - Ênfase3 8 2 3" xfId="787"/>
    <cellStyle name="20% - Ênfase3 8 2 4" xfId="1839"/>
    <cellStyle name="20% - Ênfase3 8 3" xfId="1293"/>
    <cellStyle name="20% - Ênfase3 8 4" xfId="784"/>
    <cellStyle name="20% - Ênfase3 8 5" xfId="1836"/>
    <cellStyle name="20% - Ênfase3 9" xfId="206"/>
    <cellStyle name="20% - Ênfase3 9 2" xfId="28"/>
    <cellStyle name="20% - Ênfase3 9 2 2" xfId="1131"/>
    <cellStyle name="20% - Ênfase3 9 2 3" xfId="623"/>
    <cellStyle name="20% - Ênfase3 9 2 4" xfId="1677"/>
    <cellStyle name="20% - Ênfase3 9 3" xfId="1301"/>
    <cellStyle name="20% - Ênfase3 9 4" xfId="792"/>
    <cellStyle name="20% - Ênfase3 9 5" xfId="1844"/>
    <cellStyle name="20% - Ênfase4 10" xfId="207"/>
    <cellStyle name="20% - Ênfase4 10 2" xfId="209"/>
    <cellStyle name="20% - Ênfase4 10 2 2" xfId="1304"/>
    <cellStyle name="20% - Ênfase4 10 2 3" xfId="795"/>
    <cellStyle name="20% - Ênfase4 10 2 4" xfId="1847"/>
    <cellStyle name="20% - Ênfase4 10 3" xfId="1302"/>
    <cellStyle name="20% - Ênfase4 10 4" xfId="793"/>
    <cellStyle name="20% - Ênfase4 10 5" xfId="1845"/>
    <cellStyle name="20% - Ênfase4 11" xfId="210"/>
    <cellStyle name="20% - Ênfase4 11 2" xfId="1305"/>
    <cellStyle name="20% - Ênfase4 11 3" xfId="796"/>
    <cellStyle name="20% - Ênfase4 11 4" xfId="1848"/>
    <cellStyle name="20% - Ênfase4 12" xfId="213"/>
    <cellStyle name="20% - Ênfase4 12 2" xfId="1308"/>
    <cellStyle name="20% - Ênfase4 12 3" xfId="799"/>
    <cellStyle name="20% - Ênfase4 12 4" xfId="1851"/>
    <cellStyle name="20% - Ênfase4 13" xfId="215"/>
    <cellStyle name="20% - Ênfase4 13 2" xfId="1310"/>
    <cellStyle name="20% - Ênfase4 13 3" xfId="801"/>
    <cellStyle name="20% - Ênfase4 13 4" xfId="1853"/>
    <cellStyle name="20% - Ênfase4 14" xfId="218"/>
    <cellStyle name="20% - Ênfase4 14 2" xfId="1312"/>
    <cellStyle name="20% - Ênfase4 14 3" xfId="803"/>
    <cellStyle name="20% - Ênfase4 14 4" xfId="1855"/>
    <cellStyle name="20% - Ênfase4 15" xfId="221"/>
    <cellStyle name="20% - Ênfase4 15 2" xfId="1314"/>
    <cellStyle name="20% - Ênfase4 15 3" xfId="805"/>
    <cellStyle name="20% - Ênfase4 15 4" xfId="1857"/>
    <cellStyle name="20% - Ênfase4 16" xfId="225"/>
    <cellStyle name="20% - Ênfase4 16 2" xfId="1317"/>
    <cellStyle name="20% - Ênfase4 16 3" xfId="808"/>
    <cellStyle name="20% - Ênfase4 16 4" xfId="1860"/>
    <cellStyle name="20% - Ênfase4 17" xfId="229"/>
    <cellStyle name="20% - Ênfase4 17 2" xfId="1320"/>
    <cellStyle name="20% - Ênfase4 17 3" xfId="811"/>
    <cellStyle name="20% - Ênfase4 17 4" xfId="1863"/>
    <cellStyle name="20% - Ênfase4 18" xfId="232"/>
    <cellStyle name="20% - Ênfase4 18 2" xfId="1322"/>
    <cellStyle name="20% - Ênfase4 18 3" xfId="813"/>
    <cellStyle name="20% - Ênfase4 18 4" xfId="1865"/>
    <cellStyle name="20% - Ênfase4 19" xfId="234"/>
    <cellStyle name="20% - Ênfase4 19 2" xfId="1324"/>
    <cellStyle name="20% - Ênfase4 19 3" xfId="815"/>
    <cellStyle name="20% - Ênfase4 19 4" xfId="1867"/>
    <cellStyle name="20% - Ênfase4 2" xfId="47"/>
    <cellStyle name="20% - Ênfase4 2 2" xfId="236"/>
    <cellStyle name="20% - Ênfase4 2 2 2" xfId="1326"/>
    <cellStyle name="20% - Ênfase4 2 2 3" xfId="817"/>
    <cellStyle name="20% - Ênfase4 2 2 4" xfId="1869"/>
    <cellStyle name="20% - Ênfase4 2 3" xfId="1147"/>
    <cellStyle name="20% - Ênfase4 2 4" xfId="638"/>
    <cellStyle name="20% - Ênfase4 2 5" xfId="1692"/>
    <cellStyle name="20% - Ênfase4 20" xfId="222"/>
    <cellStyle name="20% - Ênfase4 20 2" xfId="1315"/>
    <cellStyle name="20% - Ênfase4 20 3" xfId="806"/>
    <cellStyle name="20% - Ênfase4 20 4" xfId="1858"/>
    <cellStyle name="20% - Ênfase4 21" xfId="226"/>
    <cellStyle name="20% - Ênfase4 21 2" xfId="1318"/>
    <cellStyle name="20% - Ênfase4 21 3" xfId="809"/>
    <cellStyle name="20% - Ênfase4 21 4" xfId="1861"/>
    <cellStyle name="20% - Ênfase4 22" xfId="230"/>
    <cellStyle name="20% - Ênfase4 3" xfId="62"/>
    <cellStyle name="20% - Ênfase4 3 2" xfId="33"/>
    <cellStyle name="20% - Ênfase4 3 2 2" xfId="1135"/>
    <cellStyle name="20% - Ênfase4 3 2 3" xfId="627"/>
    <cellStyle name="20% - Ênfase4 3 2 4" xfId="1681"/>
    <cellStyle name="20% - Ênfase4 3 3" xfId="1161"/>
    <cellStyle name="20% - Ênfase4 3 4" xfId="651"/>
    <cellStyle name="20% - Ênfase4 3 5" xfId="1705"/>
    <cellStyle name="20% - Ênfase4 4" xfId="237"/>
    <cellStyle name="20% - Ênfase4 4 2" xfId="238"/>
    <cellStyle name="20% - Ênfase4 4 2 2" xfId="1328"/>
    <cellStyle name="20% - Ênfase4 4 2 3" xfId="819"/>
    <cellStyle name="20% - Ênfase4 4 2 4" xfId="1871"/>
    <cellStyle name="20% - Ênfase4 4 3" xfId="1327"/>
    <cellStyle name="20% - Ênfase4 4 4" xfId="818"/>
    <cellStyle name="20% - Ênfase4 4 5" xfId="1870"/>
    <cellStyle name="20% - Ênfase4 5" xfId="239"/>
    <cellStyle name="20% - Ênfase4 5 2" xfId="240"/>
    <cellStyle name="20% - Ênfase4 5 2 2" xfId="1330"/>
    <cellStyle name="20% - Ênfase4 5 2 3" xfId="821"/>
    <cellStyle name="20% - Ênfase4 5 2 4" xfId="1873"/>
    <cellStyle name="20% - Ênfase4 5 3" xfId="1329"/>
    <cellStyle name="20% - Ênfase4 5 4" xfId="820"/>
    <cellStyle name="20% - Ênfase4 5 5" xfId="1872"/>
    <cellStyle name="20% - Ênfase4 6" xfId="242"/>
    <cellStyle name="20% - Ênfase4 6 2" xfId="244"/>
    <cellStyle name="20% - Ênfase4 6 2 2" xfId="1334"/>
    <cellStyle name="20% - Ênfase4 6 2 3" xfId="825"/>
    <cellStyle name="20% - Ênfase4 6 2 4" xfId="1877"/>
    <cellStyle name="20% - Ênfase4 6 3" xfId="1332"/>
    <cellStyle name="20% - Ênfase4 6 4" xfId="823"/>
    <cellStyle name="20% - Ênfase4 6 5" xfId="1875"/>
    <cellStyle name="20% - Ênfase4 7" xfId="149"/>
    <cellStyle name="20% - Ênfase4 7 2" xfId="246"/>
    <cellStyle name="20% - Ênfase4 7 2 2" xfId="1336"/>
    <cellStyle name="20% - Ênfase4 7 2 3" xfId="827"/>
    <cellStyle name="20% - Ênfase4 7 2 4" xfId="1879"/>
    <cellStyle name="20% - Ênfase4 7 3" xfId="1245"/>
    <cellStyle name="20% - Ênfase4 7 4" xfId="736"/>
    <cellStyle name="20% - Ênfase4 7 5" xfId="1788"/>
    <cellStyle name="20% - Ênfase4 8" xfId="248"/>
    <cellStyle name="20% - Ênfase4 8 2" xfId="250"/>
    <cellStyle name="20% - Ênfase4 8 2 2" xfId="1340"/>
    <cellStyle name="20% - Ênfase4 8 2 3" xfId="831"/>
    <cellStyle name="20% - Ênfase4 8 2 4" xfId="1883"/>
    <cellStyle name="20% - Ênfase4 8 3" xfId="1338"/>
    <cellStyle name="20% - Ênfase4 8 4" xfId="829"/>
    <cellStyle name="20% - Ênfase4 8 5" xfId="1881"/>
    <cellStyle name="20% - Ênfase4 9" xfId="252"/>
    <cellStyle name="20% - Ênfase4 9 2" xfId="256"/>
    <cellStyle name="20% - Ênfase4 9 2 2" xfId="1346"/>
    <cellStyle name="20% - Ênfase4 9 2 3" xfId="837"/>
    <cellStyle name="20% - Ênfase4 9 2 4" xfId="1889"/>
    <cellStyle name="20% - Ênfase4 9 3" xfId="1342"/>
    <cellStyle name="20% - Ênfase4 9 4" xfId="833"/>
    <cellStyle name="20% - Ênfase4 9 5" xfId="1885"/>
    <cellStyle name="20% - Ênfase5 10" xfId="145"/>
    <cellStyle name="20% - Ênfase5 10 2" xfId="99"/>
    <cellStyle name="20% - Ênfase5 10 2 2" xfId="1197"/>
    <cellStyle name="20% - Ênfase5 10 2 3" xfId="687"/>
    <cellStyle name="20% - Ênfase5 10 2 4" xfId="1740"/>
    <cellStyle name="20% - Ênfase5 10 3" xfId="1241"/>
    <cellStyle name="20% - Ênfase5 10 4" xfId="732"/>
    <cellStyle name="20% - Ênfase5 10 5" xfId="1784"/>
    <cellStyle name="20% - Ênfase5 11" xfId="197"/>
    <cellStyle name="20% - Ênfase5 11 2" xfId="1292"/>
    <cellStyle name="20% - Ênfase5 11 3" xfId="783"/>
    <cellStyle name="20% - Ênfase5 11 4" xfId="1835"/>
    <cellStyle name="20% - Ênfase5 12" xfId="205"/>
    <cellStyle name="20% - Ênfase5 12 2" xfId="1300"/>
    <cellStyle name="20% - Ênfase5 12 3" xfId="791"/>
    <cellStyle name="20% - Ênfase5 12 4" xfId="1843"/>
    <cellStyle name="20% - Ênfase5 13" xfId="258"/>
    <cellStyle name="20% - Ênfase5 13 2" xfId="1348"/>
    <cellStyle name="20% - Ênfase5 13 3" xfId="839"/>
    <cellStyle name="20% - Ênfase5 13 4" xfId="1891"/>
    <cellStyle name="20% - Ênfase5 14" xfId="260"/>
    <cellStyle name="20% - Ênfase5 14 2" xfId="1350"/>
    <cellStyle name="20% - Ênfase5 14 3" xfId="841"/>
    <cellStyle name="20% - Ênfase5 14 4" xfId="1893"/>
    <cellStyle name="20% - Ênfase5 15" xfId="262"/>
    <cellStyle name="20% - Ênfase5 15 2" xfId="1352"/>
    <cellStyle name="20% - Ênfase5 15 3" xfId="843"/>
    <cellStyle name="20% - Ênfase5 15 4" xfId="1895"/>
    <cellStyle name="20% - Ênfase5 16" xfId="265"/>
    <cellStyle name="20% - Ênfase5 16 2" xfId="1355"/>
    <cellStyle name="20% - Ênfase5 16 3" xfId="846"/>
    <cellStyle name="20% - Ênfase5 16 4" xfId="1898"/>
    <cellStyle name="20% - Ênfase5 17" xfId="31"/>
    <cellStyle name="20% - Ênfase5 17 2" xfId="1134"/>
    <cellStyle name="20% - Ênfase5 17 3" xfId="626"/>
    <cellStyle name="20% - Ênfase5 17 4" xfId="1680"/>
    <cellStyle name="20% - Ênfase5 18" xfId="35"/>
    <cellStyle name="20% - Ênfase5 18 2" xfId="1137"/>
    <cellStyle name="20% - Ênfase5 18 3" xfId="629"/>
    <cellStyle name="20% - Ênfase5 18 4" xfId="1683"/>
    <cellStyle name="20% - Ênfase5 19" xfId="17"/>
    <cellStyle name="20% - Ênfase5 19 2" xfId="1123"/>
    <cellStyle name="20% - Ênfase5 19 3" xfId="615"/>
    <cellStyle name="20% - Ênfase5 19 4" xfId="1669"/>
    <cellStyle name="20% - Ênfase5 2" xfId="268"/>
    <cellStyle name="20% - Ênfase5 2 2" xfId="270"/>
    <cellStyle name="20% - Ênfase5 2 2 2" xfId="1360"/>
    <cellStyle name="20% - Ênfase5 2 2 3" xfId="851"/>
    <cellStyle name="20% - Ênfase5 2 2 4" xfId="1903"/>
    <cellStyle name="20% - Ênfase5 2 3" xfId="1358"/>
    <cellStyle name="20% - Ênfase5 2 4" xfId="849"/>
    <cellStyle name="20% - Ênfase5 2 5" xfId="1901"/>
    <cellStyle name="20% - Ênfase5 20" xfId="263"/>
    <cellStyle name="20% - Ênfase5 20 2" xfId="1353"/>
    <cellStyle name="20% - Ênfase5 20 3" xfId="844"/>
    <cellStyle name="20% - Ênfase5 20 4" xfId="1896"/>
    <cellStyle name="20% - Ênfase5 21" xfId="266"/>
    <cellStyle name="20% - Ênfase5 21 2" xfId="1356"/>
    <cellStyle name="20% - Ênfase5 21 3" xfId="847"/>
    <cellStyle name="20% - Ênfase5 21 4" xfId="1899"/>
    <cellStyle name="20% - Ênfase5 22" xfId="32"/>
    <cellStyle name="20% - Ênfase5 3" xfId="272"/>
    <cellStyle name="20% - Ênfase5 3 2" xfId="169"/>
    <cellStyle name="20% - Ênfase5 3 2 2" xfId="1265"/>
    <cellStyle name="20% - Ênfase5 3 2 3" xfId="756"/>
    <cellStyle name="20% - Ênfase5 3 2 4" xfId="1808"/>
    <cellStyle name="20% - Ênfase5 3 3" xfId="1362"/>
    <cellStyle name="20% - Ênfase5 3 4" xfId="853"/>
    <cellStyle name="20% - Ênfase5 3 5" xfId="1905"/>
    <cellStyle name="20% - Ênfase5 4" xfId="274"/>
    <cellStyle name="20% - Ênfase5 4 2" xfId="278"/>
    <cellStyle name="20% - Ênfase5 4 2 2" xfId="1367"/>
    <cellStyle name="20% - Ênfase5 4 2 3" xfId="858"/>
    <cellStyle name="20% - Ênfase5 4 2 4" xfId="1910"/>
    <cellStyle name="20% - Ênfase5 4 3" xfId="1364"/>
    <cellStyle name="20% - Ênfase5 4 4" xfId="855"/>
    <cellStyle name="20% - Ênfase5 4 5" xfId="1907"/>
    <cellStyle name="20% - Ênfase5 5" xfId="280"/>
    <cellStyle name="20% - Ênfase5 5 2" xfId="282"/>
    <cellStyle name="20% - Ênfase5 5 2 2" xfId="1371"/>
    <cellStyle name="20% - Ênfase5 5 2 3" xfId="862"/>
    <cellStyle name="20% - Ênfase5 5 2 4" xfId="1914"/>
    <cellStyle name="20% - Ênfase5 5 3" xfId="1369"/>
    <cellStyle name="20% - Ênfase5 5 4" xfId="860"/>
    <cellStyle name="20% - Ênfase5 5 5" xfId="1912"/>
    <cellStyle name="20% - Ênfase5 6" xfId="284"/>
    <cellStyle name="20% - Ênfase5 6 2" xfId="286"/>
    <cellStyle name="20% - Ênfase5 6 2 2" xfId="1375"/>
    <cellStyle name="20% - Ênfase5 6 2 3" xfId="866"/>
    <cellStyle name="20% - Ênfase5 6 2 4" xfId="1918"/>
    <cellStyle name="20% - Ênfase5 6 3" xfId="1373"/>
    <cellStyle name="20% - Ênfase5 6 4" xfId="864"/>
    <cellStyle name="20% - Ênfase5 6 5" xfId="1916"/>
    <cellStyle name="20% - Ênfase5 7" xfId="155"/>
    <cellStyle name="20% - Ênfase5 7 2" xfId="288"/>
    <cellStyle name="20% - Ênfase5 7 2 2" xfId="1377"/>
    <cellStyle name="20% - Ênfase5 7 2 3" xfId="868"/>
    <cellStyle name="20% - Ênfase5 7 2 4" xfId="1920"/>
    <cellStyle name="20% - Ênfase5 7 3" xfId="1251"/>
    <cellStyle name="20% - Ênfase5 7 4" xfId="742"/>
    <cellStyle name="20% - Ênfase5 7 5" xfId="1794"/>
    <cellStyle name="20% - Ênfase5 8" xfId="290"/>
    <cellStyle name="20% - Ênfase5 8 2" xfId="212"/>
    <cellStyle name="20% - Ênfase5 8 2 2" xfId="1307"/>
    <cellStyle name="20% - Ênfase5 8 2 3" xfId="798"/>
    <cellStyle name="20% - Ênfase5 8 2 4" xfId="1850"/>
    <cellStyle name="20% - Ênfase5 8 3" xfId="1379"/>
    <cellStyle name="20% - Ênfase5 8 4" xfId="870"/>
    <cellStyle name="20% - Ênfase5 8 5" xfId="1922"/>
    <cellStyle name="20% - Ênfase5 9" xfId="291"/>
    <cellStyle name="20% - Ênfase5 9 2" xfId="295"/>
    <cellStyle name="20% - Ênfase5 9 2 2" xfId="1383"/>
    <cellStyle name="20% - Ênfase5 9 2 3" xfId="874"/>
    <cellStyle name="20% - Ênfase5 9 2 4" xfId="1926"/>
    <cellStyle name="20% - Ênfase5 9 3" xfId="1380"/>
    <cellStyle name="20% - Ênfase5 9 4" xfId="871"/>
    <cellStyle name="20% - Ênfase5 9 5" xfId="1923"/>
    <cellStyle name="20% - Ênfase6 10" xfId="297"/>
    <cellStyle name="20% - Ênfase6 10 2" xfId="298"/>
    <cellStyle name="20% - Ênfase6 10 2 2" xfId="1386"/>
    <cellStyle name="20% - Ênfase6 10 2 3" xfId="877"/>
    <cellStyle name="20% - Ênfase6 10 2 4" xfId="1929"/>
    <cellStyle name="20% - Ênfase6 10 3" xfId="1385"/>
    <cellStyle name="20% - Ênfase6 10 4" xfId="876"/>
    <cellStyle name="20% - Ênfase6 10 5" xfId="1928"/>
    <cellStyle name="20% - Ênfase6 11" xfId="235"/>
    <cellStyle name="20% - Ênfase6 11 2" xfId="1325"/>
    <cellStyle name="20% - Ênfase6 11 3" xfId="816"/>
    <cellStyle name="20% - Ênfase6 11 4" xfId="1868"/>
    <cellStyle name="20% - Ênfase6 12" xfId="299"/>
    <cellStyle name="20% - Ênfase6 12 2" xfId="1387"/>
    <cellStyle name="20% - Ênfase6 12 3" xfId="878"/>
    <cellStyle name="20% - Ênfase6 12 4" xfId="1930"/>
    <cellStyle name="20% - Ênfase6 13" xfId="300"/>
    <cellStyle name="20% - Ênfase6 13 2" xfId="1388"/>
    <cellStyle name="20% - Ênfase6 13 3" xfId="879"/>
    <cellStyle name="20% - Ênfase6 13 4" xfId="1931"/>
    <cellStyle name="20% - Ênfase6 14" xfId="301"/>
    <cellStyle name="20% - Ênfase6 14 2" xfId="1389"/>
    <cellStyle name="20% - Ênfase6 14 3" xfId="880"/>
    <cellStyle name="20% - Ênfase6 14 4" xfId="1932"/>
    <cellStyle name="20% - Ênfase6 15" xfId="302"/>
    <cellStyle name="20% - Ênfase6 15 2" xfId="1390"/>
    <cellStyle name="20% - Ênfase6 15 3" xfId="881"/>
    <cellStyle name="20% - Ênfase6 15 4" xfId="1933"/>
    <cellStyle name="20% - Ênfase6 16" xfId="304"/>
    <cellStyle name="20% - Ênfase6 16 2" xfId="1392"/>
    <cellStyle name="20% - Ênfase6 16 3" xfId="883"/>
    <cellStyle name="20% - Ênfase6 16 4" xfId="1935"/>
    <cellStyle name="20% - Ênfase6 17" xfId="306"/>
    <cellStyle name="20% - Ênfase6 17 2" xfId="1394"/>
    <cellStyle name="20% - Ênfase6 17 3" xfId="885"/>
    <cellStyle name="20% - Ênfase6 17 4" xfId="1937"/>
    <cellStyle name="20% - Ênfase6 18" xfId="308"/>
    <cellStyle name="20% - Ênfase6 18 2" xfId="1395"/>
    <cellStyle name="20% - Ênfase6 18 3" xfId="886"/>
    <cellStyle name="20% - Ênfase6 18 4" xfId="1938"/>
    <cellStyle name="20% - Ênfase6 19" xfId="309"/>
    <cellStyle name="20% - Ênfase6 19 2" xfId="1396"/>
    <cellStyle name="20% - Ênfase6 19 3" xfId="887"/>
    <cellStyle name="20% - Ênfase6 19 4" xfId="1939"/>
    <cellStyle name="20% - Ênfase6 2" xfId="36"/>
    <cellStyle name="20% - Ênfase6 2 2" xfId="310"/>
    <cellStyle name="20% - Ênfase6 2 2 2" xfId="1397"/>
    <cellStyle name="20% - Ênfase6 2 2 3" xfId="888"/>
    <cellStyle name="20% - Ênfase6 2 2 4" xfId="1940"/>
    <cellStyle name="20% - Ênfase6 2 3" xfId="1138"/>
    <cellStyle name="20% - Ênfase6 2 4" xfId="630"/>
    <cellStyle name="20% - Ênfase6 2 5" xfId="1684"/>
    <cellStyle name="20% - Ênfase6 20" xfId="303"/>
    <cellStyle name="20% - Ênfase6 20 2" xfId="1391"/>
    <cellStyle name="20% - Ênfase6 20 3" xfId="882"/>
    <cellStyle name="20% - Ênfase6 20 4" xfId="1934"/>
    <cellStyle name="20% - Ênfase6 21" xfId="305"/>
    <cellStyle name="20% - Ênfase6 21 2" xfId="1393"/>
    <cellStyle name="20% - Ênfase6 21 3" xfId="884"/>
    <cellStyle name="20% - Ênfase6 21 4" xfId="1936"/>
    <cellStyle name="20% - Ênfase6 22" xfId="307"/>
    <cellStyle name="20% - Ênfase6 3" xfId="30"/>
    <cellStyle name="20% - Ênfase6 3 2" xfId="311"/>
    <cellStyle name="20% - Ênfase6 3 2 2" xfId="1398"/>
    <cellStyle name="20% - Ênfase6 3 2 3" xfId="889"/>
    <cellStyle name="20% - Ênfase6 3 2 4" xfId="1941"/>
    <cellStyle name="20% - Ênfase6 3 3" xfId="1133"/>
    <cellStyle name="20% - Ênfase6 3 4" xfId="625"/>
    <cellStyle name="20% - Ênfase6 3 5" xfId="1679"/>
    <cellStyle name="20% - Ênfase6 4" xfId="34"/>
    <cellStyle name="20% - Ênfase6 4 2" xfId="312"/>
    <cellStyle name="20% - Ênfase6 4 2 2" xfId="1399"/>
    <cellStyle name="20% - Ênfase6 4 2 3" xfId="890"/>
    <cellStyle name="20% - Ênfase6 4 2 4" xfId="1942"/>
    <cellStyle name="20% - Ênfase6 4 3" xfId="1136"/>
    <cellStyle name="20% - Ênfase6 4 4" xfId="628"/>
    <cellStyle name="20% - Ênfase6 4 5" xfId="1682"/>
    <cellStyle name="20% - Ênfase6 5" xfId="314"/>
    <cellStyle name="20% - Ênfase6 5 2" xfId="316"/>
    <cellStyle name="20% - Ênfase6 5 2 2" xfId="1403"/>
    <cellStyle name="20% - Ênfase6 5 2 3" xfId="894"/>
    <cellStyle name="20% - Ênfase6 5 2 4" xfId="1946"/>
    <cellStyle name="20% - Ênfase6 5 3" xfId="1401"/>
    <cellStyle name="20% - Ênfase6 5 4" xfId="892"/>
    <cellStyle name="20% - Ênfase6 5 5" xfId="1944"/>
    <cellStyle name="20% - Ênfase6 6" xfId="317"/>
    <cellStyle name="20% - Ênfase6 6 2" xfId="318"/>
    <cellStyle name="20% - Ênfase6 6 2 2" xfId="1405"/>
    <cellStyle name="20% - Ênfase6 6 2 3" xfId="896"/>
    <cellStyle name="20% - Ênfase6 6 2 4" xfId="1948"/>
    <cellStyle name="20% - Ênfase6 6 3" xfId="1404"/>
    <cellStyle name="20% - Ênfase6 6 4" xfId="895"/>
    <cellStyle name="20% - Ênfase6 6 5" xfId="1947"/>
    <cellStyle name="20% - Ênfase6 7" xfId="160"/>
    <cellStyle name="20% - Ênfase6 7 2" xfId="23"/>
    <cellStyle name="20% - Ênfase6 7 2 2" xfId="1128"/>
    <cellStyle name="20% - Ênfase6 7 2 3" xfId="620"/>
    <cellStyle name="20% - Ênfase6 7 2 4" xfId="1674"/>
    <cellStyle name="20% - Ênfase6 7 3" xfId="1256"/>
    <cellStyle name="20% - Ênfase6 7 4" xfId="747"/>
    <cellStyle name="20% - Ênfase6 7 5" xfId="1799"/>
    <cellStyle name="20% - Ênfase6 8" xfId="319"/>
    <cellStyle name="20% - Ênfase6 8 2" xfId="321"/>
    <cellStyle name="20% - Ênfase6 8 2 2" xfId="1408"/>
    <cellStyle name="20% - Ênfase6 8 2 3" xfId="899"/>
    <cellStyle name="20% - Ênfase6 8 2 4" xfId="1951"/>
    <cellStyle name="20% - Ênfase6 8 3" xfId="1406"/>
    <cellStyle name="20% - Ênfase6 8 4" xfId="897"/>
    <cellStyle name="20% - Ênfase6 8 5" xfId="1949"/>
    <cellStyle name="20% - Ênfase6 9" xfId="322"/>
    <cellStyle name="20% - Ênfase6 9 2" xfId="39"/>
    <cellStyle name="20% - Ênfase6 9 2 2" xfId="1141"/>
    <cellStyle name="20% - Ênfase6 9 2 3" xfId="632"/>
    <cellStyle name="20% - Ênfase6 9 2 4" xfId="1686"/>
    <cellStyle name="20% - Ênfase6 9 3" xfId="1409"/>
    <cellStyle name="20% - Ênfase6 9 4" xfId="900"/>
    <cellStyle name="20% - Ênfase6 9 5" xfId="1952"/>
    <cellStyle name="40% - Ênfase1 10" xfId="324"/>
    <cellStyle name="40% - Ênfase1 10 2" xfId="325"/>
    <cellStyle name="40% - Ênfase1 10 2 2" xfId="1412"/>
    <cellStyle name="40% - Ênfase1 10 2 3" xfId="903"/>
    <cellStyle name="40% - Ênfase1 10 2 4" xfId="1955"/>
    <cellStyle name="40% - Ênfase1 10 3" xfId="1411"/>
    <cellStyle name="40% - Ênfase1 10 4" xfId="902"/>
    <cellStyle name="40% - Ênfase1 10 5" xfId="1954"/>
    <cellStyle name="40% - Ênfase1 11" xfId="326"/>
    <cellStyle name="40% - Ênfase1 11 2" xfId="327"/>
    <cellStyle name="40% - Ênfase1 11 2 2" xfId="1414"/>
    <cellStyle name="40% - Ênfase1 11 2 3" xfId="905"/>
    <cellStyle name="40% - Ênfase1 11 2 4" xfId="1957"/>
    <cellStyle name="40% - Ênfase1 11 3" xfId="1413"/>
    <cellStyle name="40% - Ênfase1 11 4" xfId="904"/>
    <cellStyle name="40% - Ênfase1 11 5" xfId="1956"/>
    <cellStyle name="40% - Ênfase1 12" xfId="5"/>
    <cellStyle name="40% - Ênfase1 12 2" xfId="1115"/>
    <cellStyle name="40% - Ênfase1 12 3" xfId="607"/>
    <cellStyle name="40% - Ênfase1 12 4" xfId="1661"/>
    <cellStyle name="40% - Ênfase1 13" xfId="328"/>
    <cellStyle name="40% - Ênfase1 13 2" xfId="1415"/>
    <cellStyle name="40% - Ênfase1 13 3" xfId="906"/>
    <cellStyle name="40% - Ênfase1 13 4" xfId="1958"/>
    <cellStyle name="40% - Ênfase1 14" xfId="331"/>
    <cellStyle name="40% - Ênfase1 14 2" xfId="1418"/>
    <cellStyle name="40% - Ênfase1 14 3" xfId="908"/>
    <cellStyle name="40% - Ênfase1 14 4" xfId="1960"/>
    <cellStyle name="40% - Ênfase1 15" xfId="63"/>
    <cellStyle name="40% - Ênfase1 15 2" xfId="1162"/>
    <cellStyle name="40% - Ênfase1 15 3" xfId="652"/>
    <cellStyle name="40% - Ênfase1 15 4" xfId="1706"/>
    <cellStyle name="40% - Ênfase1 16" xfId="332"/>
    <cellStyle name="40% - Ênfase1 16 2" xfId="1419"/>
    <cellStyle name="40% - Ênfase1 16 3" xfId="909"/>
    <cellStyle name="40% - Ênfase1 16 4" xfId="1961"/>
    <cellStyle name="40% - Ênfase1 17" xfId="254"/>
    <cellStyle name="40% - Ênfase1 17 2" xfId="1344"/>
    <cellStyle name="40% - Ênfase1 17 3" xfId="835"/>
    <cellStyle name="40% - Ênfase1 17 4" xfId="1887"/>
    <cellStyle name="40% - Ênfase1 18" xfId="334"/>
    <cellStyle name="40% - Ênfase1 18 2" xfId="1421"/>
    <cellStyle name="40% - Ênfase1 18 3" xfId="911"/>
    <cellStyle name="40% - Ênfase1 18 4" xfId="1963"/>
    <cellStyle name="40% - Ênfase1 19" xfId="336"/>
    <cellStyle name="40% - Ênfase1 19 2" xfId="1422"/>
    <cellStyle name="40% - Ênfase1 19 3" xfId="912"/>
    <cellStyle name="40% - Ênfase1 19 4" xfId="1964"/>
    <cellStyle name="40% - Ênfase1 2" xfId="340"/>
    <cellStyle name="40% - Ênfase1 2 2" xfId="341"/>
    <cellStyle name="40% - Ênfase1 2 2 2" xfId="1426"/>
    <cellStyle name="40% - Ênfase1 2 2 3" xfId="916"/>
    <cellStyle name="40% - Ênfase1 2 2 4" xfId="1968"/>
    <cellStyle name="40% - Ênfase1 2 3" xfId="1425"/>
    <cellStyle name="40% - Ênfase1 2 4" xfId="915"/>
    <cellStyle name="40% - Ênfase1 2 5" xfId="1967"/>
    <cellStyle name="40% - Ênfase1 20" xfId="64"/>
    <cellStyle name="40% - Ênfase1 20 2" xfId="1163"/>
    <cellStyle name="40% - Ênfase1 20 3" xfId="653"/>
    <cellStyle name="40% - Ênfase1 20 4" xfId="1707"/>
    <cellStyle name="40% - Ênfase1 21" xfId="333"/>
    <cellStyle name="40% - Ênfase1 21 2" xfId="1420"/>
    <cellStyle name="40% - Ênfase1 21 3" xfId="910"/>
    <cellStyle name="40% - Ênfase1 21 4" xfId="1962"/>
    <cellStyle name="40% - Ênfase1 22" xfId="255"/>
    <cellStyle name="40% - Ênfase1 22 2" xfId="1345"/>
    <cellStyle name="40% - Ênfase1 22 3" xfId="836"/>
    <cellStyle name="40% - Ênfase1 22 4" xfId="1888"/>
    <cellStyle name="40% - Ênfase1 23" xfId="335"/>
    <cellStyle name="40% - Ênfase1 3" xfId="118"/>
    <cellStyle name="40% - Ênfase1 3 2" xfId="342"/>
    <cellStyle name="40% - Ênfase1 3 2 2" xfId="1427"/>
    <cellStyle name="40% - Ênfase1 3 2 3" xfId="917"/>
    <cellStyle name="40% - Ênfase1 3 2 4" xfId="1969"/>
    <cellStyle name="40% - Ênfase1 3 3" xfId="1215"/>
    <cellStyle name="40% - Ênfase1 3 4" xfId="705"/>
    <cellStyle name="40% - Ênfase1 3 5" xfId="1758"/>
    <cellStyle name="40% - Ênfase1 4" xfId="345"/>
    <cellStyle name="40% - Ênfase1 4 2" xfId="346"/>
    <cellStyle name="40% - Ênfase1 4 2 2" xfId="1431"/>
    <cellStyle name="40% - Ênfase1 4 2 3" xfId="921"/>
    <cellStyle name="40% - Ênfase1 4 2 4" xfId="1973"/>
    <cellStyle name="40% - Ênfase1 4 3" xfId="1430"/>
    <cellStyle name="40% - Ênfase1 4 4" xfId="920"/>
    <cellStyle name="40% - Ênfase1 4 5" xfId="1972"/>
    <cellStyle name="40% - Ênfase1 5" xfId="294"/>
    <cellStyle name="40% - Ênfase1 5 2" xfId="347"/>
    <cellStyle name="40% - Ênfase1 5 2 2" xfId="1432"/>
    <cellStyle name="40% - Ênfase1 5 2 3" xfId="922"/>
    <cellStyle name="40% - Ênfase1 5 2 4" xfId="1974"/>
    <cellStyle name="40% - Ênfase1 5 3" xfId="1382"/>
    <cellStyle name="40% - Ênfase1 5 4" xfId="873"/>
    <cellStyle name="40% - Ênfase1 5 5" xfId="1925"/>
    <cellStyle name="40% - Ênfase1 6" xfId="350"/>
    <cellStyle name="40% - Ênfase1 6 2" xfId="351"/>
    <cellStyle name="40% - Ênfase1 6 2 2" xfId="1435"/>
    <cellStyle name="40% - Ênfase1 6 2 3" xfId="925"/>
    <cellStyle name="40% - Ênfase1 6 2 4" xfId="1977"/>
    <cellStyle name="40% - Ênfase1 6 3" xfId="1434"/>
    <cellStyle name="40% - Ênfase1 6 4" xfId="924"/>
    <cellStyle name="40% - Ênfase1 6 5" xfId="1976"/>
    <cellStyle name="40% - Ênfase1 7" xfId="354"/>
    <cellStyle name="40% - Ênfase1 7 2" xfId="330"/>
    <cellStyle name="40% - Ênfase1 7 2 2" xfId="1417"/>
    <cellStyle name="40% - Ênfase1 7 2 3" xfId="907"/>
    <cellStyle name="40% - Ênfase1 7 2 4" xfId="1959"/>
    <cellStyle name="40% - Ênfase1 7 3" xfId="1437"/>
    <cellStyle name="40% - Ênfase1 7 4" xfId="927"/>
    <cellStyle name="40% - Ênfase1 7 5" xfId="1979"/>
    <cellStyle name="40% - Ênfase1 8" xfId="355"/>
    <cellStyle name="40% - Ênfase1 8 2" xfId="356"/>
    <cellStyle name="40% - Ênfase1 8 2 2" xfId="1439"/>
    <cellStyle name="40% - Ênfase1 8 2 3" xfId="929"/>
    <cellStyle name="40% - Ênfase1 8 2 4" xfId="1981"/>
    <cellStyle name="40% - Ênfase1 8 3" xfId="1438"/>
    <cellStyle name="40% - Ênfase1 8 4" xfId="928"/>
    <cellStyle name="40% - Ênfase1 8 5" xfId="1980"/>
    <cellStyle name="40% - Ênfase1 9" xfId="357"/>
    <cellStyle name="40% - Ênfase1 9 2" xfId="358"/>
    <cellStyle name="40% - Ênfase1 9 2 2" xfId="1441"/>
    <cellStyle name="40% - Ênfase1 9 2 3" xfId="931"/>
    <cellStyle name="40% - Ênfase1 9 2 4" xfId="1983"/>
    <cellStyle name="40% - Ênfase1 9 3" xfId="1440"/>
    <cellStyle name="40% - Ênfase1 9 4" xfId="930"/>
    <cellStyle name="40% - Ênfase1 9 5" xfId="1982"/>
    <cellStyle name="40% - Ênfase2 10" xfId="359"/>
    <cellStyle name="40% - Ênfase2 10 2" xfId="9"/>
    <cellStyle name="40% - Ênfase2 10 2 2" xfId="1118"/>
    <cellStyle name="40% - Ênfase2 10 2 3" xfId="610"/>
    <cellStyle name="40% - Ênfase2 10 2 4" xfId="1664"/>
    <cellStyle name="40% - Ênfase2 10 3" xfId="1442"/>
    <cellStyle name="40% - Ênfase2 10 4" xfId="932"/>
    <cellStyle name="40% - Ênfase2 10 5" xfId="1984"/>
    <cellStyle name="40% - Ênfase2 11" xfId="360"/>
    <cellStyle name="40% - Ênfase2 11 2" xfId="1443"/>
    <cellStyle name="40% - Ênfase2 11 3" xfId="933"/>
    <cellStyle name="40% - Ênfase2 11 4" xfId="1985"/>
    <cellStyle name="40% - Ênfase2 12" xfId="361"/>
    <cellStyle name="40% - Ênfase2 12 2" xfId="1444"/>
    <cellStyle name="40% - Ênfase2 12 3" xfId="934"/>
    <cellStyle name="40% - Ênfase2 12 4" xfId="1986"/>
    <cellStyle name="40% - Ênfase2 13" xfId="362"/>
    <cellStyle name="40% - Ênfase2 13 2" xfId="1445"/>
    <cellStyle name="40% - Ênfase2 13 3" xfId="935"/>
    <cellStyle name="40% - Ênfase2 13 4" xfId="1987"/>
    <cellStyle name="40% - Ênfase2 14" xfId="363"/>
    <cellStyle name="40% - Ênfase2 14 2" xfId="1446"/>
    <cellStyle name="40% - Ênfase2 14 3" xfId="936"/>
    <cellStyle name="40% - Ênfase2 14 4" xfId="1988"/>
    <cellStyle name="40% - Ênfase2 15" xfId="81"/>
    <cellStyle name="40% - Ênfase2 15 2" xfId="1180"/>
    <cellStyle name="40% - Ênfase2 15 3" xfId="670"/>
    <cellStyle name="40% - Ênfase2 15 4" xfId="1723"/>
    <cellStyle name="40% - Ênfase2 16" xfId="364"/>
    <cellStyle name="40% - Ênfase2 16 2" xfId="1447"/>
    <cellStyle name="40% - Ênfase2 16 3" xfId="937"/>
    <cellStyle name="40% - Ênfase2 16 4" xfId="1989"/>
    <cellStyle name="40% - Ênfase2 17" xfId="366"/>
    <cellStyle name="40% - Ênfase2 17 2" xfId="1449"/>
    <cellStyle name="40% - Ênfase2 17 3" xfId="939"/>
    <cellStyle name="40% - Ênfase2 17 4" xfId="1991"/>
    <cellStyle name="40% - Ênfase2 18" xfId="315"/>
    <cellStyle name="40% - Ênfase2 18 2" xfId="1402"/>
    <cellStyle name="40% - Ênfase2 18 3" xfId="893"/>
    <cellStyle name="40% - Ênfase2 18 4" xfId="1945"/>
    <cellStyle name="40% - Ênfase2 19" xfId="369"/>
    <cellStyle name="40% - Ênfase2 19 2" xfId="1451"/>
    <cellStyle name="40% - Ênfase2 19 3" xfId="941"/>
    <cellStyle name="40% - Ênfase2 19 4" xfId="1993"/>
    <cellStyle name="40% - Ênfase2 2" xfId="371"/>
    <cellStyle name="40% - Ênfase2 2 2" xfId="373"/>
    <cellStyle name="40% - Ênfase2 2 2 2" xfId="1455"/>
    <cellStyle name="40% - Ênfase2 2 2 3" xfId="945"/>
    <cellStyle name="40% - Ênfase2 2 2 4" xfId="1997"/>
    <cellStyle name="40% - Ênfase2 2 3" xfId="1453"/>
    <cellStyle name="40% - Ênfase2 2 4" xfId="943"/>
    <cellStyle name="40% - Ênfase2 2 5" xfId="1995"/>
    <cellStyle name="40% - Ênfase2 20" xfId="82"/>
    <cellStyle name="40% - Ênfase2 20 2" xfId="1181"/>
    <cellStyle name="40% - Ênfase2 20 3" xfId="671"/>
    <cellStyle name="40% - Ênfase2 20 4" xfId="1724"/>
    <cellStyle name="40% - Ênfase2 21" xfId="365"/>
    <cellStyle name="40% - Ênfase2 21 2" xfId="1448"/>
    <cellStyle name="40% - Ênfase2 21 3" xfId="938"/>
    <cellStyle name="40% - Ênfase2 21 4" xfId="1990"/>
    <cellStyle name="40% - Ênfase2 22" xfId="367"/>
    <cellStyle name="40% - Ênfase2 3" xfId="125"/>
    <cellStyle name="40% - Ênfase2 3 2" xfId="374"/>
    <cellStyle name="40% - Ênfase2 3 2 2" xfId="1456"/>
    <cellStyle name="40% - Ênfase2 3 2 3" xfId="946"/>
    <cellStyle name="40% - Ênfase2 3 2 4" xfId="1998"/>
    <cellStyle name="40% - Ênfase2 3 3" xfId="1221"/>
    <cellStyle name="40% - Ênfase2 3 4" xfId="712"/>
    <cellStyle name="40% - Ênfase2 3 5" xfId="1764"/>
    <cellStyle name="40% - Ênfase2 4" xfId="51"/>
    <cellStyle name="40% - Ênfase2 4 2" xfId="2"/>
    <cellStyle name="40% - Ênfase2 4 2 2" xfId="1112"/>
    <cellStyle name="40% - Ênfase2 4 2 3" xfId="604"/>
    <cellStyle name="40% - Ênfase2 4 2 4" xfId="1658"/>
    <cellStyle name="40% - Ênfase2 4 3" xfId="1150"/>
    <cellStyle name="40% - Ênfase2 4 4" xfId="641"/>
    <cellStyle name="40% - Ênfase2 4 5" xfId="1695"/>
    <cellStyle name="40% - Ênfase2 5" xfId="375"/>
    <cellStyle name="40% - Ênfase2 5 2" xfId="376"/>
    <cellStyle name="40% - Ênfase2 5 2 2" xfId="1458"/>
    <cellStyle name="40% - Ênfase2 5 2 3" xfId="948"/>
    <cellStyle name="40% - Ênfase2 5 2 4" xfId="2000"/>
    <cellStyle name="40% - Ênfase2 5 3" xfId="1457"/>
    <cellStyle name="40% - Ênfase2 5 4" xfId="947"/>
    <cellStyle name="40% - Ênfase2 5 5" xfId="1999"/>
    <cellStyle name="40% - Ênfase2 6" xfId="378"/>
    <cellStyle name="40% - Ênfase2 6 2" xfId="379"/>
    <cellStyle name="40% - Ênfase2 6 2 2" xfId="1460"/>
    <cellStyle name="40% - Ênfase2 6 2 3" xfId="950"/>
    <cellStyle name="40% - Ênfase2 6 2 4" xfId="2002"/>
    <cellStyle name="40% - Ênfase2 6 3" xfId="1459"/>
    <cellStyle name="40% - Ênfase2 6 4" xfId="949"/>
    <cellStyle name="40% - Ênfase2 6 5" xfId="2001"/>
    <cellStyle name="40% - Ênfase2 7" xfId="381"/>
    <cellStyle name="40% - Ênfase2 7 2" xfId="339"/>
    <cellStyle name="40% - Ênfase2 7 2 2" xfId="1424"/>
    <cellStyle name="40% - Ênfase2 7 2 3" xfId="914"/>
    <cellStyle name="40% - Ênfase2 7 2 4" xfId="1966"/>
    <cellStyle name="40% - Ênfase2 7 3" xfId="1461"/>
    <cellStyle name="40% - Ênfase2 7 4" xfId="951"/>
    <cellStyle name="40% - Ênfase2 7 5" xfId="2003"/>
    <cellStyle name="40% - Ênfase2 8" xfId="382"/>
    <cellStyle name="40% - Ênfase2 8 2" xfId="370"/>
    <cellStyle name="40% - Ênfase2 8 2 2" xfId="1452"/>
    <cellStyle name="40% - Ênfase2 8 2 3" xfId="942"/>
    <cellStyle name="40% - Ênfase2 8 2 4" xfId="1994"/>
    <cellStyle name="40% - Ênfase2 8 3" xfId="1462"/>
    <cellStyle name="40% - Ênfase2 8 4" xfId="952"/>
    <cellStyle name="40% - Ênfase2 8 5" xfId="2004"/>
    <cellStyle name="40% - Ênfase2 9" xfId="383"/>
    <cellStyle name="40% - Ênfase2 9 2" xfId="74"/>
    <cellStyle name="40% - Ênfase2 9 2 2" xfId="1173"/>
    <cellStyle name="40% - Ênfase2 9 2 3" xfId="663"/>
    <cellStyle name="40% - Ênfase2 9 2 4" xfId="1716"/>
    <cellStyle name="40% - Ênfase2 9 3" xfId="1463"/>
    <cellStyle name="40% - Ênfase2 9 4" xfId="953"/>
    <cellStyle name="40% - Ênfase2 9 5" xfId="2005"/>
    <cellStyle name="40% - Ênfase3 10" xfId="165"/>
    <cellStyle name="40% - Ênfase3 10 2" xfId="368"/>
    <cellStyle name="40% - Ênfase3 10 2 2" xfId="1450"/>
    <cellStyle name="40% - Ênfase3 10 2 3" xfId="940"/>
    <cellStyle name="40% - Ênfase3 10 2 4" xfId="1992"/>
    <cellStyle name="40% - Ênfase3 10 3" xfId="1261"/>
    <cellStyle name="40% - Ênfase3 10 4" xfId="752"/>
    <cellStyle name="40% - Ênfase3 10 5" xfId="1804"/>
    <cellStyle name="40% - Ênfase3 11" xfId="384"/>
    <cellStyle name="40% - Ênfase3 11 2" xfId="1464"/>
    <cellStyle name="40% - Ênfase3 11 3" xfId="954"/>
    <cellStyle name="40% - Ênfase3 11 4" xfId="2006"/>
    <cellStyle name="40% - Ênfase3 12" xfId="385"/>
    <cellStyle name="40% - Ênfase3 12 2" xfId="1465"/>
    <cellStyle name="40% - Ênfase3 12 3" xfId="955"/>
    <cellStyle name="40% - Ênfase3 12 4" xfId="2007"/>
    <cellStyle name="40% - Ênfase3 13" xfId="386"/>
    <cellStyle name="40% - Ênfase3 13 2" xfId="1466"/>
    <cellStyle name="40% - Ênfase3 13 3" xfId="956"/>
    <cellStyle name="40% - Ênfase3 13 4" xfId="2008"/>
    <cellStyle name="40% - Ênfase3 14" xfId="387"/>
    <cellStyle name="40% - Ênfase3 14 2" xfId="1467"/>
    <cellStyle name="40% - Ênfase3 14 3" xfId="957"/>
    <cellStyle name="40% - Ênfase3 14 4" xfId="2009"/>
    <cellStyle name="40% - Ênfase3 15" xfId="388"/>
    <cellStyle name="40% - Ênfase3 15 2" xfId="1468"/>
    <cellStyle name="40% - Ênfase3 15 3" xfId="958"/>
    <cellStyle name="40% - Ênfase3 15 4" xfId="2010"/>
    <cellStyle name="40% - Ênfase3 16" xfId="186"/>
    <cellStyle name="40% - Ênfase3 16 2" xfId="1281"/>
    <cellStyle name="40% - Ênfase3 16 3" xfId="772"/>
    <cellStyle name="40% - Ênfase3 16 4" xfId="1824"/>
    <cellStyle name="40% - Ênfase3 17" xfId="391"/>
    <cellStyle name="40% - Ênfase3 17 2" xfId="1471"/>
    <cellStyle name="40% - Ênfase3 17 3" xfId="961"/>
    <cellStyle name="40% - Ênfase3 17 4" xfId="2013"/>
    <cellStyle name="40% - Ênfase3 18" xfId="393"/>
    <cellStyle name="40% - Ênfase3 18 2" xfId="1472"/>
    <cellStyle name="40% - Ênfase3 18 3" xfId="962"/>
    <cellStyle name="40% - Ênfase3 18 4" xfId="2014"/>
    <cellStyle name="40% - Ênfase3 19" xfId="396"/>
    <cellStyle name="40% - Ênfase3 19 2" xfId="1474"/>
    <cellStyle name="40% - Ênfase3 19 3" xfId="964"/>
    <cellStyle name="40% - Ênfase3 19 4" xfId="2016"/>
    <cellStyle name="40% - Ênfase3 2" xfId="73"/>
    <cellStyle name="40% - Ênfase3 2 2" xfId="76"/>
    <cellStyle name="40% - Ênfase3 2 2 2" xfId="1175"/>
    <cellStyle name="40% - Ênfase3 2 2 3" xfId="665"/>
    <cellStyle name="40% - Ênfase3 2 2 4" xfId="1718"/>
    <cellStyle name="40% - Ênfase3 2 3" xfId="1172"/>
    <cellStyle name="40% - Ênfase3 2 4" xfId="662"/>
    <cellStyle name="40% - Ênfase3 2 5" xfId="1715"/>
    <cellStyle name="40% - Ênfase3 20" xfId="389"/>
    <cellStyle name="40% - Ênfase3 20 2" xfId="1469"/>
    <cellStyle name="40% - Ênfase3 20 3" xfId="959"/>
    <cellStyle name="40% - Ênfase3 20 4" xfId="2011"/>
    <cellStyle name="40% - Ênfase3 21" xfId="187"/>
    <cellStyle name="40% - Ênfase3 21 2" xfId="1282"/>
    <cellStyle name="40% - Ênfase3 21 3" xfId="773"/>
    <cellStyle name="40% - Ênfase3 21 4" xfId="1825"/>
    <cellStyle name="40% - Ênfase3 22" xfId="392"/>
    <cellStyle name="40% - Ênfase3 3" xfId="78"/>
    <cellStyle name="40% - Ênfase3 3 2" xfId="83"/>
    <cellStyle name="40% - Ênfase3 3 2 2" xfId="1182"/>
    <cellStyle name="40% - Ênfase3 3 2 3" xfId="672"/>
    <cellStyle name="40% - Ênfase3 3 2 4" xfId="1725"/>
    <cellStyle name="40% - Ênfase3 3 3" xfId="1177"/>
    <cellStyle name="40% - Ênfase3 3 4" xfId="667"/>
    <cellStyle name="40% - Ênfase3 3 5" xfId="1720"/>
    <cellStyle name="40% - Ênfase3 4" xfId="43"/>
    <cellStyle name="40% - Ênfase3 4 2" xfId="85"/>
    <cellStyle name="40% - Ênfase3 4 2 2" xfId="1184"/>
    <cellStyle name="40% - Ênfase3 4 2 3" xfId="674"/>
    <cellStyle name="40% - Ênfase3 4 2 4" xfId="1727"/>
    <cellStyle name="40% - Ênfase3 4 3" xfId="1144"/>
    <cellStyle name="40% - Ênfase3 4 4" xfId="635"/>
    <cellStyle name="40% - Ênfase3 4 5" xfId="1689"/>
    <cellStyle name="40% - Ênfase3 5" xfId="87"/>
    <cellStyle name="40% - Ênfase3 5 2" xfId="91"/>
    <cellStyle name="40% - Ênfase3 5 2 2" xfId="1190"/>
    <cellStyle name="40% - Ênfase3 5 2 3" xfId="680"/>
    <cellStyle name="40% - Ênfase3 5 2 4" xfId="1733"/>
    <cellStyle name="40% - Ênfase3 5 3" xfId="1186"/>
    <cellStyle name="40% - Ênfase3 5 4" xfId="676"/>
    <cellStyle name="40% - Ênfase3 5 5" xfId="1729"/>
    <cellStyle name="40% - Ênfase3 6" xfId="398"/>
    <cellStyle name="40% - Ênfase3 6 2" xfId="400"/>
    <cellStyle name="40% - Ênfase3 6 2 2" xfId="1477"/>
    <cellStyle name="40% - Ênfase3 6 2 3" xfId="967"/>
    <cellStyle name="40% - Ênfase3 6 2 4" xfId="2019"/>
    <cellStyle name="40% - Ênfase3 6 3" xfId="1475"/>
    <cellStyle name="40% - Ênfase3 6 4" xfId="965"/>
    <cellStyle name="40% - Ênfase3 6 5" xfId="2017"/>
    <cellStyle name="40% - Ênfase3 7" xfId="402"/>
    <cellStyle name="40% - Ênfase3 7 2" xfId="21"/>
    <cellStyle name="40% - Ênfase3 7 2 2" xfId="1126"/>
    <cellStyle name="40% - Ênfase3 7 2 3" xfId="618"/>
    <cellStyle name="40% - Ênfase3 7 2 4" xfId="1672"/>
    <cellStyle name="40% - Ênfase3 7 3" xfId="1478"/>
    <cellStyle name="40% - Ênfase3 7 4" xfId="968"/>
    <cellStyle name="40% - Ênfase3 7 5" xfId="2020"/>
    <cellStyle name="40% - Ênfase3 8" xfId="403"/>
    <cellStyle name="40% - Ênfase3 8 2" xfId="390"/>
    <cellStyle name="40% - Ênfase3 8 2 2" xfId="1470"/>
    <cellStyle name="40% - Ênfase3 8 2 3" xfId="960"/>
    <cellStyle name="40% - Ênfase3 8 2 4" xfId="2012"/>
    <cellStyle name="40% - Ênfase3 8 3" xfId="1479"/>
    <cellStyle name="40% - Ênfase3 8 4" xfId="969"/>
    <cellStyle name="40% - Ênfase3 8 5" xfId="2021"/>
    <cellStyle name="40% - Ênfase3 9" xfId="26"/>
    <cellStyle name="40% - Ênfase3 9 2" xfId="404"/>
    <cellStyle name="40% - Ênfase3 9 2 2" xfId="1480"/>
    <cellStyle name="40% - Ênfase3 9 2 3" xfId="970"/>
    <cellStyle name="40% - Ênfase3 9 2 4" xfId="2022"/>
    <cellStyle name="40% - Ênfase3 9 3" xfId="1129"/>
    <cellStyle name="40% - Ênfase3 9 4" xfId="621"/>
    <cellStyle name="40% - Ênfase3 9 5" xfId="1675"/>
    <cellStyle name="40% - Ênfase4 10" xfId="405"/>
    <cellStyle name="40% - Ênfase4 10 2" xfId="407"/>
    <cellStyle name="40% - Ênfase4 10 2 2" xfId="1482"/>
    <cellStyle name="40% - Ênfase4 10 2 3" xfId="972"/>
    <cellStyle name="40% - Ênfase4 10 2 4" xfId="2024"/>
    <cellStyle name="40% - Ênfase4 10 3" xfId="1481"/>
    <cellStyle name="40% - Ênfase4 10 4" xfId="971"/>
    <cellStyle name="40% - Ênfase4 10 5" xfId="2023"/>
    <cellStyle name="40% - Ênfase4 11" xfId="410"/>
    <cellStyle name="40% - Ênfase4 11 2" xfId="1485"/>
    <cellStyle name="40% - Ênfase4 11 3" xfId="975"/>
    <cellStyle name="40% - Ênfase4 11 4" xfId="2027"/>
    <cellStyle name="40% - Ênfase4 12" xfId="412"/>
    <cellStyle name="40% - Ênfase4 12 2" xfId="1486"/>
    <cellStyle name="40% - Ênfase4 12 3" xfId="976"/>
    <cellStyle name="40% - Ênfase4 12 4" xfId="2028"/>
    <cellStyle name="40% - Ênfase4 13" xfId="413"/>
    <cellStyle name="40% - Ênfase4 13 2" xfId="1487"/>
    <cellStyle name="40% - Ênfase4 13 3" xfId="977"/>
    <cellStyle name="40% - Ênfase4 13 4" xfId="2029"/>
    <cellStyle name="40% - Ênfase4 14" xfId="414"/>
    <cellStyle name="40% - Ênfase4 14 2" xfId="1488"/>
    <cellStyle name="40% - Ênfase4 14 3" xfId="978"/>
    <cellStyle name="40% - Ênfase4 14 4" xfId="2030"/>
    <cellStyle name="40% - Ênfase4 15" xfId="415"/>
    <cellStyle name="40% - Ênfase4 15 2" xfId="1489"/>
    <cellStyle name="40% - Ênfase4 15 3" xfId="979"/>
    <cellStyle name="40% - Ênfase4 15 4" xfId="2031"/>
    <cellStyle name="40% - Ênfase4 16" xfId="202"/>
    <cellStyle name="40% - Ênfase4 16 2" xfId="1297"/>
    <cellStyle name="40% - Ênfase4 16 3" xfId="788"/>
    <cellStyle name="40% - Ênfase4 16 4" xfId="1840"/>
    <cellStyle name="40% - Ênfase4 17" xfId="418"/>
    <cellStyle name="40% - Ênfase4 17 2" xfId="1492"/>
    <cellStyle name="40% - Ênfase4 17 3" xfId="982"/>
    <cellStyle name="40% - Ênfase4 17 4" xfId="2034"/>
    <cellStyle name="40% - Ênfase4 18" xfId="421"/>
    <cellStyle name="40% - Ênfase4 18 2" xfId="1494"/>
    <cellStyle name="40% - Ênfase4 18 3" xfId="984"/>
    <cellStyle name="40% - Ênfase4 18 4" xfId="2036"/>
    <cellStyle name="40% - Ênfase4 19" xfId="423"/>
    <cellStyle name="40% - Ênfase4 19 2" xfId="1496"/>
    <cellStyle name="40% - Ênfase4 19 3" xfId="986"/>
    <cellStyle name="40% - Ênfase4 19 4" xfId="2038"/>
    <cellStyle name="40% - Ênfase4 2" xfId="138"/>
    <cellStyle name="40% - Ênfase4 2 2" xfId="143"/>
    <cellStyle name="40% - Ênfase4 2 2 2" xfId="1239"/>
    <cellStyle name="40% - Ênfase4 2 2 3" xfId="730"/>
    <cellStyle name="40% - Ênfase4 2 2 4" xfId="1782"/>
    <cellStyle name="40% - Ênfase4 2 3" xfId="1234"/>
    <cellStyle name="40% - Ênfase4 2 4" xfId="725"/>
    <cellStyle name="40% - Ênfase4 2 5" xfId="1777"/>
    <cellStyle name="40% - Ênfase4 20" xfId="416"/>
    <cellStyle name="40% - Ênfase4 20 2" xfId="1490"/>
    <cellStyle name="40% - Ênfase4 20 3" xfId="980"/>
    <cellStyle name="40% - Ênfase4 20 4" xfId="2032"/>
    <cellStyle name="40% - Ênfase4 21" xfId="203"/>
    <cellStyle name="40% - Ênfase4 21 2" xfId="1298"/>
    <cellStyle name="40% - Ênfase4 21 3" xfId="789"/>
    <cellStyle name="40% - Ênfase4 21 4" xfId="1841"/>
    <cellStyle name="40% - Ênfase4 22" xfId="419"/>
    <cellStyle name="40% - Ênfase4 3" xfId="133"/>
    <cellStyle name="40% - Ênfase4 3 2" xfId="148"/>
    <cellStyle name="40% - Ênfase4 3 2 2" xfId="1244"/>
    <cellStyle name="40% - Ênfase4 3 2 3" xfId="735"/>
    <cellStyle name="40% - Ênfase4 3 2 4" xfId="1787"/>
    <cellStyle name="40% - Ênfase4 3 3" xfId="1229"/>
    <cellStyle name="40% - Ênfase4 3 4" xfId="720"/>
    <cellStyle name="40% - Ênfase4 3 5" xfId="1772"/>
    <cellStyle name="40% - Ênfase4 4" xfId="151"/>
    <cellStyle name="40% - Ênfase4 4 2" xfId="154"/>
    <cellStyle name="40% - Ênfase4 4 2 2" xfId="1250"/>
    <cellStyle name="40% - Ênfase4 4 2 3" xfId="741"/>
    <cellStyle name="40% - Ênfase4 4 2 4" xfId="1793"/>
    <cellStyle name="40% - Ênfase4 4 3" xfId="1247"/>
    <cellStyle name="40% - Ênfase4 4 4" xfId="738"/>
    <cellStyle name="40% - Ênfase4 4 5" xfId="1790"/>
    <cellStyle name="40% - Ênfase4 5" xfId="157"/>
    <cellStyle name="40% - Ênfase4 5 2" xfId="159"/>
    <cellStyle name="40% - Ênfase4 5 2 2" xfId="1255"/>
    <cellStyle name="40% - Ênfase4 5 2 3" xfId="746"/>
    <cellStyle name="40% - Ênfase4 5 2 4" xfId="1798"/>
    <cellStyle name="40% - Ênfase4 5 3" xfId="1253"/>
    <cellStyle name="40% - Ênfase4 5 4" xfId="744"/>
    <cellStyle name="40% - Ênfase4 5 5" xfId="1796"/>
    <cellStyle name="40% - Ênfase4 6" xfId="425"/>
    <cellStyle name="40% - Ênfase4 6 2" xfId="426"/>
    <cellStyle name="40% - Ênfase4 6 2 2" xfId="1498"/>
    <cellStyle name="40% - Ênfase4 6 2 3" xfId="988"/>
    <cellStyle name="40% - Ênfase4 6 2 4" xfId="2040"/>
    <cellStyle name="40% - Ênfase4 6 3" xfId="1497"/>
    <cellStyle name="40% - Ênfase4 6 4" xfId="987"/>
    <cellStyle name="40% - Ênfase4 6 5" xfId="2039"/>
    <cellStyle name="40% - Ênfase4 7" xfId="97"/>
    <cellStyle name="40% - Ênfase4 7 2" xfId="296"/>
    <cellStyle name="40% - Ênfase4 7 2 2" xfId="1384"/>
    <cellStyle name="40% - Ênfase4 7 2 3" xfId="875"/>
    <cellStyle name="40% - Ênfase4 7 2 4" xfId="1927"/>
    <cellStyle name="40% - Ênfase4 7 3" xfId="1195"/>
    <cellStyle name="40% - Ênfase4 7 4" xfId="685"/>
    <cellStyle name="40% - Ênfase4 7 5" xfId="1738"/>
    <cellStyle name="40% - Ênfase4 8" xfId="427"/>
    <cellStyle name="40% - Ênfase4 8 2" xfId="428"/>
    <cellStyle name="40% - Ênfase4 8 2 2" xfId="1500"/>
    <cellStyle name="40% - Ênfase4 8 2 3" xfId="990"/>
    <cellStyle name="40% - Ênfase4 8 2 4" xfId="2042"/>
    <cellStyle name="40% - Ênfase4 8 3" xfId="1499"/>
    <cellStyle name="40% - Ênfase4 8 4" xfId="989"/>
    <cellStyle name="40% - Ênfase4 8 5" xfId="2041"/>
    <cellStyle name="40% - Ênfase4 9" xfId="429"/>
    <cellStyle name="40% - Ênfase4 9 2" xfId="430"/>
    <cellStyle name="40% - Ênfase4 9 2 2" xfId="1502"/>
    <cellStyle name="40% - Ênfase4 9 2 3" xfId="992"/>
    <cellStyle name="40% - Ênfase4 9 2 4" xfId="2044"/>
    <cellStyle name="40% - Ênfase4 9 3" xfId="1501"/>
    <cellStyle name="40% - Ênfase4 9 4" xfId="991"/>
    <cellStyle name="40% - Ênfase4 9 5" xfId="2043"/>
    <cellStyle name="40% - Ênfase5 10" xfId="431"/>
    <cellStyle name="40% - Ênfase5 10 2" xfId="48"/>
    <cellStyle name="40% - Ênfase5 10 2 2" xfId="1148"/>
    <cellStyle name="40% - Ênfase5 10 2 3" xfId="639"/>
    <cellStyle name="40% - Ênfase5 10 2 4" xfId="1693"/>
    <cellStyle name="40% - Ênfase5 10 3" xfId="1503"/>
    <cellStyle name="40% - Ênfase5 10 4" xfId="993"/>
    <cellStyle name="40% - Ênfase5 10 5" xfId="2045"/>
    <cellStyle name="40% - Ênfase5 11" xfId="433"/>
    <cellStyle name="40% - Ênfase5 11 2" xfId="1504"/>
    <cellStyle name="40% - Ênfase5 11 3" xfId="994"/>
    <cellStyle name="40% - Ênfase5 11 4" xfId="2046"/>
    <cellStyle name="40% - Ênfase5 12" xfId="435"/>
    <cellStyle name="40% - Ênfase5 12 2" xfId="1505"/>
    <cellStyle name="40% - Ênfase5 12 3" xfId="995"/>
    <cellStyle name="40% - Ênfase5 12 4" xfId="2047"/>
    <cellStyle name="40% - Ênfase5 13" xfId="436"/>
    <cellStyle name="40% - Ênfase5 13 2" xfId="1506"/>
    <cellStyle name="40% - Ênfase5 13 3" xfId="996"/>
    <cellStyle name="40% - Ênfase5 13 4" xfId="2048"/>
    <cellStyle name="40% - Ênfase5 14" xfId="372"/>
    <cellStyle name="40% - Ênfase5 14 2" xfId="1454"/>
    <cellStyle name="40% - Ênfase5 14 3" xfId="944"/>
    <cellStyle name="40% - Ênfase5 14 4" xfId="1996"/>
    <cellStyle name="40% - Ênfase5 15" xfId="438"/>
    <cellStyle name="40% - Ênfase5 15 2" xfId="1507"/>
    <cellStyle name="40% - Ênfase5 15 3" xfId="997"/>
    <cellStyle name="40% - Ênfase5 15 4" xfId="2049"/>
    <cellStyle name="40% - Ênfase5 16" xfId="443"/>
    <cellStyle name="40% - Ênfase5 16 2" xfId="1512"/>
    <cellStyle name="40% - Ênfase5 16 3" xfId="1001"/>
    <cellStyle name="40% - Ênfase5 16 4" xfId="2053"/>
    <cellStyle name="40% - Ênfase5 17" xfId="276"/>
    <cellStyle name="40% - Ênfase5 17 2" xfId="1366"/>
    <cellStyle name="40% - Ênfase5 17 3" xfId="857"/>
    <cellStyle name="40% - Ênfase5 17 4" xfId="1909"/>
    <cellStyle name="40% - Ênfase5 18" xfId="445"/>
    <cellStyle name="40% - Ênfase5 18 2" xfId="1514"/>
    <cellStyle name="40% - Ênfase5 18 3" xfId="1003"/>
    <cellStyle name="40% - Ênfase5 18 4" xfId="2055"/>
    <cellStyle name="40% - Ênfase5 19" xfId="446"/>
    <cellStyle name="40% - Ênfase5 19 2" xfId="1515"/>
    <cellStyle name="40% - Ênfase5 19 3" xfId="1004"/>
    <cellStyle name="40% - Ênfase5 19 4" xfId="2056"/>
    <cellStyle name="40% - Ênfase5 2" xfId="192"/>
    <cellStyle name="40% - Ênfase5 2 2" xfId="194"/>
    <cellStyle name="40% - Ênfase5 2 2 2" xfId="1289"/>
    <cellStyle name="40% - Ênfase5 2 2 3" xfId="780"/>
    <cellStyle name="40% - Ênfase5 2 2 4" xfId="1832"/>
    <cellStyle name="40% - Ênfase5 2 3" xfId="1287"/>
    <cellStyle name="40% - Ênfase5 2 4" xfId="778"/>
    <cellStyle name="40% - Ênfase5 2 5" xfId="1830"/>
    <cellStyle name="40% - Ênfase5 20" xfId="439"/>
    <cellStyle name="40% - Ênfase5 20 2" xfId="1508"/>
    <cellStyle name="40% - Ênfase5 20 3" xfId="998"/>
    <cellStyle name="40% - Ênfase5 20 4" xfId="2050"/>
    <cellStyle name="40% - Ênfase5 21" xfId="444"/>
    <cellStyle name="40% - Ênfase5 21 2" xfId="1513"/>
    <cellStyle name="40% - Ênfase5 21 3" xfId="1002"/>
    <cellStyle name="40% - Ênfase5 21 4" xfId="2054"/>
    <cellStyle name="40% - Ênfase5 22" xfId="277"/>
    <cellStyle name="40% - Ênfase5 3" xfId="142"/>
    <cellStyle name="40% - Ênfase5 3 2" xfId="98"/>
    <cellStyle name="40% - Ênfase5 3 2 2" xfId="1196"/>
    <cellStyle name="40% - Ênfase5 3 2 3" xfId="686"/>
    <cellStyle name="40% - Ênfase5 3 2 4" xfId="1739"/>
    <cellStyle name="40% - Ênfase5 3 3" xfId="1238"/>
    <cellStyle name="40% - Ênfase5 3 4" xfId="729"/>
    <cellStyle name="40% - Ênfase5 3 5" xfId="1781"/>
    <cellStyle name="40% - Ênfase5 4" xfId="196"/>
    <cellStyle name="40% - Ênfase5 4 2" xfId="200"/>
    <cellStyle name="40% - Ênfase5 4 2 2" xfId="1295"/>
    <cellStyle name="40% - Ênfase5 4 2 3" xfId="786"/>
    <cellStyle name="40% - Ênfase5 4 2 4" xfId="1838"/>
    <cellStyle name="40% - Ênfase5 4 3" xfId="1291"/>
    <cellStyle name="40% - Ênfase5 4 4" xfId="782"/>
    <cellStyle name="40% - Ênfase5 4 5" xfId="1834"/>
    <cellStyle name="40% - Ênfase5 5" xfId="204"/>
    <cellStyle name="40% - Ênfase5 5 2" xfId="27"/>
    <cellStyle name="40% - Ênfase5 5 2 2" xfId="1130"/>
    <cellStyle name="40% - Ênfase5 5 2 3" xfId="622"/>
    <cellStyle name="40% - Ênfase5 5 2 4" xfId="1676"/>
    <cellStyle name="40% - Ênfase5 5 3" xfId="1299"/>
    <cellStyle name="40% - Ênfase5 5 4" xfId="790"/>
    <cellStyle name="40% - Ênfase5 5 5" xfId="1842"/>
    <cellStyle name="40% - Ênfase5 6" xfId="257"/>
    <cellStyle name="40% - Ênfase5 6 2" xfId="447"/>
    <cellStyle name="40% - Ênfase5 6 2 2" xfId="1516"/>
    <cellStyle name="40% - Ênfase5 6 2 3" xfId="1005"/>
    <cellStyle name="40% - Ênfase5 6 2 4" xfId="2057"/>
    <cellStyle name="40% - Ênfase5 6 3" xfId="1347"/>
    <cellStyle name="40% - Ênfase5 6 4" xfId="838"/>
    <cellStyle name="40% - Ênfase5 6 5" xfId="1890"/>
    <cellStyle name="40% - Ênfase5 7" xfId="259"/>
    <cellStyle name="40% - Ênfase5 7 2" xfId="448"/>
    <cellStyle name="40% - Ênfase5 7 2 2" xfId="1517"/>
    <cellStyle name="40% - Ênfase5 7 2 3" xfId="1006"/>
    <cellStyle name="40% - Ênfase5 7 2 4" xfId="2058"/>
    <cellStyle name="40% - Ênfase5 7 3" xfId="1349"/>
    <cellStyle name="40% - Ênfase5 7 4" xfId="840"/>
    <cellStyle name="40% - Ênfase5 7 5" xfId="1892"/>
    <cellStyle name="40% - Ênfase5 8" xfId="261"/>
    <cellStyle name="40% - Ênfase5 8 2" xfId="166"/>
    <cellStyle name="40% - Ênfase5 8 2 2" xfId="1262"/>
    <cellStyle name="40% - Ênfase5 8 2 3" xfId="753"/>
    <cellStyle name="40% - Ênfase5 8 2 4" xfId="1805"/>
    <cellStyle name="40% - Ênfase5 8 3" xfId="1351"/>
    <cellStyle name="40% - Ênfase5 8 4" xfId="842"/>
    <cellStyle name="40% - Ênfase5 8 5" xfId="1894"/>
    <cellStyle name="40% - Ênfase5 9" xfId="264"/>
    <cellStyle name="40% - Ênfase5 9 2" xfId="442"/>
    <cellStyle name="40% - Ênfase5 9 2 2" xfId="1511"/>
    <cellStyle name="40% - Ênfase5 9 2 3" xfId="1000"/>
    <cellStyle name="40% - Ênfase5 9 2 4" xfId="2052"/>
    <cellStyle name="40% - Ênfase5 9 3" xfId="1354"/>
    <cellStyle name="40% - Ênfase5 9 4" xfId="845"/>
    <cellStyle name="40% - Ênfase5 9 5" xfId="1897"/>
    <cellStyle name="40% - Ênfase6 10" xfId="449"/>
    <cellStyle name="40% - Ênfase6 10 2" xfId="313"/>
    <cellStyle name="40% - Ênfase6 10 2 2" xfId="1400"/>
    <cellStyle name="40% - Ênfase6 10 2 3" xfId="891"/>
    <cellStyle name="40% - Ênfase6 10 2 4" xfId="1943"/>
    <cellStyle name="40% - Ênfase6 10 3" xfId="1518"/>
    <cellStyle name="40% - Ênfase6 10 4" xfId="1007"/>
    <cellStyle name="40% - Ênfase6 10 5" xfId="2059"/>
    <cellStyle name="40% - Ênfase6 11" xfId="450"/>
    <cellStyle name="40% - Ênfase6 11 2" xfId="1519"/>
    <cellStyle name="40% - Ênfase6 11 3" xfId="1008"/>
    <cellStyle name="40% - Ênfase6 11 4" xfId="2060"/>
    <cellStyle name="40% - Ênfase6 12" xfId="451"/>
    <cellStyle name="40% - Ênfase6 12 2" xfId="1520"/>
    <cellStyle name="40% - Ênfase6 12 3" xfId="1009"/>
    <cellStyle name="40% - Ênfase6 12 4" xfId="2061"/>
    <cellStyle name="40% - Ênfase6 13" xfId="452"/>
    <cellStyle name="40% - Ênfase6 13 2" xfId="1521"/>
    <cellStyle name="40% - Ênfase6 13 3" xfId="1010"/>
    <cellStyle name="40% - Ênfase6 13 4" xfId="2062"/>
    <cellStyle name="40% - Ênfase6 14" xfId="338"/>
    <cellStyle name="40% - Ênfase6 14 2" xfId="1423"/>
    <cellStyle name="40% - Ênfase6 14 3" xfId="913"/>
    <cellStyle name="40% - Ênfase6 14 4" xfId="1965"/>
    <cellStyle name="40% - Ênfase6 15" xfId="116"/>
    <cellStyle name="40% - Ênfase6 15 2" xfId="1213"/>
    <cellStyle name="40% - Ênfase6 15 3" xfId="703"/>
    <cellStyle name="40% - Ênfase6 15 4" xfId="1756"/>
    <cellStyle name="40% - Ênfase6 16" xfId="343"/>
    <cellStyle name="40% - Ênfase6 16 2" xfId="1428"/>
    <cellStyle name="40% - Ênfase6 16 3" xfId="918"/>
    <cellStyle name="40% - Ênfase6 16 4" xfId="1970"/>
    <cellStyle name="40% - Ênfase6 17" xfId="292"/>
    <cellStyle name="40% - Ênfase6 17 2" xfId="1381"/>
    <cellStyle name="40% - Ênfase6 17 3" xfId="872"/>
    <cellStyle name="40% - Ênfase6 17 4" xfId="1924"/>
    <cellStyle name="40% - Ênfase6 18" xfId="349"/>
    <cellStyle name="40% - Ênfase6 18 2" xfId="1433"/>
    <cellStyle name="40% - Ênfase6 18 3" xfId="923"/>
    <cellStyle name="40% - Ênfase6 18 4" xfId="1975"/>
    <cellStyle name="40% - Ênfase6 19" xfId="353"/>
    <cellStyle name="40% - Ênfase6 19 2" xfId="1436"/>
    <cellStyle name="40% - Ênfase6 19 3" xfId="926"/>
    <cellStyle name="40% - Ênfase6 19 4" xfId="1978"/>
    <cellStyle name="40% - Ênfase6 2" xfId="241"/>
    <cellStyle name="40% - Ênfase6 2 2" xfId="243"/>
    <cellStyle name="40% - Ênfase6 2 2 2" xfId="1333"/>
    <cellStyle name="40% - Ênfase6 2 2 3" xfId="824"/>
    <cellStyle name="40% - Ênfase6 2 2 4" xfId="1876"/>
    <cellStyle name="40% - Ênfase6 2 3" xfId="1331"/>
    <cellStyle name="40% - Ênfase6 2 4" xfId="822"/>
    <cellStyle name="40% - Ênfase6 2 5" xfId="1874"/>
    <cellStyle name="40% - Ênfase6 20" xfId="117"/>
    <cellStyle name="40% - Ênfase6 20 2" xfId="1214"/>
    <cellStyle name="40% - Ênfase6 20 3" xfId="704"/>
    <cellStyle name="40% - Ênfase6 20 4" xfId="1757"/>
    <cellStyle name="40% - Ênfase6 21" xfId="344"/>
    <cellStyle name="40% - Ênfase6 21 2" xfId="1429"/>
    <cellStyle name="40% - Ênfase6 21 3" xfId="919"/>
    <cellStyle name="40% - Ênfase6 21 4" xfId="1971"/>
    <cellStyle name="40% - Ênfase6 22" xfId="293"/>
    <cellStyle name="40% - Ênfase6 3" xfId="147"/>
    <cellStyle name="40% - Ênfase6 3 2" xfId="245"/>
    <cellStyle name="40% - Ênfase6 3 2 2" xfId="1335"/>
    <cellStyle name="40% - Ênfase6 3 2 3" xfId="826"/>
    <cellStyle name="40% - Ênfase6 3 2 4" xfId="1878"/>
    <cellStyle name="40% - Ênfase6 3 3" xfId="1243"/>
    <cellStyle name="40% - Ênfase6 3 4" xfId="734"/>
    <cellStyle name="40% - Ênfase6 3 5" xfId="1786"/>
    <cellStyle name="40% - Ênfase6 4" xfId="247"/>
    <cellStyle name="40% - Ênfase6 4 2" xfId="249"/>
    <cellStyle name="40% - Ênfase6 4 2 2" xfId="1339"/>
    <cellStyle name="40% - Ênfase6 4 2 3" xfId="830"/>
    <cellStyle name="40% - Ênfase6 4 2 4" xfId="1882"/>
    <cellStyle name="40% - Ênfase6 4 3" xfId="1337"/>
    <cellStyle name="40% - Ênfase6 4 4" xfId="828"/>
    <cellStyle name="40% - Ênfase6 4 5" xfId="1880"/>
    <cellStyle name="40% - Ênfase6 5" xfId="251"/>
    <cellStyle name="40% - Ênfase6 5 2" xfId="253"/>
    <cellStyle name="40% - Ênfase6 5 2 2" xfId="1343"/>
    <cellStyle name="40% - Ênfase6 5 2 3" xfId="834"/>
    <cellStyle name="40% - Ênfase6 5 2 4" xfId="1886"/>
    <cellStyle name="40% - Ênfase6 5 3" xfId="1341"/>
    <cellStyle name="40% - Ênfase6 5 4" xfId="832"/>
    <cellStyle name="40% - Ênfase6 5 5" xfId="1884"/>
    <cellStyle name="40% - Ênfase6 6" xfId="453"/>
    <cellStyle name="40% - Ênfase6 6 2" xfId="454"/>
    <cellStyle name="40% - Ênfase6 6 2 2" xfId="1523"/>
    <cellStyle name="40% - Ênfase6 6 2 3" xfId="1012"/>
    <cellStyle name="40% - Ênfase6 6 2 4" xfId="2064"/>
    <cellStyle name="40% - Ênfase6 6 3" xfId="1522"/>
    <cellStyle name="40% - Ênfase6 6 4" xfId="1011"/>
    <cellStyle name="40% - Ênfase6 6 5" xfId="2063"/>
    <cellStyle name="40% - Ênfase6 7" xfId="455"/>
    <cellStyle name="40% - Ênfase6 7 2" xfId="456"/>
    <cellStyle name="40% - Ênfase6 7 2 2" xfId="1525"/>
    <cellStyle name="40% - Ênfase6 7 2 3" xfId="1014"/>
    <cellStyle name="40% - Ênfase6 7 2 4" xfId="2066"/>
    <cellStyle name="40% - Ênfase6 7 3" xfId="1524"/>
    <cellStyle name="40% - Ênfase6 7 4" xfId="1013"/>
    <cellStyle name="40% - Ênfase6 7 5" xfId="2065"/>
    <cellStyle name="40% - Ênfase6 8" xfId="457"/>
    <cellStyle name="40% - Ênfase6 8 2" xfId="458"/>
    <cellStyle name="40% - Ênfase6 8 2 2" xfId="1527"/>
    <cellStyle name="40% - Ênfase6 8 2 3" xfId="1016"/>
    <cellStyle name="40% - Ênfase6 8 2 4" xfId="2068"/>
    <cellStyle name="40% - Ênfase6 8 3" xfId="1526"/>
    <cellStyle name="40% - Ênfase6 8 4" xfId="1015"/>
    <cellStyle name="40% - Ênfase6 8 5" xfId="2067"/>
    <cellStyle name="40% - Ênfase6 9" xfId="459"/>
    <cellStyle name="40% - Ênfase6 9 2" xfId="460"/>
    <cellStyle name="40% - Ênfase6 9 2 2" xfId="1529"/>
    <cellStyle name="40% - Ênfase6 9 2 3" xfId="1018"/>
    <cellStyle name="40% - Ênfase6 9 2 4" xfId="2070"/>
    <cellStyle name="40% - Ênfase6 9 3" xfId="1528"/>
    <cellStyle name="40% - Ênfase6 9 4" xfId="1017"/>
    <cellStyle name="40% - Ênfase6 9 5" xfId="2069"/>
    <cellStyle name="60% - Ênfase1 2" xfId="24"/>
    <cellStyle name="60% - Ênfase1 3" xfId="14"/>
    <cellStyle name="60% - Ênfase2 2" xfId="216"/>
    <cellStyle name="60% - Ênfase2 3" xfId="219"/>
    <cellStyle name="60% - Ênfase3 2" xfId="348"/>
    <cellStyle name="60% - Ênfase3 3" xfId="352"/>
    <cellStyle name="60% - Ênfase4 2" xfId="377"/>
    <cellStyle name="60% - Ênfase4 3" xfId="380"/>
    <cellStyle name="60% - Ênfase5 2" xfId="397"/>
    <cellStyle name="60% - Ênfase5 3" xfId="401"/>
    <cellStyle name="60% - Ênfase6 2" xfId="424"/>
    <cellStyle name="60% - Ênfase6 3" xfId="96"/>
    <cellStyle name="Bom 2" xfId="337"/>
    <cellStyle name="Bom 3" xfId="461"/>
    <cellStyle name="Cálculo 2" xfId="6"/>
    <cellStyle name="Cálculo 3" xfId="329"/>
    <cellStyle name="Cálculo 3 2" xfId="1416"/>
    <cellStyle name="Cálculo 3 3" xfId="1630"/>
    <cellStyle name="Cálculo 3 4" xfId="1631"/>
    <cellStyle name="Cálculo 3 5" xfId="1642"/>
    <cellStyle name="Cálculo 3 6" xfId="1643"/>
    <cellStyle name="Célula de Verificação 2" xfId="15"/>
    <cellStyle name="Célula de Verificação 3" xfId="462"/>
    <cellStyle name="Célula Vinculada 2" xfId="464"/>
    <cellStyle name="Célula Vinculada 3" xfId="466"/>
    <cellStyle name="Ênfase1 2" xfId="406"/>
    <cellStyle name="Ênfase1 3" xfId="411"/>
    <cellStyle name="Ênfase2 2" xfId="467"/>
    <cellStyle name="Ênfase2 3" xfId="468"/>
    <cellStyle name="Ênfase3 2" xfId="470"/>
    <cellStyle name="Ênfase3 3" xfId="1"/>
    <cellStyle name="Ênfase4 2" xfId="471"/>
    <cellStyle name="Ênfase4 3" xfId="472"/>
    <cellStyle name="Ênfase5 2" xfId="473"/>
    <cellStyle name="Ênfase5 3" xfId="474"/>
    <cellStyle name="Ênfase6 2" xfId="432"/>
    <cellStyle name="Ênfase6 3" xfId="434"/>
    <cellStyle name="Entrada 2" xfId="475"/>
    <cellStyle name="Entrada 3" xfId="476"/>
    <cellStyle name="Entrada 3 2" xfId="1531"/>
    <cellStyle name="Entrada 3 3" xfId="1635"/>
    <cellStyle name="Entrada 3 4" xfId="1628"/>
    <cellStyle name="Entrada 3 5" xfId="1645"/>
    <cellStyle name="Entrada 3 6" xfId="1640"/>
    <cellStyle name="Excel Built-in Normal" xfId="477"/>
    <cellStyle name="Excel_BuiltIn_Texto Explicativo 1" xfId="478"/>
    <cellStyle name="Hyperlink" xfId="13" builtinId="8"/>
    <cellStyle name="Incorreto 2" xfId="479"/>
    <cellStyle name="Incorreto 3" xfId="469"/>
    <cellStyle name="Moeda" xfId="10" builtinId="4"/>
    <cellStyle name="Moeda [0] 2" xfId="482"/>
    <cellStyle name="Moeda [0] 2 2" xfId="1534"/>
    <cellStyle name="Moeda [0] 2 3" xfId="1022"/>
    <cellStyle name="Moeda 10" xfId="1621"/>
    <cellStyle name="Moeda 11" xfId="1622"/>
    <cellStyle name="Moeda 12" xfId="1623"/>
    <cellStyle name="Moeda 13" xfId="1639"/>
    <cellStyle name="Moeda 14" xfId="1625"/>
    <cellStyle name="Moeda 15" xfId="1626"/>
    <cellStyle name="Moeda 16" xfId="1634"/>
    <cellStyle name="Moeda 17" xfId="1648"/>
    <cellStyle name="Moeda 18" xfId="1650"/>
    <cellStyle name="Moeda 19" xfId="1654"/>
    <cellStyle name="Moeda 2" xfId="483"/>
    <cellStyle name="Moeda 20" xfId="1655"/>
    <cellStyle name="Moeda 21" xfId="1656"/>
    <cellStyle name="Moeda 22" xfId="1657"/>
    <cellStyle name="Moeda 23" xfId="1653"/>
    <cellStyle name="Moeda 24" xfId="611"/>
    <cellStyle name="Moeda 25" xfId="1665"/>
    <cellStyle name="Moeda 3" xfId="484"/>
    <cellStyle name="Moeda 4" xfId="18"/>
    <cellStyle name="Moeda 5" xfId="67"/>
    <cellStyle name="Moeda 5 2" xfId="1166"/>
    <cellStyle name="Moeda 5 3" xfId="656"/>
    <cellStyle name="Moeda 6" xfId="1119"/>
    <cellStyle name="Moeda 7" xfId="1139"/>
    <cellStyle name="Moeda 8" xfId="1619"/>
    <cellStyle name="Moeda 9" xfId="1620"/>
    <cellStyle name="Neutra 2" xfId="223"/>
    <cellStyle name="Neutra 3" xfId="227"/>
    <cellStyle name="Normal" xfId="0" builtinId="0"/>
    <cellStyle name="Normal 10" xfId="485"/>
    <cellStyle name="Normal 10 2" xfId="486"/>
    <cellStyle name="Normal 10 2 2" xfId="1536"/>
    <cellStyle name="Normal 10 2 3" xfId="1024"/>
    <cellStyle name="Normal 10 3" xfId="29"/>
    <cellStyle name="Normal 10 3 2" xfId="599"/>
    <cellStyle name="Normal 10 3 2 2" xfId="1132"/>
    <cellStyle name="Normal 10 3 3" xfId="624"/>
    <cellStyle name="Normal 10 3 4" xfId="1678"/>
    <cellStyle name="Normal 10 4" xfId="1535"/>
    <cellStyle name="Normal 10 5" xfId="1023"/>
    <cellStyle name="Normal 10 6" xfId="2074"/>
    <cellStyle name="Normal 11" xfId="90"/>
    <cellStyle name="Normal 11 2" xfId="487"/>
    <cellStyle name="Normal 11 2 2" xfId="1537"/>
    <cellStyle name="Normal 11 2 3" xfId="1025"/>
    <cellStyle name="Normal 11 2 4" xfId="2075"/>
    <cellStyle name="Normal 11 3" xfId="1189"/>
    <cellStyle name="Normal 11 4" xfId="679"/>
    <cellStyle name="Normal 11 5" xfId="1732"/>
    <cellStyle name="Normal 12" xfId="488"/>
    <cellStyle name="Normal 12 2" xfId="489"/>
    <cellStyle name="Normal 12 2 2" xfId="1539"/>
    <cellStyle name="Normal 12 2 3" xfId="1027"/>
    <cellStyle name="Normal 12 2 4" xfId="2077"/>
    <cellStyle name="Normal 12 3" xfId="1538"/>
    <cellStyle name="Normal 12 4" xfId="1026"/>
    <cellStyle name="Normal 12 5" xfId="2076"/>
    <cellStyle name="Normal 13" xfId="490"/>
    <cellStyle name="Normal 13 2" xfId="163"/>
    <cellStyle name="Normal 13 2 2" xfId="1259"/>
    <cellStyle name="Normal 13 2 3" xfId="750"/>
    <cellStyle name="Normal 13 2 4" xfId="1802"/>
    <cellStyle name="Normal 13 3" xfId="1540"/>
    <cellStyle name="Normal 13 4" xfId="1028"/>
    <cellStyle name="Normal 13 5" xfId="2078"/>
    <cellStyle name="Normal 14" xfId="22"/>
    <cellStyle name="Normal 14 2" xfId="440"/>
    <cellStyle name="Normal 14 2 2" xfId="1509"/>
    <cellStyle name="Normal 14 2 3" xfId="999"/>
    <cellStyle name="Normal 14 2 4" xfId="2051"/>
    <cellStyle name="Normal 14 3" xfId="1127"/>
    <cellStyle name="Normal 14 4" xfId="619"/>
    <cellStyle name="Normal 14 5" xfId="1673"/>
    <cellStyle name="Normal 15" xfId="492"/>
    <cellStyle name="Normal 15 2" xfId="493"/>
    <cellStyle name="Normal 15 2 2" xfId="1543"/>
    <cellStyle name="Normal 15 2 3" xfId="1031"/>
    <cellStyle name="Normal 15 2 4" xfId="2081"/>
    <cellStyle name="Normal 15 3" xfId="1542"/>
    <cellStyle name="Normal 15 4" xfId="1030"/>
    <cellStyle name="Normal 15 5" xfId="2080"/>
    <cellStyle name="Normal 16" xfId="408"/>
    <cellStyle name="Normal 16 2" xfId="494"/>
    <cellStyle name="Normal 16 2 2" xfId="1544"/>
    <cellStyle name="Normal 16 2 3" xfId="1032"/>
    <cellStyle name="Normal 16 2 4" xfId="2082"/>
    <cellStyle name="Normal 16 3" xfId="1483"/>
    <cellStyle name="Normal 16 4" xfId="973"/>
    <cellStyle name="Normal 16 5" xfId="2025"/>
    <cellStyle name="Normal 17" xfId="496"/>
    <cellStyle name="Normal 17 2" xfId="497"/>
    <cellStyle name="Normal 17 2 2" xfId="1547"/>
    <cellStyle name="Normal 17 2 3" xfId="1035"/>
    <cellStyle name="Normal 17 2 4" xfId="2085"/>
    <cellStyle name="Normal 17 3" xfId="1546"/>
    <cellStyle name="Normal 17 4" xfId="1034"/>
    <cellStyle name="Normal 17 5" xfId="2084"/>
    <cellStyle name="Normal 18" xfId="499"/>
    <cellStyle name="Normal 18 2" xfId="208"/>
    <cellStyle name="Normal 18 2 2" xfId="1303"/>
    <cellStyle name="Normal 18 2 3" xfId="794"/>
    <cellStyle name="Normal 18 2 4" xfId="1846"/>
    <cellStyle name="Normal 18 3" xfId="1549"/>
    <cellStyle name="Normal 18 4" xfId="1037"/>
    <cellStyle name="Normal 18 5" xfId="2087"/>
    <cellStyle name="Normal 19" xfId="114"/>
    <cellStyle name="Normal 19 2" xfId="121"/>
    <cellStyle name="Normal 19 2 2" xfId="1217"/>
    <cellStyle name="Normal 19 2 3" xfId="708"/>
    <cellStyle name="Normal 19 2 4" xfId="1760"/>
    <cellStyle name="Normal 19 3" xfId="1211"/>
    <cellStyle name="Normal 19 4" xfId="701"/>
    <cellStyle name="Normal 19 5" xfId="1754"/>
    <cellStyle name="Normal 2" xfId="465"/>
    <cellStyle name="Normal 2 2" xfId="500"/>
    <cellStyle name="Normal 2 2 2" xfId="501"/>
    <cellStyle name="Normal 2 2 2 2" xfId="1551"/>
    <cellStyle name="Normal 2 2 2 3" xfId="1039"/>
    <cellStyle name="Normal 2 2 2 4" xfId="2089"/>
    <cellStyle name="Normal 2 2 3" xfId="1550"/>
    <cellStyle name="Normal 2 2 4" xfId="1038"/>
    <cellStyle name="Normal 2 2 5" xfId="2088"/>
    <cellStyle name="Normal 2 3" xfId="267"/>
    <cellStyle name="Normal 2 3 2" xfId="269"/>
    <cellStyle name="Normal 2 3 2 2" xfId="1359"/>
    <cellStyle name="Normal 2 3 2 3" xfId="850"/>
    <cellStyle name="Normal 2 3 2 4" xfId="1902"/>
    <cellStyle name="Normal 2 3 3" xfId="1357"/>
    <cellStyle name="Normal 2 3 4" xfId="848"/>
    <cellStyle name="Normal 2 3 5" xfId="1900"/>
    <cellStyle name="Normal 2 4" xfId="271"/>
    <cellStyle name="Normal 2 4 2" xfId="168"/>
    <cellStyle name="Normal 2 4 2 2" xfId="1264"/>
    <cellStyle name="Normal 2 4 2 3" xfId="755"/>
    <cellStyle name="Normal 2 4 2 4" xfId="1807"/>
    <cellStyle name="Normal 2 4 3" xfId="1361"/>
    <cellStyle name="Normal 2 4 4" xfId="852"/>
    <cellStyle name="Normal 2 4 5" xfId="1904"/>
    <cellStyle name="Normal 2 5" xfId="273"/>
    <cellStyle name="Normal 2 5 2" xfId="275"/>
    <cellStyle name="Normal 2 5 2 2" xfId="1365"/>
    <cellStyle name="Normal 2 5 2 3" xfId="856"/>
    <cellStyle name="Normal 2 5 2 4" xfId="1908"/>
    <cellStyle name="Normal 2 5 3" xfId="1363"/>
    <cellStyle name="Normal 2 5 4" xfId="854"/>
    <cellStyle name="Normal 2 5 5" xfId="1906"/>
    <cellStyle name="Normal 2 6" xfId="279"/>
    <cellStyle name="Normal 2 6 2" xfId="281"/>
    <cellStyle name="Normal 2 6 2 2" xfId="1370"/>
    <cellStyle name="Normal 2 6 2 3" xfId="861"/>
    <cellStyle name="Normal 2 6 2 4" xfId="1913"/>
    <cellStyle name="Normal 2 6 3" xfId="1368"/>
    <cellStyle name="Normal 2 6 4" xfId="859"/>
    <cellStyle name="Normal 2 6 5" xfId="1911"/>
    <cellStyle name="Normal 2 7" xfId="283"/>
    <cellStyle name="Normal 2 7 2" xfId="285"/>
    <cellStyle name="Normal 2 7 2 2" xfId="1374"/>
    <cellStyle name="Normal 2 7 2 3" xfId="865"/>
    <cellStyle name="Normal 2 7 2 4" xfId="1917"/>
    <cellStyle name="Normal 2 7 3" xfId="1372"/>
    <cellStyle name="Normal 2 7 4" xfId="863"/>
    <cellStyle name="Normal 2 7 5" xfId="1915"/>
    <cellStyle name="Normal 2 8" xfId="153"/>
    <cellStyle name="Normal 2 8 2" xfId="287"/>
    <cellStyle name="Normal 2 8 2 2" xfId="1376"/>
    <cellStyle name="Normal 2 8 2 3" xfId="867"/>
    <cellStyle name="Normal 2 8 2 4" xfId="1919"/>
    <cellStyle name="Normal 2 8 3" xfId="1249"/>
    <cellStyle name="Normal 2 8 4" xfId="740"/>
    <cellStyle name="Normal 2 8 5" xfId="1792"/>
    <cellStyle name="Normal 2 9" xfId="289"/>
    <cellStyle name="Normal 2 9 10" xfId="1378"/>
    <cellStyle name="Normal 2 9 11" xfId="869"/>
    <cellStyle name="Normal 2 9 12" xfId="1921"/>
    <cellStyle name="Normal 2 9 2" xfId="211"/>
    <cellStyle name="Normal 2 9 2 2" xfId="1306"/>
    <cellStyle name="Normal 2 9 2 3" xfId="797"/>
    <cellStyle name="Normal 2 9 2 4" xfId="1849"/>
    <cellStyle name="Normal 2 9 3" xfId="214"/>
    <cellStyle name="Normal 2 9 3 2" xfId="1309"/>
    <cellStyle name="Normal 2 9 3 3" xfId="800"/>
    <cellStyle name="Normal 2 9 3 4" xfId="1852"/>
    <cellStyle name="Normal 2 9 4" xfId="217"/>
    <cellStyle name="Normal 2 9 4 2" xfId="1311"/>
    <cellStyle name="Normal 2 9 4 3" xfId="802"/>
    <cellStyle name="Normal 2 9 4 4" xfId="1854"/>
    <cellStyle name="Normal 2 9 5" xfId="220"/>
    <cellStyle name="Normal 2 9 5 2" xfId="1313"/>
    <cellStyle name="Normal 2 9 5 3" xfId="804"/>
    <cellStyle name="Normal 2 9 5 4" xfId="1856"/>
    <cellStyle name="Normal 2 9 6" xfId="224"/>
    <cellStyle name="Normal 2 9 6 2" xfId="1316"/>
    <cellStyle name="Normal 2 9 6 3" xfId="807"/>
    <cellStyle name="Normal 2 9 6 4" xfId="1859"/>
    <cellStyle name="Normal 2 9 7" xfId="228"/>
    <cellStyle name="Normal 2 9 7 2" xfId="1319"/>
    <cellStyle name="Normal 2 9 7 3" xfId="810"/>
    <cellStyle name="Normal 2 9 7 4" xfId="1862"/>
    <cellStyle name="Normal 2 9 8" xfId="231"/>
    <cellStyle name="Normal 2 9 8 2" xfId="1321"/>
    <cellStyle name="Normal 2 9 8 3" xfId="812"/>
    <cellStyle name="Normal 2 9 8 4" xfId="1864"/>
    <cellStyle name="Normal 2 9 9" xfId="233"/>
    <cellStyle name="Normal 2 9 9 2" xfId="1323"/>
    <cellStyle name="Normal 2 9 9 3" xfId="814"/>
    <cellStyle name="Normal 2 9 9 4" xfId="1866"/>
    <cellStyle name="Normal 20" xfId="491"/>
    <cellStyle name="Normal 20 2" xfId="1541"/>
    <cellStyle name="Normal 20 3" xfId="1029"/>
    <cellStyle name="Normal 20 4" xfId="2079"/>
    <cellStyle name="Normal 21" xfId="409"/>
    <cellStyle name="Normal 21 2" xfId="1484"/>
    <cellStyle name="Normal 21 3" xfId="974"/>
    <cellStyle name="Normal 21 4" xfId="2026"/>
    <cellStyle name="Normal 22" xfId="495"/>
    <cellStyle name="Normal 22 2" xfId="1545"/>
    <cellStyle name="Normal 22 3" xfId="1033"/>
    <cellStyle name="Normal 22 4" xfId="2083"/>
    <cellStyle name="Normal 23" xfId="498"/>
    <cellStyle name="Normal 23 2" xfId="1548"/>
    <cellStyle name="Normal 23 3" xfId="1036"/>
    <cellStyle name="Normal 23 4" xfId="2086"/>
    <cellStyle name="Normal 24" xfId="115"/>
    <cellStyle name="Normal 24 2" xfId="1212"/>
    <cellStyle name="Normal 24 3" xfId="702"/>
    <cellStyle name="Normal 24 4" xfId="1755"/>
    <cellStyle name="Normal 25" xfId="124"/>
    <cellStyle name="Normal 25 2" xfId="1220"/>
    <cellStyle name="Normal 25 3" xfId="711"/>
    <cellStyle name="Normal 25 4" xfId="1763"/>
    <cellStyle name="Normal 26" xfId="129"/>
    <cellStyle name="Normal 26 2" xfId="1225"/>
    <cellStyle name="Normal 26 3" xfId="716"/>
    <cellStyle name="Normal 26 4" xfId="1768"/>
    <cellStyle name="Normal 27" xfId="132"/>
    <cellStyle name="Normal 27 2" xfId="1228"/>
    <cellStyle name="Normal 27 3" xfId="719"/>
    <cellStyle name="Normal 27 4" xfId="1771"/>
    <cellStyle name="Normal 28" xfId="141"/>
    <cellStyle name="Normal 28 2" xfId="1237"/>
    <cellStyle name="Normal 28 3" xfId="728"/>
    <cellStyle name="Normal 28 4" xfId="1780"/>
    <cellStyle name="Normal 29" xfId="137"/>
    <cellStyle name="Normal 29 2" xfId="1233"/>
    <cellStyle name="Normal 29 3" xfId="724"/>
    <cellStyle name="Normal 29 4" xfId="1776"/>
    <cellStyle name="Normal 3" xfId="502"/>
    <cellStyle name="Normal 30" xfId="123"/>
    <cellStyle name="Normal 30 2" xfId="1219"/>
    <cellStyle name="Normal 30 3" xfId="710"/>
    <cellStyle name="Normal 30 4" xfId="1762"/>
    <cellStyle name="Normal 31" xfId="128"/>
    <cellStyle name="Normal 31 2" xfId="1224"/>
    <cellStyle name="Normal 31 3" xfId="715"/>
    <cellStyle name="Normal 31 4" xfId="1767"/>
    <cellStyle name="Normal 32" xfId="131"/>
    <cellStyle name="Normal 32 2" xfId="1227"/>
    <cellStyle name="Normal 32 3" xfId="718"/>
    <cellStyle name="Normal 32 4" xfId="1770"/>
    <cellStyle name="Normal 33" xfId="140"/>
    <cellStyle name="Normal 33 2" xfId="1236"/>
    <cellStyle name="Normal 33 3" xfId="727"/>
    <cellStyle name="Normal 33 4" xfId="1779"/>
    <cellStyle name="Normal 34" xfId="136"/>
    <cellStyle name="Normal 34 2" xfId="1232"/>
    <cellStyle name="Normal 34 3" xfId="723"/>
    <cellStyle name="Normal 34 4" xfId="1775"/>
    <cellStyle name="Normal 35" xfId="503"/>
    <cellStyle name="Normal 35 2" xfId="594"/>
    <cellStyle name="Normal 35 2 2" xfId="2153"/>
    <cellStyle name="Normal 36" xfId="505"/>
    <cellStyle name="Normal 36 2" xfId="1553"/>
    <cellStyle name="Normal 36 3" xfId="1041"/>
    <cellStyle name="Normal 36 4" xfId="2091"/>
    <cellStyle name="Normal 37" xfId="507"/>
    <cellStyle name="Normal 38" xfId="93"/>
    <cellStyle name="Normal 38 2" xfId="1192"/>
    <cellStyle name="Normal 38 3" xfId="682"/>
    <cellStyle name="Normal 38 4" xfId="1735"/>
    <cellStyle name="Normal 39" xfId="509"/>
    <cellStyle name="Normal 39 2" xfId="1556"/>
    <cellStyle name="Normal 39 3" xfId="1044"/>
    <cellStyle name="Normal 39 4" xfId="2094"/>
    <cellStyle name="Normal 4" xfId="511"/>
    <cellStyle name="Normal 40" xfId="504"/>
    <cellStyle name="Normal 40 2" xfId="1552"/>
    <cellStyle name="Normal 40 3" xfId="1040"/>
    <cellStyle name="Normal 40 4" xfId="2090"/>
    <cellStyle name="Normal 41" xfId="506"/>
    <cellStyle name="Normal 41 2" xfId="1554"/>
    <cellStyle name="Normal 41 3" xfId="1042"/>
    <cellStyle name="Normal 41 4" xfId="2092"/>
    <cellStyle name="Normal 42" xfId="508"/>
    <cellStyle name="Normal 42 2" xfId="601"/>
    <cellStyle name="Normal 42 2 2" xfId="1555"/>
    <cellStyle name="Normal 42 3" xfId="1043"/>
    <cellStyle name="Normal 42 4" xfId="2093"/>
    <cellStyle name="Normal 43" xfId="94"/>
    <cellStyle name="Normal 43 2" xfId="1193"/>
    <cellStyle name="Normal 43 3" xfId="683"/>
    <cellStyle name="Normal 43 4" xfId="1736"/>
    <cellStyle name="Normal 44" xfId="510"/>
    <cellStyle name="Normal 45" xfId="600"/>
    <cellStyle name="Normal 45 2" xfId="1111"/>
    <cellStyle name="Normal 46" xfId="598"/>
    <cellStyle name="Normal 46 2" xfId="1649"/>
    <cellStyle name="Normal 47" xfId="603"/>
    <cellStyle name="Normal 48" xfId="2156"/>
    <cellStyle name="Normal 5" xfId="512"/>
    <cellStyle name="Normal 5 2" xfId="16"/>
    <cellStyle name="Normal 5 2 2" xfId="395"/>
    <cellStyle name="Normal 5 2 2 2" xfId="1473"/>
    <cellStyle name="Normal 5 2 2 3" xfId="963"/>
    <cellStyle name="Normal 5 2 2 4" xfId="2015"/>
    <cellStyle name="Normal 5 2 3" xfId="1122"/>
    <cellStyle name="Normal 5 2 4" xfId="614"/>
    <cellStyle name="Normal 5 2 5" xfId="1668"/>
    <cellStyle name="Normal 5 3" xfId="513"/>
    <cellStyle name="Normal 5 3 2" xfId="1558"/>
    <cellStyle name="Normal 5 3 3" xfId="1046"/>
    <cellStyle name="Normal 5 3 4" xfId="2096"/>
    <cellStyle name="Normal 5 4" xfId="1557"/>
    <cellStyle name="Normal 5 5" xfId="1045"/>
    <cellStyle name="Normal 5 6" xfId="2095"/>
    <cellStyle name="Normal 6" xfId="514"/>
    <cellStyle name="Normal 6 2" xfId="515"/>
    <cellStyle name="Normal 6 2 2" xfId="1560"/>
    <cellStyle name="Normal 6 2 3" xfId="1048"/>
    <cellStyle name="Normal 6 2 4" xfId="2098"/>
    <cellStyle name="Normal 6 3" xfId="1559"/>
    <cellStyle name="Normal 6 4" xfId="1047"/>
    <cellStyle name="Normal 6 5" xfId="2097"/>
    <cellStyle name="Normal 7" xfId="480"/>
    <cellStyle name="Normal 7 2" xfId="12"/>
    <cellStyle name="Normal 7 2 2" xfId="1121"/>
    <cellStyle name="Normal 7 2 3" xfId="613"/>
    <cellStyle name="Normal 7 2 4" xfId="1667"/>
    <cellStyle name="Normal 7 3" xfId="1532"/>
    <cellStyle name="Normal 7 4" xfId="1020"/>
    <cellStyle name="Normal 7 5" xfId="2072"/>
    <cellStyle name="Normal 8" xfId="518"/>
    <cellStyle name="Normal 8 2" xfId="521"/>
    <cellStyle name="Normal 8 2 2" xfId="1566"/>
    <cellStyle name="Normal 8 2 3" xfId="1054"/>
    <cellStyle name="Normal 8 2 4" xfId="2104"/>
    <cellStyle name="Normal 8 3" xfId="1563"/>
    <cellStyle name="Normal 8 4" xfId="1051"/>
    <cellStyle name="Normal 8 5" xfId="2101"/>
    <cellStyle name="Normal 9" xfId="524"/>
    <cellStyle name="Normal 9 2" xfId="526"/>
    <cellStyle name="Normal 9 2 2" xfId="597"/>
    <cellStyle name="Normal 9 2 2 2" xfId="2155"/>
    <cellStyle name="Normal 9 3" xfId="527"/>
    <cellStyle name="Normal 9 3 2" xfId="1571"/>
    <cellStyle name="Normal 9 3 3" xfId="1059"/>
    <cellStyle name="Normal 9 3 4" xfId="2109"/>
    <cellStyle name="Normal 9 4" xfId="1569"/>
    <cellStyle name="Normal 9 5" xfId="1057"/>
    <cellStyle name="Normal 9 6" xfId="2107"/>
    <cellStyle name="Normal_Modelo Planilha Financeira" xfId="528"/>
    <cellStyle name="Nota 10" xfId="529"/>
    <cellStyle name="Nota 10 2" xfId="530"/>
    <cellStyle name="Nota 10 2 2" xfId="1573"/>
    <cellStyle name="Nota 10 2 3" xfId="1061"/>
    <cellStyle name="Nota 10 2 4" xfId="2111"/>
    <cellStyle name="Nota 10 3" xfId="1572"/>
    <cellStyle name="Nota 10 4" xfId="1060"/>
    <cellStyle name="Nota 10 5" xfId="2110"/>
    <cellStyle name="Nota 11" xfId="399"/>
    <cellStyle name="Nota 11 2" xfId="531"/>
    <cellStyle name="Nota 11 2 2" xfId="1574"/>
    <cellStyle name="Nota 11 2 3" xfId="1062"/>
    <cellStyle name="Nota 11 2 4" xfId="2112"/>
    <cellStyle name="Nota 11 3" xfId="1476"/>
    <cellStyle name="Nota 11 4" xfId="966"/>
    <cellStyle name="Nota 11 5" xfId="2018"/>
    <cellStyle name="Nota 12" xfId="532"/>
    <cellStyle name="Nota 12 2" xfId="1575"/>
    <cellStyle name="Nota 12 3" xfId="1063"/>
    <cellStyle name="Nota 12 4" xfId="2113"/>
    <cellStyle name="Nota 13" xfId="534"/>
    <cellStyle name="Nota 13 2" xfId="1576"/>
    <cellStyle name="Nota 13 3" xfId="1064"/>
    <cellStyle name="Nota 13 4" xfId="2114"/>
    <cellStyle name="Nota 14" xfId="320"/>
    <cellStyle name="Nota 14 2" xfId="1407"/>
    <cellStyle name="Nota 14 3" xfId="898"/>
    <cellStyle name="Nota 14 4" xfId="1950"/>
    <cellStyle name="Nota 15" xfId="535"/>
    <cellStyle name="Nota 15 2" xfId="1577"/>
    <cellStyle name="Nota 15 3" xfId="1065"/>
    <cellStyle name="Nota 15 4" xfId="2115"/>
    <cellStyle name="Nota 16" xfId="537"/>
    <cellStyle name="Nota 16 2" xfId="1579"/>
    <cellStyle name="Nota 16 3" xfId="1067"/>
    <cellStyle name="Nota 16 4" xfId="2117"/>
    <cellStyle name="Nota 17" xfId="539"/>
    <cellStyle name="Nota 17 2" xfId="1581"/>
    <cellStyle name="Nota 17 3" xfId="1069"/>
    <cellStyle name="Nota 17 4" xfId="2119"/>
    <cellStyle name="Nota 18" xfId="541"/>
    <cellStyle name="Nota 18 2" xfId="1583"/>
    <cellStyle name="Nota 18 3" xfId="1071"/>
    <cellStyle name="Nota 18 4" xfId="2121"/>
    <cellStyle name="Nota 19" xfId="543"/>
    <cellStyle name="Nota 19 2" xfId="1585"/>
    <cellStyle name="Nota 19 3" xfId="1072"/>
    <cellStyle name="Nota 19 4" xfId="2122"/>
    <cellStyle name="Nota 2" xfId="481"/>
    <cellStyle name="Nota 2 2" xfId="11"/>
    <cellStyle name="Nota 2 2 2" xfId="173"/>
    <cellStyle name="Nota 2 2 2 2" xfId="1269"/>
    <cellStyle name="Nota 2 2 2 3" xfId="760"/>
    <cellStyle name="Nota 2 2 2 4" xfId="1812"/>
    <cellStyle name="Nota 2 2 3" xfId="1120"/>
    <cellStyle name="Nota 2 2 4" xfId="612"/>
    <cellStyle name="Nota 2 2 5" xfId="1666"/>
    <cellStyle name="Nota 2 3" xfId="544"/>
    <cellStyle name="Nota 2 3 2" xfId="1586"/>
    <cellStyle name="Nota 2 3 3" xfId="1073"/>
    <cellStyle name="Nota 2 3 4" xfId="2123"/>
    <cellStyle name="Nota 2 4" xfId="1533"/>
    <cellStyle name="Nota 2 5" xfId="1021"/>
    <cellStyle name="Nota 2 6" xfId="2073"/>
    <cellStyle name="Nota 20" xfId="536"/>
    <cellStyle name="Nota 20 2" xfId="1578"/>
    <cellStyle name="Nota 20 3" xfId="1066"/>
    <cellStyle name="Nota 20 4" xfId="2116"/>
    <cellStyle name="Nota 21" xfId="538"/>
    <cellStyle name="Nota 21 2" xfId="1580"/>
    <cellStyle name="Nota 21 3" xfId="1068"/>
    <cellStyle name="Nota 21 4" xfId="2118"/>
    <cellStyle name="Nota 22" xfId="540"/>
    <cellStyle name="Nota 22 2" xfId="1582"/>
    <cellStyle name="Nota 22 3" xfId="1070"/>
    <cellStyle name="Nota 22 4" xfId="2120"/>
    <cellStyle name="Nota 23" xfId="542"/>
    <cellStyle name="Nota 23 2" xfId="1584"/>
    <cellStyle name="Nota 23 3" xfId="1637"/>
    <cellStyle name="Nota 23 4" xfId="1627"/>
    <cellStyle name="Nota 23 5" xfId="1646"/>
    <cellStyle name="Nota 23 6" xfId="1636"/>
    <cellStyle name="Nota 3" xfId="516"/>
    <cellStyle name="Nota 3 2" xfId="519"/>
    <cellStyle name="Nota 3 2 2" xfId="1564"/>
    <cellStyle name="Nota 3 2 3" xfId="1052"/>
    <cellStyle name="Nota 3 2 4" xfId="2102"/>
    <cellStyle name="Nota 3 3" xfId="1561"/>
    <cellStyle name="Nota 3 4" xfId="1049"/>
    <cellStyle name="Nota 3 5" xfId="2099"/>
    <cellStyle name="Nota 4" xfId="522"/>
    <cellStyle name="Nota 4 2" xfId="525"/>
    <cellStyle name="Nota 4 2 2" xfId="1570"/>
    <cellStyle name="Nota 4 2 3" xfId="1058"/>
    <cellStyle name="Nota 4 2 4" xfId="2108"/>
    <cellStyle name="Nota 4 3" xfId="1567"/>
    <cellStyle name="Nota 4 4" xfId="1055"/>
    <cellStyle name="Nota 4 5" xfId="2105"/>
    <cellStyle name="Nota 5" xfId="545"/>
    <cellStyle name="Nota 5 2" xfId="546"/>
    <cellStyle name="Nota 5 2 2" xfId="1588"/>
    <cellStyle name="Nota 5 2 3" xfId="1075"/>
    <cellStyle name="Nota 5 2 4" xfId="2125"/>
    <cellStyle name="Nota 5 3" xfId="1587"/>
    <cellStyle name="Nota 5 4" xfId="1074"/>
    <cellStyle name="Nota 5 5" xfId="2124"/>
    <cellStyle name="Nota 6" xfId="547"/>
    <cellStyle name="Nota 6 2" xfId="548"/>
    <cellStyle name="Nota 6 2 2" xfId="1590"/>
    <cellStyle name="Nota 6 2 3" xfId="1077"/>
    <cellStyle name="Nota 6 2 4" xfId="2127"/>
    <cellStyle name="Nota 6 3" xfId="1589"/>
    <cellStyle name="Nota 6 4" xfId="1076"/>
    <cellStyle name="Nota 6 5" xfId="2126"/>
    <cellStyle name="Nota 7" xfId="549"/>
    <cellStyle name="Nota 7 2" xfId="323"/>
    <cellStyle name="Nota 7 2 2" xfId="1410"/>
    <cellStyle name="Nota 7 2 3" xfId="901"/>
    <cellStyle name="Nota 7 2 4" xfId="1953"/>
    <cellStyle name="Nota 7 3" xfId="1591"/>
    <cellStyle name="Nota 7 4" xfId="1078"/>
    <cellStyle name="Nota 7 5" xfId="2128"/>
    <cellStyle name="Nota 8" xfId="550"/>
    <cellStyle name="Nota 8 2" xfId="551"/>
    <cellStyle name="Nota 8 2 2" xfId="1593"/>
    <cellStyle name="Nota 8 2 3" xfId="1080"/>
    <cellStyle name="Nota 8 2 4" xfId="2130"/>
    <cellStyle name="Nota 8 3" xfId="1592"/>
    <cellStyle name="Nota 8 4" xfId="1079"/>
    <cellStyle name="Nota 8 5" xfId="2129"/>
    <cellStyle name="Nota 9" xfId="552"/>
    <cellStyle name="Nota 9 2" xfId="553"/>
    <cellStyle name="Nota 9 2 2" xfId="1595"/>
    <cellStyle name="Nota 9 2 3" xfId="1082"/>
    <cellStyle name="Nota 9 2 4" xfId="2132"/>
    <cellStyle name="Nota 9 3" xfId="1594"/>
    <cellStyle name="Nota 9 4" xfId="1081"/>
    <cellStyle name="Nota 9 5" xfId="2131"/>
    <cellStyle name="Porcentagem 2" xfId="554"/>
    <cellStyle name="Porcentagem 2 2" xfId="1596"/>
    <cellStyle name="Porcentagem 2 3" xfId="1083"/>
    <cellStyle name="Porcentagem 3" xfId="1152"/>
    <cellStyle name="Porcentagem 4" xfId="1651"/>
    <cellStyle name="Saída 2" xfId="437"/>
    <cellStyle name="Saída 3" xfId="441"/>
    <cellStyle name="Saída 3 2" xfId="1510"/>
    <cellStyle name="Saída 3 3" xfId="1633"/>
    <cellStyle name="Saída 3 4" xfId="1629"/>
    <cellStyle name="Saída 3 5" xfId="1644"/>
    <cellStyle name="Saída 3 6" xfId="1641"/>
    <cellStyle name="Separador de milhares" xfId="3" builtinId="3"/>
    <cellStyle name="Separador de milhares [0] 2" xfId="183"/>
    <cellStyle name="Separador de milhares [0] 2 2" xfId="1278"/>
    <cellStyle name="Separador de milhares [0] 2 3" xfId="769"/>
    <cellStyle name="Separador de milhares [0] 2 4" xfId="1821"/>
    <cellStyle name="Separador de milhares 2" xfId="120"/>
    <cellStyle name="Separador de milhares 2 2" xfId="555"/>
    <cellStyle name="Separador de milhares 2 3" xfId="556"/>
    <cellStyle name="Separador de milhares 2 3 2" xfId="1084"/>
    <cellStyle name="Separador de milhares 2 4" xfId="707"/>
    <cellStyle name="Separador de milhares 3" xfId="558"/>
    <cellStyle name="Separador de milhares 3 10" xfId="559"/>
    <cellStyle name="Separador de milhares 3 10 2" xfId="596"/>
    <cellStyle name="Separador de milhares 3 10 2 2" xfId="2154"/>
    <cellStyle name="Separador de milhares 3 10 3" xfId="1086"/>
    <cellStyle name="Separador de milhares 3 2" xfId="560"/>
    <cellStyle name="Separador de milhares 3 2 2" xfId="1087"/>
    <cellStyle name="Separador de milhares 3 3" xfId="1085"/>
    <cellStyle name="Separador de milhares 4" xfId="562"/>
    <cellStyle name="Separador de milhares 4 2" xfId="517"/>
    <cellStyle name="Separador de milhares 4 2 2" xfId="520"/>
    <cellStyle name="Separador de milhares 4 2 2 2" xfId="1565"/>
    <cellStyle name="Separador de milhares 4 2 2 3" xfId="1053"/>
    <cellStyle name="Separador de milhares 4 2 2 4" xfId="2103"/>
    <cellStyle name="Separador de milhares 4 2 3" xfId="1562"/>
    <cellStyle name="Separador de milhares 4 2 4" xfId="1050"/>
    <cellStyle name="Separador de milhares 4 2 5" xfId="2100"/>
    <cellStyle name="Separador de milhares 4 3" xfId="523"/>
    <cellStyle name="Separador de milhares 4 3 2" xfId="1568"/>
    <cellStyle name="Separador de milhares 4 3 3" xfId="1056"/>
    <cellStyle name="Separador de milhares 4 3 4" xfId="2106"/>
    <cellStyle name="Separador de milhares 4 4" xfId="1598"/>
    <cellStyle name="Separador de milhares 4 5" xfId="1088"/>
    <cellStyle name="Separador de milhares 4 6" xfId="2133"/>
    <cellStyle name="TableStyleLight1" xfId="533"/>
    <cellStyle name="TableStyleLight1 2" xfId="602"/>
    <cellStyle name="TableStyleLight1 3" xfId="1597"/>
    <cellStyle name="Texto de Aviso 2" xfId="563"/>
    <cellStyle name="Texto de Aviso 3" xfId="25"/>
    <cellStyle name="Texto Explicativo 2" xfId="394"/>
    <cellStyle name="Texto Explicativo 3" xfId="564"/>
    <cellStyle name="Título 1 2" xfId="565"/>
    <cellStyle name="Título 1 3" xfId="566"/>
    <cellStyle name="Título 2 2" xfId="567"/>
    <cellStyle name="Título 2 3" xfId="568"/>
    <cellStyle name="Título 3 2" xfId="557"/>
    <cellStyle name="Título 3 3" xfId="561"/>
    <cellStyle name="Título 4 2" xfId="49"/>
    <cellStyle name="Título 4 3" xfId="569"/>
    <cellStyle name="Título 5" xfId="53"/>
    <cellStyle name="Título 6" xfId="37"/>
    <cellStyle name="Título 7" xfId="40"/>
    <cellStyle name="Total 2" xfId="570"/>
    <cellStyle name="Total 3" xfId="571"/>
    <cellStyle name="Total 3 2" xfId="1599"/>
    <cellStyle name="Total 3 3" xfId="1638"/>
    <cellStyle name="Total 3 4" xfId="1624"/>
    <cellStyle name="Total 3 5" xfId="1647"/>
    <cellStyle name="Total 3 6" xfId="1632"/>
    <cellStyle name="Vírgula 10" xfId="572"/>
    <cellStyle name="Vírgula 10 2" xfId="1600"/>
    <cellStyle name="Vírgula 10 3" xfId="1089"/>
    <cellStyle name="Vírgula 10 4" xfId="2134"/>
    <cellStyle name="Vírgula 11" xfId="573"/>
    <cellStyle name="Vírgula 11 2" xfId="1601"/>
    <cellStyle name="Vírgula 11 3" xfId="1090"/>
    <cellStyle name="Vírgula 11 4" xfId="2135"/>
    <cellStyle name="Vírgula 12" xfId="574"/>
    <cellStyle name="Vírgula 12 2" xfId="1602"/>
    <cellStyle name="Vírgula 12 3" xfId="1091"/>
    <cellStyle name="Vírgula 12 4" xfId="2136"/>
    <cellStyle name="Vírgula 13" xfId="575"/>
    <cellStyle name="Vírgula 13 2" xfId="1603"/>
    <cellStyle name="Vírgula 13 3" xfId="1092"/>
    <cellStyle name="Vírgula 13 4" xfId="2137"/>
    <cellStyle name="Vírgula 14" xfId="576"/>
    <cellStyle name="Vírgula 14 2" xfId="1604"/>
    <cellStyle name="Vírgula 14 3" xfId="1093"/>
    <cellStyle name="Vírgula 14 4" xfId="2138"/>
    <cellStyle name="Vírgula 15" xfId="577"/>
    <cellStyle name="Vírgula 15 2" xfId="1605"/>
    <cellStyle name="Vírgula 15 3" xfId="1094"/>
    <cellStyle name="Vírgula 15 4" xfId="2139"/>
    <cellStyle name="Vírgula 16" xfId="579"/>
    <cellStyle name="Vírgula 16 2" xfId="1096"/>
    <cellStyle name="Vírgula 16 3" xfId="2141"/>
    <cellStyle name="Vírgula 17" xfId="581"/>
    <cellStyle name="Vírgula 17 2" xfId="1607"/>
    <cellStyle name="Vírgula 17 3" xfId="1098"/>
    <cellStyle name="Vírgula 17 4" xfId="2142"/>
    <cellStyle name="Vírgula 18" xfId="582"/>
    <cellStyle name="Vírgula 18 2" xfId="1608"/>
    <cellStyle name="Vírgula 18 3" xfId="1099"/>
    <cellStyle name="Vírgula 18 4" xfId="2143"/>
    <cellStyle name="Vírgula 19" xfId="583"/>
    <cellStyle name="Vírgula 19 2" xfId="1609"/>
    <cellStyle name="Vírgula 19 3" xfId="1100"/>
    <cellStyle name="Vírgula 19 4" xfId="2144"/>
    <cellStyle name="Vírgula 2" xfId="199"/>
    <cellStyle name="Vírgula 2 2" xfId="584"/>
    <cellStyle name="Vírgula 2 2 2" xfId="1610"/>
    <cellStyle name="Vírgula 2 2 3" xfId="1101"/>
    <cellStyle name="Vírgula 2 2 4" xfId="2145"/>
    <cellStyle name="Vírgula 2 3" xfId="1294"/>
    <cellStyle name="Vírgula 2 4" xfId="785"/>
    <cellStyle name="Vírgula 2 5" xfId="1837"/>
    <cellStyle name="Vírgula 20" xfId="578"/>
    <cellStyle name="Vírgula 20 2" xfId="1606"/>
    <cellStyle name="Vírgula 20 3" xfId="1095"/>
    <cellStyle name="Vírgula 20 4" xfId="2140"/>
    <cellStyle name="Vírgula 21" xfId="580"/>
    <cellStyle name="Vírgula 21 2" xfId="585"/>
    <cellStyle name="Vírgula 21 2 2" xfId="1102"/>
    <cellStyle name="Vírgula 21 3" xfId="1097"/>
    <cellStyle name="Vírgula 22" xfId="1113"/>
    <cellStyle name="Vírgula 23" xfId="1652"/>
    <cellStyle name="Vírgula 24" xfId="605"/>
    <cellStyle name="Vírgula 25" xfId="1659"/>
    <cellStyle name="Vírgula 3" xfId="417"/>
    <cellStyle name="Vírgula 3 2" xfId="586"/>
    <cellStyle name="Vírgula 3 2 2" xfId="1611"/>
    <cellStyle name="Vírgula 3 2 3" xfId="1103"/>
    <cellStyle name="Vírgula 3 2 4" xfId="2146"/>
    <cellStyle name="Vírgula 3 3" xfId="1491"/>
    <cellStyle name="Vírgula 3 4" xfId="981"/>
    <cellStyle name="Vírgula 3 5" xfId="2033"/>
    <cellStyle name="Vírgula 4" xfId="420"/>
    <cellStyle name="Vírgula 4 2" xfId="587"/>
    <cellStyle name="Vírgula 4 2 2" xfId="595"/>
    <cellStyle name="Vírgula 4 2 2 2" xfId="1612"/>
    <cellStyle name="Vírgula 4 2 3" xfId="1104"/>
    <cellStyle name="Vírgula 4 3" xfId="7"/>
    <cellStyle name="Vírgula 4 3 2" xfId="1116"/>
    <cellStyle name="Vírgula 4 3 3" xfId="608"/>
    <cellStyle name="Vírgula 4 3 4" xfId="1662"/>
    <cellStyle name="Vírgula 4 4" xfId="1493"/>
    <cellStyle name="Vírgula 4 5" xfId="983"/>
    <cellStyle name="Vírgula 4 6" xfId="2035"/>
    <cellStyle name="Vírgula 5" xfId="422"/>
    <cellStyle name="Vírgula 5 2" xfId="588"/>
    <cellStyle name="Vírgula 5 2 2" xfId="1613"/>
    <cellStyle name="Vírgula 5 2 3" xfId="1105"/>
    <cellStyle name="Vírgula 5 2 4" xfId="2147"/>
    <cellStyle name="Vírgula 5 3" xfId="1495"/>
    <cellStyle name="Vírgula 5 4" xfId="985"/>
    <cellStyle name="Vírgula 5 5" xfId="2037"/>
    <cellStyle name="Vírgula 6" xfId="589"/>
    <cellStyle name="Vírgula 6 2" xfId="590"/>
    <cellStyle name="Vírgula 6 2 2" xfId="1615"/>
    <cellStyle name="Vírgula 6 2 3" xfId="1107"/>
    <cellStyle name="Vírgula 6 2 4" xfId="2149"/>
    <cellStyle name="Vírgula 6 3" xfId="1614"/>
    <cellStyle name="Vírgula 6 4" xfId="1106"/>
    <cellStyle name="Vírgula 6 5" xfId="2148"/>
    <cellStyle name="Vírgula 7" xfId="8"/>
    <cellStyle name="Vírgula 7 2" xfId="463"/>
    <cellStyle name="Vírgula 7 2 2" xfId="1530"/>
    <cellStyle name="Vírgula 7 2 3" xfId="1019"/>
    <cellStyle name="Vírgula 7 2 4" xfId="2071"/>
    <cellStyle name="Vírgula 7 3" xfId="1117"/>
    <cellStyle name="Vírgula 7 4" xfId="609"/>
    <cellStyle name="Vírgula 7 5" xfId="1663"/>
    <cellStyle name="Vírgula 8" xfId="591"/>
    <cellStyle name="Vírgula 8 2" xfId="592"/>
    <cellStyle name="Vírgula 8 2 2" xfId="1617"/>
    <cellStyle name="Vírgula 8 2 3" xfId="1109"/>
    <cellStyle name="Vírgula 8 2 4" xfId="2151"/>
    <cellStyle name="Vírgula 8 3" xfId="1616"/>
    <cellStyle name="Vírgula 8 4" xfId="1108"/>
    <cellStyle name="Vírgula 8 5" xfId="2150"/>
    <cellStyle name="Vírgula 9" xfId="593"/>
    <cellStyle name="Vírgula 9 2" xfId="1618"/>
    <cellStyle name="Vírgula 9 3" xfId="1110"/>
    <cellStyle name="Vírgula 9 4" xfId="2152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6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6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6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9.png"/><Relationship Id="rId1" Type="http://schemas.openxmlformats.org/officeDocument/2006/relationships/image" Target="../media/image8.jpeg"/><Relationship Id="rId4" Type="http://schemas.openxmlformats.org/officeDocument/2006/relationships/image" Target="../media/image1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9.png"/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7.png"/><Relationship Id="rId1" Type="http://schemas.openxmlformats.org/officeDocument/2006/relationships/image" Target="../media/image1.jpeg"/><Relationship Id="rId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75</xdr:row>
      <xdr:rowOff>76200</xdr:rowOff>
    </xdr:from>
    <xdr:to>
      <xdr:col>0</xdr:col>
      <xdr:colOff>1134745</xdr:colOff>
      <xdr:row>79</xdr:row>
      <xdr:rowOff>123824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973425"/>
          <a:ext cx="934720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158</xdr:row>
      <xdr:rowOff>57150</xdr:rowOff>
    </xdr:from>
    <xdr:to>
      <xdr:col>0</xdr:col>
      <xdr:colOff>1106170</xdr:colOff>
      <xdr:row>163</xdr:row>
      <xdr:rowOff>73659</xdr:rowOff>
    </xdr:to>
    <xdr:pic>
      <xdr:nvPicPr>
        <xdr:cNvPr id="7" name="Imagem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8813125"/>
          <a:ext cx="934720" cy="10166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8" name="Imagem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9" name="Imagem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75</xdr:row>
      <xdr:rowOff>76200</xdr:rowOff>
    </xdr:from>
    <xdr:to>
      <xdr:col>0</xdr:col>
      <xdr:colOff>1134745</xdr:colOff>
      <xdr:row>79</xdr:row>
      <xdr:rowOff>123824</xdr:rowOff>
    </xdr:to>
    <xdr:pic>
      <xdr:nvPicPr>
        <xdr:cNvPr id="10" name="Imagem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973425"/>
          <a:ext cx="934720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158</xdr:row>
      <xdr:rowOff>57150</xdr:rowOff>
    </xdr:from>
    <xdr:to>
      <xdr:col>0</xdr:col>
      <xdr:colOff>1106170</xdr:colOff>
      <xdr:row>163</xdr:row>
      <xdr:rowOff>73659</xdr:rowOff>
    </xdr:to>
    <xdr:pic>
      <xdr:nvPicPr>
        <xdr:cNvPr id="11" name="Imagem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8813125"/>
          <a:ext cx="934720" cy="101663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75</xdr:row>
      <xdr:rowOff>95250</xdr:rowOff>
    </xdr:from>
    <xdr:to>
      <xdr:col>0</xdr:col>
      <xdr:colOff>1134745</xdr:colOff>
      <xdr:row>79</xdr:row>
      <xdr:rowOff>142874</xdr:rowOff>
    </xdr:to>
    <xdr:pic>
      <xdr:nvPicPr>
        <xdr:cNvPr id="12" name="Imagem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992475"/>
          <a:ext cx="934720" cy="847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180975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5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4</xdr:col>
      <xdr:colOff>1314450</xdr:colOff>
      <xdr:row>0</xdr:row>
      <xdr:rowOff>0</xdr:rowOff>
    </xdr:from>
    <xdr:to>
      <xdr:col>4</xdr:col>
      <xdr:colOff>1316377</xdr:colOff>
      <xdr:row>2</xdr:row>
      <xdr:rowOff>195530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648825" y="0"/>
          <a:ext cx="1927" cy="7384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180975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4</xdr:col>
      <xdr:colOff>8658</xdr:colOff>
      <xdr:row>2</xdr:row>
      <xdr:rowOff>62180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334375" y="0"/>
          <a:ext cx="868" cy="60510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1190625</xdr:colOff>
      <xdr:row>1</xdr:row>
      <xdr:rowOff>0</xdr:rowOff>
    </xdr:from>
    <xdr:ext cx="0" cy="723900"/>
    <xdr:pic>
      <xdr:nvPicPr>
        <xdr:cNvPr id="7" name="Imagem 6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342900"/>
          <a:ext cx="0" cy="723900"/>
        </a:xfrm>
        <a:prstGeom prst="rect">
          <a:avLst/>
        </a:prstGeom>
      </xdr:spPr>
    </xdr:pic>
    <xdr:clientData/>
  </xdr:oneCellAnchor>
  <xdr:twoCellAnchor editAs="oneCell">
    <xdr:from>
      <xdr:col>4</xdr:col>
      <xdr:colOff>9524</xdr:colOff>
      <xdr:row>0</xdr:row>
      <xdr:rowOff>31750</xdr:rowOff>
    </xdr:from>
    <xdr:to>
      <xdr:col>4</xdr:col>
      <xdr:colOff>12699</xdr:colOff>
      <xdr:row>3</xdr:row>
      <xdr:rowOff>146050</xdr:rowOff>
    </xdr:to>
    <xdr:pic>
      <xdr:nvPicPr>
        <xdr:cNvPr id="8" name="Imagem 7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0574" y="31750"/>
          <a:ext cx="3175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1314450</xdr:colOff>
      <xdr:row>0</xdr:row>
      <xdr:rowOff>0</xdr:rowOff>
    </xdr:from>
    <xdr:to>
      <xdr:col>4</xdr:col>
      <xdr:colOff>1316377</xdr:colOff>
      <xdr:row>2</xdr:row>
      <xdr:rowOff>195530</xdr:rowOff>
    </xdr:to>
    <xdr:pic>
      <xdr:nvPicPr>
        <xdr:cNvPr id="9" name="Imagem 8">
          <a:extLst>
            <a:ext uri="{FF2B5EF4-FFF2-40B4-BE49-F238E27FC236}">
              <a16:creationId xmlns="" xmlns:a16="http://schemas.microsoft.com/office/drawing/2014/main" id="{00000000-0008-0000-09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715500" y="0"/>
          <a:ext cx="1927" cy="7384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180975</xdr:rowOff>
    </xdr:to>
    <xdr:pic>
      <xdr:nvPicPr>
        <xdr:cNvPr id="10" name="Imagem 9">
          <a:extLst>
            <a:ext uri="{FF2B5EF4-FFF2-40B4-BE49-F238E27FC236}">
              <a16:creationId xmlns="" xmlns:a16="http://schemas.microsoft.com/office/drawing/2014/main" id="{00000000-0008-0000-09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4</xdr:col>
      <xdr:colOff>5483</xdr:colOff>
      <xdr:row>2</xdr:row>
      <xdr:rowOff>62180</xdr:rowOff>
    </xdr:to>
    <xdr:pic>
      <xdr:nvPicPr>
        <xdr:cNvPr id="11" name="Imagem 10">
          <a:extLst>
            <a:ext uri="{FF2B5EF4-FFF2-40B4-BE49-F238E27FC236}">
              <a16:creationId xmlns="" xmlns:a16="http://schemas.microsoft.com/office/drawing/2014/main" id="{00000000-0008-0000-09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401050" y="0"/>
          <a:ext cx="4043" cy="60510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1190625</xdr:colOff>
      <xdr:row>1</xdr:row>
      <xdr:rowOff>0</xdr:rowOff>
    </xdr:from>
    <xdr:ext cx="0" cy="723900"/>
    <xdr:pic>
      <xdr:nvPicPr>
        <xdr:cNvPr id="12" name="Imagem 11">
          <a:extLst>
            <a:ext uri="{FF2B5EF4-FFF2-40B4-BE49-F238E27FC236}">
              <a16:creationId xmlns="" xmlns:a16="http://schemas.microsoft.com/office/drawing/2014/main" id="{00000000-0008-0000-09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342900"/>
          <a:ext cx="0" cy="723900"/>
        </a:xfrm>
        <a:prstGeom prst="rect">
          <a:avLst/>
        </a:prstGeom>
      </xdr:spPr>
    </xdr:pic>
    <xdr:clientData/>
  </xdr:one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180975</xdr:rowOff>
    </xdr:to>
    <xdr:pic>
      <xdr:nvPicPr>
        <xdr:cNvPr id="13" name="Imagem 12">
          <a:extLst>
            <a:ext uri="{FF2B5EF4-FFF2-40B4-BE49-F238E27FC236}">
              <a16:creationId xmlns="" xmlns:a16="http://schemas.microsoft.com/office/drawing/2014/main" id="{00000000-0008-0000-0900-00000D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5" y="0"/>
          <a:ext cx="0" cy="723900"/>
        </a:xfrm>
        <a:prstGeom prst="rect">
          <a:avLst/>
        </a:prstGeom>
      </xdr:spPr>
    </xdr:pic>
    <xdr:clientData/>
  </xdr:twoCellAnchor>
  <xdr:oneCellAnchor>
    <xdr:from>
      <xdr:col>6</xdr:col>
      <xdr:colOff>1314450</xdr:colOff>
      <xdr:row>0</xdr:row>
      <xdr:rowOff>0</xdr:rowOff>
    </xdr:from>
    <xdr:ext cx="868" cy="595580"/>
    <xdr:pic>
      <xdr:nvPicPr>
        <xdr:cNvPr id="14" name="Imagem 13">
          <a:extLst>
            <a:ext uri="{FF2B5EF4-FFF2-40B4-BE49-F238E27FC236}">
              <a16:creationId xmlns="" xmlns:a16="http://schemas.microsoft.com/office/drawing/2014/main" id="{00000000-0008-0000-0900-00000E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01150" y="0"/>
          <a:ext cx="868" cy="5955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4043" cy="595580"/>
    <xdr:pic>
      <xdr:nvPicPr>
        <xdr:cNvPr id="15" name="Imagem 14">
          <a:extLst>
            <a:ext uri="{FF2B5EF4-FFF2-40B4-BE49-F238E27FC236}">
              <a16:creationId xmlns="" xmlns:a16="http://schemas.microsoft.com/office/drawing/2014/main" id="{00000000-0008-0000-0900-00000F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01150" y="0"/>
          <a:ext cx="4043" cy="5955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868" cy="595580"/>
    <xdr:pic>
      <xdr:nvPicPr>
        <xdr:cNvPr id="16" name="Imagem 15">
          <a:extLst>
            <a:ext uri="{FF2B5EF4-FFF2-40B4-BE49-F238E27FC236}">
              <a16:creationId xmlns="" xmlns:a16="http://schemas.microsoft.com/office/drawing/2014/main" id="{00000000-0008-0000-0900-000010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01150" y="0"/>
          <a:ext cx="868" cy="5955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4043" cy="595580"/>
    <xdr:pic>
      <xdr:nvPicPr>
        <xdr:cNvPr id="17" name="Imagem 16">
          <a:extLst>
            <a:ext uri="{FF2B5EF4-FFF2-40B4-BE49-F238E27FC236}">
              <a16:creationId xmlns="" xmlns:a16="http://schemas.microsoft.com/office/drawing/2014/main" id="{00000000-0008-0000-0900-000011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01150" y="0"/>
          <a:ext cx="4043" cy="5955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868" cy="595580"/>
    <xdr:pic>
      <xdr:nvPicPr>
        <xdr:cNvPr id="18" name="Imagem 17">
          <a:extLst>
            <a:ext uri="{FF2B5EF4-FFF2-40B4-BE49-F238E27FC236}">
              <a16:creationId xmlns="" xmlns:a16="http://schemas.microsoft.com/office/drawing/2014/main" id="{00000000-0008-0000-09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01150" y="0"/>
          <a:ext cx="868" cy="5955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4043" cy="595580"/>
    <xdr:pic>
      <xdr:nvPicPr>
        <xdr:cNvPr id="19" name="Imagem 18">
          <a:extLst>
            <a:ext uri="{FF2B5EF4-FFF2-40B4-BE49-F238E27FC236}">
              <a16:creationId xmlns="" xmlns:a16="http://schemas.microsoft.com/office/drawing/2014/main" id="{00000000-0008-0000-0900-00001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01150" y="0"/>
          <a:ext cx="4043" cy="5955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868" cy="595580"/>
    <xdr:pic>
      <xdr:nvPicPr>
        <xdr:cNvPr id="20" name="Imagem 19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6125" y="0"/>
          <a:ext cx="868" cy="5955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4043" cy="595580"/>
    <xdr:pic>
      <xdr:nvPicPr>
        <xdr:cNvPr id="21" name="Imagem 20">
          <a:extLst>
            <a:ext uri="{FF2B5EF4-FFF2-40B4-BE49-F238E27FC236}">
              <a16:creationId xmlns:a16="http://schemas.microsoft.com/office/drawing/2014/main" xmlns="" id="{00000000-0008-0000-0900-00000F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6125" y="0"/>
          <a:ext cx="4043" cy="5955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868" cy="595580"/>
    <xdr:pic>
      <xdr:nvPicPr>
        <xdr:cNvPr id="22" name="Imagem 21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6125" y="0"/>
          <a:ext cx="868" cy="5955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4043" cy="595580"/>
    <xdr:pic>
      <xdr:nvPicPr>
        <xdr:cNvPr id="23" name="Imagem 22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6125" y="0"/>
          <a:ext cx="4043" cy="5955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868" cy="595580"/>
    <xdr:pic>
      <xdr:nvPicPr>
        <xdr:cNvPr id="24" name="Imagem 23">
          <a:extLst>
            <a:ext uri="{FF2B5EF4-FFF2-40B4-BE49-F238E27FC236}">
              <a16:creationId xmlns:a16="http://schemas.microsoft.com/office/drawing/2014/main" xmlns="" id="{00000000-0008-0000-09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6125" y="0"/>
          <a:ext cx="868" cy="5955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4043" cy="595580"/>
    <xdr:pic>
      <xdr:nvPicPr>
        <xdr:cNvPr id="25" name="Imagem 24">
          <a:extLst>
            <a:ext uri="{FF2B5EF4-FFF2-40B4-BE49-F238E27FC236}">
              <a16:creationId xmlns:a16="http://schemas.microsoft.com/office/drawing/2014/main" xmlns="" id="{00000000-0008-0000-0900-00001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6125" y="0"/>
          <a:ext cx="4043" cy="5955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3</xdr:row>
      <xdr:rowOff>110218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0"/>
          <a:ext cx="0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1314450</xdr:colOff>
      <xdr:row>0</xdr:row>
      <xdr:rowOff>0</xdr:rowOff>
    </xdr:from>
    <xdr:to>
      <xdr:col>4</xdr:col>
      <xdr:colOff>1316377</xdr:colOff>
      <xdr:row>2</xdr:row>
      <xdr:rowOff>195530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449300" y="0"/>
          <a:ext cx="1905" cy="737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176893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555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2</xdr:row>
      <xdr:rowOff>58098</xdr:rowOff>
    </xdr:to>
    <xdr:pic>
      <xdr:nvPicPr>
        <xdr:cNvPr id="7" name="Imagem 6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410700" y="0"/>
          <a:ext cx="1905" cy="604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3</xdr:row>
      <xdr:rowOff>110218</xdr:rowOff>
    </xdr:to>
    <xdr:pic>
      <xdr:nvPicPr>
        <xdr:cNvPr id="8" name="Imagem 7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0"/>
          <a:ext cx="0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1314450</xdr:colOff>
      <xdr:row>0</xdr:row>
      <xdr:rowOff>0</xdr:rowOff>
    </xdr:from>
    <xdr:to>
      <xdr:col>4</xdr:col>
      <xdr:colOff>1316377</xdr:colOff>
      <xdr:row>2</xdr:row>
      <xdr:rowOff>195530</xdr:rowOff>
    </xdr:to>
    <xdr:pic>
      <xdr:nvPicPr>
        <xdr:cNvPr id="9" name="Imagem 8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696575" y="0"/>
          <a:ext cx="1927" cy="7384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176893</xdr:rowOff>
    </xdr:to>
    <xdr:pic>
      <xdr:nvPicPr>
        <xdr:cNvPr id="10" name="Imagem 9">
          <a:extLst>
            <a:ext uri="{FF2B5EF4-FFF2-40B4-BE49-F238E27FC236}">
              <a16:creationId xmlns="" xmlns:a16="http://schemas.microsoft.com/office/drawing/2014/main" id="{00000000-0008-0000-0A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195530</xdr:rowOff>
    </xdr:to>
    <xdr:pic>
      <xdr:nvPicPr>
        <xdr:cNvPr id="11" name="Imagem 10">
          <a:extLst>
            <a:ext uri="{FF2B5EF4-FFF2-40B4-BE49-F238E27FC236}">
              <a16:creationId xmlns="" xmlns:a16="http://schemas.microsoft.com/office/drawing/2014/main" id="{00000000-0008-0000-0A00-00000B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981950" y="0"/>
          <a:ext cx="1927" cy="6051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2</xdr:row>
      <xdr:rowOff>71705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6051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157430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557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7" name="Imagem 6">
          <a:extLst>
            <a:ext uri="{FF2B5EF4-FFF2-40B4-BE49-F238E27FC236}">
              <a16:creationId xmlns="" xmlns:a16="http://schemas.microsoft.com/office/drawing/2014/main" id="{00000000-0008-0000-0B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8" name="Imagem 7">
          <a:extLst>
            <a:ext uri="{FF2B5EF4-FFF2-40B4-BE49-F238E27FC236}">
              <a16:creationId xmlns="" xmlns:a16="http://schemas.microsoft.com/office/drawing/2014/main" id="{00000000-0008-0000-0B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9" name="Imagem 8">
          <a:extLst>
            <a:ext uri="{FF2B5EF4-FFF2-40B4-BE49-F238E27FC236}">
              <a16:creationId xmlns="" xmlns:a16="http://schemas.microsoft.com/office/drawing/2014/main" id="{00000000-0008-0000-0B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10" name="Imagem 9">
          <a:extLst>
            <a:ext uri="{FF2B5EF4-FFF2-40B4-BE49-F238E27FC236}">
              <a16:creationId xmlns="" xmlns:a16="http://schemas.microsoft.com/office/drawing/2014/main" id="{00000000-0008-0000-0B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2</xdr:row>
      <xdr:rowOff>71705</xdr:rowOff>
    </xdr:to>
    <xdr:pic>
      <xdr:nvPicPr>
        <xdr:cNvPr id="11" name="Imagem 10">
          <a:extLst>
            <a:ext uri="{FF2B5EF4-FFF2-40B4-BE49-F238E27FC236}">
              <a16:creationId xmlns="" xmlns:a16="http://schemas.microsoft.com/office/drawing/2014/main" id="{00000000-0008-0000-0B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6051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12" name="Imagem 11">
          <a:extLst>
            <a:ext uri="{FF2B5EF4-FFF2-40B4-BE49-F238E27FC236}">
              <a16:creationId xmlns="" xmlns:a16="http://schemas.microsoft.com/office/drawing/2014/main" id="{00000000-0008-0000-0B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157430</xdr:rowOff>
    </xdr:to>
    <xdr:pic>
      <xdr:nvPicPr>
        <xdr:cNvPr id="13" name="Imagem 12">
          <a:extLst>
            <a:ext uri="{FF2B5EF4-FFF2-40B4-BE49-F238E27FC236}">
              <a16:creationId xmlns="" xmlns:a16="http://schemas.microsoft.com/office/drawing/2014/main" id="{00000000-0008-0000-0B00-00000D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557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14" name="Imagem 13">
          <a:extLst>
            <a:ext uri="{FF2B5EF4-FFF2-40B4-BE49-F238E27FC236}">
              <a16:creationId xmlns="" xmlns:a16="http://schemas.microsoft.com/office/drawing/2014/main" id="{00000000-0008-0000-0B00-00000E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15" name="Imagem 14">
          <a:extLst>
            <a:ext uri="{FF2B5EF4-FFF2-40B4-BE49-F238E27FC236}">
              <a16:creationId xmlns="" xmlns:a16="http://schemas.microsoft.com/office/drawing/2014/main" id="{00000000-0008-0000-0B00-00000F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16" name="Imagem 15">
          <a:extLst>
            <a:ext uri="{FF2B5EF4-FFF2-40B4-BE49-F238E27FC236}">
              <a16:creationId xmlns="" xmlns:a16="http://schemas.microsoft.com/office/drawing/2014/main" id="{00000000-0008-0000-0B00-000010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17" name="Imagem 16">
          <a:extLst>
            <a:ext uri="{FF2B5EF4-FFF2-40B4-BE49-F238E27FC236}">
              <a16:creationId xmlns="" xmlns:a16="http://schemas.microsoft.com/office/drawing/2014/main" id="{00000000-0008-0000-0B00-000011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18" name="Imagem 17">
          <a:extLst>
            <a:ext uri="{FF2B5EF4-FFF2-40B4-BE49-F238E27FC236}">
              <a16:creationId xmlns="" xmlns:a16="http://schemas.microsoft.com/office/drawing/2014/main" id="{00000000-0008-0000-0B00-00001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2</xdr:row>
      <xdr:rowOff>62180</xdr:rowOff>
    </xdr:to>
    <xdr:pic>
      <xdr:nvPicPr>
        <xdr:cNvPr id="19" name="Imagem 18">
          <a:extLst>
            <a:ext uri="{FF2B5EF4-FFF2-40B4-BE49-F238E27FC236}">
              <a16:creationId xmlns="" xmlns:a16="http://schemas.microsoft.com/office/drawing/2014/main" id="{00000000-0008-0000-0B00-00001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0"/>
          <a:ext cx="1927" cy="6622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20" name="Imagem 19">
          <a:extLst>
            <a:ext uri="{FF2B5EF4-FFF2-40B4-BE49-F238E27FC236}">
              <a16:creationId xmlns="" xmlns:a16="http://schemas.microsoft.com/office/drawing/2014/main" id="{00000000-0008-0000-0B00-00001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157430</xdr:rowOff>
    </xdr:to>
    <xdr:pic>
      <xdr:nvPicPr>
        <xdr:cNvPr id="21" name="Imagem 20">
          <a:extLst>
            <a:ext uri="{FF2B5EF4-FFF2-40B4-BE49-F238E27FC236}">
              <a16:creationId xmlns="" xmlns:a16="http://schemas.microsoft.com/office/drawing/2014/main" id="{00000000-0008-0000-0B00-00001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0"/>
          <a:ext cx="1927" cy="557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2" name="Imagem 21">
          <a:extLst>
            <a:ext uri="{FF2B5EF4-FFF2-40B4-BE49-F238E27FC236}">
              <a16:creationId xmlns="" xmlns:a16="http://schemas.microsoft.com/office/drawing/2014/main" id="{00000000-0008-0000-0B00-00001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23" name="Imagem 22">
          <a:extLst>
            <a:ext uri="{FF2B5EF4-FFF2-40B4-BE49-F238E27FC236}">
              <a16:creationId xmlns="" xmlns:a16="http://schemas.microsoft.com/office/drawing/2014/main" id="{00000000-0008-0000-0B00-00001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4" name="Imagem 23">
          <a:extLst>
            <a:ext uri="{FF2B5EF4-FFF2-40B4-BE49-F238E27FC236}">
              <a16:creationId xmlns="" xmlns:a16="http://schemas.microsoft.com/office/drawing/2014/main" id="{00000000-0008-0000-0B00-00001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25" name="Imagem 24">
          <a:extLst>
            <a:ext uri="{FF2B5EF4-FFF2-40B4-BE49-F238E27FC236}">
              <a16:creationId xmlns="" xmlns:a16="http://schemas.microsoft.com/office/drawing/2014/main" id="{00000000-0008-0000-0B00-00001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26" name="Imagem 25">
          <a:extLst>
            <a:ext uri="{FF2B5EF4-FFF2-40B4-BE49-F238E27FC236}">
              <a16:creationId xmlns="" xmlns:a16="http://schemas.microsoft.com/office/drawing/2014/main" id="{00000000-0008-0000-0B00-00001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2</xdr:row>
      <xdr:rowOff>62180</xdr:rowOff>
    </xdr:to>
    <xdr:pic>
      <xdr:nvPicPr>
        <xdr:cNvPr id="27" name="Imagem 26">
          <a:extLst>
            <a:ext uri="{FF2B5EF4-FFF2-40B4-BE49-F238E27FC236}">
              <a16:creationId xmlns="" xmlns:a16="http://schemas.microsoft.com/office/drawing/2014/main" id="{00000000-0008-0000-0B00-00001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0"/>
          <a:ext cx="1927" cy="6622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28" name="Imagem 27">
          <a:extLst>
            <a:ext uri="{FF2B5EF4-FFF2-40B4-BE49-F238E27FC236}">
              <a16:creationId xmlns="" xmlns:a16="http://schemas.microsoft.com/office/drawing/2014/main" id="{00000000-0008-0000-0B00-00001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157430</xdr:rowOff>
    </xdr:to>
    <xdr:pic>
      <xdr:nvPicPr>
        <xdr:cNvPr id="29" name="Imagem 28">
          <a:extLst>
            <a:ext uri="{FF2B5EF4-FFF2-40B4-BE49-F238E27FC236}">
              <a16:creationId xmlns="" xmlns:a16="http://schemas.microsoft.com/office/drawing/2014/main" id="{00000000-0008-0000-0B00-00001D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0"/>
          <a:ext cx="1927" cy="557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30" name="Imagem 29">
          <a:extLst>
            <a:ext uri="{FF2B5EF4-FFF2-40B4-BE49-F238E27FC236}">
              <a16:creationId xmlns="" xmlns:a16="http://schemas.microsoft.com/office/drawing/2014/main" id="{00000000-0008-0000-0B00-00001E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31" name="Imagem 30">
          <a:extLst>
            <a:ext uri="{FF2B5EF4-FFF2-40B4-BE49-F238E27FC236}">
              <a16:creationId xmlns="" xmlns:a16="http://schemas.microsoft.com/office/drawing/2014/main" id="{00000000-0008-0000-0B00-00001F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32" name="Imagem 31">
          <a:extLst>
            <a:ext uri="{FF2B5EF4-FFF2-40B4-BE49-F238E27FC236}">
              <a16:creationId xmlns="" xmlns:a16="http://schemas.microsoft.com/office/drawing/2014/main" id="{00000000-0008-0000-0B00-000020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33" name="Imagem 32">
          <a:extLst>
            <a:ext uri="{FF2B5EF4-FFF2-40B4-BE49-F238E27FC236}">
              <a16:creationId xmlns="" xmlns:a16="http://schemas.microsoft.com/office/drawing/2014/main" id="{00000000-0008-0000-0B00-000021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24080</xdr:rowOff>
    </xdr:to>
    <xdr:pic>
      <xdr:nvPicPr>
        <xdr:cNvPr id="11" name="Imagem 10">
          <a:extLst>
            <a:ext uri="{FF2B5EF4-FFF2-40B4-BE49-F238E27FC236}">
              <a16:creationId xmlns="" xmlns:a16="http://schemas.microsoft.com/office/drawing/2014/main" id="{00000000-0008-0000-0C00-00000B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752475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24080</xdr:rowOff>
    </xdr:to>
    <xdr:pic>
      <xdr:nvPicPr>
        <xdr:cNvPr id="12" name="Imagem 11">
          <a:extLst>
            <a:ext uri="{FF2B5EF4-FFF2-40B4-BE49-F238E27FC236}">
              <a16:creationId xmlns="" xmlns:a16="http://schemas.microsoft.com/office/drawing/2014/main" id="{00000000-0008-0000-0C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752475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24080</xdr:rowOff>
    </xdr:to>
    <xdr:pic>
      <xdr:nvPicPr>
        <xdr:cNvPr id="13" name="Imagem 12">
          <a:extLst>
            <a:ext uri="{FF2B5EF4-FFF2-40B4-BE49-F238E27FC236}">
              <a16:creationId xmlns="" xmlns:a16="http://schemas.microsoft.com/office/drawing/2014/main" id="{00000000-0008-0000-0C00-00000D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752475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24080</xdr:rowOff>
    </xdr:to>
    <xdr:pic>
      <xdr:nvPicPr>
        <xdr:cNvPr id="14" name="Imagem 13">
          <a:extLst>
            <a:ext uri="{FF2B5EF4-FFF2-40B4-BE49-F238E27FC236}">
              <a16:creationId xmlns="" xmlns:a16="http://schemas.microsoft.com/office/drawing/2014/main" id="{00000000-0008-0000-0C00-00000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752475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24080</xdr:rowOff>
    </xdr:to>
    <xdr:pic>
      <xdr:nvPicPr>
        <xdr:cNvPr id="15" name="Imagem 14">
          <a:extLst>
            <a:ext uri="{FF2B5EF4-FFF2-40B4-BE49-F238E27FC236}">
              <a16:creationId xmlns="" xmlns:a16="http://schemas.microsoft.com/office/drawing/2014/main" id="{00000000-0008-0000-0C00-00000F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752475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24080</xdr:rowOff>
    </xdr:to>
    <xdr:pic>
      <xdr:nvPicPr>
        <xdr:cNvPr id="16" name="Imagem 15">
          <a:extLst>
            <a:ext uri="{FF2B5EF4-FFF2-40B4-BE49-F238E27FC236}">
              <a16:creationId xmlns="" xmlns:a16="http://schemas.microsoft.com/office/drawing/2014/main" id="{00000000-0008-0000-0C00-00001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752475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24080</xdr:rowOff>
    </xdr:to>
    <xdr:pic>
      <xdr:nvPicPr>
        <xdr:cNvPr id="8" name="Imagem 7">
          <a:extLst>
            <a:ext uri="{FF2B5EF4-FFF2-40B4-BE49-F238E27FC236}">
              <a16:creationId xmlns="" xmlns:a16="http://schemas.microsoft.com/office/drawing/2014/main" id="{00000000-0008-0000-0C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78105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24080</xdr:rowOff>
    </xdr:to>
    <xdr:pic>
      <xdr:nvPicPr>
        <xdr:cNvPr id="9" name="Imagem 8">
          <a:extLst>
            <a:ext uri="{FF2B5EF4-FFF2-40B4-BE49-F238E27FC236}">
              <a16:creationId xmlns="" xmlns:a16="http://schemas.microsoft.com/office/drawing/2014/main" id="{00000000-0008-0000-0C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78105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24080</xdr:rowOff>
    </xdr:to>
    <xdr:pic>
      <xdr:nvPicPr>
        <xdr:cNvPr id="10" name="Imagem 9">
          <a:extLst>
            <a:ext uri="{FF2B5EF4-FFF2-40B4-BE49-F238E27FC236}">
              <a16:creationId xmlns="" xmlns:a16="http://schemas.microsoft.com/office/drawing/2014/main" id="{00000000-0008-0000-0C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78105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24080</xdr:rowOff>
    </xdr:to>
    <xdr:pic>
      <xdr:nvPicPr>
        <xdr:cNvPr id="17" name="Imagem 16">
          <a:extLst>
            <a:ext uri="{FF2B5EF4-FFF2-40B4-BE49-F238E27FC236}">
              <a16:creationId xmlns="" xmlns:a16="http://schemas.microsoft.com/office/drawing/2014/main" id="{00000000-0008-0000-0C00-000011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78105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24080</xdr:rowOff>
    </xdr:to>
    <xdr:pic>
      <xdr:nvPicPr>
        <xdr:cNvPr id="18" name="Imagem 17">
          <a:extLst>
            <a:ext uri="{FF2B5EF4-FFF2-40B4-BE49-F238E27FC236}">
              <a16:creationId xmlns="" xmlns:a16="http://schemas.microsoft.com/office/drawing/2014/main" id="{00000000-0008-0000-0C00-00001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78105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24080</xdr:rowOff>
    </xdr:to>
    <xdr:pic>
      <xdr:nvPicPr>
        <xdr:cNvPr id="19" name="Imagem 18">
          <a:extLst>
            <a:ext uri="{FF2B5EF4-FFF2-40B4-BE49-F238E27FC236}">
              <a16:creationId xmlns="" xmlns:a16="http://schemas.microsoft.com/office/drawing/2014/main" id="{00000000-0008-0000-0C00-00001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78105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1</xdr:row>
      <xdr:rowOff>28575</xdr:rowOff>
    </xdr:from>
    <xdr:to>
      <xdr:col>5</xdr:col>
      <xdr:colOff>267970</xdr:colOff>
      <xdr:row>5</xdr:row>
      <xdr:rowOff>168910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2857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1</xdr:row>
      <xdr:rowOff>180975</xdr:rowOff>
    </xdr:from>
    <xdr:to>
      <xdr:col>6</xdr:col>
      <xdr:colOff>992527</xdr:colOff>
      <xdr:row>5</xdr:row>
      <xdr:rowOff>33605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77075" y="180975"/>
          <a:ext cx="1316355" cy="6140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514349</xdr:colOff>
      <xdr:row>1</xdr:row>
      <xdr:rowOff>171450</xdr:rowOff>
    </xdr:from>
    <xdr:to>
      <xdr:col>3</xdr:col>
      <xdr:colOff>933449</xdr:colOff>
      <xdr:row>4</xdr:row>
      <xdr:rowOff>152400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E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85540" y="171450"/>
          <a:ext cx="1476375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295274</xdr:colOff>
      <xdr:row>0</xdr:row>
      <xdr:rowOff>57151</xdr:rowOff>
    </xdr:from>
    <xdr:to>
      <xdr:col>4</xdr:col>
      <xdr:colOff>561974</xdr:colOff>
      <xdr:row>4</xdr:row>
      <xdr:rowOff>152401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149" y="57151"/>
          <a:ext cx="847725" cy="857250"/>
        </a:xfrm>
        <a:prstGeom prst="rect">
          <a:avLst/>
        </a:prstGeom>
      </xdr:spPr>
    </xdr:pic>
    <xdr:clientData/>
  </xdr:twoCellAnchor>
  <xdr:twoCellAnchor editAs="oneCell">
    <xdr:from>
      <xdr:col>5</xdr:col>
      <xdr:colOff>542925</xdr:colOff>
      <xdr:row>0</xdr:row>
      <xdr:rowOff>180975</xdr:rowOff>
    </xdr:from>
    <xdr:to>
      <xdr:col>5</xdr:col>
      <xdr:colOff>1733550</xdr:colOff>
      <xdr:row>3</xdr:row>
      <xdr:rowOff>176481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58025" y="180975"/>
          <a:ext cx="1190625" cy="567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2533650</xdr:colOff>
      <xdr:row>0</xdr:row>
      <xdr:rowOff>104775</xdr:rowOff>
    </xdr:from>
    <xdr:to>
      <xdr:col>2</xdr:col>
      <xdr:colOff>800100</xdr:colOff>
      <xdr:row>3</xdr:row>
      <xdr:rowOff>95250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1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09975" y="104775"/>
          <a:ext cx="1333500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2100947</xdr:colOff>
      <xdr:row>0</xdr:row>
      <xdr:rowOff>72749</xdr:rowOff>
    </xdr:from>
    <xdr:to>
      <xdr:col>4</xdr:col>
      <xdr:colOff>298507</xdr:colOff>
      <xdr:row>4</xdr:row>
      <xdr:rowOff>123697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F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9623" y="72749"/>
          <a:ext cx="864560" cy="857772"/>
        </a:xfrm>
        <a:prstGeom prst="rect">
          <a:avLst/>
        </a:prstGeom>
      </xdr:spPr>
    </xdr:pic>
    <xdr:clientData/>
  </xdr:twoCellAnchor>
  <xdr:twoCellAnchor editAs="oneCell">
    <xdr:from>
      <xdr:col>4</xdr:col>
      <xdr:colOff>944670</xdr:colOff>
      <xdr:row>0</xdr:row>
      <xdr:rowOff>187088</xdr:rowOff>
    </xdr:from>
    <xdr:to>
      <xdr:col>5</xdr:col>
      <xdr:colOff>300017</xdr:colOff>
      <xdr:row>4</xdr:row>
      <xdr:rowOff>119241</xdr:rowOff>
    </xdr:to>
    <xdr:pic>
      <xdr:nvPicPr>
        <xdr:cNvPr id="7" name="Imagem 6">
          <a:extLst>
            <a:ext uri="{FF2B5EF4-FFF2-40B4-BE49-F238E27FC236}">
              <a16:creationId xmlns="" xmlns:a16="http://schemas.microsoft.com/office/drawing/2014/main" id="{00000000-0008-0000-0F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710346" y="187088"/>
          <a:ext cx="1316377" cy="7389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840442</xdr:colOff>
      <xdr:row>0</xdr:row>
      <xdr:rowOff>78441</xdr:rowOff>
    </xdr:from>
    <xdr:to>
      <xdr:col>5</xdr:col>
      <xdr:colOff>1927412</xdr:colOff>
      <xdr:row>4</xdr:row>
      <xdr:rowOff>151578</xdr:rowOff>
    </xdr:to>
    <xdr:pic>
      <xdr:nvPicPr>
        <xdr:cNvPr id="9" name="Imagem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7148" y="78441"/>
          <a:ext cx="1086970" cy="8799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2878905</xdr:colOff>
      <xdr:row>1</xdr:row>
      <xdr:rowOff>181938</xdr:rowOff>
    </xdr:from>
    <xdr:to>
      <xdr:col>1</xdr:col>
      <xdr:colOff>535113</xdr:colOff>
      <xdr:row>4</xdr:row>
      <xdr:rowOff>171235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D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6205" y="181610"/>
          <a:ext cx="1028065" cy="789305"/>
        </a:xfrm>
        <a:prstGeom prst="rect">
          <a:avLst/>
        </a:prstGeom>
      </xdr:spPr>
    </xdr:pic>
    <xdr:clientData/>
  </xdr:twoCellAnchor>
  <xdr:twoCellAnchor editAs="oneCell">
    <xdr:from>
      <xdr:col>2</xdr:col>
      <xdr:colOff>224748</xdr:colOff>
      <xdr:row>1</xdr:row>
      <xdr:rowOff>192640</xdr:rowOff>
    </xdr:from>
    <xdr:to>
      <xdr:col>4</xdr:col>
      <xdr:colOff>460198</xdr:colOff>
      <xdr:row>4</xdr:row>
      <xdr:rowOff>128426</xdr:rowOff>
    </xdr:to>
    <xdr:pic>
      <xdr:nvPicPr>
        <xdr:cNvPr id="10" name="Imagem 9">
          <a:extLst>
            <a:ext uri="{FF2B5EF4-FFF2-40B4-BE49-F238E27FC236}">
              <a16:creationId xmlns="" xmlns:a16="http://schemas.microsoft.com/office/drawing/2014/main" id="{00000000-0008-0000-0D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96255" y="192405"/>
          <a:ext cx="1321435" cy="735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267557</xdr:colOff>
      <xdr:row>1</xdr:row>
      <xdr:rowOff>21405</xdr:rowOff>
    </xdr:from>
    <xdr:to>
      <xdr:col>7</xdr:col>
      <xdr:colOff>288960</xdr:colOff>
      <xdr:row>4</xdr:row>
      <xdr:rowOff>214045</xdr:rowOff>
    </xdr:to>
    <xdr:pic>
      <xdr:nvPicPr>
        <xdr:cNvPr id="7" name="Imagem 6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1040" y="214045"/>
          <a:ext cx="1048819" cy="9953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190499</xdr:colOff>
      <xdr:row>0</xdr:row>
      <xdr:rowOff>66676</xdr:rowOff>
    </xdr:from>
    <xdr:to>
      <xdr:col>2</xdr:col>
      <xdr:colOff>1143000</xdr:colOff>
      <xdr:row>4</xdr:row>
      <xdr:rowOff>180975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199" y="66676"/>
          <a:ext cx="952501" cy="923924"/>
        </a:xfrm>
        <a:prstGeom prst="rect">
          <a:avLst/>
        </a:prstGeom>
      </xdr:spPr>
    </xdr:pic>
    <xdr:clientData/>
  </xdr:twoCellAnchor>
  <xdr:twoCellAnchor editAs="oneCell">
    <xdr:from>
      <xdr:col>4</xdr:col>
      <xdr:colOff>2809874</xdr:colOff>
      <xdr:row>1</xdr:row>
      <xdr:rowOff>38100</xdr:rowOff>
    </xdr:from>
    <xdr:to>
      <xdr:col>5</xdr:col>
      <xdr:colOff>381000</xdr:colOff>
      <xdr:row>4</xdr:row>
      <xdr:rowOff>9524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963274" y="228600"/>
          <a:ext cx="1381126" cy="5905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990601</xdr:colOff>
      <xdr:row>0</xdr:row>
      <xdr:rowOff>47625</xdr:rowOff>
    </xdr:from>
    <xdr:to>
      <xdr:col>6</xdr:col>
      <xdr:colOff>180976</xdr:colOff>
      <xdr:row>5</xdr:row>
      <xdr:rowOff>104775</xdr:rowOff>
    </xdr:to>
    <xdr:pic>
      <xdr:nvPicPr>
        <xdr:cNvPr id="5" name="Imagem 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1" y="47625"/>
          <a:ext cx="1047750" cy="1057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0</xdr:row>
      <xdr:rowOff>180976</xdr:rowOff>
    </xdr:from>
    <xdr:to>
      <xdr:col>1</xdr:col>
      <xdr:colOff>657225</xdr:colOff>
      <xdr:row>4</xdr:row>
      <xdr:rowOff>180976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5" y="180975"/>
          <a:ext cx="809625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1285876</xdr:colOff>
      <xdr:row>1</xdr:row>
      <xdr:rowOff>123826</xdr:rowOff>
    </xdr:from>
    <xdr:to>
      <xdr:col>4</xdr:col>
      <xdr:colOff>447675</xdr:colOff>
      <xdr:row>4</xdr:row>
      <xdr:rowOff>66676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77050" y="314325"/>
          <a:ext cx="110490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600075</xdr:colOff>
      <xdr:row>1</xdr:row>
      <xdr:rowOff>9525</xdr:rowOff>
    </xdr:from>
    <xdr:to>
      <xdr:col>4</xdr:col>
      <xdr:colOff>1466850</xdr:colOff>
      <xdr:row>4</xdr:row>
      <xdr:rowOff>183515</xdr:rowOff>
    </xdr:to>
    <xdr:pic>
      <xdr:nvPicPr>
        <xdr:cNvPr id="6" name="Imagem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200025"/>
          <a:ext cx="866775" cy="764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1466849</xdr:colOff>
      <xdr:row>1</xdr:row>
      <xdr:rowOff>1</xdr:rowOff>
    </xdr:from>
    <xdr:to>
      <xdr:col>1</xdr:col>
      <xdr:colOff>609599</xdr:colOff>
      <xdr:row>4</xdr:row>
      <xdr:rowOff>190501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215" y="190500"/>
          <a:ext cx="847725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1457325</xdr:colOff>
      <xdr:row>1</xdr:row>
      <xdr:rowOff>123826</xdr:rowOff>
    </xdr:from>
    <xdr:to>
      <xdr:col>4</xdr:col>
      <xdr:colOff>514350</xdr:colOff>
      <xdr:row>4</xdr:row>
      <xdr:rowOff>57150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48500" y="314325"/>
          <a:ext cx="1000125" cy="523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1</xdr:row>
      <xdr:rowOff>171450</xdr:rowOff>
    </xdr:from>
    <xdr:to>
      <xdr:col>0</xdr:col>
      <xdr:colOff>1371600</xdr:colOff>
      <xdr:row>4</xdr:row>
      <xdr:rowOff>28575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0" y="361950"/>
          <a:ext cx="1276350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638175</xdr:colOff>
      <xdr:row>1</xdr:row>
      <xdr:rowOff>76200</xdr:rowOff>
    </xdr:from>
    <xdr:to>
      <xdr:col>4</xdr:col>
      <xdr:colOff>1533525</xdr:colOff>
      <xdr:row>5</xdr:row>
      <xdr:rowOff>21590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172450" y="266700"/>
          <a:ext cx="895350" cy="735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1381125</xdr:colOff>
      <xdr:row>0</xdr:row>
      <xdr:rowOff>180976</xdr:rowOff>
    </xdr:from>
    <xdr:to>
      <xdr:col>1</xdr:col>
      <xdr:colOff>457200</xdr:colOff>
      <xdr:row>4</xdr:row>
      <xdr:rowOff>180976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180976"/>
          <a:ext cx="781050" cy="762000"/>
        </a:xfrm>
        <a:prstGeom prst="rect">
          <a:avLst/>
        </a:prstGeom>
      </xdr:spPr>
    </xdr:pic>
    <xdr:clientData/>
  </xdr:twoCellAnchor>
  <xdr:twoCellAnchor editAs="oneCell">
    <xdr:from>
      <xdr:col>3</xdr:col>
      <xdr:colOff>1285875</xdr:colOff>
      <xdr:row>1</xdr:row>
      <xdr:rowOff>123826</xdr:rowOff>
    </xdr:from>
    <xdr:to>
      <xdr:col>4</xdr:col>
      <xdr:colOff>333374</xdr:colOff>
      <xdr:row>4</xdr:row>
      <xdr:rowOff>66676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77050" y="314326"/>
          <a:ext cx="990599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514350</xdr:colOff>
      <xdr:row>1</xdr:row>
      <xdr:rowOff>28575</xdr:rowOff>
    </xdr:from>
    <xdr:to>
      <xdr:col>4</xdr:col>
      <xdr:colOff>1343025</xdr:colOff>
      <xdr:row>5</xdr:row>
      <xdr:rowOff>12065</xdr:rowOff>
    </xdr:to>
    <xdr:pic>
      <xdr:nvPicPr>
        <xdr:cNvPr id="5" name="Imagem 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19075"/>
          <a:ext cx="828675" cy="7454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2886075</xdr:colOff>
      <xdr:row>0</xdr:row>
      <xdr:rowOff>161925</xdr:rowOff>
    </xdr:from>
    <xdr:to>
      <xdr:col>0</xdr:col>
      <xdr:colOff>3762375</xdr:colOff>
      <xdr:row>5</xdr:row>
      <xdr:rowOff>57150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61925"/>
          <a:ext cx="876300" cy="866775"/>
        </a:xfrm>
        <a:prstGeom prst="rect">
          <a:avLst/>
        </a:prstGeom>
      </xdr:spPr>
    </xdr:pic>
    <xdr:clientData/>
  </xdr:twoCellAnchor>
  <xdr:twoCellAnchor editAs="oneCell">
    <xdr:from>
      <xdr:col>4</xdr:col>
      <xdr:colOff>1438276</xdr:colOff>
      <xdr:row>1</xdr:row>
      <xdr:rowOff>28574</xdr:rowOff>
    </xdr:from>
    <xdr:to>
      <xdr:col>5</xdr:col>
      <xdr:colOff>1123950</xdr:colOff>
      <xdr:row>4</xdr:row>
      <xdr:rowOff>53339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10775" y="218440"/>
          <a:ext cx="1209675" cy="615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1514475</xdr:colOff>
      <xdr:row>0</xdr:row>
      <xdr:rowOff>180975</xdr:rowOff>
    </xdr:from>
    <xdr:to>
      <xdr:col>6</xdr:col>
      <xdr:colOff>971550</xdr:colOff>
      <xdr:row>5</xdr:row>
      <xdr:rowOff>142875</xdr:rowOff>
    </xdr:to>
    <xdr:pic>
      <xdr:nvPicPr>
        <xdr:cNvPr id="6" name="Imagem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180975"/>
          <a:ext cx="9810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161925</xdr:rowOff>
    </xdr:from>
    <xdr:to>
      <xdr:col>2</xdr:col>
      <xdr:colOff>28575</xdr:colOff>
      <xdr:row>5</xdr:row>
      <xdr:rowOff>66675</xdr:rowOff>
    </xdr:to>
    <xdr:pic>
      <xdr:nvPicPr>
        <xdr:cNvPr id="10" name="Imagem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" y="161925"/>
          <a:ext cx="1019175" cy="876300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0</xdr:row>
      <xdr:rowOff>180975</xdr:rowOff>
    </xdr:from>
    <xdr:to>
      <xdr:col>4</xdr:col>
      <xdr:colOff>1343025</xdr:colOff>
      <xdr:row>5</xdr:row>
      <xdr:rowOff>85725</xdr:rowOff>
    </xdr:to>
    <xdr:pic>
      <xdr:nvPicPr>
        <xdr:cNvPr id="6" name="Imagem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180975"/>
          <a:ext cx="1133475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695325</xdr:colOff>
      <xdr:row>1</xdr:row>
      <xdr:rowOff>95250</xdr:rowOff>
    </xdr:from>
    <xdr:to>
      <xdr:col>3</xdr:col>
      <xdr:colOff>1771650</xdr:colOff>
      <xdr:row>4</xdr:row>
      <xdr:rowOff>161925</xdr:rowOff>
    </xdr:to>
    <xdr:pic>
      <xdr:nvPicPr>
        <xdr:cNvPr id="7" name="Imagem 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962900" y="285750"/>
          <a:ext cx="107632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895350</xdr:colOff>
      <xdr:row>0</xdr:row>
      <xdr:rowOff>180975</xdr:rowOff>
    </xdr:from>
    <xdr:to>
      <xdr:col>3</xdr:col>
      <xdr:colOff>895350</xdr:colOff>
      <xdr:row>5</xdr:row>
      <xdr:rowOff>164106</xdr:rowOff>
    </xdr:to>
    <xdr:pic>
      <xdr:nvPicPr>
        <xdr:cNvPr id="11" name="Imagem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80975"/>
          <a:ext cx="914400" cy="97373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st&#227;o%20Pessoas\UPA%20IMBIRIBEIRA%20-%20S3\FOLHA%20DE%20PAGAMENTO\2022\1%20-%20JANEIRO%202022\15%20-%20PRESTA&#199;&#195;O%20DE%20CONTAS%20-%2001%202022\13.2%20PCF%20em%20EXCEL%20-%2001%202022%20-UPA%20IMB%20-OFICI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 refreshError="1">
        <row r="5">
          <cell r="D5">
            <v>43831</v>
          </cell>
        </row>
        <row r="6">
          <cell r="D6">
            <v>43862</v>
          </cell>
        </row>
        <row r="7">
          <cell r="D7">
            <v>43891</v>
          </cell>
        </row>
        <row r="8">
          <cell r="D8">
            <v>43922</v>
          </cell>
        </row>
        <row r="9">
          <cell r="D9">
            <v>43952</v>
          </cell>
        </row>
        <row r="10">
          <cell r="D10">
            <v>43983</v>
          </cell>
        </row>
        <row r="11">
          <cell r="D11">
            <v>44013</v>
          </cell>
        </row>
        <row r="12">
          <cell r="D12">
            <v>44044</v>
          </cell>
        </row>
        <row r="13">
          <cell r="D13">
            <v>44075</v>
          </cell>
        </row>
        <row r="14">
          <cell r="D14">
            <v>44105</v>
          </cell>
        </row>
        <row r="15">
          <cell r="D15">
            <v>44136</v>
          </cell>
        </row>
        <row r="16">
          <cell r="D16">
            <v>44166</v>
          </cell>
        </row>
        <row r="17">
          <cell r="D17">
            <v>44197</v>
          </cell>
        </row>
        <row r="18">
          <cell r="D18">
            <v>44228</v>
          </cell>
        </row>
        <row r="19">
          <cell r="D19">
            <v>44256</v>
          </cell>
        </row>
        <row r="20">
          <cell r="D20">
            <v>44287</v>
          </cell>
        </row>
        <row r="21">
          <cell r="D21">
            <v>44317</v>
          </cell>
        </row>
        <row r="22">
          <cell r="D22">
            <v>44348</v>
          </cell>
        </row>
        <row r="23">
          <cell r="D23">
            <v>44378</v>
          </cell>
        </row>
        <row r="24">
          <cell r="D24">
            <v>44409</v>
          </cell>
        </row>
        <row r="25">
          <cell r="D25">
            <v>44440</v>
          </cell>
        </row>
        <row r="26">
          <cell r="D26">
            <v>44470</v>
          </cell>
        </row>
        <row r="27">
          <cell r="D27">
            <v>44501</v>
          </cell>
        </row>
        <row r="28">
          <cell r="D28">
            <v>44531</v>
          </cell>
        </row>
        <row r="29">
          <cell r="D29">
            <v>44562</v>
          </cell>
        </row>
        <row r="30">
          <cell r="D30">
            <v>44593</v>
          </cell>
        </row>
        <row r="31">
          <cell r="D31">
            <v>44621</v>
          </cell>
        </row>
        <row r="32">
          <cell r="D32">
            <v>44652</v>
          </cell>
        </row>
        <row r="33">
          <cell r="D33">
            <v>44682</v>
          </cell>
        </row>
        <row r="34">
          <cell r="D34">
            <v>44713</v>
          </cell>
        </row>
        <row r="35">
          <cell r="D35">
            <v>44743</v>
          </cell>
        </row>
        <row r="36">
          <cell r="D36">
            <v>44774</v>
          </cell>
        </row>
        <row r="37">
          <cell r="D37">
            <v>44805</v>
          </cell>
        </row>
        <row r="38">
          <cell r="D38">
            <v>44835</v>
          </cell>
        </row>
        <row r="39">
          <cell r="D39">
            <v>44866</v>
          </cell>
        </row>
        <row r="40">
          <cell r="D40">
            <v>44896</v>
          </cell>
        </row>
        <row r="41">
          <cell r="D41">
            <v>44927</v>
          </cell>
        </row>
        <row r="42">
          <cell r="D42">
            <v>44958</v>
          </cell>
        </row>
        <row r="43">
          <cell r="D43">
            <v>44986</v>
          </cell>
        </row>
        <row r="44">
          <cell r="D44">
            <v>45017</v>
          </cell>
        </row>
        <row r="45">
          <cell r="D45">
            <v>45047</v>
          </cell>
        </row>
        <row r="46">
          <cell r="D46">
            <v>45078</v>
          </cell>
        </row>
        <row r="47">
          <cell r="D47">
            <v>45108</v>
          </cell>
        </row>
        <row r="48">
          <cell r="D48">
            <v>45139</v>
          </cell>
        </row>
        <row r="49">
          <cell r="D49">
            <v>45170</v>
          </cell>
        </row>
        <row r="50">
          <cell r="D50">
            <v>45200</v>
          </cell>
        </row>
        <row r="51">
          <cell r="D51">
            <v>45231</v>
          </cell>
        </row>
        <row r="52">
          <cell r="D52">
            <v>45261</v>
          </cell>
        </row>
        <row r="53">
          <cell r="D53">
            <v>45292</v>
          </cell>
        </row>
        <row r="54">
          <cell r="D54">
            <v>45323</v>
          </cell>
        </row>
        <row r="55">
          <cell r="D55">
            <v>45352</v>
          </cell>
        </row>
        <row r="56">
          <cell r="D56">
            <v>45383</v>
          </cell>
        </row>
        <row r="57">
          <cell r="D57">
            <v>45413</v>
          </cell>
        </row>
        <row r="58">
          <cell r="D58">
            <v>45444</v>
          </cell>
        </row>
        <row r="59">
          <cell r="D59">
            <v>45474</v>
          </cell>
        </row>
        <row r="60">
          <cell r="D60">
            <v>45505</v>
          </cell>
        </row>
        <row r="61">
          <cell r="D61">
            <v>45536</v>
          </cell>
        </row>
        <row r="62">
          <cell r="D62">
            <v>45566</v>
          </cell>
        </row>
        <row r="63">
          <cell r="D63">
            <v>45597</v>
          </cell>
        </row>
        <row r="64">
          <cell r="D64">
            <v>45627</v>
          </cell>
        </row>
        <row r="65">
          <cell r="D65">
            <v>45658</v>
          </cell>
        </row>
        <row r="66">
          <cell r="D66">
            <v>45689</v>
          </cell>
        </row>
        <row r="67">
          <cell r="D67">
            <v>45717</v>
          </cell>
        </row>
        <row r="68">
          <cell r="D68">
            <v>45748</v>
          </cell>
        </row>
        <row r="69">
          <cell r="D69">
            <v>45778</v>
          </cell>
        </row>
        <row r="70">
          <cell r="D70">
            <v>45809</v>
          </cell>
        </row>
        <row r="71">
          <cell r="D71">
            <v>45839</v>
          </cell>
        </row>
        <row r="72">
          <cell r="D72">
            <v>45870</v>
          </cell>
        </row>
        <row r="73">
          <cell r="D73">
            <v>45901</v>
          </cell>
        </row>
        <row r="74">
          <cell r="D74">
            <v>45931</v>
          </cell>
        </row>
        <row r="75">
          <cell r="D75">
            <v>45962</v>
          </cell>
        </row>
        <row r="76">
          <cell r="D76">
            <v>45992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2"/>
  <sheetViews>
    <sheetView tabSelected="1" zoomScale="90" zoomScaleNormal="90" workbookViewId="0">
      <selection activeCell="D62" sqref="D62:E62"/>
    </sheetView>
  </sheetViews>
  <sheetFormatPr defaultColWidth="9.140625" defaultRowHeight="15"/>
  <cols>
    <col min="1" max="1" width="19.140625" style="1" customWidth="1"/>
    <col min="2" max="2" width="37.5703125" style="1" customWidth="1"/>
    <col min="3" max="3" width="62.28515625" style="1" customWidth="1"/>
    <col min="4" max="4" width="23.5703125" style="1" customWidth="1"/>
    <col min="5" max="5" width="15.140625" style="1" customWidth="1"/>
    <col min="6" max="6" width="13.42578125" style="1" customWidth="1"/>
    <col min="7" max="16384" width="9.140625" style="1"/>
  </cols>
  <sheetData>
    <row r="1" spans="1:10" ht="15.75">
      <c r="A1" s="818"/>
      <c r="B1" s="643" t="s">
        <v>0</v>
      </c>
      <c r="C1" s="644"/>
      <c r="D1" s="645" t="s">
        <v>413</v>
      </c>
      <c r="E1" s="646"/>
      <c r="F1" s="154"/>
      <c r="G1" s="154"/>
      <c r="H1" s="154"/>
    </row>
    <row r="2" spans="1:10" ht="15.75" customHeight="1">
      <c r="A2" s="819"/>
      <c r="B2" s="647" t="s">
        <v>1</v>
      </c>
      <c r="C2" s="648"/>
      <c r="D2" s="821" t="s">
        <v>2</v>
      </c>
      <c r="E2" s="821" t="s">
        <v>3</v>
      </c>
      <c r="F2" s="154"/>
      <c r="G2" s="155"/>
      <c r="H2" s="155"/>
    </row>
    <row r="3" spans="1:10" ht="15" customHeight="1">
      <c r="A3" s="819"/>
      <c r="B3" s="649" t="s">
        <v>4</v>
      </c>
      <c r="C3" s="650"/>
      <c r="D3" s="822"/>
      <c r="E3" s="822"/>
      <c r="F3" s="154"/>
      <c r="G3" s="155"/>
      <c r="H3" s="155"/>
    </row>
    <row r="4" spans="1:10" ht="15" customHeight="1">
      <c r="A4" s="819"/>
      <c r="B4" s="156"/>
      <c r="C4" s="156"/>
      <c r="D4" s="823" t="s">
        <v>522</v>
      </c>
      <c r="E4" s="825">
        <v>1</v>
      </c>
      <c r="F4" s="154"/>
      <c r="G4" s="813"/>
      <c r="H4" s="813"/>
    </row>
    <row r="5" spans="1:10" ht="15.75" customHeight="1">
      <c r="A5" s="820"/>
      <c r="B5" s="651" t="s">
        <v>5</v>
      </c>
      <c r="C5" s="652"/>
      <c r="D5" s="824"/>
      <c r="E5" s="826"/>
      <c r="F5" s="154"/>
      <c r="G5" s="813"/>
      <c r="H5" s="813"/>
    </row>
    <row r="6" spans="1:10" ht="18.75">
      <c r="A6" s="653" t="s">
        <v>6</v>
      </c>
      <c r="B6" s="654"/>
      <c r="C6" s="157" t="s">
        <v>7</v>
      </c>
      <c r="D6" s="520" t="s">
        <v>8</v>
      </c>
      <c r="E6" s="158" t="s">
        <v>9</v>
      </c>
      <c r="F6" s="154"/>
      <c r="G6" s="159"/>
      <c r="H6" s="159"/>
    </row>
    <row r="7" spans="1:10" ht="18">
      <c r="A7" s="655" t="s">
        <v>525</v>
      </c>
      <c r="B7" s="656"/>
      <c r="C7" s="663" t="s">
        <v>523</v>
      </c>
      <c r="D7" s="664"/>
      <c r="E7" s="160"/>
      <c r="F7" s="154"/>
      <c r="G7" s="161"/>
      <c r="H7" s="159"/>
    </row>
    <row r="8" spans="1:10" ht="15.75">
      <c r="A8" s="657" t="s">
        <v>10</v>
      </c>
      <c r="B8" s="658"/>
      <c r="C8" s="659"/>
      <c r="D8" s="827" t="s">
        <v>11</v>
      </c>
      <c r="E8" s="828"/>
      <c r="F8" s="159"/>
      <c r="G8" s="159"/>
      <c r="H8" s="159"/>
    </row>
    <row r="9" spans="1:10" ht="15.75">
      <c r="A9" s="660" t="s">
        <v>12</v>
      </c>
      <c r="B9" s="661"/>
      <c r="C9" s="662"/>
      <c r="D9" s="796"/>
      <c r="E9" s="797"/>
      <c r="F9" s="159"/>
      <c r="G9" s="159"/>
      <c r="H9" s="159"/>
    </row>
    <row r="10" spans="1:10" ht="18.75">
      <c r="A10" s="665" t="s">
        <v>13</v>
      </c>
      <c r="B10" s="665"/>
      <c r="C10" s="666"/>
      <c r="D10" s="667">
        <v>506939.71</v>
      </c>
      <c r="E10" s="668"/>
      <c r="F10" s="159"/>
      <c r="G10" s="159"/>
      <c r="H10" s="162"/>
      <c r="J10" s="1" t="s">
        <v>412</v>
      </c>
    </row>
    <row r="11" spans="1:10" ht="18.75">
      <c r="A11" s="669" t="s">
        <v>14</v>
      </c>
      <c r="B11" s="669"/>
      <c r="C11" s="670"/>
      <c r="D11" s="671"/>
      <c r="E11" s="672"/>
      <c r="F11" s="159"/>
      <c r="G11" s="159"/>
      <c r="H11" s="162"/>
    </row>
    <row r="12" spans="1:10" ht="18.75">
      <c r="A12" s="669" t="s">
        <v>15</v>
      </c>
      <c r="B12" s="669"/>
      <c r="C12" s="670"/>
      <c r="D12" s="673">
        <v>0</v>
      </c>
      <c r="E12" s="674"/>
      <c r="F12" s="159"/>
      <c r="G12" s="159"/>
      <c r="H12" s="162"/>
    </row>
    <row r="13" spans="1:10" ht="18.75">
      <c r="A13" s="665" t="s">
        <v>16</v>
      </c>
      <c r="B13" s="665"/>
      <c r="C13" s="666"/>
      <c r="D13" s="675">
        <v>0</v>
      </c>
      <c r="E13" s="676"/>
      <c r="F13" s="159"/>
      <c r="G13" s="159"/>
      <c r="H13" s="162"/>
    </row>
    <row r="14" spans="1:10" ht="18.75">
      <c r="A14" s="677" t="s">
        <v>17</v>
      </c>
      <c r="B14" s="677"/>
      <c r="C14" s="678"/>
      <c r="D14" s="679">
        <v>0</v>
      </c>
      <c r="E14" s="680"/>
      <c r="F14" s="159"/>
      <c r="G14" s="159"/>
      <c r="H14" s="162"/>
    </row>
    <row r="15" spans="1:10" ht="18.75">
      <c r="A15" s="681" t="s">
        <v>18</v>
      </c>
      <c r="B15" s="681"/>
      <c r="C15" s="682"/>
      <c r="D15" s="683">
        <f>SUM(D10:E13)-D14</f>
        <v>506939.71</v>
      </c>
      <c r="E15" s="684"/>
      <c r="F15" s="163"/>
      <c r="G15" s="159"/>
      <c r="H15" s="162"/>
    </row>
    <row r="16" spans="1:10" ht="18.75">
      <c r="A16" s="665" t="s">
        <v>19</v>
      </c>
      <c r="B16" s="665"/>
      <c r="C16" s="666"/>
      <c r="D16" s="685">
        <f>D192</f>
        <v>0</v>
      </c>
      <c r="E16" s="686"/>
      <c r="F16" s="163"/>
      <c r="G16" s="159"/>
      <c r="H16" s="162"/>
    </row>
    <row r="17" spans="1:8" ht="18.75">
      <c r="A17" s="665" t="s">
        <v>20</v>
      </c>
      <c r="B17" s="665"/>
      <c r="C17" s="666"/>
      <c r="D17" s="675">
        <v>0</v>
      </c>
      <c r="E17" s="676"/>
      <c r="F17" s="159"/>
      <c r="G17" s="159"/>
      <c r="H17" s="162"/>
    </row>
    <row r="18" spans="1:8" ht="18.75">
      <c r="A18" s="665" t="s">
        <v>21</v>
      </c>
      <c r="B18" s="665"/>
      <c r="C18" s="666"/>
      <c r="D18" s="675">
        <v>0</v>
      </c>
      <c r="E18" s="676"/>
      <c r="F18" s="159"/>
      <c r="G18" s="159"/>
      <c r="H18" s="162"/>
    </row>
    <row r="19" spans="1:8" ht="18.75">
      <c r="A19" s="687" t="s">
        <v>22</v>
      </c>
      <c r="B19" s="687"/>
      <c r="C19" s="688"/>
      <c r="D19" s="689">
        <f>SUM(D16:E18)</f>
        <v>0</v>
      </c>
      <c r="E19" s="690"/>
      <c r="F19" s="163"/>
      <c r="G19" s="159"/>
      <c r="H19" s="162"/>
    </row>
    <row r="20" spans="1:8" ht="18.75">
      <c r="A20" s="661" t="s">
        <v>23</v>
      </c>
      <c r="B20" s="661"/>
      <c r="C20" s="662"/>
      <c r="D20" s="691">
        <f>D15+D19</f>
        <v>506939.71</v>
      </c>
      <c r="E20" s="692"/>
      <c r="F20" s="163"/>
      <c r="G20" s="159"/>
      <c r="H20" s="162"/>
    </row>
    <row r="21" spans="1:8" ht="18.75">
      <c r="A21" s="693"/>
      <c r="B21" s="665"/>
      <c r="C21" s="665"/>
      <c r="D21" s="164"/>
      <c r="E21" s="165"/>
      <c r="F21" s="159"/>
      <c r="G21" s="159"/>
      <c r="H21" s="162"/>
    </row>
    <row r="22" spans="1:8" ht="18.75">
      <c r="A22" s="660" t="s">
        <v>24</v>
      </c>
      <c r="B22" s="661"/>
      <c r="C22" s="662"/>
      <c r="D22" s="694" t="s">
        <v>11</v>
      </c>
      <c r="E22" s="695"/>
      <c r="F22" s="159"/>
      <c r="G22" s="159"/>
      <c r="H22" s="162"/>
    </row>
    <row r="23" spans="1:8" ht="18.75">
      <c r="A23" s="696" t="s">
        <v>25</v>
      </c>
      <c r="B23" s="697"/>
      <c r="C23" s="698"/>
      <c r="D23" s="699">
        <f>D24+SUM(D30:E33)</f>
        <v>30528.1</v>
      </c>
      <c r="E23" s="700"/>
      <c r="F23" s="163"/>
      <c r="G23" s="159"/>
      <c r="H23" s="162"/>
    </row>
    <row r="24" spans="1:8" ht="18.75">
      <c r="A24" s="701" t="s">
        <v>26</v>
      </c>
      <c r="B24" s="702"/>
      <c r="C24" s="703"/>
      <c r="D24" s="704">
        <f>D25+D28+D29</f>
        <v>0</v>
      </c>
      <c r="E24" s="705"/>
      <c r="F24" s="163"/>
      <c r="G24" s="159"/>
      <c r="H24" s="162"/>
    </row>
    <row r="25" spans="1:8" ht="18.75">
      <c r="A25" s="706" t="s">
        <v>27</v>
      </c>
      <c r="B25" s="707"/>
      <c r="C25" s="708"/>
      <c r="D25" s="709">
        <f>D26+D27</f>
        <v>0</v>
      </c>
      <c r="E25" s="710"/>
      <c r="F25" s="163"/>
      <c r="G25" s="159"/>
      <c r="H25" s="162"/>
    </row>
    <row r="26" spans="1:8" ht="18.75">
      <c r="A26" s="693" t="s">
        <v>28</v>
      </c>
      <c r="B26" s="665"/>
      <c r="C26" s="666"/>
      <c r="D26" s="675">
        <v>0</v>
      </c>
      <c r="E26" s="676"/>
      <c r="F26" s="163"/>
      <c r="G26" s="159"/>
      <c r="H26" s="162"/>
    </row>
    <row r="27" spans="1:8" ht="18.75">
      <c r="A27" s="693" t="s">
        <v>29</v>
      </c>
      <c r="B27" s="665"/>
      <c r="C27" s="666"/>
      <c r="D27" s="675">
        <v>0</v>
      </c>
      <c r="E27" s="676"/>
      <c r="F27" s="159"/>
      <c r="G27" s="159"/>
      <c r="H27" s="162"/>
    </row>
    <row r="28" spans="1:8" ht="18.75">
      <c r="A28" s="693" t="s">
        <v>30</v>
      </c>
      <c r="B28" s="665"/>
      <c r="C28" s="666"/>
      <c r="D28" s="675">
        <v>0</v>
      </c>
      <c r="E28" s="676"/>
      <c r="F28" s="159"/>
      <c r="G28" s="159"/>
      <c r="H28" s="162"/>
    </row>
    <row r="29" spans="1:8" ht="18.75">
      <c r="A29" s="693" t="s">
        <v>31</v>
      </c>
      <c r="B29" s="665"/>
      <c r="C29" s="666"/>
      <c r="D29" s="675"/>
      <c r="E29" s="676"/>
      <c r="F29" s="159"/>
      <c r="G29" s="159"/>
      <c r="H29" s="162"/>
    </row>
    <row r="30" spans="1:8" ht="18.75">
      <c r="A30" s="693" t="s">
        <v>32</v>
      </c>
      <c r="B30" s="665"/>
      <c r="C30" s="666"/>
      <c r="D30" s="685">
        <f>'CÁLCULO FOLHA DE PAGAMENTO'!G69</f>
        <v>0</v>
      </c>
      <c r="E30" s="686"/>
      <c r="F30" s="163"/>
      <c r="G30" s="159"/>
      <c r="H30" s="162"/>
    </row>
    <row r="31" spans="1:8" ht="18.75">
      <c r="A31" s="693" t="s">
        <v>33</v>
      </c>
      <c r="B31" s="665"/>
      <c r="C31" s="666"/>
      <c r="D31" s="685">
        <f>'CÁLCULO FOLHA DE PAGAMENTO'!G70</f>
        <v>0</v>
      </c>
      <c r="E31" s="686"/>
      <c r="F31" s="163"/>
      <c r="G31" s="159"/>
      <c r="H31" s="162"/>
    </row>
    <row r="32" spans="1:8" ht="18.75">
      <c r="A32" s="693" t="s">
        <v>34</v>
      </c>
      <c r="B32" s="665"/>
      <c r="C32" s="666"/>
      <c r="D32" s="685">
        <f>'CÁLCULO FOLHA DE PAGAMENTO'!G73</f>
        <v>30528.1</v>
      </c>
      <c r="E32" s="686"/>
      <c r="F32" s="163"/>
      <c r="G32" s="159"/>
      <c r="H32" s="162"/>
    </row>
    <row r="33" spans="1:8" ht="18.75">
      <c r="A33" s="693" t="s">
        <v>35</v>
      </c>
      <c r="B33" s="665"/>
      <c r="C33" s="666"/>
      <c r="D33" s="685">
        <f>IF(E6="NÃO",(IF($E$4&gt;1,(8.333+11.111+1.56+0.194+4+2+$D$155)*$D$24/100,(8.333+11.111+1.56+0.194+4+9.08)*$D$24/100)),IF(E6="SIM",(IF($E$4&gt;1,(8.333+11.111+1.56+4+2+$D$155)*$D$24/100,(8.333+11.111+1.56+4+9.08)*$D$24/100))))</f>
        <v>0</v>
      </c>
      <c r="E33" s="686"/>
      <c r="F33" s="163"/>
      <c r="G33" s="159"/>
      <c r="H33" s="162"/>
    </row>
    <row r="34" spans="1:8" ht="18.75">
      <c r="A34" s="696" t="s">
        <v>36</v>
      </c>
      <c r="B34" s="697"/>
      <c r="C34" s="698"/>
      <c r="D34" s="699">
        <f>SUM(D35:E41)</f>
        <v>5001.41</v>
      </c>
      <c r="E34" s="700"/>
      <c r="F34" s="163"/>
      <c r="G34" s="159"/>
      <c r="H34" s="162"/>
    </row>
    <row r="35" spans="1:8" ht="18.75">
      <c r="A35" s="693" t="s">
        <v>37</v>
      </c>
      <c r="B35" s="665"/>
      <c r="C35" s="666"/>
      <c r="D35" s="675">
        <v>1770.73</v>
      </c>
      <c r="E35" s="676"/>
      <c r="F35" s="163"/>
      <c r="G35" s="159"/>
      <c r="H35" s="162"/>
    </row>
    <row r="36" spans="1:8" ht="18.75">
      <c r="A36" s="693" t="s">
        <v>38</v>
      </c>
      <c r="B36" s="665"/>
      <c r="C36" s="666"/>
      <c r="D36" s="675">
        <v>3230.68</v>
      </c>
      <c r="E36" s="676"/>
      <c r="F36" s="159"/>
      <c r="G36" s="159"/>
      <c r="H36" s="162"/>
    </row>
    <row r="37" spans="1:8" ht="18.75">
      <c r="A37" s="693" t="s">
        <v>39</v>
      </c>
      <c r="B37" s="665"/>
      <c r="C37" s="666"/>
      <c r="D37" s="675"/>
      <c r="E37" s="676"/>
      <c r="F37" s="159"/>
      <c r="G37" s="159"/>
      <c r="H37" s="162"/>
    </row>
    <row r="38" spans="1:8" ht="18.75">
      <c r="A38" s="693" t="s">
        <v>40</v>
      </c>
      <c r="B38" s="665"/>
      <c r="C38" s="666"/>
      <c r="D38" s="675">
        <v>0</v>
      </c>
      <c r="E38" s="676"/>
      <c r="F38" s="159"/>
      <c r="G38" s="159"/>
      <c r="H38" s="162"/>
    </row>
    <row r="39" spans="1:8" ht="18.75">
      <c r="A39" s="693" t="s">
        <v>41</v>
      </c>
      <c r="B39" s="665"/>
      <c r="C39" s="666"/>
      <c r="D39" s="675">
        <v>0</v>
      </c>
      <c r="E39" s="676"/>
      <c r="F39" s="159"/>
      <c r="G39" s="159"/>
      <c r="H39" s="162"/>
    </row>
    <row r="40" spans="1:8" ht="18.75">
      <c r="A40" s="693" t="s">
        <v>42</v>
      </c>
      <c r="B40" s="665"/>
      <c r="C40" s="666"/>
      <c r="D40" s="675">
        <v>0</v>
      </c>
      <c r="E40" s="676"/>
      <c r="F40" s="159"/>
      <c r="G40" s="159"/>
      <c r="H40" s="162"/>
    </row>
    <row r="41" spans="1:8" ht="18.75">
      <c r="A41" s="693" t="s">
        <v>457</v>
      </c>
      <c r="B41" s="665"/>
      <c r="C41" s="666"/>
      <c r="D41" s="675">
        <v>0</v>
      </c>
      <c r="E41" s="676"/>
      <c r="F41" s="519"/>
      <c r="G41" s="159"/>
      <c r="H41" s="162"/>
    </row>
    <row r="42" spans="1:8" ht="18.75">
      <c r="A42" s="693" t="s">
        <v>458</v>
      </c>
      <c r="B42" s="665"/>
      <c r="C42" s="666"/>
      <c r="D42" s="675">
        <v>0</v>
      </c>
      <c r="E42" s="676"/>
      <c r="F42" s="519"/>
      <c r="G42" s="159"/>
      <c r="H42" s="162"/>
    </row>
    <row r="43" spans="1:8" ht="18.75">
      <c r="A43" s="696" t="s">
        <v>43</v>
      </c>
      <c r="B43" s="697"/>
      <c r="C43" s="698"/>
      <c r="D43" s="699">
        <f>SUM(D44:E48)+D49+D61+D62</f>
        <v>10399.779999999999</v>
      </c>
      <c r="E43" s="700"/>
      <c r="F43" s="163"/>
      <c r="G43" s="159"/>
      <c r="H43" s="162"/>
    </row>
    <row r="44" spans="1:8" ht="18.75">
      <c r="A44" s="715" t="s">
        <v>44</v>
      </c>
      <c r="B44" s="715"/>
      <c r="C44" s="715"/>
      <c r="D44" s="675">
        <v>4076.07</v>
      </c>
      <c r="E44" s="676"/>
      <c r="F44" s="163"/>
      <c r="G44" s="159"/>
      <c r="H44" s="162"/>
    </row>
    <row r="45" spans="1:8" ht="18.75">
      <c r="A45" s="715" t="s">
        <v>459</v>
      </c>
      <c r="B45" s="715"/>
      <c r="C45" s="715"/>
      <c r="D45" s="675">
        <v>0</v>
      </c>
      <c r="E45" s="676"/>
      <c r="F45" s="159"/>
      <c r="G45" s="159"/>
      <c r="H45" s="162"/>
    </row>
    <row r="46" spans="1:8" ht="18.75">
      <c r="A46" s="715" t="s">
        <v>46</v>
      </c>
      <c r="B46" s="715"/>
      <c r="C46" s="715"/>
      <c r="D46" s="675">
        <f>506.09+479.81</f>
        <v>985.9</v>
      </c>
      <c r="E46" s="676"/>
      <c r="F46" s="159"/>
      <c r="G46" s="159"/>
      <c r="H46" s="162"/>
    </row>
    <row r="47" spans="1:8" ht="18.75">
      <c r="A47" s="715" t="s">
        <v>47</v>
      </c>
      <c r="B47" s="715"/>
      <c r="C47" s="715"/>
      <c r="D47" s="675">
        <f>510.19+201.19+210.03+150+100</f>
        <v>1171.4099999999999</v>
      </c>
      <c r="E47" s="676"/>
      <c r="F47" s="159"/>
      <c r="G47" s="159"/>
      <c r="H47" s="162"/>
    </row>
    <row r="48" spans="1:8" ht="18.75">
      <c r="A48" s="715" t="s">
        <v>48</v>
      </c>
      <c r="B48" s="715"/>
      <c r="C48" s="715"/>
      <c r="D48" s="675">
        <v>0</v>
      </c>
      <c r="E48" s="676"/>
      <c r="F48" s="159"/>
      <c r="G48" s="159"/>
      <c r="H48" s="162"/>
    </row>
    <row r="49" spans="1:8" ht="18.75">
      <c r="A49" s="722" t="s">
        <v>49</v>
      </c>
      <c r="B49" s="722"/>
      <c r="C49" s="722"/>
      <c r="D49" s="723">
        <f>D50+D52+D54+D57+D60</f>
        <v>0</v>
      </c>
      <c r="E49" s="724"/>
      <c r="F49" s="163"/>
      <c r="G49" s="159"/>
      <c r="H49" s="162"/>
    </row>
    <row r="50" spans="1:8" ht="18.75">
      <c r="A50" s="829" t="s">
        <v>460</v>
      </c>
      <c r="B50" s="829"/>
      <c r="C50" s="829"/>
      <c r="D50" s="725">
        <f>D51</f>
        <v>0</v>
      </c>
      <c r="E50" s="726"/>
      <c r="F50" s="163"/>
      <c r="G50" s="159"/>
      <c r="H50" s="162"/>
    </row>
    <row r="51" spans="1:8" ht="18.75">
      <c r="A51" s="718" t="s">
        <v>461</v>
      </c>
      <c r="B51" s="718"/>
      <c r="C51" s="718"/>
      <c r="D51" s="713">
        <v>0</v>
      </c>
      <c r="E51" s="714"/>
      <c r="F51" s="163"/>
      <c r="G51" s="159"/>
      <c r="H51" s="162"/>
    </row>
    <row r="52" spans="1:8" ht="18.75">
      <c r="A52" s="730" t="s">
        <v>434</v>
      </c>
      <c r="B52" s="730"/>
      <c r="C52" s="730"/>
      <c r="D52" s="725">
        <f>D53</f>
        <v>0</v>
      </c>
      <c r="E52" s="726"/>
      <c r="F52" s="163"/>
      <c r="G52" s="159"/>
      <c r="H52" s="162"/>
    </row>
    <row r="53" spans="1:8" ht="18.75">
      <c r="A53" s="718" t="s">
        <v>436</v>
      </c>
      <c r="B53" s="718"/>
      <c r="C53" s="718"/>
      <c r="D53" s="713">
        <v>0</v>
      </c>
      <c r="E53" s="714"/>
      <c r="F53" s="163"/>
      <c r="G53" s="159"/>
      <c r="H53" s="162"/>
    </row>
    <row r="54" spans="1:8" ht="18.75">
      <c r="A54" s="730" t="s">
        <v>438</v>
      </c>
      <c r="B54" s="730"/>
      <c r="C54" s="730"/>
      <c r="D54" s="711">
        <f>D55+D56</f>
        <v>0</v>
      </c>
      <c r="E54" s="712"/>
      <c r="F54" s="163"/>
      <c r="G54" s="159"/>
      <c r="H54" s="162"/>
    </row>
    <row r="55" spans="1:8" ht="18.75">
      <c r="A55" s="718" t="s">
        <v>440</v>
      </c>
      <c r="B55" s="718"/>
      <c r="C55" s="718"/>
      <c r="D55" s="713">
        <v>0</v>
      </c>
      <c r="E55" s="714"/>
      <c r="F55" s="163"/>
      <c r="G55" s="159"/>
      <c r="H55" s="162"/>
    </row>
    <row r="56" spans="1:8" ht="18.75">
      <c r="A56" s="718" t="s">
        <v>442</v>
      </c>
      <c r="B56" s="718"/>
      <c r="C56" s="718"/>
      <c r="D56" s="713">
        <v>0</v>
      </c>
      <c r="E56" s="714"/>
      <c r="F56" s="163"/>
      <c r="G56" s="159"/>
      <c r="H56" s="162"/>
    </row>
    <row r="57" spans="1:8" ht="18.75">
      <c r="A57" s="730" t="s">
        <v>444</v>
      </c>
      <c r="B57" s="730"/>
      <c r="C57" s="730"/>
      <c r="D57" s="711">
        <f>D58+D59</f>
        <v>0</v>
      </c>
      <c r="E57" s="712"/>
      <c r="F57" s="159"/>
      <c r="G57" s="159"/>
      <c r="H57" s="162"/>
    </row>
    <row r="58" spans="1:8" ht="18.75">
      <c r="A58" s="718" t="s">
        <v>446</v>
      </c>
      <c r="B58" s="718"/>
      <c r="C58" s="718"/>
      <c r="D58" s="713">
        <v>0</v>
      </c>
      <c r="E58" s="714"/>
      <c r="F58" s="159"/>
      <c r="G58" s="159"/>
      <c r="H58" s="162"/>
    </row>
    <row r="59" spans="1:8" ht="18.75">
      <c r="A59" s="718" t="s">
        <v>448</v>
      </c>
      <c r="B59" s="718"/>
      <c r="C59" s="718"/>
      <c r="D59" s="713">
        <v>0</v>
      </c>
      <c r="E59" s="714"/>
      <c r="F59" s="159"/>
      <c r="G59" s="159"/>
      <c r="H59" s="162"/>
    </row>
    <row r="60" spans="1:8" ht="18.75">
      <c r="A60" s="719" t="s">
        <v>462</v>
      </c>
      <c r="B60" s="719"/>
      <c r="C60" s="719"/>
      <c r="D60" s="720">
        <v>0</v>
      </c>
      <c r="E60" s="721"/>
      <c r="F60" s="159"/>
      <c r="G60" s="159"/>
      <c r="H60" s="162"/>
    </row>
    <row r="61" spans="1:8" ht="18.75">
      <c r="A61" s="757" t="s">
        <v>50</v>
      </c>
      <c r="B61" s="757"/>
      <c r="C61" s="757"/>
      <c r="D61" s="713">
        <f>3520+646.4</f>
        <v>4166.3999999999996</v>
      </c>
      <c r="E61" s="714"/>
      <c r="F61" s="166"/>
      <c r="G61" s="166"/>
      <c r="H61" s="167"/>
    </row>
    <row r="62" spans="1:8" ht="18.75">
      <c r="A62" s="756" t="s">
        <v>51</v>
      </c>
      <c r="B62" s="756"/>
      <c r="C62" s="756"/>
      <c r="D62" s="713">
        <v>0</v>
      </c>
      <c r="E62" s="714"/>
      <c r="F62" s="159"/>
      <c r="G62" s="159"/>
      <c r="H62" s="162"/>
    </row>
    <row r="63" spans="1:8" ht="18.75">
      <c r="A63" s="747" t="s">
        <v>463</v>
      </c>
      <c r="B63" s="747"/>
      <c r="C63" s="747"/>
      <c r="D63" s="748">
        <f>D64+D67+D70</f>
        <v>437.48</v>
      </c>
      <c r="E63" s="749"/>
      <c r="F63" s="163"/>
      <c r="G63" s="159"/>
      <c r="H63" s="162"/>
    </row>
    <row r="64" spans="1:8" ht="18.75">
      <c r="A64" s="727" t="s">
        <v>464</v>
      </c>
      <c r="B64" s="727"/>
      <c r="C64" s="727"/>
      <c r="D64" s="728">
        <f>SUM(D65:D66)</f>
        <v>0</v>
      </c>
      <c r="E64" s="729"/>
      <c r="F64" s="163"/>
      <c r="G64" s="159"/>
      <c r="H64" s="162"/>
    </row>
    <row r="65" spans="1:8" ht="18.75">
      <c r="A65" s="715" t="s">
        <v>465</v>
      </c>
      <c r="B65" s="715"/>
      <c r="C65" s="715"/>
      <c r="D65" s="716">
        <v>0</v>
      </c>
      <c r="E65" s="717"/>
      <c r="F65" s="163"/>
      <c r="G65" s="159"/>
      <c r="H65" s="162"/>
    </row>
    <row r="66" spans="1:8" ht="18.75">
      <c r="A66" s="715" t="s">
        <v>466</v>
      </c>
      <c r="B66" s="715"/>
      <c r="C66" s="715"/>
      <c r="D66" s="716">
        <v>0</v>
      </c>
      <c r="E66" s="717"/>
      <c r="F66" s="163"/>
      <c r="G66" s="159"/>
      <c r="H66" s="162"/>
    </row>
    <row r="67" spans="1:8" ht="18.75">
      <c r="A67" s="727" t="s">
        <v>52</v>
      </c>
      <c r="B67" s="727"/>
      <c r="C67" s="727"/>
      <c r="D67" s="728">
        <f>SUM(D68:D69)</f>
        <v>0</v>
      </c>
      <c r="E67" s="729"/>
      <c r="F67" s="159"/>
      <c r="G67" s="159"/>
      <c r="H67" s="162"/>
    </row>
    <row r="68" spans="1:8" ht="18.75">
      <c r="A68" s="715" t="s">
        <v>53</v>
      </c>
      <c r="B68" s="715"/>
      <c r="C68" s="715"/>
      <c r="D68" s="716">
        <v>0</v>
      </c>
      <c r="E68" s="717"/>
      <c r="F68" s="163"/>
      <c r="G68" s="159"/>
      <c r="H68" s="162"/>
    </row>
    <row r="69" spans="1:8" ht="18.75">
      <c r="A69" s="715" t="s">
        <v>54</v>
      </c>
      <c r="B69" s="715"/>
      <c r="C69" s="715"/>
      <c r="D69" s="716">
        <v>0</v>
      </c>
      <c r="E69" s="717"/>
      <c r="F69" s="163"/>
      <c r="G69" s="159"/>
      <c r="H69" s="162"/>
    </row>
    <row r="70" spans="1:8" ht="18.75">
      <c r="A70" s="727" t="s">
        <v>467</v>
      </c>
      <c r="B70" s="727"/>
      <c r="C70" s="727"/>
      <c r="D70" s="728">
        <f>SUM(D71:D72)</f>
        <v>437.48</v>
      </c>
      <c r="E70" s="729"/>
      <c r="F70" s="163"/>
      <c r="G70" s="159"/>
      <c r="H70" s="162"/>
    </row>
    <row r="71" spans="1:8" ht="18.75">
      <c r="A71" s="715" t="s">
        <v>55</v>
      </c>
      <c r="B71" s="715"/>
      <c r="C71" s="715"/>
      <c r="D71" s="716">
        <f>SUM(60.95+60.95)</f>
        <v>121.9</v>
      </c>
      <c r="E71" s="717"/>
      <c r="F71" s="163"/>
      <c r="G71" s="159"/>
      <c r="H71" s="162"/>
    </row>
    <row r="72" spans="1:8" ht="18.75">
      <c r="A72" s="715" t="s">
        <v>56</v>
      </c>
      <c r="B72" s="715"/>
      <c r="C72" s="715"/>
      <c r="D72" s="716">
        <f>SUM(11.65+11.65+11.65+11.65+11.65+11.65+11.65+11.65+7.2+9+11.65+9+1.65+9+9+9+11.65+11.65+11.65+11.65+11.65+11.65+11.65+11.65+9+6.6+11.65+6.78+9+9+11.65)</f>
        <v>315.58000000000004</v>
      </c>
      <c r="E72" s="717"/>
      <c r="F72" s="163"/>
      <c r="G72" s="159"/>
      <c r="H72" s="162"/>
    </row>
    <row r="73" spans="1:8" ht="15.75">
      <c r="A73" s="168"/>
      <c r="B73" s="168"/>
      <c r="C73" s="169"/>
      <c r="D73" s="731"/>
      <c r="E73" s="732"/>
      <c r="F73" s="162"/>
      <c r="G73" s="159"/>
      <c r="H73" s="162"/>
    </row>
    <row r="74" spans="1:8" ht="24" customHeight="1">
      <c r="A74" s="733" t="s">
        <v>57</v>
      </c>
      <c r="B74" s="733"/>
      <c r="C74" s="170" t="s">
        <v>58</v>
      </c>
      <c r="D74" s="734" t="s">
        <v>57</v>
      </c>
      <c r="E74" s="735"/>
      <c r="F74" s="171"/>
      <c r="G74" s="159"/>
      <c r="H74" s="162"/>
    </row>
    <row r="75" spans="1:8" ht="39" customHeight="1">
      <c r="A75" s="736" t="s">
        <v>59</v>
      </c>
      <c r="B75" s="736"/>
      <c r="C75" s="172" t="s">
        <v>60</v>
      </c>
      <c r="D75" s="737" t="s">
        <v>61</v>
      </c>
      <c r="E75" s="738"/>
      <c r="F75" s="159"/>
      <c r="G75" s="159"/>
      <c r="H75" s="162"/>
    </row>
    <row r="76" spans="1:8" ht="15.75">
      <c r="A76" s="818"/>
      <c r="B76" s="643" t="s">
        <v>0</v>
      </c>
      <c r="C76" s="644"/>
      <c r="D76" s="645" t="s">
        <v>413</v>
      </c>
      <c r="E76" s="646"/>
      <c r="F76" s="159"/>
      <c r="G76" s="159"/>
      <c r="H76" s="162"/>
    </row>
    <row r="77" spans="1:8" ht="15.75" customHeight="1">
      <c r="A77" s="819"/>
      <c r="B77" s="647" t="s">
        <v>1</v>
      </c>
      <c r="C77" s="648"/>
      <c r="D77" s="821" t="s">
        <v>2</v>
      </c>
      <c r="E77" s="821" t="s">
        <v>3</v>
      </c>
      <c r="F77" s="159"/>
      <c r="G77" s="159"/>
      <c r="H77" s="162"/>
    </row>
    <row r="78" spans="1:8" ht="15.75">
      <c r="A78" s="819"/>
      <c r="B78" s="649" t="s">
        <v>4</v>
      </c>
      <c r="C78" s="650"/>
      <c r="D78" s="822"/>
      <c r="E78" s="822"/>
      <c r="F78" s="159"/>
      <c r="G78" s="159"/>
      <c r="H78" s="162"/>
    </row>
    <row r="79" spans="1:8" ht="15.75" customHeight="1">
      <c r="A79" s="819"/>
      <c r="B79" s="156"/>
      <c r="C79" s="156"/>
      <c r="D79" s="823" t="s">
        <v>522</v>
      </c>
      <c r="E79" s="825">
        <f>E4</f>
        <v>1</v>
      </c>
      <c r="F79" s="159"/>
      <c r="G79" s="159"/>
      <c r="H79" s="162"/>
    </row>
    <row r="80" spans="1:8" ht="15.75" customHeight="1">
      <c r="A80" s="820"/>
      <c r="B80" s="651" t="s">
        <v>5</v>
      </c>
      <c r="C80" s="652"/>
      <c r="D80" s="824"/>
      <c r="E80" s="826"/>
      <c r="F80" s="159"/>
      <c r="G80" s="159"/>
      <c r="H80" s="162"/>
    </row>
    <row r="81" spans="1:8" ht="15.75">
      <c r="A81" s="739" t="s">
        <v>6</v>
      </c>
      <c r="B81" s="740"/>
      <c r="C81" s="741" t="s">
        <v>7</v>
      </c>
      <c r="D81" s="742"/>
      <c r="E81" s="743"/>
      <c r="F81" s="159"/>
      <c r="G81" s="159"/>
      <c r="H81" s="162"/>
    </row>
    <row r="82" spans="1:8" ht="33" customHeight="1">
      <c r="A82" s="663" t="s">
        <v>532</v>
      </c>
      <c r="B82" s="664"/>
      <c r="C82" s="744"/>
      <c r="D82" s="745"/>
      <c r="E82" s="746"/>
      <c r="F82" s="159"/>
      <c r="G82" s="159"/>
      <c r="H82" s="162"/>
    </row>
    <row r="83" spans="1:8" ht="15.75">
      <c r="A83" s="660" t="s">
        <v>62</v>
      </c>
      <c r="B83" s="661"/>
      <c r="C83" s="662"/>
      <c r="D83" s="657" t="s">
        <v>11</v>
      </c>
      <c r="E83" s="659"/>
      <c r="F83" s="159"/>
      <c r="G83" s="159"/>
      <c r="H83" s="162"/>
    </row>
    <row r="84" spans="1:8" ht="18.75">
      <c r="A84" s="747" t="s">
        <v>63</v>
      </c>
      <c r="B84" s="747"/>
      <c r="C84" s="747"/>
      <c r="D84" s="748">
        <f>D85+D88+D89+D90+D95+D96+D97</f>
        <v>187380.97999999998</v>
      </c>
      <c r="E84" s="749"/>
      <c r="F84" s="163"/>
      <c r="G84" s="159"/>
      <c r="H84" s="162"/>
    </row>
    <row r="85" spans="1:8" ht="18.75">
      <c r="A85" s="832" t="s">
        <v>64</v>
      </c>
      <c r="B85" s="832"/>
      <c r="C85" s="832"/>
      <c r="D85" s="830">
        <f>SUM(D86:D87)</f>
        <v>0</v>
      </c>
      <c r="E85" s="831"/>
      <c r="F85" s="163"/>
      <c r="G85" s="159"/>
      <c r="H85" s="162"/>
    </row>
    <row r="86" spans="1:8" ht="18.75">
      <c r="A86" s="718" t="s">
        <v>468</v>
      </c>
      <c r="B86" s="718"/>
      <c r="C86" s="718"/>
      <c r="D86" s="716">
        <v>0</v>
      </c>
      <c r="E86" s="717"/>
      <c r="F86" s="159"/>
      <c r="G86" s="159"/>
      <c r="H86" s="162"/>
    </row>
    <row r="87" spans="1:8" ht="18.75">
      <c r="A87" s="718" t="s">
        <v>469</v>
      </c>
      <c r="B87" s="718"/>
      <c r="C87" s="718"/>
      <c r="D87" s="716">
        <v>0</v>
      </c>
      <c r="E87" s="717"/>
      <c r="F87" s="159"/>
      <c r="G87" s="159"/>
      <c r="H87" s="162"/>
    </row>
    <row r="88" spans="1:8" ht="18.75">
      <c r="A88" s="715" t="s">
        <v>65</v>
      </c>
      <c r="B88" s="715"/>
      <c r="C88" s="715"/>
      <c r="D88" s="716">
        <v>0</v>
      </c>
      <c r="E88" s="717"/>
      <c r="F88" s="159"/>
      <c r="G88" s="159"/>
      <c r="H88" s="162"/>
    </row>
    <row r="89" spans="1:8" ht="18.75">
      <c r="A89" s="715" t="s">
        <v>66</v>
      </c>
      <c r="B89" s="715"/>
      <c r="C89" s="715"/>
      <c r="D89" s="716">
        <v>0</v>
      </c>
      <c r="E89" s="717"/>
      <c r="F89" s="159"/>
      <c r="G89" s="159"/>
      <c r="H89" s="162"/>
    </row>
    <row r="90" spans="1:8" ht="18.75">
      <c r="A90" s="832" t="s">
        <v>67</v>
      </c>
      <c r="B90" s="832"/>
      <c r="C90" s="832"/>
      <c r="D90" s="830">
        <f>SUM(D91:D94)</f>
        <v>1061.5999999999999</v>
      </c>
      <c r="E90" s="831"/>
      <c r="F90" s="159"/>
      <c r="G90" s="159"/>
      <c r="H90" s="162"/>
    </row>
    <row r="91" spans="1:8" ht="18.75">
      <c r="A91" s="718" t="s">
        <v>470</v>
      </c>
      <c r="B91" s="718"/>
      <c r="C91" s="718"/>
      <c r="D91" s="716">
        <v>0</v>
      </c>
      <c r="E91" s="717"/>
      <c r="F91" s="159"/>
      <c r="G91" s="159"/>
      <c r="H91" s="162"/>
    </row>
    <row r="92" spans="1:8" ht="18.75">
      <c r="A92" s="718" t="s">
        <v>471</v>
      </c>
      <c r="B92" s="718"/>
      <c r="C92" s="718"/>
      <c r="D92" s="716">
        <v>1061.5999999999999</v>
      </c>
      <c r="E92" s="717"/>
      <c r="F92" s="159"/>
      <c r="G92" s="159"/>
      <c r="H92" s="162"/>
    </row>
    <row r="93" spans="1:8" ht="18.75">
      <c r="A93" s="718" t="s">
        <v>472</v>
      </c>
      <c r="B93" s="718"/>
      <c r="C93" s="718"/>
      <c r="D93" s="716">
        <v>0</v>
      </c>
      <c r="E93" s="717"/>
      <c r="F93" s="159"/>
      <c r="G93" s="159"/>
      <c r="H93" s="162"/>
    </row>
    <row r="94" spans="1:8" ht="18.75">
      <c r="A94" s="718" t="s">
        <v>473</v>
      </c>
      <c r="B94" s="718"/>
      <c r="C94" s="718"/>
      <c r="D94" s="716">
        <v>0</v>
      </c>
      <c r="E94" s="717"/>
      <c r="F94" s="159"/>
      <c r="G94" s="159"/>
      <c r="H94" s="162"/>
    </row>
    <row r="95" spans="1:8" ht="18.75">
      <c r="A95" s="718" t="s">
        <v>474</v>
      </c>
      <c r="B95" s="718"/>
      <c r="C95" s="718"/>
      <c r="D95" s="713">
        <v>4830.42</v>
      </c>
      <c r="E95" s="714"/>
      <c r="F95" s="159"/>
      <c r="G95" s="159"/>
      <c r="H95" s="162"/>
    </row>
    <row r="96" spans="1:8" ht="18.75">
      <c r="A96" s="718" t="s">
        <v>475</v>
      </c>
      <c r="B96" s="718"/>
      <c r="C96" s="718"/>
      <c r="D96" s="713">
        <v>0</v>
      </c>
      <c r="E96" s="714"/>
      <c r="F96" s="159"/>
      <c r="G96" s="159"/>
      <c r="H96" s="162"/>
    </row>
    <row r="97" spans="1:8" ht="18.75">
      <c r="A97" s="730" t="s">
        <v>476</v>
      </c>
      <c r="B97" s="730"/>
      <c r="C97" s="730"/>
      <c r="D97" s="725">
        <f>SUM(D98:D99)</f>
        <v>181488.96</v>
      </c>
      <c r="E97" s="726"/>
      <c r="F97" s="159"/>
      <c r="G97" s="159"/>
      <c r="H97" s="162"/>
    </row>
    <row r="98" spans="1:8" ht="18.75">
      <c r="A98" s="718" t="s">
        <v>477</v>
      </c>
      <c r="B98" s="718"/>
      <c r="C98" s="718"/>
      <c r="D98" s="713">
        <f>171675.13</f>
        <v>171675.13</v>
      </c>
      <c r="E98" s="714"/>
      <c r="F98" s="159"/>
      <c r="G98" s="159"/>
      <c r="H98" s="162"/>
    </row>
    <row r="99" spans="1:8" ht="18.75">
      <c r="A99" s="718" t="s">
        <v>478</v>
      </c>
      <c r="B99" s="718"/>
      <c r="C99" s="718"/>
      <c r="D99" s="713">
        <f>514.29+2131.64+835.72+2564.22+1679.01+680.36+1328.31+80.28</f>
        <v>9813.83</v>
      </c>
      <c r="E99" s="714"/>
      <c r="F99" s="159"/>
      <c r="G99" s="159"/>
      <c r="H99" s="162"/>
    </row>
    <row r="100" spans="1:8" ht="18.75">
      <c r="A100" s="747" t="s">
        <v>479</v>
      </c>
      <c r="B100" s="747"/>
      <c r="C100" s="747"/>
      <c r="D100" s="748">
        <f>D101+D108+D110</f>
        <v>29101.800000000003</v>
      </c>
      <c r="E100" s="749"/>
      <c r="F100" s="163"/>
      <c r="G100" s="159"/>
      <c r="H100" s="162"/>
    </row>
    <row r="101" spans="1:8" ht="18.75">
      <c r="A101" s="751" t="s">
        <v>480</v>
      </c>
      <c r="B101" s="751"/>
      <c r="C101" s="751"/>
      <c r="D101" s="752">
        <f>SUM(D102:D107)</f>
        <v>20181.810000000001</v>
      </c>
      <c r="E101" s="753"/>
      <c r="F101" s="163"/>
      <c r="G101" s="159"/>
      <c r="H101" s="162"/>
    </row>
    <row r="102" spans="1:8" ht="18.75">
      <c r="A102" s="715" t="s">
        <v>481</v>
      </c>
      <c r="B102" s="715"/>
      <c r="C102" s="715"/>
      <c r="D102" s="716">
        <v>0</v>
      </c>
      <c r="E102" s="717"/>
      <c r="F102" s="163"/>
      <c r="G102" s="159"/>
      <c r="H102" s="162"/>
    </row>
    <row r="103" spans="1:8" ht="18.75">
      <c r="A103" s="715" t="s">
        <v>482</v>
      </c>
      <c r="B103" s="715"/>
      <c r="C103" s="715"/>
      <c r="D103" s="716">
        <v>0</v>
      </c>
      <c r="E103" s="717"/>
      <c r="F103" s="159"/>
      <c r="G103" s="159"/>
      <c r="H103" s="162"/>
    </row>
    <row r="104" spans="1:8" ht="18.75">
      <c r="A104" s="715" t="s">
        <v>483</v>
      </c>
      <c r="B104" s="715"/>
      <c r="C104" s="715"/>
      <c r="D104" s="716">
        <v>7181.81</v>
      </c>
      <c r="E104" s="717"/>
      <c r="F104" s="159"/>
      <c r="G104" s="159"/>
      <c r="H104" s="162"/>
    </row>
    <row r="105" spans="1:8" ht="18.75">
      <c r="A105" s="715" t="s">
        <v>484</v>
      </c>
      <c r="B105" s="715"/>
      <c r="C105" s="715"/>
      <c r="D105" s="716">
        <v>0</v>
      </c>
      <c r="E105" s="717"/>
      <c r="F105" s="159"/>
      <c r="G105" s="159"/>
      <c r="H105" s="162"/>
    </row>
    <row r="106" spans="1:8" ht="18.75">
      <c r="A106" s="754" t="s">
        <v>485</v>
      </c>
      <c r="B106" s="754"/>
      <c r="C106" s="754"/>
      <c r="D106" s="716">
        <v>13000</v>
      </c>
      <c r="E106" s="717"/>
      <c r="F106" s="159"/>
      <c r="G106" s="159"/>
      <c r="H106" s="162"/>
    </row>
    <row r="107" spans="1:8" ht="18.75">
      <c r="A107" s="715" t="s">
        <v>486</v>
      </c>
      <c r="B107" s="715"/>
      <c r="C107" s="715"/>
      <c r="D107" s="716">
        <v>0</v>
      </c>
      <c r="E107" s="717"/>
      <c r="F107" s="159"/>
      <c r="G107" s="159"/>
      <c r="H107" s="162"/>
    </row>
    <row r="108" spans="1:8" ht="18.75">
      <c r="A108" s="751" t="s">
        <v>68</v>
      </c>
      <c r="B108" s="751"/>
      <c r="C108" s="751"/>
      <c r="D108" s="752">
        <f>D109</f>
        <v>0</v>
      </c>
      <c r="E108" s="753"/>
      <c r="F108" s="159"/>
      <c r="G108" s="159"/>
      <c r="H108" s="162"/>
    </row>
    <row r="109" spans="1:8" ht="18.75">
      <c r="A109" s="715" t="s">
        <v>69</v>
      </c>
      <c r="B109" s="715"/>
      <c r="C109" s="715"/>
      <c r="D109" s="716">
        <v>0</v>
      </c>
      <c r="E109" s="717"/>
      <c r="F109" s="159"/>
      <c r="G109" s="159"/>
      <c r="H109" s="162"/>
    </row>
    <row r="110" spans="1:8" ht="18.75">
      <c r="A110" s="751" t="s">
        <v>487</v>
      </c>
      <c r="B110" s="751"/>
      <c r="C110" s="751"/>
      <c r="D110" s="752">
        <f>D111+D122</f>
        <v>8919.99</v>
      </c>
      <c r="E110" s="753"/>
      <c r="F110" s="159"/>
      <c r="G110" s="159"/>
      <c r="H110" s="162"/>
    </row>
    <row r="111" spans="1:8" ht="18.75">
      <c r="A111" s="755" t="s">
        <v>488</v>
      </c>
      <c r="B111" s="755"/>
      <c r="C111" s="755"/>
      <c r="D111" s="764">
        <f>SUM(D112:D121)</f>
        <v>7316.01</v>
      </c>
      <c r="E111" s="765"/>
      <c r="F111" s="159"/>
      <c r="G111" s="159"/>
      <c r="H111" s="162"/>
    </row>
    <row r="112" spans="1:8" ht="18.75">
      <c r="A112" s="756" t="s">
        <v>489</v>
      </c>
      <c r="B112" s="756"/>
      <c r="C112" s="756"/>
      <c r="D112" s="716">
        <v>0</v>
      </c>
      <c r="E112" s="717"/>
      <c r="F112" s="159"/>
      <c r="G112" s="159"/>
      <c r="H112" s="162"/>
    </row>
    <row r="113" spans="1:8" ht="18.75">
      <c r="A113" s="756" t="s">
        <v>490</v>
      </c>
      <c r="B113" s="756"/>
      <c r="C113" s="756"/>
      <c r="D113" s="833">
        <v>0</v>
      </c>
      <c r="E113" s="834"/>
      <c r="F113" s="159"/>
      <c r="G113" s="159"/>
      <c r="H113" s="162"/>
    </row>
    <row r="114" spans="1:8" ht="18.75">
      <c r="A114" s="757" t="s">
        <v>491</v>
      </c>
      <c r="B114" s="757"/>
      <c r="C114" s="757"/>
      <c r="D114" s="716">
        <v>0</v>
      </c>
      <c r="E114" s="717"/>
      <c r="F114" s="159"/>
      <c r="G114" s="159"/>
      <c r="H114" s="162"/>
    </row>
    <row r="115" spans="1:8" ht="18.75">
      <c r="A115" s="756" t="s">
        <v>492</v>
      </c>
      <c r="B115" s="756"/>
      <c r="C115" s="756"/>
      <c r="D115" s="716"/>
      <c r="E115" s="717"/>
      <c r="F115" s="159"/>
      <c r="G115" s="159"/>
      <c r="H115" s="162"/>
    </row>
    <row r="116" spans="1:8" ht="18.75">
      <c r="A116" s="756" t="s">
        <v>493</v>
      </c>
      <c r="B116" s="756"/>
      <c r="C116" s="756"/>
      <c r="D116" s="716">
        <v>0</v>
      </c>
      <c r="E116" s="717"/>
      <c r="F116" s="159"/>
      <c r="G116" s="159"/>
      <c r="H116" s="162"/>
    </row>
    <row r="117" spans="1:8" ht="18.75">
      <c r="A117" s="718" t="s">
        <v>494</v>
      </c>
      <c r="B117" s="718"/>
      <c r="C117" s="718"/>
      <c r="D117" s="716">
        <v>0</v>
      </c>
      <c r="E117" s="717"/>
      <c r="F117" s="159"/>
      <c r="G117" s="159"/>
      <c r="H117" s="162"/>
    </row>
    <row r="118" spans="1:8" ht="18.75">
      <c r="A118" s="718" t="s">
        <v>495</v>
      </c>
      <c r="B118" s="718"/>
      <c r="C118" s="718"/>
      <c r="D118" s="716">
        <v>0</v>
      </c>
      <c r="E118" s="717"/>
      <c r="F118" s="159"/>
      <c r="G118" s="159"/>
      <c r="H118" s="162"/>
    </row>
    <row r="119" spans="1:8" ht="18.75">
      <c r="A119" s="718" t="s">
        <v>496</v>
      </c>
      <c r="B119" s="718"/>
      <c r="C119" s="718"/>
      <c r="D119" s="716">
        <v>450</v>
      </c>
      <c r="E119" s="717"/>
      <c r="F119" s="159"/>
      <c r="G119" s="159"/>
      <c r="H119" s="162"/>
    </row>
    <row r="120" spans="1:8" ht="18.75">
      <c r="A120" s="756" t="s">
        <v>497</v>
      </c>
      <c r="B120" s="756"/>
      <c r="C120" s="756"/>
      <c r="D120" s="716">
        <v>0</v>
      </c>
      <c r="E120" s="717"/>
      <c r="F120" s="159"/>
      <c r="G120" s="159"/>
      <c r="H120" s="162"/>
    </row>
    <row r="121" spans="1:8" ht="18.75">
      <c r="A121" s="756" t="s">
        <v>498</v>
      </c>
      <c r="B121" s="756"/>
      <c r="C121" s="756"/>
      <c r="D121" s="716">
        <f>6151.55+714.46</f>
        <v>6866.01</v>
      </c>
      <c r="E121" s="717"/>
      <c r="F121" s="159"/>
      <c r="G121" s="159"/>
      <c r="H121" s="162"/>
    </row>
    <row r="122" spans="1:8" ht="18.75">
      <c r="A122" s="755" t="s">
        <v>499</v>
      </c>
      <c r="B122" s="755"/>
      <c r="C122" s="755"/>
      <c r="D122" s="764">
        <f>SUM(D123:D125)</f>
        <v>1603.98</v>
      </c>
      <c r="E122" s="765"/>
      <c r="F122" s="159"/>
      <c r="G122" s="159"/>
      <c r="H122" s="162"/>
    </row>
    <row r="123" spans="1:8" ht="18.75">
      <c r="A123" s="756" t="s">
        <v>500</v>
      </c>
      <c r="B123" s="756"/>
      <c r="C123" s="756"/>
      <c r="D123" s="716">
        <v>1603.98</v>
      </c>
      <c r="E123" s="717"/>
      <c r="F123" s="159"/>
      <c r="G123" s="159"/>
      <c r="H123" s="162"/>
    </row>
    <row r="124" spans="1:8" ht="18.75">
      <c r="A124" s="718" t="s">
        <v>501</v>
      </c>
      <c r="B124" s="718"/>
      <c r="C124" s="718"/>
      <c r="D124" s="716">
        <v>0</v>
      </c>
      <c r="E124" s="717"/>
      <c r="F124" s="159"/>
      <c r="G124" s="159"/>
      <c r="H124" s="162"/>
    </row>
    <row r="125" spans="1:8" ht="18.75">
      <c r="A125" s="718" t="s">
        <v>502</v>
      </c>
      <c r="B125" s="718"/>
      <c r="C125" s="718"/>
      <c r="D125" s="716">
        <v>0</v>
      </c>
      <c r="E125" s="717"/>
      <c r="F125" s="159"/>
      <c r="G125" s="159"/>
      <c r="H125" s="162"/>
    </row>
    <row r="126" spans="1:8" ht="18.75">
      <c r="A126" s="747" t="s">
        <v>70</v>
      </c>
      <c r="B126" s="747"/>
      <c r="C126" s="747"/>
      <c r="D126" s="748">
        <f>D127+D135</f>
        <v>3875</v>
      </c>
      <c r="E126" s="749"/>
      <c r="F126" s="163"/>
      <c r="G126" s="159"/>
      <c r="H126" s="162"/>
    </row>
    <row r="127" spans="1:8" ht="18.75">
      <c r="A127" s="761" t="s">
        <v>503</v>
      </c>
      <c r="B127" s="761"/>
      <c r="C127" s="761"/>
      <c r="D127" s="762">
        <f>D128+D132+D133+D134</f>
        <v>3875</v>
      </c>
      <c r="E127" s="763"/>
      <c r="F127" s="163"/>
      <c r="G127" s="159"/>
      <c r="H127" s="162"/>
    </row>
    <row r="128" spans="1:8" ht="18.75">
      <c r="A128" s="755" t="s">
        <v>504</v>
      </c>
      <c r="B128" s="755"/>
      <c r="C128" s="755"/>
      <c r="D128" s="764">
        <f>SUM(D129:D131)</f>
        <v>3875</v>
      </c>
      <c r="E128" s="765"/>
      <c r="F128" s="163"/>
      <c r="G128" s="159"/>
      <c r="H128" s="162"/>
    </row>
    <row r="129" spans="1:8" ht="18.75">
      <c r="A129" s="718" t="s">
        <v>505</v>
      </c>
      <c r="B129" s="718"/>
      <c r="C129" s="718"/>
      <c r="D129" s="716">
        <v>3875</v>
      </c>
      <c r="E129" s="717"/>
      <c r="F129" s="163"/>
      <c r="G129" s="159"/>
      <c r="H129" s="162"/>
    </row>
    <row r="130" spans="1:8" ht="18.75">
      <c r="A130" s="718" t="s">
        <v>506</v>
      </c>
      <c r="B130" s="718"/>
      <c r="C130" s="718"/>
      <c r="D130" s="716">
        <v>0</v>
      </c>
      <c r="E130" s="717"/>
      <c r="F130" s="163"/>
      <c r="G130" s="159"/>
      <c r="H130" s="162"/>
    </row>
    <row r="131" spans="1:8" ht="18.75">
      <c r="A131" s="718" t="s">
        <v>507</v>
      </c>
      <c r="B131" s="718"/>
      <c r="C131" s="718"/>
      <c r="D131" s="716">
        <v>0</v>
      </c>
      <c r="E131" s="717"/>
      <c r="F131" s="163"/>
      <c r="G131" s="159"/>
      <c r="H131" s="162"/>
    </row>
    <row r="132" spans="1:8" ht="18.75">
      <c r="A132" s="718" t="s">
        <v>508</v>
      </c>
      <c r="B132" s="718"/>
      <c r="C132" s="718"/>
      <c r="D132" s="716">
        <v>0</v>
      </c>
      <c r="E132" s="717"/>
      <c r="F132" s="163"/>
      <c r="G132" s="159"/>
      <c r="H132" s="162"/>
    </row>
    <row r="133" spans="1:8" ht="18.75">
      <c r="A133" s="718" t="s">
        <v>509</v>
      </c>
      <c r="B133" s="718"/>
      <c r="C133" s="718"/>
      <c r="D133" s="716">
        <v>0</v>
      </c>
      <c r="E133" s="717"/>
      <c r="F133" s="163"/>
      <c r="G133" s="159"/>
      <c r="H133" s="162"/>
    </row>
    <row r="134" spans="1:8" ht="18.75">
      <c r="A134" s="718" t="s">
        <v>510</v>
      </c>
      <c r="B134" s="718"/>
      <c r="C134" s="718"/>
      <c r="D134" s="716">
        <v>0</v>
      </c>
      <c r="E134" s="717"/>
      <c r="F134" s="163"/>
      <c r="G134" s="159"/>
      <c r="H134" s="162"/>
    </row>
    <row r="135" spans="1:8" ht="18.75">
      <c r="A135" s="750" t="s">
        <v>511</v>
      </c>
      <c r="B135" s="750"/>
      <c r="C135" s="750"/>
      <c r="D135" s="762">
        <f>D136+D141+D142+D143</f>
        <v>0</v>
      </c>
      <c r="E135" s="763"/>
      <c r="F135" s="163"/>
      <c r="G135" s="159"/>
      <c r="H135" s="162"/>
    </row>
    <row r="136" spans="1:8" ht="18.75">
      <c r="A136" s="766" t="s">
        <v>512</v>
      </c>
      <c r="B136" s="766"/>
      <c r="C136" s="766"/>
      <c r="D136" s="764">
        <f>SUM(D137:D140)</f>
        <v>0</v>
      </c>
      <c r="E136" s="765"/>
      <c r="F136" s="163"/>
      <c r="G136" s="159"/>
      <c r="H136" s="162"/>
    </row>
    <row r="137" spans="1:8" ht="18.75">
      <c r="A137" s="718" t="s">
        <v>513</v>
      </c>
      <c r="B137" s="718"/>
      <c r="C137" s="718"/>
      <c r="D137" s="716">
        <v>0</v>
      </c>
      <c r="E137" s="717"/>
      <c r="F137" s="163"/>
      <c r="G137" s="159"/>
      <c r="H137" s="162"/>
    </row>
    <row r="138" spans="1:8" ht="18.75">
      <c r="A138" s="718" t="s">
        <v>514</v>
      </c>
      <c r="B138" s="718"/>
      <c r="C138" s="718"/>
      <c r="D138" s="716">
        <v>0</v>
      </c>
      <c r="E138" s="717"/>
      <c r="F138" s="163"/>
      <c r="G138" s="159"/>
      <c r="H138" s="162"/>
    </row>
    <row r="139" spans="1:8" ht="18.75">
      <c r="A139" s="718" t="s">
        <v>515</v>
      </c>
      <c r="B139" s="718"/>
      <c r="C139" s="718"/>
      <c r="D139" s="716">
        <v>0</v>
      </c>
      <c r="E139" s="717"/>
      <c r="F139" s="163"/>
      <c r="G139" s="159"/>
      <c r="H139" s="162"/>
    </row>
    <row r="140" spans="1:8" ht="18.75">
      <c r="A140" s="718" t="s">
        <v>516</v>
      </c>
      <c r="B140" s="718"/>
      <c r="C140" s="718"/>
      <c r="D140" s="716">
        <v>0</v>
      </c>
      <c r="E140" s="717"/>
      <c r="F140" s="163"/>
      <c r="G140" s="159"/>
      <c r="H140" s="162"/>
    </row>
    <row r="141" spans="1:8" ht="18.75">
      <c r="A141" s="718" t="s">
        <v>517</v>
      </c>
      <c r="B141" s="718"/>
      <c r="C141" s="718"/>
      <c r="D141" s="716">
        <v>0</v>
      </c>
      <c r="E141" s="717"/>
      <c r="F141" s="163"/>
      <c r="G141" s="159"/>
      <c r="H141" s="162"/>
    </row>
    <row r="142" spans="1:8" ht="18.75">
      <c r="A142" s="718" t="s">
        <v>518</v>
      </c>
      <c r="B142" s="718"/>
      <c r="C142" s="718"/>
      <c r="D142" s="716">
        <v>0</v>
      </c>
      <c r="E142" s="717"/>
      <c r="F142" s="163"/>
      <c r="G142" s="159"/>
      <c r="H142" s="162"/>
    </row>
    <row r="143" spans="1:8" ht="18.75">
      <c r="A143" s="718" t="s">
        <v>519</v>
      </c>
      <c r="B143" s="718"/>
      <c r="C143" s="718"/>
      <c r="D143" s="716">
        <v>0</v>
      </c>
      <c r="E143" s="717"/>
      <c r="F143" s="163"/>
      <c r="G143" s="159"/>
      <c r="H143" s="162"/>
    </row>
    <row r="144" spans="1:8" ht="18.75">
      <c r="A144" s="758" t="s">
        <v>71</v>
      </c>
      <c r="B144" s="681"/>
      <c r="C144" s="682"/>
      <c r="D144" s="759">
        <f>SUM(D145:E148)</f>
        <v>0</v>
      </c>
      <c r="E144" s="760"/>
      <c r="F144" s="163"/>
      <c r="G144" s="159"/>
      <c r="H144" s="162"/>
    </row>
    <row r="145" spans="1:8" ht="18.75">
      <c r="A145" s="767" t="s">
        <v>72</v>
      </c>
      <c r="B145" s="768"/>
      <c r="C145" s="769"/>
      <c r="D145" s="673">
        <v>0</v>
      </c>
      <c r="E145" s="674"/>
      <c r="F145" s="163"/>
      <c r="G145" s="154"/>
      <c r="H145" s="154"/>
    </row>
    <row r="146" spans="1:8" ht="18.75">
      <c r="A146" s="767" t="s">
        <v>73</v>
      </c>
      <c r="B146" s="768"/>
      <c r="C146" s="769"/>
      <c r="D146" s="673">
        <v>0</v>
      </c>
      <c r="E146" s="674"/>
      <c r="F146" s="154"/>
      <c r="G146" s="154"/>
      <c r="H146" s="154"/>
    </row>
    <row r="147" spans="1:8" ht="18.75">
      <c r="A147" s="767" t="s">
        <v>74</v>
      </c>
      <c r="B147" s="768"/>
      <c r="C147" s="769"/>
      <c r="D147" s="673">
        <v>0</v>
      </c>
      <c r="E147" s="674"/>
      <c r="F147" s="154"/>
      <c r="G147" s="154"/>
      <c r="H147" s="154"/>
    </row>
    <row r="148" spans="1:8" ht="18.75">
      <c r="A148" s="767" t="s">
        <v>75</v>
      </c>
      <c r="B148" s="768"/>
      <c r="C148" s="769"/>
      <c r="D148" s="673">
        <v>0</v>
      </c>
      <c r="E148" s="674"/>
      <c r="F148" s="154"/>
      <c r="G148" s="154"/>
      <c r="H148" s="154"/>
    </row>
    <row r="149" spans="1:8" ht="18.75">
      <c r="A149" s="770" t="s">
        <v>76</v>
      </c>
      <c r="B149" s="771"/>
      <c r="C149" s="772"/>
      <c r="D149" s="773">
        <f>D12</f>
        <v>0</v>
      </c>
      <c r="E149" s="774"/>
      <c r="F149" s="163"/>
      <c r="G149" s="173"/>
      <c r="H149" s="154"/>
    </row>
    <row r="150" spans="1:8" ht="18.75">
      <c r="A150" s="696" t="s">
        <v>77</v>
      </c>
      <c r="B150" s="697"/>
      <c r="C150" s="698"/>
      <c r="D150" s="775">
        <v>0</v>
      </c>
      <c r="E150" s="776"/>
      <c r="F150" s="163"/>
      <c r="G150" s="159"/>
      <c r="H150" s="162"/>
    </row>
    <row r="151" spans="1:8" ht="18.75">
      <c r="A151" s="660" t="s">
        <v>78</v>
      </c>
      <c r="B151" s="661"/>
      <c r="C151" s="662"/>
      <c r="D151" s="691">
        <f>D23+D34+D43+D63+D84+D100+D126+D144+D149+D150</f>
        <v>266724.55</v>
      </c>
      <c r="E151" s="692"/>
      <c r="F151" s="163"/>
      <c r="G151" s="159"/>
      <c r="H151" s="162"/>
    </row>
    <row r="152" spans="1:8" ht="18.75">
      <c r="A152" s="777" t="s">
        <v>79</v>
      </c>
      <c r="B152" s="687"/>
      <c r="C152" s="688"/>
      <c r="D152" s="689">
        <f>D20-D151</f>
        <v>240215.16000000003</v>
      </c>
      <c r="E152" s="690"/>
      <c r="F152" s="163"/>
      <c r="G152" s="159"/>
      <c r="H152" s="162"/>
    </row>
    <row r="153" spans="1:8" ht="18.75">
      <c r="A153" s="778" t="s">
        <v>80</v>
      </c>
      <c r="B153" s="779"/>
      <c r="C153" s="780"/>
      <c r="D153" s="675">
        <v>0</v>
      </c>
      <c r="E153" s="676"/>
      <c r="F153" s="159"/>
      <c r="G153" s="159"/>
      <c r="H153" s="159"/>
    </row>
    <row r="154" spans="1:8" ht="18.75">
      <c r="A154" s="778" t="s">
        <v>81</v>
      </c>
      <c r="B154" s="779"/>
      <c r="C154" s="780"/>
      <c r="D154" s="675">
        <v>0</v>
      </c>
      <c r="E154" s="676"/>
      <c r="F154" s="154"/>
      <c r="G154" s="154"/>
      <c r="H154" s="154"/>
    </row>
    <row r="155" spans="1:8" ht="18.75">
      <c r="A155" s="660" t="s">
        <v>82</v>
      </c>
      <c r="B155" s="661"/>
      <c r="C155" s="662"/>
      <c r="D155" s="691" t="e">
        <f>TURNOVER!B22</f>
        <v>#DIV/0!</v>
      </c>
      <c r="E155" s="692"/>
      <c r="F155" s="154"/>
      <c r="G155" s="154"/>
      <c r="H155" s="154"/>
    </row>
    <row r="156" spans="1:8" ht="15.75">
      <c r="A156" s="174"/>
      <c r="B156" s="175"/>
      <c r="C156" s="169"/>
      <c r="D156" s="731"/>
      <c r="E156" s="732"/>
      <c r="F156" s="176"/>
      <c r="G156" s="176"/>
      <c r="H156" s="176"/>
    </row>
    <row r="157" spans="1:8" ht="33.75" customHeight="1">
      <c r="A157" s="733" t="s">
        <v>57</v>
      </c>
      <c r="B157" s="733"/>
      <c r="C157" s="170" t="s">
        <v>58</v>
      </c>
      <c r="D157" s="734" t="s">
        <v>57</v>
      </c>
      <c r="E157" s="735"/>
      <c r="F157" s="176"/>
      <c r="G157" s="176"/>
      <c r="H157" s="176"/>
    </row>
    <row r="158" spans="1:8" ht="32.25" customHeight="1">
      <c r="A158" s="736" t="s">
        <v>59</v>
      </c>
      <c r="B158" s="736"/>
      <c r="C158" s="172" t="s">
        <v>60</v>
      </c>
      <c r="D158" s="737" t="s">
        <v>61</v>
      </c>
      <c r="E158" s="738"/>
      <c r="F158" s="176"/>
      <c r="G158" s="176"/>
      <c r="H158" s="176"/>
    </row>
    <row r="159" spans="1:8" ht="15.75">
      <c r="A159" s="818"/>
      <c r="B159" s="643" t="s">
        <v>0</v>
      </c>
      <c r="C159" s="644"/>
      <c r="D159" s="645" t="s">
        <v>413</v>
      </c>
      <c r="E159" s="646"/>
      <c r="F159" s="176"/>
      <c r="G159" s="176"/>
      <c r="H159" s="176"/>
    </row>
    <row r="160" spans="1:8" ht="15.75" customHeight="1">
      <c r="A160" s="819"/>
      <c r="B160" s="647" t="s">
        <v>1</v>
      </c>
      <c r="C160" s="648"/>
      <c r="D160" s="821" t="s">
        <v>2</v>
      </c>
      <c r="E160" s="821" t="s">
        <v>3</v>
      </c>
      <c r="F160" s="176"/>
      <c r="G160" s="176"/>
      <c r="H160" s="176"/>
    </row>
    <row r="161" spans="1:8" ht="15.75">
      <c r="A161" s="819"/>
      <c r="B161" s="649" t="s">
        <v>4</v>
      </c>
      <c r="C161" s="650"/>
      <c r="D161" s="822"/>
      <c r="E161" s="822"/>
      <c r="F161" s="176"/>
      <c r="G161" s="176"/>
      <c r="H161" s="176"/>
    </row>
    <row r="162" spans="1:8" ht="15.75" customHeight="1">
      <c r="A162" s="819"/>
      <c r="B162" s="781" t="s">
        <v>83</v>
      </c>
      <c r="C162" s="782"/>
      <c r="D162" s="823" t="s">
        <v>522</v>
      </c>
      <c r="E162" s="825">
        <f>E4</f>
        <v>1</v>
      </c>
      <c r="F162" s="176"/>
      <c r="G162" s="176"/>
      <c r="H162" s="176"/>
    </row>
    <row r="163" spans="1:8" ht="15.75" customHeight="1">
      <c r="A163" s="820"/>
      <c r="B163" s="651" t="s">
        <v>5</v>
      </c>
      <c r="C163" s="652"/>
      <c r="D163" s="824"/>
      <c r="E163" s="826"/>
      <c r="F163" s="176"/>
      <c r="G163" s="176"/>
      <c r="H163" s="176"/>
    </row>
    <row r="164" spans="1:8" ht="15.75">
      <c r="A164" s="739" t="s">
        <v>6</v>
      </c>
      <c r="B164" s="740"/>
      <c r="C164" s="741" t="s">
        <v>7</v>
      </c>
      <c r="D164" s="742"/>
      <c r="E164" s="743"/>
      <c r="F164" s="176"/>
      <c r="G164" s="176"/>
      <c r="H164" s="176"/>
    </row>
    <row r="165" spans="1:8" ht="36.75" customHeight="1">
      <c r="A165" s="663" t="s">
        <v>532</v>
      </c>
      <c r="B165" s="664"/>
      <c r="C165" s="744"/>
      <c r="D165" s="745"/>
      <c r="E165" s="746"/>
      <c r="F165" s="176"/>
      <c r="G165" s="176"/>
      <c r="H165" s="176"/>
    </row>
    <row r="166" spans="1:8" ht="21">
      <c r="A166" s="177" t="s">
        <v>84</v>
      </c>
      <c r="B166" s="521"/>
      <c r="C166" s="521"/>
      <c r="D166" s="155"/>
      <c r="E166" s="178"/>
      <c r="F166" s="154"/>
    </row>
    <row r="167" spans="1:8" ht="15.75">
      <c r="A167" s="657" t="s">
        <v>10</v>
      </c>
      <c r="B167" s="658"/>
      <c r="C167" s="659"/>
      <c r="D167" s="783" t="s">
        <v>11</v>
      </c>
      <c r="E167" s="784"/>
      <c r="F167" s="154"/>
    </row>
    <row r="168" spans="1:8" ht="18.75">
      <c r="A168" s="785" t="s">
        <v>85</v>
      </c>
      <c r="B168" s="786"/>
      <c r="C168" s="787"/>
      <c r="D168" s="675">
        <v>0</v>
      </c>
      <c r="E168" s="676"/>
      <c r="F168" s="179"/>
    </row>
    <row r="169" spans="1:8" ht="18.75">
      <c r="A169" s="785" t="s">
        <v>86</v>
      </c>
      <c r="B169" s="786"/>
      <c r="C169" s="787"/>
      <c r="D169" s="675">
        <v>0</v>
      </c>
      <c r="E169" s="676"/>
      <c r="F169" s="154"/>
    </row>
    <row r="170" spans="1:8" ht="18.75">
      <c r="A170" s="785" t="s">
        <v>87</v>
      </c>
      <c r="B170" s="786"/>
      <c r="C170" s="787"/>
      <c r="D170" s="675">
        <v>0</v>
      </c>
      <c r="E170" s="676"/>
      <c r="F170" s="154"/>
    </row>
    <row r="171" spans="1:8" ht="18.75">
      <c r="A171" s="788" t="s">
        <v>88</v>
      </c>
      <c r="B171" s="789"/>
      <c r="C171" s="790"/>
      <c r="D171" s="691">
        <f>D168-D169+D170</f>
        <v>0</v>
      </c>
      <c r="E171" s="692"/>
      <c r="F171" s="163"/>
    </row>
    <row r="172" spans="1:8" ht="15.75">
      <c r="A172" s="180"/>
      <c r="B172" s="181"/>
      <c r="C172" s="181"/>
      <c r="D172" s="182"/>
      <c r="E172" s="183"/>
      <c r="F172" s="163"/>
    </row>
    <row r="173" spans="1:8" ht="21">
      <c r="A173" s="184" t="s">
        <v>89</v>
      </c>
      <c r="B173" s="181"/>
      <c r="C173" s="181"/>
      <c r="D173" s="182"/>
      <c r="E173" s="183"/>
      <c r="F173" s="154"/>
    </row>
    <row r="174" spans="1:8" ht="15.75">
      <c r="A174" s="657" t="s">
        <v>10</v>
      </c>
      <c r="B174" s="658"/>
      <c r="C174" s="659"/>
      <c r="D174" s="783" t="s">
        <v>11</v>
      </c>
      <c r="E174" s="784"/>
      <c r="F174" s="154"/>
    </row>
    <row r="175" spans="1:8" ht="18.75">
      <c r="A175" s="785" t="s">
        <v>85</v>
      </c>
      <c r="B175" s="786"/>
      <c r="C175" s="787"/>
      <c r="D175" s="685">
        <f>'1 CONTA CORRENTE (D E C)'!D13+'2. CONTA CORRENTE (D E C)'!D13</f>
        <v>0</v>
      </c>
      <c r="E175" s="686"/>
      <c r="F175" s="179"/>
    </row>
    <row r="176" spans="1:8" ht="18.75">
      <c r="A176" s="785" t="s">
        <v>86</v>
      </c>
      <c r="B176" s="786"/>
      <c r="C176" s="787"/>
      <c r="D176" s="685">
        <f>'1 CONTA CORRENTE (D E C)'!C350+'2. CONTA CORRENTE (D E C)'!C350</f>
        <v>97186.709999999977</v>
      </c>
      <c r="E176" s="686"/>
      <c r="F176" s="154"/>
    </row>
    <row r="177" spans="1:6" ht="18.75">
      <c r="A177" s="785" t="s">
        <v>87</v>
      </c>
      <c r="B177" s="786"/>
      <c r="C177" s="787"/>
      <c r="D177" s="685">
        <f>'1 CONTA CORRENTE (D E C)'!D350+'2. CONTA CORRENTE (D E C)'!D350</f>
        <v>507639.71</v>
      </c>
      <c r="E177" s="686"/>
      <c r="F177" s="154"/>
    </row>
    <row r="178" spans="1:6" ht="18.75">
      <c r="A178" s="788" t="s">
        <v>88</v>
      </c>
      <c r="B178" s="789"/>
      <c r="C178" s="790"/>
      <c r="D178" s="691">
        <f>D175-D176+D177</f>
        <v>410453.00000000006</v>
      </c>
      <c r="E178" s="692"/>
      <c r="F178" s="163"/>
    </row>
    <row r="179" spans="1:6" ht="15.75">
      <c r="A179" s="180"/>
      <c r="B179" s="181"/>
      <c r="C179" s="181"/>
      <c r="D179" s="182"/>
      <c r="E179" s="183"/>
      <c r="F179" s="163"/>
    </row>
    <row r="180" spans="1:6" ht="21">
      <c r="A180" s="184" t="s">
        <v>90</v>
      </c>
      <c r="B180" s="181"/>
      <c r="C180" s="181"/>
      <c r="D180" s="182"/>
      <c r="E180" s="183"/>
      <c r="F180" s="154"/>
    </row>
    <row r="181" spans="1:6" ht="15.75">
      <c r="A181" s="657" t="s">
        <v>10</v>
      </c>
      <c r="B181" s="658"/>
      <c r="C181" s="659"/>
      <c r="D181" s="783" t="s">
        <v>11</v>
      </c>
      <c r="E181" s="784"/>
      <c r="F181" s="154"/>
    </row>
    <row r="182" spans="1:6" ht="18.75">
      <c r="A182" s="785" t="s">
        <v>91</v>
      </c>
      <c r="B182" s="786"/>
      <c r="C182" s="787"/>
      <c r="D182" s="685">
        <f>'SALDO DE ESTOQUE'!D23</f>
        <v>39962.829999999994</v>
      </c>
      <c r="E182" s="686"/>
      <c r="F182" s="163"/>
    </row>
    <row r="183" spans="1:6" ht="18.75">
      <c r="A183" s="785" t="s">
        <v>92</v>
      </c>
      <c r="B183" s="786"/>
      <c r="C183" s="787"/>
      <c r="D183" s="685">
        <f>'SALDO DE ESTOQUE'!D46</f>
        <v>49227.95</v>
      </c>
      <c r="E183" s="686"/>
      <c r="F183" s="163"/>
    </row>
    <row r="184" spans="1:6" ht="18.75">
      <c r="A184" s="785" t="s">
        <v>520</v>
      </c>
      <c r="B184" s="786"/>
      <c r="C184" s="787"/>
      <c r="D184" s="685">
        <f>'SALDO DE ESTOQUE'!D53</f>
        <v>0</v>
      </c>
      <c r="E184" s="686"/>
      <c r="F184" s="163"/>
    </row>
    <row r="185" spans="1:6" ht="18.75">
      <c r="A185" s="788" t="s">
        <v>521</v>
      </c>
      <c r="B185" s="789"/>
      <c r="C185" s="790"/>
      <c r="D185" s="691">
        <f>SUM(D182:E184)</f>
        <v>89190.78</v>
      </c>
      <c r="E185" s="692"/>
      <c r="F185" s="163"/>
    </row>
    <row r="186" spans="1:6" ht="18.75">
      <c r="A186" s="185"/>
      <c r="B186" s="186"/>
      <c r="C186" s="186"/>
      <c r="D186" s="187"/>
      <c r="E186" s="188"/>
      <c r="F186" s="163"/>
    </row>
    <row r="187" spans="1:6" ht="21">
      <c r="A187" s="184" t="s">
        <v>93</v>
      </c>
      <c r="B187" s="181"/>
      <c r="C187" s="181"/>
      <c r="D187" s="182"/>
      <c r="E187" s="183"/>
      <c r="F187" s="154"/>
    </row>
    <row r="188" spans="1:6" ht="15.75">
      <c r="A188" s="657" t="s">
        <v>10</v>
      </c>
      <c r="B188" s="658"/>
      <c r="C188" s="659"/>
      <c r="D188" s="783" t="s">
        <v>11</v>
      </c>
      <c r="E188" s="784"/>
      <c r="F188" s="154"/>
    </row>
    <row r="189" spans="1:6" ht="18.75">
      <c r="A189" s="785" t="s">
        <v>85</v>
      </c>
      <c r="B189" s="786"/>
      <c r="C189" s="787"/>
      <c r="D189" s="685">
        <f>'APLICAÇÃO FINANCEIRA'!B24</f>
        <v>0</v>
      </c>
      <c r="E189" s="686"/>
      <c r="F189" s="179"/>
    </row>
    <row r="190" spans="1:6" ht="18.75">
      <c r="A190" s="785" t="s">
        <v>94</v>
      </c>
      <c r="B190" s="786"/>
      <c r="C190" s="787"/>
      <c r="D190" s="685">
        <f>'APLICAÇÃO FINANCEIRA'!C24</f>
        <v>0</v>
      </c>
      <c r="E190" s="686"/>
      <c r="F190" s="154"/>
    </row>
    <row r="191" spans="1:6" ht="18.75">
      <c r="A191" s="785" t="s">
        <v>95</v>
      </c>
      <c r="B191" s="786"/>
      <c r="C191" s="787"/>
      <c r="D191" s="685">
        <f>'APLICAÇÃO FINANCEIRA'!D24</f>
        <v>0</v>
      </c>
      <c r="E191" s="686"/>
      <c r="F191" s="154"/>
    </row>
    <row r="192" spans="1:6" ht="18.75">
      <c r="A192" s="785" t="s">
        <v>96</v>
      </c>
      <c r="B192" s="786"/>
      <c r="C192" s="787"/>
      <c r="D192" s="685">
        <f>'APLICAÇÃO FINANCEIRA'!E24</f>
        <v>0</v>
      </c>
      <c r="E192" s="686"/>
      <c r="F192" s="154"/>
    </row>
    <row r="193" spans="1:8" ht="18.75">
      <c r="A193" s="785" t="s">
        <v>97</v>
      </c>
      <c r="B193" s="786"/>
      <c r="C193" s="787"/>
      <c r="D193" s="685">
        <f>'APLICAÇÃO FINANCEIRA'!F24</f>
        <v>0</v>
      </c>
      <c r="E193" s="686"/>
      <c r="F193" s="154"/>
    </row>
    <row r="194" spans="1:8" ht="18.75">
      <c r="A194" s="788" t="s">
        <v>98</v>
      </c>
      <c r="B194" s="789"/>
      <c r="C194" s="790"/>
      <c r="D194" s="691">
        <f>D189-D190+D191+D192-D193</f>
        <v>0</v>
      </c>
      <c r="E194" s="692"/>
      <c r="F194" s="163"/>
    </row>
    <row r="195" spans="1:8" ht="15.75">
      <c r="A195" s="189"/>
      <c r="B195" s="181"/>
      <c r="C195" s="181"/>
      <c r="D195" s="182"/>
      <c r="E195" s="183"/>
      <c r="F195" s="163"/>
    </row>
    <row r="196" spans="1:8" ht="18.75">
      <c r="A196" s="657" t="s">
        <v>99</v>
      </c>
      <c r="B196" s="658"/>
      <c r="C196" s="659"/>
      <c r="D196" s="691">
        <f>D194+D178+D171+D185</f>
        <v>499643.78</v>
      </c>
      <c r="E196" s="692"/>
      <c r="F196" s="163"/>
    </row>
    <row r="197" spans="1:8" ht="15.75">
      <c r="A197" s="791"/>
      <c r="B197" s="792"/>
      <c r="C197" s="792"/>
      <c r="D197" s="182"/>
      <c r="E197" s="183"/>
      <c r="F197" s="163"/>
      <c r="G197" s="154"/>
      <c r="H197" s="154"/>
    </row>
    <row r="198" spans="1:8" ht="21">
      <c r="A198" s="190" t="s">
        <v>100</v>
      </c>
      <c r="B198" s="181"/>
      <c r="C198" s="181"/>
      <c r="D198" s="182"/>
      <c r="E198" s="191"/>
      <c r="F198" s="154"/>
      <c r="G198" s="154"/>
      <c r="H198" s="154"/>
    </row>
    <row r="199" spans="1:8" ht="15.75">
      <c r="A199" s="793" t="s">
        <v>10</v>
      </c>
      <c r="B199" s="794"/>
      <c r="C199" s="795"/>
      <c r="D199" s="796" t="s">
        <v>11</v>
      </c>
      <c r="E199" s="797"/>
      <c r="F199" s="154"/>
      <c r="G199" s="154"/>
      <c r="H199" s="154"/>
    </row>
    <row r="200" spans="1:8" ht="18.75" customHeight="1">
      <c r="A200" s="798" t="s">
        <v>101</v>
      </c>
      <c r="B200" s="799"/>
      <c r="C200" s="800"/>
      <c r="D200" s="801">
        <v>1619.92</v>
      </c>
      <c r="E200" s="802"/>
      <c r="F200" s="154"/>
      <c r="G200" s="154"/>
      <c r="H200" s="154"/>
    </row>
    <row r="201" spans="1:8" ht="18.75" customHeight="1">
      <c r="A201" s="798" t="s">
        <v>102</v>
      </c>
      <c r="B201" s="799"/>
      <c r="C201" s="800"/>
      <c r="D201" s="803">
        <v>0</v>
      </c>
      <c r="E201" s="804"/>
      <c r="F201" s="154"/>
      <c r="G201" s="154"/>
      <c r="H201" s="154"/>
    </row>
    <row r="202" spans="1:8" ht="18.75" customHeight="1">
      <c r="A202" s="798" t="s">
        <v>103</v>
      </c>
      <c r="B202" s="799"/>
      <c r="C202" s="800"/>
      <c r="D202" s="803">
        <v>53713.49</v>
      </c>
      <c r="E202" s="804"/>
      <c r="F202" s="154"/>
      <c r="G202" s="154"/>
      <c r="H202" s="154"/>
    </row>
    <row r="203" spans="1:8" ht="18.75" customHeight="1">
      <c r="A203" s="798" t="s">
        <v>104</v>
      </c>
      <c r="B203" s="799"/>
      <c r="C203" s="800"/>
      <c r="D203" s="808">
        <v>10502.81</v>
      </c>
      <c r="E203" s="809"/>
      <c r="F203" s="192"/>
      <c r="G203" s="154"/>
      <c r="H203" s="154"/>
    </row>
    <row r="204" spans="1:8" ht="18.75">
      <c r="A204" s="657" t="s">
        <v>105</v>
      </c>
      <c r="B204" s="658"/>
      <c r="C204" s="659"/>
      <c r="D204" s="691">
        <f>SUM(D200:E203)</f>
        <v>65836.22</v>
      </c>
      <c r="E204" s="692"/>
      <c r="F204" s="163"/>
      <c r="G204" s="154"/>
      <c r="H204" s="154"/>
    </row>
    <row r="205" spans="1:8" ht="15.75">
      <c r="A205" s="180"/>
      <c r="B205" s="181"/>
      <c r="C205" s="181"/>
      <c r="D205" s="182"/>
      <c r="E205" s="183"/>
      <c r="F205" s="163"/>
      <c r="G205" s="154"/>
      <c r="H205" s="191"/>
    </row>
    <row r="206" spans="1:8" ht="21">
      <c r="A206" s="190" t="s">
        <v>106</v>
      </c>
      <c r="B206" s="181"/>
      <c r="C206" s="181"/>
      <c r="D206" s="182"/>
      <c r="E206" s="191"/>
      <c r="F206" s="154"/>
      <c r="G206" s="154"/>
      <c r="H206" s="154"/>
    </row>
    <row r="207" spans="1:8" ht="15.75">
      <c r="A207" s="793" t="s">
        <v>10</v>
      </c>
      <c r="B207" s="794"/>
      <c r="C207" s="795"/>
      <c r="D207" s="796" t="s">
        <v>11</v>
      </c>
      <c r="E207" s="797"/>
      <c r="F207" s="154"/>
      <c r="G207" s="154"/>
      <c r="H207" s="154"/>
    </row>
    <row r="208" spans="1:8" ht="18.75">
      <c r="A208" s="805" t="s">
        <v>85</v>
      </c>
      <c r="B208" s="806"/>
      <c r="C208" s="807"/>
      <c r="D208" s="675">
        <v>0</v>
      </c>
      <c r="E208" s="676"/>
      <c r="F208" s="179"/>
      <c r="G208" s="154"/>
      <c r="H208" s="154"/>
    </row>
    <row r="209" spans="1:8" ht="15.75" customHeight="1">
      <c r="A209" s="805" t="s">
        <v>107</v>
      </c>
      <c r="B209" s="806"/>
      <c r="C209" s="807"/>
      <c r="D209" s="685">
        <f>D33</f>
        <v>0</v>
      </c>
      <c r="E209" s="686"/>
      <c r="F209" s="163"/>
      <c r="G209" s="154"/>
      <c r="H209" s="154"/>
    </row>
    <row r="210" spans="1:8" ht="18.75">
      <c r="A210" s="805" t="s">
        <v>108</v>
      </c>
      <c r="B210" s="806"/>
      <c r="C210" s="807"/>
      <c r="D210" s="685">
        <f>'CÁLCULO FOLHA DE PAGAMENTO'!H15</f>
        <v>0</v>
      </c>
      <c r="E210" s="686"/>
      <c r="F210" s="163"/>
      <c r="G210" s="154"/>
      <c r="H210" s="154"/>
    </row>
    <row r="211" spans="1:8" ht="18.75">
      <c r="A211" s="805" t="s">
        <v>109</v>
      </c>
      <c r="B211" s="806"/>
      <c r="C211" s="807"/>
      <c r="D211" s="685">
        <f>'CÁLCULO FOLHA DE PAGAMENTO'!H17</f>
        <v>0</v>
      </c>
      <c r="E211" s="686"/>
      <c r="F211" s="163"/>
      <c r="G211" s="154"/>
      <c r="H211" s="154"/>
    </row>
    <row r="212" spans="1:8" ht="15.75" customHeight="1">
      <c r="A212" s="805" t="s">
        <v>110</v>
      </c>
      <c r="B212" s="806"/>
      <c r="C212" s="807"/>
      <c r="D212" s="685">
        <f>'CÁLCULO FOLHA DE PAGAMENTO'!H19</f>
        <v>0</v>
      </c>
      <c r="E212" s="686"/>
      <c r="F212" s="163"/>
      <c r="G212" s="154"/>
      <c r="H212" s="154"/>
    </row>
    <row r="213" spans="1:8" ht="18.75">
      <c r="A213" s="788" t="s">
        <v>111</v>
      </c>
      <c r="B213" s="789"/>
      <c r="C213" s="790"/>
      <c r="D213" s="691">
        <f>D208+D209-D210-D211-D212</f>
        <v>0</v>
      </c>
      <c r="E213" s="692"/>
      <c r="F213" s="163"/>
      <c r="G213" s="154"/>
      <c r="H213" s="154"/>
    </row>
    <row r="214" spans="1:8" ht="15.75">
      <c r="A214" s="180"/>
      <c r="B214" s="181"/>
      <c r="C214" s="181"/>
      <c r="D214" s="182"/>
      <c r="E214" s="183"/>
      <c r="F214" s="163"/>
      <c r="G214" s="154"/>
      <c r="H214" s="154"/>
    </row>
    <row r="215" spans="1:8" ht="21" customHeight="1">
      <c r="A215" s="810" t="s">
        <v>112</v>
      </c>
      <c r="B215" s="810"/>
      <c r="C215" s="810"/>
      <c r="D215" s="182"/>
      <c r="E215" s="191"/>
      <c r="F215" s="154"/>
      <c r="G215" s="154"/>
      <c r="H215" s="154"/>
    </row>
    <row r="216" spans="1:8" ht="15.75">
      <c r="A216" s="793" t="s">
        <v>10</v>
      </c>
      <c r="B216" s="794"/>
      <c r="C216" s="795"/>
      <c r="D216" s="796" t="s">
        <v>11</v>
      </c>
      <c r="E216" s="797"/>
      <c r="F216" s="154"/>
      <c r="G216" s="154"/>
      <c r="H216" s="154"/>
    </row>
    <row r="217" spans="1:8" ht="18.75">
      <c r="A217" s="805" t="s">
        <v>113</v>
      </c>
      <c r="B217" s="806"/>
      <c r="C217" s="807"/>
      <c r="D217" s="675">
        <v>0</v>
      </c>
      <c r="E217" s="676"/>
      <c r="F217" s="154"/>
      <c r="G217" s="154"/>
      <c r="H217" s="154"/>
    </row>
    <row r="218" spans="1:8" ht="18.75">
      <c r="A218" s="805" t="s">
        <v>114</v>
      </c>
      <c r="B218" s="806"/>
      <c r="C218" s="807"/>
      <c r="D218" s="675">
        <v>0</v>
      </c>
      <c r="E218" s="676"/>
      <c r="F218" s="154"/>
      <c r="G218" s="154"/>
      <c r="H218" s="154"/>
    </row>
    <row r="219" spans="1:8" ht="21" customHeight="1">
      <c r="A219" s="805" t="s">
        <v>115</v>
      </c>
      <c r="B219" s="806"/>
      <c r="C219" s="807"/>
      <c r="D219" s="675">
        <v>0</v>
      </c>
      <c r="E219" s="676"/>
      <c r="F219" s="154"/>
      <c r="G219" s="154"/>
      <c r="H219" s="154"/>
    </row>
    <row r="220" spans="1:8" ht="18.75">
      <c r="A220" s="805" t="s">
        <v>116</v>
      </c>
      <c r="B220" s="806"/>
      <c r="C220" s="807"/>
      <c r="D220" s="675">
        <v>0</v>
      </c>
      <c r="E220" s="676"/>
      <c r="F220" s="154"/>
      <c r="G220" s="154"/>
      <c r="H220" s="154"/>
    </row>
    <row r="221" spans="1:8" ht="18.75">
      <c r="A221" s="805" t="s">
        <v>117</v>
      </c>
      <c r="B221" s="806"/>
      <c r="C221" s="807"/>
      <c r="D221" s="675">
        <v>0</v>
      </c>
      <c r="E221" s="676"/>
      <c r="F221" s="154"/>
      <c r="G221" s="154"/>
      <c r="H221" s="154"/>
    </row>
    <row r="222" spans="1:8" ht="18.75">
      <c r="A222" s="657" t="s">
        <v>105</v>
      </c>
      <c r="B222" s="658"/>
      <c r="C222" s="659"/>
      <c r="D222" s="691">
        <f>SUM(D217:E221)</f>
        <v>0</v>
      </c>
      <c r="E222" s="692"/>
      <c r="F222" s="163"/>
      <c r="G222" s="154"/>
      <c r="H222" s="193"/>
    </row>
    <row r="223" spans="1:8" ht="18.75">
      <c r="A223" s="194"/>
      <c r="B223" s="194"/>
      <c r="C223" s="194"/>
      <c r="D223" s="195"/>
      <c r="E223" s="195"/>
      <c r="F223" s="163"/>
      <c r="G223" s="154"/>
      <c r="H223" s="154"/>
    </row>
    <row r="224" spans="1:8" ht="21" customHeight="1">
      <c r="A224" s="810" t="s">
        <v>118</v>
      </c>
      <c r="B224" s="810"/>
      <c r="C224" s="810"/>
      <c r="D224" s="810"/>
      <c r="E224" s="810"/>
      <c r="F224" s="154"/>
      <c r="G224" s="154"/>
      <c r="H224" s="154"/>
    </row>
    <row r="225" spans="1:8" ht="15.75">
      <c r="A225" s="657" t="s">
        <v>10</v>
      </c>
      <c r="B225" s="658"/>
      <c r="C225" s="659"/>
      <c r="D225" s="796" t="s">
        <v>11</v>
      </c>
      <c r="E225" s="797"/>
      <c r="F225" s="154"/>
      <c r="G225" s="154"/>
      <c r="H225" s="154"/>
    </row>
    <row r="226" spans="1:8" ht="18.75">
      <c r="A226" s="805" t="s">
        <v>85</v>
      </c>
      <c r="B226" s="806"/>
      <c r="C226" s="807"/>
      <c r="D226" s="675">
        <v>0</v>
      </c>
      <c r="E226" s="676"/>
      <c r="F226" s="179"/>
      <c r="G226" s="154"/>
      <c r="H226" s="154"/>
    </row>
    <row r="227" spans="1:8" ht="18.75">
      <c r="A227" s="805" t="s">
        <v>119</v>
      </c>
      <c r="B227" s="806"/>
      <c r="C227" s="807"/>
      <c r="D227" s="675">
        <v>0</v>
      </c>
      <c r="E227" s="676"/>
      <c r="F227" s="154"/>
      <c r="G227" s="154"/>
      <c r="H227" s="154"/>
    </row>
    <row r="228" spans="1:8" ht="18.75">
      <c r="A228" s="805" t="s">
        <v>120</v>
      </c>
      <c r="B228" s="806"/>
      <c r="C228" s="807"/>
      <c r="D228" s="685">
        <f>D222</f>
        <v>0</v>
      </c>
      <c r="E228" s="686"/>
      <c r="F228" s="163"/>
      <c r="G228" s="154"/>
      <c r="H228" s="154"/>
    </row>
    <row r="229" spans="1:8" ht="18.75">
      <c r="A229" s="788" t="s">
        <v>121</v>
      </c>
      <c r="B229" s="789"/>
      <c r="C229" s="790"/>
      <c r="D229" s="691">
        <f>D226+D227-D228</f>
        <v>0</v>
      </c>
      <c r="E229" s="692"/>
      <c r="F229" s="163"/>
      <c r="G229" s="154"/>
      <c r="H229" s="154"/>
    </row>
    <row r="230" spans="1:8" ht="15.75">
      <c r="A230" s="196"/>
      <c r="B230" s="196"/>
      <c r="C230" s="197"/>
      <c r="D230" s="811"/>
      <c r="E230" s="812"/>
      <c r="F230" s="154"/>
      <c r="G230" s="154"/>
      <c r="H230" s="193"/>
    </row>
    <row r="231" spans="1:8" ht="15.75" customHeight="1">
      <c r="A231" s="733" t="s">
        <v>57</v>
      </c>
      <c r="B231" s="733"/>
      <c r="C231" s="170" t="s">
        <v>58</v>
      </c>
      <c r="D231" s="814" t="s">
        <v>57</v>
      </c>
      <c r="E231" s="815"/>
      <c r="F231" s="154"/>
      <c r="G231" s="154"/>
      <c r="H231" s="193"/>
    </row>
    <row r="232" spans="1:8" ht="36.75" customHeight="1">
      <c r="A232" s="736" t="s">
        <v>59</v>
      </c>
      <c r="B232" s="736"/>
      <c r="C232" s="172" t="s">
        <v>60</v>
      </c>
      <c r="D232" s="816" t="s">
        <v>61</v>
      </c>
      <c r="E232" s="817"/>
      <c r="F232" s="154"/>
      <c r="G232" s="154"/>
      <c r="H232" s="193"/>
    </row>
  </sheetData>
  <sheetProtection password="8F50" sheet="1" objects="1" scenarios="1"/>
  <mergeCells count="432">
    <mergeCell ref="D143:E143"/>
    <mergeCell ref="A184:C184"/>
    <mergeCell ref="D184:E184"/>
    <mergeCell ref="D42:E42"/>
    <mergeCell ref="D132:E132"/>
    <mergeCell ref="D133:E133"/>
    <mergeCell ref="D134:E134"/>
    <mergeCell ref="D135:E135"/>
    <mergeCell ref="D136:E136"/>
    <mergeCell ref="D137:E137"/>
    <mergeCell ref="D138:E138"/>
    <mergeCell ref="D139:E139"/>
    <mergeCell ref="D140:E140"/>
    <mergeCell ref="A124:C124"/>
    <mergeCell ref="A125:C12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24:E124"/>
    <mergeCell ref="D125:E125"/>
    <mergeCell ref="A115:C115"/>
    <mergeCell ref="A116:C116"/>
    <mergeCell ref="A117:C117"/>
    <mergeCell ref="A118:C118"/>
    <mergeCell ref="A119:C119"/>
    <mergeCell ref="A120:C120"/>
    <mergeCell ref="A121:C121"/>
    <mergeCell ref="A122:C122"/>
    <mergeCell ref="A123:C123"/>
    <mergeCell ref="D115:E115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A104:C104"/>
    <mergeCell ref="A99:C99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A85:C85"/>
    <mergeCell ref="A86:C86"/>
    <mergeCell ref="A87:C87"/>
    <mergeCell ref="A88:C88"/>
    <mergeCell ref="A98:C98"/>
    <mergeCell ref="A89:C89"/>
    <mergeCell ref="A90:C90"/>
    <mergeCell ref="B77:C77"/>
    <mergeCell ref="A50:C50"/>
    <mergeCell ref="A51:C51"/>
    <mergeCell ref="A52:C52"/>
    <mergeCell ref="A53:C53"/>
    <mergeCell ref="A54:C54"/>
    <mergeCell ref="A55:C55"/>
    <mergeCell ref="A57:C57"/>
    <mergeCell ref="A61:C61"/>
    <mergeCell ref="A66:C66"/>
    <mergeCell ref="A72:C72"/>
    <mergeCell ref="D61:E61"/>
    <mergeCell ref="A62:C62"/>
    <mergeCell ref="D62:E62"/>
    <mergeCell ref="A63:C63"/>
    <mergeCell ref="D63:E63"/>
    <mergeCell ref="A64:C64"/>
    <mergeCell ref="D64:E64"/>
    <mergeCell ref="A65:C65"/>
    <mergeCell ref="D65:E65"/>
    <mergeCell ref="G5:H5"/>
    <mergeCell ref="G4:H4"/>
    <mergeCell ref="A231:B231"/>
    <mergeCell ref="D231:E231"/>
    <mergeCell ref="A232:B232"/>
    <mergeCell ref="D232:E232"/>
    <mergeCell ref="A1:A5"/>
    <mergeCell ref="A76:A80"/>
    <mergeCell ref="A159:A163"/>
    <mergeCell ref="D2:D3"/>
    <mergeCell ref="D4:D5"/>
    <mergeCell ref="D77:D78"/>
    <mergeCell ref="D79:D80"/>
    <mergeCell ref="D160:D161"/>
    <mergeCell ref="D162:D163"/>
    <mergeCell ref="E2:E3"/>
    <mergeCell ref="E4:E5"/>
    <mergeCell ref="E77:E78"/>
    <mergeCell ref="E79:E80"/>
    <mergeCell ref="E160:E161"/>
    <mergeCell ref="E162:E163"/>
    <mergeCell ref="D8:E9"/>
    <mergeCell ref="A226:C226"/>
    <mergeCell ref="D226:E226"/>
    <mergeCell ref="A227:C227"/>
    <mergeCell ref="D227:E227"/>
    <mergeCell ref="A228:C228"/>
    <mergeCell ref="D228:E228"/>
    <mergeCell ref="A229:C229"/>
    <mergeCell ref="D229:E229"/>
    <mergeCell ref="D230:E230"/>
    <mergeCell ref="A220:C220"/>
    <mergeCell ref="D220:E220"/>
    <mergeCell ref="A221:C221"/>
    <mergeCell ref="D221:E221"/>
    <mergeCell ref="A222:C222"/>
    <mergeCell ref="D222:E222"/>
    <mergeCell ref="A224:E224"/>
    <mergeCell ref="A225:C225"/>
    <mergeCell ref="D225:E225"/>
    <mergeCell ref="A215:C215"/>
    <mergeCell ref="A216:C216"/>
    <mergeCell ref="D216:E216"/>
    <mergeCell ref="A217:C217"/>
    <mergeCell ref="D217:E217"/>
    <mergeCell ref="A218:C218"/>
    <mergeCell ref="D218:E218"/>
    <mergeCell ref="A219:C219"/>
    <mergeCell ref="D219:E219"/>
    <mergeCell ref="A209:C209"/>
    <mergeCell ref="D209:E209"/>
    <mergeCell ref="A210:C210"/>
    <mergeCell ref="D210:E210"/>
    <mergeCell ref="A211:C211"/>
    <mergeCell ref="D211:E211"/>
    <mergeCell ref="A212:C212"/>
    <mergeCell ref="D212:E212"/>
    <mergeCell ref="A213:C213"/>
    <mergeCell ref="D213:E213"/>
    <mergeCell ref="A202:C202"/>
    <mergeCell ref="A203:C203"/>
    <mergeCell ref="A204:C204"/>
    <mergeCell ref="D204:E204"/>
    <mergeCell ref="A207:C207"/>
    <mergeCell ref="D207:E207"/>
    <mergeCell ref="A208:C208"/>
    <mergeCell ref="D208:E208"/>
    <mergeCell ref="D202:E202"/>
    <mergeCell ref="D203:E203"/>
    <mergeCell ref="A196:C196"/>
    <mergeCell ref="D196:E196"/>
    <mergeCell ref="A197:C197"/>
    <mergeCell ref="A199:C199"/>
    <mergeCell ref="D199:E199"/>
    <mergeCell ref="A200:C200"/>
    <mergeCell ref="A201:C201"/>
    <mergeCell ref="D200:E200"/>
    <mergeCell ref="D201:E201"/>
    <mergeCell ref="A190:C190"/>
    <mergeCell ref="D190:E190"/>
    <mergeCell ref="A191:C191"/>
    <mergeCell ref="D191:E191"/>
    <mergeCell ref="A192:C192"/>
    <mergeCell ref="D192:E192"/>
    <mergeCell ref="A193:C193"/>
    <mergeCell ref="D193:E193"/>
    <mergeCell ref="A194:C194"/>
    <mergeCell ref="D194:E194"/>
    <mergeCell ref="A182:C182"/>
    <mergeCell ref="D182:E182"/>
    <mergeCell ref="A183:C183"/>
    <mergeCell ref="D183:E183"/>
    <mergeCell ref="A185:C185"/>
    <mergeCell ref="D185:E185"/>
    <mergeCell ref="A188:C188"/>
    <mergeCell ref="D188:E188"/>
    <mergeCell ref="A189:C189"/>
    <mergeCell ref="D189:E189"/>
    <mergeCell ref="A175:C175"/>
    <mergeCell ref="D175:E175"/>
    <mergeCell ref="A176:C176"/>
    <mergeCell ref="D176:E176"/>
    <mergeCell ref="A177:C177"/>
    <mergeCell ref="D177:E177"/>
    <mergeCell ref="A178:C178"/>
    <mergeCell ref="D178:E178"/>
    <mergeCell ref="A181:C181"/>
    <mergeCell ref="D181:E181"/>
    <mergeCell ref="A168:C168"/>
    <mergeCell ref="D168:E168"/>
    <mergeCell ref="A169:C169"/>
    <mergeCell ref="D169:E169"/>
    <mergeCell ref="A170:C170"/>
    <mergeCell ref="D170:E170"/>
    <mergeCell ref="A171:C171"/>
    <mergeCell ref="D171:E171"/>
    <mergeCell ref="A174:C174"/>
    <mergeCell ref="D174:E174"/>
    <mergeCell ref="B160:C160"/>
    <mergeCell ref="B161:C161"/>
    <mergeCell ref="B162:C162"/>
    <mergeCell ref="B163:C163"/>
    <mergeCell ref="A164:B164"/>
    <mergeCell ref="C164:E164"/>
    <mergeCell ref="A165:B165"/>
    <mergeCell ref="C165:E165"/>
    <mergeCell ref="A167:C167"/>
    <mergeCell ref="D167:E167"/>
    <mergeCell ref="A155:C155"/>
    <mergeCell ref="D155:E155"/>
    <mergeCell ref="D156:E156"/>
    <mergeCell ref="A157:B157"/>
    <mergeCell ref="D157:E157"/>
    <mergeCell ref="A158:B158"/>
    <mergeCell ref="D158:E158"/>
    <mergeCell ref="B159:C159"/>
    <mergeCell ref="D159:E159"/>
    <mergeCell ref="A150:C150"/>
    <mergeCell ref="D150:E150"/>
    <mergeCell ref="A151:C151"/>
    <mergeCell ref="D151:E151"/>
    <mergeCell ref="A152:C152"/>
    <mergeCell ref="D152:E152"/>
    <mergeCell ref="A153:C153"/>
    <mergeCell ref="D153:E153"/>
    <mergeCell ref="A154:C154"/>
    <mergeCell ref="D154:E154"/>
    <mergeCell ref="A145:C145"/>
    <mergeCell ref="D145:E145"/>
    <mergeCell ref="A146:C146"/>
    <mergeCell ref="D146:E146"/>
    <mergeCell ref="A147:C147"/>
    <mergeCell ref="D147:E147"/>
    <mergeCell ref="A148:C148"/>
    <mergeCell ref="D148:E148"/>
    <mergeCell ref="A149:C149"/>
    <mergeCell ref="D149:E149"/>
    <mergeCell ref="A144:C144"/>
    <mergeCell ref="D144:E144"/>
    <mergeCell ref="A141:C141"/>
    <mergeCell ref="D141:E141"/>
    <mergeCell ref="A142:C142"/>
    <mergeCell ref="D142:E142"/>
    <mergeCell ref="A126:C126"/>
    <mergeCell ref="D126:E126"/>
    <mergeCell ref="A127:C127"/>
    <mergeCell ref="D127:E127"/>
    <mergeCell ref="A128:C128"/>
    <mergeCell ref="A129:C129"/>
    <mergeCell ref="A130:C130"/>
    <mergeCell ref="A143:C143"/>
    <mergeCell ref="D128:E128"/>
    <mergeCell ref="D129:E129"/>
    <mergeCell ref="D130:E130"/>
    <mergeCell ref="D131:E131"/>
    <mergeCell ref="A136:C136"/>
    <mergeCell ref="A137:C137"/>
    <mergeCell ref="A138:C138"/>
    <mergeCell ref="A139:C139"/>
    <mergeCell ref="A140:C140"/>
    <mergeCell ref="A131:C131"/>
    <mergeCell ref="A132:C132"/>
    <mergeCell ref="A133:C133"/>
    <mergeCell ref="A134:C134"/>
    <mergeCell ref="A135:C135"/>
    <mergeCell ref="A100:C100"/>
    <mergeCell ref="D100:E100"/>
    <mergeCell ref="A101:C101"/>
    <mergeCell ref="D101:E101"/>
    <mergeCell ref="A102:C102"/>
    <mergeCell ref="D102:E102"/>
    <mergeCell ref="A103:C103"/>
    <mergeCell ref="D103:E103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D105:E105"/>
    <mergeCell ref="A105:C105"/>
    <mergeCell ref="D104:E104"/>
    <mergeCell ref="A91:C91"/>
    <mergeCell ref="A92:C92"/>
    <mergeCell ref="A93:C93"/>
    <mergeCell ref="A94:C94"/>
    <mergeCell ref="A95:C95"/>
    <mergeCell ref="A96:C96"/>
    <mergeCell ref="A97:C97"/>
    <mergeCell ref="D73:E73"/>
    <mergeCell ref="A74:B74"/>
    <mergeCell ref="D74:E74"/>
    <mergeCell ref="A75:B75"/>
    <mergeCell ref="D75:E75"/>
    <mergeCell ref="B76:C76"/>
    <mergeCell ref="D76:E76"/>
    <mergeCell ref="B80:C80"/>
    <mergeCell ref="A81:B81"/>
    <mergeCell ref="C81:E81"/>
    <mergeCell ref="A82:B82"/>
    <mergeCell ref="C82:E82"/>
    <mergeCell ref="A83:C83"/>
    <mergeCell ref="D83:E83"/>
    <mergeCell ref="A84:C84"/>
    <mergeCell ref="D84:E84"/>
    <mergeCell ref="B78:C78"/>
    <mergeCell ref="D66:E66"/>
    <mergeCell ref="A67:C67"/>
    <mergeCell ref="D67:E67"/>
    <mergeCell ref="A68:C68"/>
    <mergeCell ref="D68:E68"/>
    <mergeCell ref="A69:C69"/>
    <mergeCell ref="D69:E69"/>
    <mergeCell ref="A70:C70"/>
    <mergeCell ref="A71:C71"/>
    <mergeCell ref="D70:E70"/>
    <mergeCell ref="D71:E71"/>
    <mergeCell ref="D72:E72"/>
    <mergeCell ref="A58:C58"/>
    <mergeCell ref="D58:E58"/>
    <mergeCell ref="A59:C59"/>
    <mergeCell ref="D59:E59"/>
    <mergeCell ref="A60:C60"/>
    <mergeCell ref="D60:E60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D50:E50"/>
    <mergeCell ref="D51:E51"/>
    <mergeCell ref="D52:E52"/>
    <mergeCell ref="D53:E53"/>
    <mergeCell ref="D54:E54"/>
    <mergeCell ref="D55:E55"/>
    <mergeCell ref="A56:C56"/>
    <mergeCell ref="D57:E57"/>
    <mergeCell ref="A42:C42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D56:E56"/>
    <mergeCell ref="A40:C40"/>
    <mergeCell ref="D40:E40"/>
    <mergeCell ref="A41:C41"/>
    <mergeCell ref="D41:E41"/>
    <mergeCell ref="A43:C43"/>
    <mergeCell ref="D43:E43"/>
    <mergeCell ref="A44:C44"/>
    <mergeCell ref="D44:E44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20:C20"/>
    <mergeCell ref="D20:E20"/>
    <mergeCell ref="A21:C21"/>
    <mergeCell ref="A22:C22"/>
    <mergeCell ref="D22:E22"/>
    <mergeCell ref="A23:C23"/>
    <mergeCell ref="D23:E23"/>
    <mergeCell ref="A24:C24"/>
    <mergeCell ref="D24:E2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B1:C1"/>
    <mergeCell ref="D1:E1"/>
    <mergeCell ref="B2:C2"/>
    <mergeCell ref="B3:C3"/>
    <mergeCell ref="B5:C5"/>
    <mergeCell ref="A6:B6"/>
    <mergeCell ref="A7:B7"/>
    <mergeCell ref="A8:C8"/>
    <mergeCell ref="A9:C9"/>
    <mergeCell ref="C7:D7"/>
  </mergeCells>
  <pageMargins left="0.511811024" right="0.511811024" top="0.78740157499999996" bottom="0.78740157499999996" header="0.31496062000000002" footer="0.31496062000000002"/>
  <pageSetup paperSize="9" scale="55" orientation="portrait" r:id="rId1"/>
  <rowBreaks count="2" manualBreakCount="2">
    <brk id="75" max="16383" man="1"/>
    <brk id="158" max="16383" man="1"/>
  </rowBreaks>
  <colBreaks count="1" manualBreakCount="1">
    <brk id="5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G178"/>
  <sheetViews>
    <sheetView zoomScale="80" zoomScaleNormal="80" workbookViewId="0">
      <selection activeCell="H35" sqref="H35"/>
    </sheetView>
  </sheetViews>
  <sheetFormatPr defaultColWidth="9" defaultRowHeight="15.75"/>
  <cols>
    <col min="1" max="1" width="25.7109375" style="355" customWidth="1"/>
    <col min="2" max="2" width="54.28515625" style="355" customWidth="1"/>
    <col min="3" max="3" width="31.140625" style="356" customWidth="1"/>
    <col min="4" max="4" width="50.140625" style="356" bestFit="1" customWidth="1"/>
    <col min="5" max="5" width="25.28515625" style="366" customWidth="1"/>
    <col min="6" max="6" width="21.5703125" style="366" customWidth="1"/>
    <col min="7" max="7" width="20.28515625" style="366" customWidth="1"/>
    <col min="8" max="8" width="20.140625" style="357" customWidth="1"/>
    <col min="9" max="9" width="19" style="357" customWidth="1"/>
    <col min="10" max="10" width="19.7109375" style="358" customWidth="1"/>
    <col min="11" max="11" width="15" style="358" customWidth="1"/>
    <col min="12" max="12" width="17.7109375" style="358" customWidth="1"/>
    <col min="13" max="13" width="15.85546875" style="358" customWidth="1"/>
    <col min="14" max="14" width="16.85546875" style="358" customWidth="1"/>
    <col min="15" max="15" width="18" style="358" customWidth="1"/>
    <col min="16" max="16" width="15.28515625" style="358" customWidth="1"/>
    <col min="17" max="17" width="14.85546875" style="359" customWidth="1"/>
    <col min="18" max="18" width="13.85546875" style="359" customWidth="1"/>
    <col min="19" max="240" width="9.140625" style="359" customWidth="1"/>
    <col min="241" max="241" width="9" style="359"/>
    <col min="242" max="242" width="6.5703125" style="359" customWidth="1"/>
    <col min="243" max="243" width="79.5703125" style="359" customWidth="1"/>
    <col min="244" max="244" width="23.5703125" style="359" customWidth="1"/>
    <col min="245" max="245" width="27.85546875" style="359" customWidth="1"/>
    <col min="246" max="246" width="22.28515625" style="359" customWidth="1"/>
    <col min="247" max="247" width="23.5703125" style="359" customWidth="1"/>
    <col min="248" max="248" width="39" style="359" customWidth="1"/>
    <col min="249" max="249" width="36.42578125" style="359" customWidth="1"/>
    <col min="250" max="250" width="8" style="359" customWidth="1"/>
    <col min="251" max="251" width="15.5703125" style="359" customWidth="1"/>
    <col min="252" max="252" width="17.28515625" style="359" customWidth="1"/>
    <col min="253" max="253" width="18.85546875" style="359" customWidth="1"/>
    <col min="254" max="254" width="81" style="359" customWidth="1"/>
    <col min="255" max="255" width="14.85546875" style="359" customWidth="1"/>
    <col min="256" max="256" width="15.7109375" style="359" customWidth="1"/>
    <col min="257" max="257" width="17.5703125" style="359" customWidth="1"/>
    <col min="258" max="258" width="18.42578125" style="359" customWidth="1"/>
    <col min="259" max="259" width="16.5703125" style="359" customWidth="1"/>
    <col min="260" max="260" width="17.7109375" style="359" customWidth="1"/>
    <col min="261" max="261" width="17.85546875" style="359" customWidth="1"/>
    <col min="262" max="262" width="18.42578125" style="359" customWidth="1"/>
    <col min="263" max="263" width="15.42578125" style="359" customWidth="1"/>
    <col min="264" max="264" width="14.5703125" style="359" customWidth="1"/>
    <col min="265" max="265" width="15" style="359" customWidth="1"/>
    <col min="266" max="266" width="6.7109375" style="359" customWidth="1"/>
    <col min="267" max="267" width="14.28515625" style="359" customWidth="1"/>
    <col min="268" max="268" width="17.5703125" style="359" customWidth="1"/>
    <col min="269" max="269" width="27.7109375" style="359" customWidth="1"/>
    <col min="270" max="272" width="9.140625" style="359" customWidth="1"/>
    <col min="273" max="273" width="14.85546875" style="359" customWidth="1"/>
    <col min="274" max="274" width="13.85546875" style="359" customWidth="1"/>
    <col min="275" max="496" width="9.140625" style="359" customWidth="1"/>
    <col min="497" max="497" width="9" style="359"/>
    <col min="498" max="498" width="6.5703125" style="359" customWidth="1"/>
    <col min="499" max="499" width="79.5703125" style="359" customWidth="1"/>
    <col min="500" max="500" width="23.5703125" style="359" customWidth="1"/>
    <col min="501" max="501" width="27.85546875" style="359" customWidth="1"/>
    <col min="502" max="502" width="22.28515625" style="359" customWidth="1"/>
    <col min="503" max="503" width="23.5703125" style="359" customWidth="1"/>
    <col min="504" max="504" width="39" style="359" customWidth="1"/>
    <col min="505" max="505" width="36.42578125" style="359" customWidth="1"/>
    <col min="506" max="506" width="8" style="359" customWidth="1"/>
    <col min="507" max="507" width="15.5703125" style="359" customWidth="1"/>
    <col min="508" max="508" width="17.28515625" style="359" customWidth="1"/>
    <col min="509" max="509" width="18.85546875" style="359" customWidth="1"/>
    <col min="510" max="510" width="81" style="359" customWidth="1"/>
    <col min="511" max="511" width="14.85546875" style="359" customWidth="1"/>
    <col min="512" max="512" width="15.7109375" style="359" customWidth="1"/>
    <col min="513" max="513" width="17.5703125" style="359" customWidth="1"/>
    <col min="514" max="514" width="18.42578125" style="359" customWidth="1"/>
    <col min="515" max="515" width="16.5703125" style="359" customWidth="1"/>
    <col min="516" max="516" width="17.7109375" style="359" customWidth="1"/>
    <col min="517" max="517" width="17.85546875" style="359" customWidth="1"/>
    <col min="518" max="518" width="18.42578125" style="359" customWidth="1"/>
    <col min="519" max="519" width="15.42578125" style="359" customWidth="1"/>
    <col min="520" max="520" width="14.5703125" style="359" customWidth="1"/>
    <col min="521" max="521" width="15" style="359" customWidth="1"/>
    <col min="522" max="522" width="6.7109375" style="359" customWidth="1"/>
    <col min="523" max="523" width="14.28515625" style="359" customWidth="1"/>
    <col min="524" max="524" width="17.5703125" style="359" customWidth="1"/>
    <col min="525" max="525" width="27.7109375" style="359" customWidth="1"/>
    <col min="526" max="528" width="9.140625" style="359" customWidth="1"/>
    <col min="529" max="529" width="14.85546875" style="359" customWidth="1"/>
    <col min="530" max="530" width="13.85546875" style="359" customWidth="1"/>
    <col min="531" max="752" width="9.140625" style="359" customWidth="1"/>
    <col min="753" max="753" width="9" style="359"/>
    <col min="754" max="754" width="6.5703125" style="359" customWidth="1"/>
    <col min="755" max="755" width="79.5703125" style="359" customWidth="1"/>
    <col min="756" max="756" width="23.5703125" style="359" customWidth="1"/>
    <col min="757" max="757" width="27.85546875" style="359" customWidth="1"/>
    <col min="758" max="758" width="22.28515625" style="359" customWidth="1"/>
    <col min="759" max="759" width="23.5703125" style="359" customWidth="1"/>
    <col min="760" max="760" width="39" style="359" customWidth="1"/>
    <col min="761" max="761" width="36.42578125" style="359" customWidth="1"/>
    <col min="762" max="762" width="8" style="359" customWidth="1"/>
    <col min="763" max="763" width="15.5703125" style="359" customWidth="1"/>
    <col min="764" max="764" width="17.28515625" style="359" customWidth="1"/>
    <col min="765" max="765" width="18.85546875" style="359" customWidth="1"/>
    <col min="766" max="766" width="81" style="359" customWidth="1"/>
    <col min="767" max="767" width="14.85546875" style="359" customWidth="1"/>
    <col min="768" max="768" width="15.7109375" style="359" customWidth="1"/>
    <col min="769" max="769" width="17.5703125" style="359" customWidth="1"/>
    <col min="770" max="770" width="18.42578125" style="359" customWidth="1"/>
    <col min="771" max="771" width="16.5703125" style="359" customWidth="1"/>
    <col min="772" max="772" width="17.7109375" style="359" customWidth="1"/>
    <col min="773" max="773" width="17.85546875" style="359" customWidth="1"/>
    <col min="774" max="774" width="18.42578125" style="359" customWidth="1"/>
    <col min="775" max="775" width="15.42578125" style="359" customWidth="1"/>
    <col min="776" max="776" width="14.5703125" style="359" customWidth="1"/>
    <col min="777" max="777" width="15" style="359" customWidth="1"/>
    <col min="778" max="778" width="6.7109375" style="359" customWidth="1"/>
    <col min="779" max="779" width="14.28515625" style="359" customWidth="1"/>
    <col min="780" max="780" width="17.5703125" style="359" customWidth="1"/>
    <col min="781" max="781" width="27.7109375" style="359" customWidth="1"/>
    <col min="782" max="784" width="9.140625" style="359" customWidth="1"/>
    <col min="785" max="785" width="14.85546875" style="359" customWidth="1"/>
    <col min="786" max="786" width="13.85546875" style="359" customWidth="1"/>
    <col min="787" max="1008" width="9.140625" style="359" customWidth="1"/>
    <col min="1009" max="1009" width="9" style="359"/>
    <col min="1010" max="1010" width="6.5703125" style="359" customWidth="1"/>
    <col min="1011" max="1011" width="79.5703125" style="359" customWidth="1"/>
    <col min="1012" max="1012" width="23.5703125" style="359" customWidth="1"/>
    <col min="1013" max="1013" width="27.85546875" style="359" customWidth="1"/>
    <col min="1014" max="1014" width="22.28515625" style="359" customWidth="1"/>
    <col min="1015" max="1015" width="23.5703125" style="359" customWidth="1"/>
    <col min="1016" max="1016" width="39" style="359" customWidth="1"/>
    <col min="1017" max="1017" width="36.42578125" style="359" customWidth="1"/>
    <col min="1018" max="1018" width="8" style="359" customWidth="1"/>
    <col min="1019" max="1019" width="15.5703125" style="359" customWidth="1"/>
    <col min="1020" max="1020" width="17.28515625" style="359" customWidth="1"/>
    <col min="1021" max="1021" width="18.85546875" style="359" customWidth="1"/>
    <col min="1022" max="1022" width="81" style="359" customWidth="1"/>
    <col min="1023" max="1023" width="14.85546875" style="359" customWidth="1"/>
    <col min="1024" max="1024" width="15.7109375" style="359" customWidth="1"/>
    <col min="1025" max="1025" width="17.5703125" style="359" customWidth="1"/>
    <col min="1026" max="1026" width="18.42578125" style="359" customWidth="1"/>
    <col min="1027" max="1027" width="16.5703125" style="359" customWidth="1"/>
    <col min="1028" max="1028" width="17.7109375" style="359" customWidth="1"/>
    <col min="1029" max="1029" width="17.85546875" style="359" customWidth="1"/>
    <col min="1030" max="1030" width="18.42578125" style="359" customWidth="1"/>
    <col min="1031" max="1031" width="15.42578125" style="359" customWidth="1"/>
    <col min="1032" max="1032" width="14.5703125" style="359" customWidth="1"/>
    <col min="1033" max="1033" width="15" style="359" customWidth="1"/>
    <col min="1034" max="1034" width="6.7109375" style="359" customWidth="1"/>
    <col min="1035" max="1035" width="14.28515625" style="359" customWidth="1"/>
    <col min="1036" max="1036" width="17.5703125" style="359" customWidth="1"/>
    <col min="1037" max="1037" width="27.7109375" style="359" customWidth="1"/>
    <col min="1038" max="1040" width="9.140625" style="359" customWidth="1"/>
    <col min="1041" max="1041" width="14.85546875" style="359" customWidth="1"/>
    <col min="1042" max="1042" width="13.85546875" style="359" customWidth="1"/>
    <col min="1043" max="1264" width="9.140625" style="359" customWidth="1"/>
    <col min="1265" max="1265" width="9" style="359"/>
    <col min="1266" max="1266" width="6.5703125" style="359" customWidth="1"/>
    <col min="1267" max="1267" width="79.5703125" style="359" customWidth="1"/>
    <col min="1268" max="1268" width="23.5703125" style="359" customWidth="1"/>
    <col min="1269" max="1269" width="27.85546875" style="359" customWidth="1"/>
    <col min="1270" max="1270" width="22.28515625" style="359" customWidth="1"/>
    <col min="1271" max="1271" width="23.5703125" style="359" customWidth="1"/>
    <col min="1272" max="1272" width="39" style="359" customWidth="1"/>
    <col min="1273" max="1273" width="36.42578125" style="359" customWidth="1"/>
    <col min="1274" max="1274" width="8" style="359" customWidth="1"/>
    <col min="1275" max="1275" width="15.5703125" style="359" customWidth="1"/>
    <col min="1276" max="1276" width="17.28515625" style="359" customWidth="1"/>
    <col min="1277" max="1277" width="18.85546875" style="359" customWidth="1"/>
    <col min="1278" max="1278" width="81" style="359" customWidth="1"/>
    <col min="1279" max="1279" width="14.85546875" style="359" customWidth="1"/>
    <col min="1280" max="1280" width="15.7109375" style="359" customWidth="1"/>
    <col min="1281" max="1281" width="17.5703125" style="359" customWidth="1"/>
    <col min="1282" max="1282" width="18.42578125" style="359" customWidth="1"/>
    <col min="1283" max="1283" width="16.5703125" style="359" customWidth="1"/>
    <col min="1284" max="1284" width="17.7109375" style="359" customWidth="1"/>
    <col min="1285" max="1285" width="17.85546875" style="359" customWidth="1"/>
    <col min="1286" max="1286" width="18.42578125" style="359" customWidth="1"/>
    <col min="1287" max="1287" width="15.42578125" style="359" customWidth="1"/>
    <col min="1288" max="1288" width="14.5703125" style="359" customWidth="1"/>
    <col min="1289" max="1289" width="15" style="359" customWidth="1"/>
    <col min="1290" max="1290" width="6.7109375" style="359" customWidth="1"/>
    <col min="1291" max="1291" width="14.28515625" style="359" customWidth="1"/>
    <col min="1292" max="1292" width="17.5703125" style="359" customWidth="1"/>
    <col min="1293" max="1293" width="27.7109375" style="359" customWidth="1"/>
    <col min="1294" max="1296" width="9.140625" style="359" customWidth="1"/>
    <col min="1297" max="1297" width="14.85546875" style="359" customWidth="1"/>
    <col min="1298" max="1298" width="13.85546875" style="359" customWidth="1"/>
    <col min="1299" max="1520" width="9.140625" style="359" customWidth="1"/>
    <col min="1521" max="1521" width="9" style="359"/>
    <col min="1522" max="1522" width="6.5703125" style="359" customWidth="1"/>
    <col min="1523" max="1523" width="79.5703125" style="359" customWidth="1"/>
    <col min="1524" max="1524" width="23.5703125" style="359" customWidth="1"/>
    <col min="1525" max="1525" width="27.85546875" style="359" customWidth="1"/>
    <col min="1526" max="1526" width="22.28515625" style="359" customWidth="1"/>
    <col min="1527" max="1527" width="23.5703125" style="359" customWidth="1"/>
    <col min="1528" max="1528" width="39" style="359" customWidth="1"/>
    <col min="1529" max="1529" width="36.42578125" style="359" customWidth="1"/>
    <col min="1530" max="1530" width="8" style="359" customWidth="1"/>
    <col min="1531" max="1531" width="15.5703125" style="359" customWidth="1"/>
    <col min="1532" max="1532" width="17.28515625" style="359" customWidth="1"/>
    <col min="1533" max="1533" width="18.85546875" style="359" customWidth="1"/>
    <col min="1534" max="1534" width="81" style="359" customWidth="1"/>
    <col min="1535" max="1535" width="14.85546875" style="359" customWidth="1"/>
    <col min="1536" max="1536" width="15.7109375" style="359" customWidth="1"/>
    <col min="1537" max="1537" width="17.5703125" style="359" customWidth="1"/>
    <col min="1538" max="1538" width="18.42578125" style="359" customWidth="1"/>
    <col min="1539" max="1539" width="16.5703125" style="359" customWidth="1"/>
    <col min="1540" max="1540" width="17.7109375" style="359" customWidth="1"/>
    <col min="1541" max="1541" width="17.85546875" style="359" customWidth="1"/>
    <col min="1542" max="1542" width="18.42578125" style="359" customWidth="1"/>
    <col min="1543" max="1543" width="15.42578125" style="359" customWidth="1"/>
    <col min="1544" max="1544" width="14.5703125" style="359" customWidth="1"/>
    <col min="1545" max="1545" width="15" style="359" customWidth="1"/>
    <col min="1546" max="1546" width="6.7109375" style="359" customWidth="1"/>
    <col min="1547" max="1547" width="14.28515625" style="359" customWidth="1"/>
    <col min="1548" max="1548" width="17.5703125" style="359" customWidth="1"/>
    <col min="1549" max="1549" width="27.7109375" style="359" customWidth="1"/>
    <col min="1550" max="1552" width="9.140625" style="359" customWidth="1"/>
    <col min="1553" max="1553" width="14.85546875" style="359" customWidth="1"/>
    <col min="1554" max="1554" width="13.85546875" style="359" customWidth="1"/>
    <col min="1555" max="1776" width="9.140625" style="359" customWidth="1"/>
    <col min="1777" max="1777" width="9" style="359"/>
    <col min="1778" max="1778" width="6.5703125" style="359" customWidth="1"/>
    <col min="1779" max="1779" width="79.5703125" style="359" customWidth="1"/>
    <col min="1780" max="1780" width="23.5703125" style="359" customWidth="1"/>
    <col min="1781" max="1781" width="27.85546875" style="359" customWidth="1"/>
    <col min="1782" max="1782" width="22.28515625" style="359" customWidth="1"/>
    <col min="1783" max="1783" width="23.5703125" style="359" customWidth="1"/>
    <col min="1784" max="1784" width="39" style="359" customWidth="1"/>
    <col min="1785" max="1785" width="36.42578125" style="359" customWidth="1"/>
    <col min="1786" max="1786" width="8" style="359" customWidth="1"/>
    <col min="1787" max="1787" width="15.5703125" style="359" customWidth="1"/>
    <col min="1788" max="1788" width="17.28515625" style="359" customWidth="1"/>
    <col min="1789" max="1789" width="18.85546875" style="359" customWidth="1"/>
    <col min="1790" max="1790" width="81" style="359" customWidth="1"/>
    <col min="1791" max="1791" width="14.85546875" style="359" customWidth="1"/>
    <col min="1792" max="1792" width="15.7109375" style="359" customWidth="1"/>
    <col min="1793" max="1793" width="17.5703125" style="359" customWidth="1"/>
    <col min="1794" max="1794" width="18.42578125" style="359" customWidth="1"/>
    <col min="1795" max="1795" width="16.5703125" style="359" customWidth="1"/>
    <col min="1796" max="1796" width="17.7109375" style="359" customWidth="1"/>
    <col min="1797" max="1797" width="17.85546875" style="359" customWidth="1"/>
    <col min="1798" max="1798" width="18.42578125" style="359" customWidth="1"/>
    <col min="1799" max="1799" width="15.42578125" style="359" customWidth="1"/>
    <col min="1800" max="1800" width="14.5703125" style="359" customWidth="1"/>
    <col min="1801" max="1801" width="15" style="359" customWidth="1"/>
    <col min="1802" max="1802" width="6.7109375" style="359" customWidth="1"/>
    <col min="1803" max="1803" width="14.28515625" style="359" customWidth="1"/>
    <col min="1804" max="1804" width="17.5703125" style="359" customWidth="1"/>
    <col min="1805" max="1805" width="27.7109375" style="359" customWidth="1"/>
    <col min="1806" max="1808" width="9.140625" style="359" customWidth="1"/>
    <col min="1809" max="1809" width="14.85546875" style="359" customWidth="1"/>
    <col min="1810" max="1810" width="13.85546875" style="359" customWidth="1"/>
    <col min="1811" max="2032" width="9.140625" style="359" customWidth="1"/>
    <col min="2033" max="2033" width="9" style="359"/>
    <col min="2034" max="2034" width="6.5703125" style="359" customWidth="1"/>
    <col min="2035" max="2035" width="79.5703125" style="359" customWidth="1"/>
    <col min="2036" max="2036" width="23.5703125" style="359" customWidth="1"/>
    <col min="2037" max="2037" width="27.85546875" style="359" customWidth="1"/>
    <col min="2038" max="2038" width="22.28515625" style="359" customWidth="1"/>
    <col min="2039" max="2039" width="23.5703125" style="359" customWidth="1"/>
    <col min="2040" max="2040" width="39" style="359" customWidth="1"/>
    <col min="2041" max="2041" width="36.42578125" style="359" customWidth="1"/>
    <col min="2042" max="2042" width="8" style="359" customWidth="1"/>
    <col min="2043" max="2043" width="15.5703125" style="359" customWidth="1"/>
    <col min="2044" max="2044" width="17.28515625" style="359" customWidth="1"/>
    <col min="2045" max="2045" width="18.85546875" style="359" customWidth="1"/>
    <col min="2046" max="2046" width="81" style="359" customWidth="1"/>
    <col min="2047" max="2047" width="14.85546875" style="359" customWidth="1"/>
    <col min="2048" max="2048" width="15.7109375" style="359" customWidth="1"/>
    <col min="2049" max="2049" width="17.5703125" style="359" customWidth="1"/>
    <col min="2050" max="2050" width="18.42578125" style="359" customWidth="1"/>
    <col min="2051" max="2051" width="16.5703125" style="359" customWidth="1"/>
    <col min="2052" max="2052" width="17.7109375" style="359" customWidth="1"/>
    <col min="2053" max="2053" width="17.85546875" style="359" customWidth="1"/>
    <col min="2054" max="2054" width="18.42578125" style="359" customWidth="1"/>
    <col min="2055" max="2055" width="15.42578125" style="359" customWidth="1"/>
    <col min="2056" max="2056" width="14.5703125" style="359" customWidth="1"/>
    <col min="2057" max="2057" width="15" style="359" customWidth="1"/>
    <col min="2058" max="2058" width="6.7109375" style="359" customWidth="1"/>
    <col min="2059" max="2059" width="14.28515625" style="359" customWidth="1"/>
    <col min="2060" max="2060" width="17.5703125" style="359" customWidth="1"/>
    <col min="2061" max="2061" width="27.7109375" style="359" customWidth="1"/>
    <col min="2062" max="2064" width="9.140625" style="359" customWidth="1"/>
    <col min="2065" max="2065" width="14.85546875" style="359" customWidth="1"/>
    <col min="2066" max="2066" width="13.85546875" style="359" customWidth="1"/>
    <col min="2067" max="2288" width="9.140625" style="359" customWidth="1"/>
    <col min="2289" max="2289" width="9" style="359"/>
    <col min="2290" max="2290" width="6.5703125" style="359" customWidth="1"/>
    <col min="2291" max="2291" width="79.5703125" style="359" customWidth="1"/>
    <col min="2292" max="2292" width="23.5703125" style="359" customWidth="1"/>
    <col min="2293" max="2293" width="27.85546875" style="359" customWidth="1"/>
    <col min="2294" max="2294" width="22.28515625" style="359" customWidth="1"/>
    <col min="2295" max="2295" width="23.5703125" style="359" customWidth="1"/>
    <col min="2296" max="2296" width="39" style="359" customWidth="1"/>
    <col min="2297" max="2297" width="36.42578125" style="359" customWidth="1"/>
    <col min="2298" max="2298" width="8" style="359" customWidth="1"/>
    <col min="2299" max="2299" width="15.5703125" style="359" customWidth="1"/>
    <col min="2300" max="2300" width="17.28515625" style="359" customWidth="1"/>
    <col min="2301" max="2301" width="18.85546875" style="359" customWidth="1"/>
    <col min="2302" max="2302" width="81" style="359" customWidth="1"/>
    <col min="2303" max="2303" width="14.85546875" style="359" customWidth="1"/>
    <col min="2304" max="2304" width="15.7109375" style="359" customWidth="1"/>
    <col min="2305" max="2305" width="17.5703125" style="359" customWidth="1"/>
    <col min="2306" max="2306" width="18.42578125" style="359" customWidth="1"/>
    <col min="2307" max="2307" width="16.5703125" style="359" customWidth="1"/>
    <col min="2308" max="2308" width="17.7109375" style="359" customWidth="1"/>
    <col min="2309" max="2309" width="17.85546875" style="359" customWidth="1"/>
    <col min="2310" max="2310" width="18.42578125" style="359" customWidth="1"/>
    <col min="2311" max="2311" width="15.42578125" style="359" customWidth="1"/>
    <col min="2312" max="2312" width="14.5703125" style="359" customWidth="1"/>
    <col min="2313" max="2313" width="15" style="359" customWidth="1"/>
    <col min="2314" max="2314" width="6.7109375" style="359" customWidth="1"/>
    <col min="2315" max="2315" width="14.28515625" style="359" customWidth="1"/>
    <col min="2316" max="2316" width="17.5703125" style="359" customWidth="1"/>
    <col min="2317" max="2317" width="27.7109375" style="359" customWidth="1"/>
    <col min="2318" max="2320" width="9.140625" style="359" customWidth="1"/>
    <col min="2321" max="2321" width="14.85546875" style="359" customWidth="1"/>
    <col min="2322" max="2322" width="13.85546875" style="359" customWidth="1"/>
    <col min="2323" max="2544" width="9.140625" style="359" customWidth="1"/>
    <col min="2545" max="2545" width="9" style="359"/>
    <col min="2546" max="2546" width="6.5703125" style="359" customWidth="1"/>
    <col min="2547" max="2547" width="79.5703125" style="359" customWidth="1"/>
    <col min="2548" max="2548" width="23.5703125" style="359" customWidth="1"/>
    <col min="2549" max="2549" width="27.85546875" style="359" customWidth="1"/>
    <col min="2550" max="2550" width="22.28515625" style="359" customWidth="1"/>
    <col min="2551" max="2551" width="23.5703125" style="359" customWidth="1"/>
    <col min="2552" max="2552" width="39" style="359" customWidth="1"/>
    <col min="2553" max="2553" width="36.42578125" style="359" customWidth="1"/>
    <col min="2554" max="2554" width="8" style="359" customWidth="1"/>
    <col min="2555" max="2555" width="15.5703125" style="359" customWidth="1"/>
    <col min="2556" max="2556" width="17.28515625" style="359" customWidth="1"/>
    <col min="2557" max="2557" width="18.85546875" style="359" customWidth="1"/>
    <col min="2558" max="2558" width="81" style="359" customWidth="1"/>
    <col min="2559" max="2559" width="14.85546875" style="359" customWidth="1"/>
    <col min="2560" max="2560" width="15.7109375" style="359" customWidth="1"/>
    <col min="2561" max="2561" width="17.5703125" style="359" customWidth="1"/>
    <col min="2562" max="2562" width="18.42578125" style="359" customWidth="1"/>
    <col min="2563" max="2563" width="16.5703125" style="359" customWidth="1"/>
    <col min="2564" max="2564" width="17.7109375" style="359" customWidth="1"/>
    <col min="2565" max="2565" width="17.85546875" style="359" customWidth="1"/>
    <col min="2566" max="2566" width="18.42578125" style="359" customWidth="1"/>
    <col min="2567" max="2567" width="15.42578125" style="359" customWidth="1"/>
    <col min="2568" max="2568" width="14.5703125" style="359" customWidth="1"/>
    <col min="2569" max="2569" width="15" style="359" customWidth="1"/>
    <col min="2570" max="2570" width="6.7109375" style="359" customWidth="1"/>
    <col min="2571" max="2571" width="14.28515625" style="359" customWidth="1"/>
    <col min="2572" max="2572" width="17.5703125" style="359" customWidth="1"/>
    <col min="2573" max="2573" width="27.7109375" style="359" customWidth="1"/>
    <col min="2574" max="2576" width="9.140625" style="359" customWidth="1"/>
    <col min="2577" max="2577" width="14.85546875" style="359" customWidth="1"/>
    <col min="2578" max="2578" width="13.85546875" style="359" customWidth="1"/>
    <col min="2579" max="2800" width="9.140625" style="359" customWidth="1"/>
    <col min="2801" max="2801" width="9" style="359"/>
    <col min="2802" max="2802" width="6.5703125" style="359" customWidth="1"/>
    <col min="2803" max="2803" width="79.5703125" style="359" customWidth="1"/>
    <col min="2804" max="2804" width="23.5703125" style="359" customWidth="1"/>
    <col min="2805" max="2805" width="27.85546875" style="359" customWidth="1"/>
    <col min="2806" max="2806" width="22.28515625" style="359" customWidth="1"/>
    <col min="2807" max="2807" width="23.5703125" style="359" customWidth="1"/>
    <col min="2808" max="2808" width="39" style="359" customWidth="1"/>
    <col min="2809" max="2809" width="36.42578125" style="359" customWidth="1"/>
    <col min="2810" max="2810" width="8" style="359" customWidth="1"/>
    <col min="2811" max="2811" width="15.5703125" style="359" customWidth="1"/>
    <col min="2812" max="2812" width="17.28515625" style="359" customWidth="1"/>
    <col min="2813" max="2813" width="18.85546875" style="359" customWidth="1"/>
    <col min="2814" max="2814" width="81" style="359" customWidth="1"/>
    <col min="2815" max="2815" width="14.85546875" style="359" customWidth="1"/>
    <col min="2816" max="2816" width="15.7109375" style="359" customWidth="1"/>
    <col min="2817" max="2817" width="17.5703125" style="359" customWidth="1"/>
    <col min="2818" max="2818" width="18.42578125" style="359" customWidth="1"/>
    <col min="2819" max="2819" width="16.5703125" style="359" customWidth="1"/>
    <col min="2820" max="2820" width="17.7109375" style="359" customWidth="1"/>
    <col min="2821" max="2821" width="17.85546875" style="359" customWidth="1"/>
    <col min="2822" max="2822" width="18.42578125" style="359" customWidth="1"/>
    <col min="2823" max="2823" width="15.42578125" style="359" customWidth="1"/>
    <col min="2824" max="2824" width="14.5703125" style="359" customWidth="1"/>
    <col min="2825" max="2825" width="15" style="359" customWidth="1"/>
    <col min="2826" max="2826" width="6.7109375" style="359" customWidth="1"/>
    <col min="2827" max="2827" width="14.28515625" style="359" customWidth="1"/>
    <col min="2828" max="2828" width="17.5703125" style="359" customWidth="1"/>
    <col min="2829" max="2829" width="27.7109375" style="359" customWidth="1"/>
    <col min="2830" max="2832" width="9.140625" style="359" customWidth="1"/>
    <col min="2833" max="2833" width="14.85546875" style="359" customWidth="1"/>
    <col min="2834" max="2834" width="13.85546875" style="359" customWidth="1"/>
    <col min="2835" max="3056" width="9.140625" style="359" customWidth="1"/>
    <col min="3057" max="3057" width="9" style="359"/>
    <col min="3058" max="3058" width="6.5703125" style="359" customWidth="1"/>
    <col min="3059" max="3059" width="79.5703125" style="359" customWidth="1"/>
    <col min="3060" max="3060" width="23.5703125" style="359" customWidth="1"/>
    <col min="3061" max="3061" width="27.85546875" style="359" customWidth="1"/>
    <col min="3062" max="3062" width="22.28515625" style="359" customWidth="1"/>
    <col min="3063" max="3063" width="23.5703125" style="359" customWidth="1"/>
    <col min="3064" max="3064" width="39" style="359" customWidth="1"/>
    <col min="3065" max="3065" width="36.42578125" style="359" customWidth="1"/>
    <col min="3066" max="3066" width="8" style="359" customWidth="1"/>
    <col min="3067" max="3067" width="15.5703125" style="359" customWidth="1"/>
    <col min="3068" max="3068" width="17.28515625" style="359" customWidth="1"/>
    <col min="3069" max="3069" width="18.85546875" style="359" customWidth="1"/>
    <col min="3070" max="3070" width="81" style="359" customWidth="1"/>
    <col min="3071" max="3071" width="14.85546875" style="359" customWidth="1"/>
    <col min="3072" max="3072" width="15.7109375" style="359" customWidth="1"/>
    <col min="3073" max="3073" width="17.5703125" style="359" customWidth="1"/>
    <col min="3074" max="3074" width="18.42578125" style="359" customWidth="1"/>
    <col min="3075" max="3075" width="16.5703125" style="359" customWidth="1"/>
    <col min="3076" max="3076" width="17.7109375" style="359" customWidth="1"/>
    <col min="3077" max="3077" width="17.85546875" style="359" customWidth="1"/>
    <col min="3078" max="3078" width="18.42578125" style="359" customWidth="1"/>
    <col min="3079" max="3079" width="15.42578125" style="359" customWidth="1"/>
    <col min="3080" max="3080" width="14.5703125" style="359" customWidth="1"/>
    <col min="3081" max="3081" width="15" style="359" customWidth="1"/>
    <col min="3082" max="3082" width="6.7109375" style="359" customWidth="1"/>
    <col min="3083" max="3083" width="14.28515625" style="359" customWidth="1"/>
    <col min="3084" max="3084" width="17.5703125" style="359" customWidth="1"/>
    <col min="3085" max="3085" width="27.7109375" style="359" customWidth="1"/>
    <col min="3086" max="3088" width="9.140625" style="359" customWidth="1"/>
    <col min="3089" max="3089" width="14.85546875" style="359" customWidth="1"/>
    <col min="3090" max="3090" width="13.85546875" style="359" customWidth="1"/>
    <col min="3091" max="3312" width="9.140625" style="359" customWidth="1"/>
    <col min="3313" max="3313" width="9" style="359"/>
    <col min="3314" max="3314" width="6.5703125" style="359" customWidth="1"/>
    <col min="3315" max="3315" width="79.5703125" style="359" customWidth="1"/>
    <col min="3316" max="3316" width="23.5703125" style="359" customWidth="1"/>
    <col min="3317" max="3317" width="27.85546875" style="359" customWidth="1"/>
    <col min="3318" max="3318" width="22.28515625" style="359" customWidth="1"/>
    <col min="3319" max="3319" width="23.5703125" style="359" customWidth="1"/>
    <col min="3320" max="3320" width="39" style="359" customWidth="1"/>
    <col min="3321" max="3321" width="36.42578125" style="359" customWidth="1"/>
    <col min="3322" max="3322" width="8" style="359" customWidth="1"/>
    <col min="3323" max="3323" width="15.5703125" style="359" customWidth="1"/>
    <col min="3324" max="3324" width="17.28515625" style="359" customWidth="1"/>
    <col min="3325" max="3325" width="18.85546875" style="359" customWidth="1"/>
    <col min="3326" max="3326" width="81" style="359" customWidth="1"/>
    <col min="3327" max="3327" width="14.85546875" style="359" customWidth="1"/>
    <col min="3328" max="3328" width="15.7109375" style="359" customWidth="1"/>
    <col min="3329" max="3329" width="17.5703125" style="359" customWidth="1"/>
    <col min="3330" max="3330" width="18.42578125" style="359" customWidth="1"/>
    <col min="3331" max="3331" width="16.5703125" style="359" customWidth="1"/>
    <col min="3332" max="3332" width="17.7109375" style="359" customWidth="1"/>
    <col min="3333" max="3333" width="17.85546875" style="359" customWidth="1"/>
    <col min="3334" max="3334" width="18.42578125" style="359" customWidth="1"/>
    <col min="3335" max="3335" width="15.42578125" style="359" customWidth="1"/>
    <col min="3336" max="3336" width="14.5703125" style="359" customWidth="1"/>
    <col min="3337" max="3337" width="15" style="359" customWidth="1"/>
    <col min="3338" max="3338" width="6.7109375" style="359" customWidth="1"/>
    <col min="3339" max="3339" width="14.28515625" style="359" customWidth="1"/>
    <col min="3340" max="3340" width="17.5703125" style="359" customWidth="1"/>
    <col min="3341" max="3341" width="27.7109375" style="359" customWidth="1"/>
    <col min="3342" max="3344" width="9.140625" style="359" customWidth="1"/>
    <col min="3345" max="3345" width="14.85546875" style="359" customWidth="1"/>
    <col min="3346" max="3346" width="13.85546875" style="359" customWidth="1"/>
    <col min="3347" max="3568" width="9.140625" style="359" customWidth="1"/>
    <col min="3569" max="3569" width="9" style="359"/>
    <col min="3570" max="3570" width="6.5703125" style="359" customWidth="1"/>
    <col min="3571" max="3571" width="79.5703125" style="359" customWidth="1"/>
    <col min="3572" max="3572" width="23.5703125" style="359" customWidth="1"/>
    <col min="3573" max="3573" width="27.85546875" style="359" customWidth="1"/>
    <col min="3574" max="3574" width="22.28515625" style="359" customWidth="1"/>
    <col min="3575" max="3575" width="23.5703125" style="359" customWidth="1"/>
    <col min="3576" max="3576" width="39" style="359" customWidth="1"/>
    <col min="3577" max="3577" width="36.42578125" style="359" customWidth="1"/>
    <col min="3578" max="3578" width="8" style="359" customWidth="1"/>
    <col min="3579" max="3579" width="15.5703125" style="359" customWidth="1"/>
    <col min="3580" max="3580" width="17.28515625" style="359" customWidth="1"/>
    <col min="3581" max="3581" width="18.85546875" style="359" customWidth="1"/>
    <col min="3582" max="3582" width="81" style="359" customWidth="1"/>
    <col min="3583" max="3583" width="14.85546875" style="359" customWidth="1"/>
    <col min="3584" max="3584" width="15.7109375" style="359" customWidth="1"/>
    <col min="3585" max="3585" width="17.5703125" style="359" customWidth="1"/>
    <col min="3586" max="3586" width="18.42578125" style="359" customWidth="1"/>
    <col min="3587" max="3587" width="16.5703125" style="359" customWidth="1"/>
    <col min="3588" max="3588" width="17.7109375" style="359" customWidth="1"/>
    <col min="3589" max="3589" width="17.85546875" style="359" customWidth="1"/>
    <col min="3590" max="3590" width="18.42578125" style="359" customWidth="1"/>
    <col min="3591" max="3591" width="15.42578125" style="359" customWidth="1"/>
    <col min="3592" max="3592" width="14.5703125" style="359" customWidth="1"/>
    <col min="3593" max="3593" width="15" style="359" customWidth="1"/>
    <col min="3594" max="3594" width="6.7109375" style="359" customWidth="1"/>
    <col min="3595" max="3595" width="14.28515625" style="359" customWidth="1"/>
    <col min="3596" max="3596" width="17.5703125" style="359" customWidth="1"/>
    <col min="3597" max="3597" width="27.7109375" style="359" customWidth="1"/>
    <col min="3598" max="3600" width="9.140625" style="359" customWidth="1"/>
    <col min="3601" max="3601" width="14.85546875" style="359" customWidth="1"/>
    <col min="3602" max="3602" width="13.85546875" style="359" customWidth="1"/>
    <col min="3603" max="3824" width="9.140625" style="359" customWidth="1"/>
    <col min="3825" max="3825" width="9" style="359"/>
    <col min="3826" max="3826" width="6.5703125" style="359" customWidth="1"/>
    <col min="3827" max="3827" width="79.5703125" style="359" customWidth="1"/>
    <col min="3828" max="3828" width="23.5703125" style="359" customWidth="1"/>
    <col min="3829" max="3829" width="27.85546875" style="359" customWidth="1"/>
    <col min="3830" max="3830" width="22.28515625" style="359" customWidth="1"/>
    <col min="3831" max="3831" width="23.5703125" style="359" customWidth="1"/>
    <col min="3832" max="3832" width="39" style="359" customWidth="1"/>
    <col min="3833" max="3833" width="36.42578125" style="359" customWidth="1"/>
    <col min="3834" max="3834" width="8" style="359" customWidth="1"/>
    <col min="3835" max="3835" width="15.5703125" style="359" customWidth="1"/>
    <col min="3836" max="3836" width="17.28515625" style="359" customWidth="1"/>
    <col min="3837" max="3837" width="18.85546875" style="359" customWidth="1"/>
    <col min="3838" max="3838" width="81" style="359" customWidth="1"/>
    <col min="3839" max="3839" width="14.85546875" style="359" customWidth="1"/>
    <col min="3840" max="3840" width="15.7109375" style="359" customWidth="1"/>
    <col min="3841" max="3841" width="17.5703125" style="359" customWidth="1"/>
    <col min="3842" max="3842" width="18.42578125" style="359" customWidth="1"/>
    <col min="3843" max="3843" width="16.5703125" style="359" customWidth="1"/>
    <col min="3844" max="3844" width="17.7109375" style="359" customWidth="1"/>
    <col min="3845" max="3845" width="17.85546875" style="359" customWidth="1"/>
    <col min="3846" max="3846" width="18.42578125" style="359" customWidth="1"/>
    <col min="3847" max="3847" width="15.42578125" style="359" customWidth="1"/>
    <col min="3848" max="3848" width="14.5703125" style="359" customWidth="1"/>
    <col min="3849" max="3849" width="15" style="359" customWidth="1"/>
    <col min="3850" max="3850" width="6.7109375" style="359" customWidth="1"/>
    <col min="3851" max="3851" width="14.28515625" style="359" customWidth="1"/>
    <col min="3852" max="3852" width="17.5703125" style="359" customWidth="1"/>
    <col min="3853" max="3853" width="27.7109375" style="359" customWidth="1"/>
    <col min="3854" max="3856" width="9.140625" style="359" customWidth="1"/>
    <col min="3857" max="3857" width="14.85546875" style="359" customWidth="1"/>
    <col min="3858" max="3858" width="13.85546875" style="359" customWidth="1"/>
    <col min="3859" max="4080" width="9.140625" style="359" customWidth="1"/>
    <col min="4081" max="4081" width="9" style="359"/>
    <col min="4082" max="4082" width="6.5703125" style="359" customWidth="1"/>
    <col min="4083" max="4083" width="79.5703125" style="359" customWidth="1"/>
    <col min="4084" max="4084" width="23.5703125" style="359" customWidth="1"/>
    <col min="4085" max="4085" width="27.85546875" style="359" customWidth="1"/>
    <col min="4086" max="4086" width="22.28515625" style="359" customWidth="1"/>
    <col min="4087" max="4087" width="23.5703125" style="359" customWidth="1"/>
    <col min="4088" max="4088" width="39" style="359" customWidth="1"/>
    <col min="4089" max="4089" width="36.42578125" style="359" customWidth="1"/>
    <col min="4090" max="4090" width="8" style="359" customWidth="1"/>
    <col min="4091" max="4091" width="15.5703125" style="359" customWidth="1"/>
    <col min="4092" max="4092" width="17.28515625" style="359" customWidth="1"/>
    <col min="4093" max="4093" width="18.85546875" style="359" customWidth="1"/>
    <col min="4094" max="4094" width="81" style="359" customWidth="1"/>
    <col min="4095" max="4095" width="14.85546875" style="359" customWidth="1"/>
    <col min="4096" max="4096" width="15.7109375" style="359" customWidth="1"/>
    <col min="4097" max="4097" width="17.5703125" style="359" customWidth="1"/>
    <col min="4098" max="4098" width="18.42578125" style="359" customWidth="1"/>
    <col min="4099" max="4099" width="16.5703125" style="359" customWidth="1"/>
    <col min="4100" max="4100" width="17.7109375" style="359" customWidth="1"/>
    <col min="4101" max="4101" width="17.85546875" style="359" customWidth="1"/>
    <col min="4102" max="4102" width="18.42578125" style="359" customWidth="1"/>
    <col min="4103" max="4103" width="15.42578125" style="359" customWidth="1"/>
    <col min="4104" max="4104" width="14.5703125" style="359" customWidth="1"/>
    <col min="4105" max="4105" width="15" style="359" customWidth="1"/>
    <col min="4106" max="4106" width="6.7109375" style="359" customWidth="1"/>
    <col min="4107" max="4107" width="14.28515625" style="359" customWidth="1"/>
    <col min="4108" max="4108" width="17.5703125" style="359" customWidth="1"/>
    <col min="4109" max="4109" width="27.7109375" style="359" customWidth="1"/>
    <col min="4110" max="4112" width="9.140625" style="359" customWidth="1"/>
    <col min="4113" max="4113" width="14.85546875" style="359" customWidth="1"/>
    <col min="4114" max="4114" width="13.85546875" style="359" customWidth="1"/>
    <col min="4115" max="4336" width="9.140625" style="359" customWidth="1"/>
    <col min="4337" max="4337" width="9" style="359"/>
    <col min="4338" max="4338" width="6.5703125" style="359" customWidth="1"/>
    <col min="4339" max="4339" width="79.5703125" style="359" customWidth="1"/>
    <col min="4340" max="4340" width="23.5703125" style="359" customWidth="1"/>
    <col min="4341" max="4341" width="27.85546875" style="359" customWidth="1"/>
    <col min="4342" max="4342" width="22.28515625" style="359" customWidth="1"/>
    <col min="4343" max="4343" width="23.5703125" style="359" customWidth="1"/>
    <col min="4344" max="4344" width="39" style="359" customWidth="1"/>
    <col min="4345" max="4345" width="36.42578125" style="359" customWidth="1"/>
    <col min="4346" max="4346" width="8" style="359" customWidth="1"/>
    <col min="4347" max="4347" width="15.5703125" style="359" customWidth="1"/>
    <col min="4348" max="4348" width="17.28515625" style="359" customWidth="1"/>
    <col min="4349" max="4349" width="18.85546875" style="359" customWidth="1"/>
    <col min="4350" max="4350" width="81" style="359" customWidth="1"/>
    <col min="4351" max="4351" width="14.85546875" style="359" customWidth="1"/>
    <col min="4352" max="4352" width="15.7109375" style="359" customWidth="1"/>
    <col min="4353" max="4353" width="17.5703125" style="359" customWidth="1"/>
    <col min="4354" max="4354" width="18.42578125" style="359" customWidth="1"/>
    <col min="4355" max="4355" width="16.5703125" style="359" customWidth="1"/>
    <col min="4356" max="4356" width="17.7109375" style="359" customWidth="1"/>
    <col min="4357" max="4357" width="17.85546875" style="359" customWidth="1"/>
    <col min="4358" max="4358" width="18.42578125" style="359" customWidth="1"/>
    <col min="4359" max="4359" width="15.42578125" style="359" customWidth="1"/>
    <col min="4360" max="4360" width="14.5703125" style="359" customWidth="1"/>
    <col min="4361" max="4361" width="15" style="359" customWidth="1"/>
    <col min="4362" max="4362" width="6.7109375" style="359" customWidth="1"/>
    <col min="4363" max="4363" width="14.28515625" style="359" customWidth="1"/>
    <col min="4364" max="4364" width="17.5703125" style="359" customWidth="1"/>
    <col min="4365" max="4365" width="27.7109375" style="359" customWidth="1"/>
    <col min="4366" max="4368" width="9.140625" style="359" customWidth="1"/>
    <col min="4369" max="4369" width="14.85546875" style="359" customWidth="1"/>
    <col min="4370" max="4370" width="13.85546875" style="359" customWidth="1"/>
    <col min="4371" max="4592" width="9.140625" style="359" customWidth="1"/>
    <col min="4593" max="4593" width="9" style="359"/>
    <col min="4594" max="4594" width="6.5703125" style="359" customWidth="1"/>
    <col min="4595" max="4595" width="79.5703125" style="359" customWidth="1"/>
    <col min="4596" max="4596" width="23.5703125" style="359" customWidth="1"/>
    <col min="4597" max="4597" width="27.85546875" style="359" customWidth="1"/>
    <col min="4598" max="4598" width="22.28515625" style="359" customWidth="1"/>
    <col min="4599" max="4599" width="23.5703125" style="359" customWidth="1"/>
    <col min="4600" max="4600" width="39" style="359" customWidth="1"/>
    <col min="4601" max="4601" width="36.42578125" style="359" customWidth="1"/>
    <col min="4602" max="4602" width="8" style="359" customWidth="1"/>
    <col min="4603" max="4603" width="15.5703125" style="359" customWidth="1"/>
    <col min="4604" max="4604" width="17.28515625" style="359" customWidth="1"/>
    <col min="4605" max="4605" width="18.85546875" style="359" customWidth="1"/>
    <col min="4606" max="4606" width="81" style="359" customWidth="1"/>
    <col min="4607" max="4607" width="14.85546875" style="359" customWidth="1"/>
    <col min="4608" max="4608" width="15.7109375" style="359" customWidth="1"/>
    <col min="4609" max="4609" width="17.5703125" style="359" customWidth="1"/>
    <col min="4610" max="4610" width="18.42578125" style="359" customWidth="1"/>
    <col min="4611" max="4611" width="16.5703125" style="359" customWidth="1"/>
    <col min="4612" max="4612" width="17.7109375" style="359" customWidth="1"/>
    <col min="4613" max="4613" width="17.85546875" style="359" customWidth="1"/>
    <col min="4614" max="4614" width="18.42578125" style="359" customWidth="1"/>
    <col min="4615" max="4615" width="15.42578125" style="359" customWidth="1"/>
    <col min="4616" max="4616" width="14.5703125" style="359" customWidth="1"/>
    <col min="4617" max="4617" width="15" style="359" customWidth="1"/>
    <col min="4618" max="4618" width="6.7109375" style="359" customWidth="1"/>
    <col min="4619" max="4619" width="14.28515625" style="359" customWidth="1"/>
    <col min="4620" max="4620" width="17.5703125" style="359" customWidth="1"/>
    <col min="4621" max="4621" width="27.7109375" style="359" customWidth="1"/>
    <col min="4622" max="4624" width="9.140625" style="359" customWidth="1"/>
    <col min="4625" max="4625" width="14.85546875" style="359" customWidth="1"/>
    <col min="4626" max="4626" width="13.85546875" style="359" customWidth="1"/>
    <col min="4627" max="4848" width="9.140625" style="359" customWidth="1"/>
    <col min="4849" max="4849" width="9" style="359"/>
    <col min="4850" max="4850" width="6.5703125" style="359" customWidth="1"/>
    <col min="4851" max="4851" width="79.5703125" style="359" customWidth="1"/>
    <col min="4852" max="4852" width="23.5703125" style="359" customWidth="1"/>
    <col min="4853" max="4853" width="27.85546875" style="359" customWidth="1"/>
    <col min="4854" max="4854" width="22.28515625" style="359" customWidth="1"/>
    <col min="4855" max="4855" width="23.5703125" style="359" customWidth="1"/>
    <col min="4856" max="4856" width="39" style="359" customWidth="1"/>
    <col min="4857" max="4857" width="36.42578125" style="359" customWidth="1"/>
    <col min="4858" max="4858" width="8" style="359" customWidth="1"/>
    <col min="4859" max="4859" width="15.5703125" style="359" customWidth="1"/>
    <col min="4860" max="4860" width="17.28515625" style="359" customWidth="1"/>
    <col min="4861" max="4861" width="18.85546875" style="359" customWidth="1"/>
    <col min="4862" max="4862" width="81" style="359" customWidth="1"/>
    <col min="4863" max="4863" width="14.85546875" style="359" customWidth="1"/>
    <col min="4864" max="4864" width="15.7109375" style="359" customWidth="1"/>
    <col min="4865" max="4865" width="17.5703125" style="359" customWidth="1"/>
    <col min="4866" max="4866" width="18.42578125" style="359" customWidth="1"/>
    <col min="4867" max="4867" width="16.5703125" style="359" customWidth="1"/>
    <col min="4868" max="4868" width="17.7109375" style="359" customWidth="1"/>
    <col min="4869" max="4869" width="17.85546875" style="359" customWidth="1"/>
    <col min="4870" max="4870" width="18.42578125" style="359" customWidth="1"/>
    <col min="4871" max="4871" width="15.42578125" style="359" customWidth="1"/>
    <col min="4872" max="4872" width="14.5703125" style="359" customWidth="1"/>
    <col min="4873" max="4873" width="15" style="359" customWidth="1"/>
    <col min="4874" max="4874" width="6.7109375" style="359" customWidth="1"/>
    <col min="4875" max="4875" width="14.28515625" style="359" customWidth="1"/>
    <col min="4876" max="4876" width="17.5703125" style="359" customWidth="1"/>
    <col min="4877" max="4877" width="27.7109375" style="359" customWidth="1"/>
    <col min="4878" max="4880" width="9.140625" style="359" customWidth="1"/>
    <col min="4881" max="4881" width="14.85546875" style="359" customWidth="1"/>
    <col min="4882" max="4882" width="13.85546875" style="359" customWidth="1"/>
    <col min="4883" max="5104" width="9.140625" style="359" customWidth="1"/>
    <col min="5105" max="5105" width="9" style="359"/>
    <col min="5106" max="5106" width="6.5703125" style="359" customWidth="1"/>
    <col min="5107" max="5107" width="79.5703125" style="359" customWidth="1"/>
    <col min="5108" max="5108" width="23.5703125" style="359" customWidth="1"/>
    <col min="5109" max="5109" width="27.85546875" style="359" customWidth="1"/>
    <col min="5110" max="5110" width="22.28515625" style="359" customWidth="1"/>
    <col min="5111" max="5111" width="23.5703125" style="359" customWidth="1"/>
    <col min="5112" max="5112" width="39" style="359" customWidth="1"/>
    <col min="5113" max="5113" width="36.42578125" style="359" customWidth="1"/>
    <col min="5114" max="5114" width="8" style="359" customWidth="1"/>
    <col min="5115" max="5115" width="15.5703125" style="359" customWidth="1"/>
    <col min="5116" max="5116" width="17.28515625" style="359" customWidth="1"/>
    <col min="5117" max="5117" width="18.85546875" style="359" customWidth="1"/>
    <col min="5118" max="5118" width="81" style="359" customWidth="1"/>
    <col min="5119" max="5119" width="14.85546875" style="359" customWidth="1"/>
    <col min="5120" max="5120" width="15.7109375" style="359" customWidth="1"/>
    <col min="5121" max="5121" width="17.5703125" style="359" customWidth="1"/>
    <col min="5122" max="5122" width="18.42578125" style="359" customWidth="1"/>
    <col min="5123" max="5123" width="16.5703125" style="359" customWidth="1"/>
    <col min="5124" max="5124" width="17.7109375" style="359" customWidth="1"/>
    <col min="5125" max="5125" width="17.85546875" style="359" customWidth="1"/>
    <col min="5126" max="5126" width="18.42578125" style="359" customWidth="1"/>
    <col min="5127" max="5127" width="15.42578125" style="359" customWidth="1"/>
    <col min="5128" max="5128" width="14.5703125" style="359" customWidth="1"/>
    <col min="5129" max="5129" width="15" style="359" customWidth="1"/>
    <col min="5130" max="5130" width="6.7109375" style="359" customWidth="1"/>
    <col min="5131" max="5131" width="14.28515625" style="359" customWidth="1"/>
    <col min="5132" max="5132" width="17.5703125" style="359" customWidth="1"/>
    <col min="5133" max="5133" width="27.7109375" style="359" customWidth="1"/>
    <col min="5134" max="5136" width="9.140625" style="359" customWidth="1"/>
    <col min="5137" max="5137" width="14.85546875" style="359" customWidth="1"/>
    <col min="5138" max="5138" width="13.85546875" style="359" customWidth="1"/>
    <col min="5139" max="5360" width="9.140625" style="359" customWidth="1"/>
    <col min="5361" max="5361" width="9" style="359"/>
    <col min="5362" max="5362" width="6.5703125" style="359" customWidth="1"/>
    <col min="5363" max="5363" width="79.5703125" style="359" customWidth="1"/>
    <col min="5364" max="5364" width="23.5703125" style="359" customWidth="1"/>
    <col min="5365" max="5365" width="27.85546875" style="359" customWidth="1"/>
    <col min="5366" max="5366" width="22.28515625" style="359" customWidth="1"/>
    <col min="5367" max="5367" width="23.5703125" style="359" customWidth="1"/>
    <col min="5368" max="5368" width="39" style="359" customWidth="1"/>
    <col min="5369" max="5369" width="36.42578125" style="359" customWidth="1"/>
    <col min="5370" max="5370" width="8" style="359" customWidth="1"/>
    <col min="5371" max="5371" width="15.5703125" style="359" customWidth="1"/>
    <col min="5372" max="5372" width="17.28515625" style="359" customWidth="1"/>
    <col min="5373" max="5373" width="18.85546875" style="359" customWidth="1"/>
    <col min="5374" max="5374" width="81" style="359" customWidth="1"/>
    <col min="5375" max="5375" width="14.85546875" style="359" customWidth="1"/>
    <col min="5376" max="5376" width="15.7109375" style="359" customWidth="1"/>
    <col min="5377" max="5377" width="17.5703125" style="359" customWidth="1"/>
    <col min="5378" max="5378" width="18.42578125" style="359" customWidth="1"/>
    <col min="5379" max="5379" width="16.5703125" style="359" customWidth="1"/>
    <col min="5380" max="5380" width="17.7109375" style="359" customWidth="1"/>
    <col min="5381" max="5381" width="17.85546875" style="359" customWidth="1"/>
    <col min="5382" max="5382" width="18.42578125" style="359" customWidth="1"/>
    <col min="5383" max="5383" width="15.42578125" style="359" customWidth="1"/>
    <col min="5384" max="5384" width="14.5703125" style="359" customWidth="1"/>
    <col min="5385" max="5385" width="15" style="359" customWidth="1"/>
    <col min="5386" max="5386" width="6.7109375" style="359" customWidth="1"/>
    <col min="5387" max="5387" width="14.28515625" style="359" customWidth="1"/>
    <col min="5388" max="5388" width="17.5703125" style="359" customWidth="1"/>
    <col min="5389" max="5389" width="27.7109375" style="359" customWidth="1"/>
    <col min="5390" max="5392" width="9.140625" style="359" customWidth="1"/>
    <col min="5393" max="5393" width="14.85546875" style="359" customWidth="1"/>
    <col min="5394" max="5394" width="13.85546875" style="359" customWidth="1"/>
    <col min="5395" max="5616" width="9.140625" style="359" customWidth="1"/>
    <col min="5617" max="5617" width="9" style="359"/>
    <col min="5618" max="5618" width="6.5703125" style="359" customWidth="1"/>
    <col min="5619" max="5619" width="79.5703125" style="359" customWidth="1"/>
    <col min="5620" max="5620" width="23.5703125" style="359" customWidth="1"/>
    <col min="5621" max="5621" width="27.85546875" style="359" customWidth="1"/>
    <col min="5622" max="5622" width="22.28515625" style="359" customWidth="1"/>
    <col min="5623" max="5623" width="23.5703125" style="359" customWidth="1"/>
    <col min="5624" max="5624" width="39" style="359" customWidth="1"/>
    <col min="5625" max="5625" width="36.42578125" style="359" customWidth="1"/>
    <col min="5626" max="5626" width="8" style="359" customWidth="1"/>
    <col min="5627" max="5627" width="15.5703125" style="359" customWidth="1"/>
    <col min="5628" max="5628" width="17.28515625" style="359" customWidth="1"/>
    <col min="5629" max="5629" width="18.85546875" style="359" customWidth="1"/>
    <col min="5630" max="5630" width="81" style="359" customWidth="1"/>
    <col min="5631" max="5631" width="14.85546875" style="359" customWidth="1"/>
    <col min="5632" max="5632" width="15.7109375" style="359" customWidth="1"/>
    <col min="5633" max="5633" width="17.5703125" style="359" customWidth="1"/>
    <col min="5634" max="5634" width="18.42578125" style="359" customWidth="1"/>
    <col min="5635" max="5635" width="16.5703125" style="359" customWidth="1"/>
    <col min="5636" max="5636" width="17.7109375" style="359" customWidth="1"/>
    <col min="5637" max="5637" width="17.85546875" style="359" customWidth="1"/>
    <col min="5638" max="5638" width="18.42578125" style="359" customWidth="1"/>
    <col min="5639" max="5639" width="15.42578125" style="359" customWidth="1"/>
    <col min="5640" max="5640" width="14.5703125" style="359" customWidth="1"/>
    <col min="5641" max="5641" width="15" style="359" customWidth="1"/>
    <col min="5642" max="5642" width="6.7109375" style="359" customWidth="1"/>
    <col min="5643" max="5643" width="14.28515625" style="359" customWidth="1"/>
    <col min="5644" max="5644" width="17.5703125" style="359" customWidth="1"/>
    <col min="5645" max="5645" width="27.7109375" style="359" customWidth="1"/>
    <col min="5646" max="5648" width="9.140625" style="359" customWidth="1"/>
    <col min="5649" max="5649" width="14.85546875" style="359" customWidth="1"/>
    <col min="5650" max="5650" width="13.85546875" style="359" customWidth="1"/>
    <col min="5651" max="5872" width="9.140625" style="359" customWidth="1"/>
    <col min="5873" max="5873" width="9" style="359"/>
    <col min="5874" max="5874" width="6.5703125" style="359" customWidth="1"/>
    <col min="5875" max="5875" width="79.5703125" style="359" customWidth="1"/>
    <col min="5876" max="5876" width="23.5703125" style="359" customWidth="1"/>
    <col min="5877" max="5877" width="27.85546875" style="359" customWidth="1"/>
    <col min="5878" max="5878" width="22.28515625" style="359" customWidth="1"/>
    <col min="5879" max="5879" width="23.5703125" style="359" customWidth="1"/>
    <col min="5880" max="5880" width="39" style="359" customWidth="1"/>
    <col min="5881" max="5881" width="36.42578125" style="359" customWidth="1"/>
    <col min="5882" max="5882" width="8" style="359" customWidth="1"/>
    <col min="5883" max="5883" width="15.5703125" style="359" customWidth="1"/>
    <col min="5884" max="5884" width="17.28515625" style="359" customWidth="1"/>
    <col min="5885" max="5885" width="18.85546875" style="359" customWidth="1"/>
    <col min="5886" max="5886" width="81" style="359" customWidth="1"/>
    <col min="5887" max="5887" width="14.85546875" style="359" customWidth="1"/>
    <col min="5888" max="5888" width="15.7109375" style="359" customWidth="1"/>
    <col min="5889" max="5889" width="17.5703125" style="359" customWidth="1"/>
    <col min="5890" max="5890" width="18.42578125" style="359" customWidth="1"/>
    <col min="5891" max="5891" width="16.5703125" style="359" customWidth="1"/>
    <col min="5892" max="5892" width="17.7109375" style="359" customWidth="1"/>
    <col min="5893" max="5893" width="17.85546875" style="359" customWidth="1"/>
    <col min="5894" max="5894" width="18.42578125" style="359" customWidth="1"/>
    <col min="5895" max="5895" width="15.42578125" style="359" customWidth="1"/>
    <col min="5896" max="5896" width="14.5703125" style="359" customWidth="1"/>
    <col min="5897" max="5897" width="15" style="359" customWidth="1"/>
    <col min="5898" max="5898" width="6.7109375" style="359" customWidth="1"/>
    <col min="5899" max="5899" width="14.28515625" style="359" customWidth="1"/>
    <col min="5900" max="5900" width="17.5703125" style="359" customWidth="1"/>
    <col min="5901" max="5901" width="27.7109375" style="359" customWidth="1"/>
    <col min="5902" max="5904" width="9.140625" style="359" customWidth="1"/>
    <col min="5905" max="5905" width="14.85546875" style="359" customWidth="1"/>
    <col min="5906" max="5906" width="13.85546875" style="359" customWidth="1"/>
    <col min="5907" max="6128" width="9.140625" style="359" customWidth="1"/>
    <col min="6129" max="6129" width="9" style="359"/>
    <col min="6130" max="6130" width="6.5703125" style="359" customWidth="1"/>
    <col min="6131" max="6131" width="79.5703125" style="359" customWidth="1"/>
    <col min="6132" max="6132" width="23.5703125" style="359" customWidth="1"/>
    <col min="6133" max="6133" width="27.85546875" style="359" customWidth="1"/>
    <col min="6134" max="6134" width="22.28515625" style="359" customWidth="1"/>
    <col min="6135" max="6135" width="23.5703125" style="359" customWidth="1"/>
    <col min="6136" max="6136" width="39" style="359" customWidth="1"/>
    <col min="6137" max="6137" width="36.42578125" style="359" customWidth="1"/>
    <col min="6138" max="6138" width="8" style="359" customWidth="1"/>
    <col min="6139" max="6139" width="15.5703125" style="359" customWidth="1"/>
    <col min="6140" max="6140" width="17.28515625" style="359" customWidth="1"/>
    <col min="6141" max="6141" width="18.85546875" style="359" customWidth="1"/>
    <col min="6142" max="6142" width="81" style="359" customWidth="1"/>
    <col min="6143" max="6143" width="14.85546875" style="359" customWidth="1"/>
    <col min="6144" max="6144" width="15.7109375" style="359" customWidth="1"/>
    <col min="6145" max="6145" width="17.5703125" style="359" customWidth="1"/>
    <col min="6146" max="6146" width="18.42578125" style="359" customWidth="1"/>
    <col min="6147" max="6147" width="16.5703125" style="359" customWidth="1"/>
    <col min="6148" max="6148" width="17.7109375" style="359" customWidth="1"/>
    <col min="6149" max="6149" width="17.85546875" style="359" customWidth="1"/>
    <col min="6150" max="6150" width="18.42578125" style="359" customWidth="1"/>
    <col min="6151" max="6151" width="15.42578125" style="359" customWidth="1"/>
    <col min="6152" max="6152" width="14.5703125" style="359" customWidth="1"/>
    <col min="6153" max="6153" width="15" style="359" customWidth="1"/>
    <col min="6154" max="6154" width="6.7109375" style="359" customWidth="1"/>
    <col min="6155" max="6155" width="14.28515625" style="359" customWidth="1"/>
    <col min="6156" max="6156" width="17.5703125" style="359" customWidth="1"/>
    <col min="6157" max="6157" width="27.7109375" style="359" customWidth="1"/>
    <col min="6158" max="6160" width="9.140625" style="359" customWidth="1"/>
    <col min="6161" max="6161" width="14.85546875" style="359" customWidth="1"/>
    <col min="6162" max="6162" width="13.85546875" style="359" customWidth="1"/>
    <col min="6163" max="6384" width="9.140625" style="359" customWidth="1"/>
    <col min="6385" max="6385" width="9" style="359"/>
    <col min="6386" max="6386" width="6.5703125" style="359" customWidth="1"/>
    <col min="6387" max="6387" width="79.5703125" style="359" customWidth="1"/>
    <col min="6388" max="6388" width="23.5703125" style="359" customWidth="1"/>
    <col min="6389" max="6389" width="27.85546875" style="359" customWidth="1"/>
    <col min="6390" max="6390" width="22.28515625" style="359" customWidth="1"/>
    <col min="6391" max="6391" width="23.5703125" style="359" customWidth="1"/>
    <col min="6392" max="6392" width="39" style="359" customWidth="1"/>
    <col min="6393" max="6393" width="36.42578125" style="359" customWidth="1"/>
    <col min="6394" max="6394" width="8" style="359" customWidth="1"/>
    <col min="6395" max="6395" width="15.5703125" style="359" customWidth="1"/>
    <col min="6396" max="6396" width="17.28515625" style="359" customWidth="1"/>
    <col min="6397" max="6397" width="18.85546875" style="359" customWidth="1"/>
    <col min="6398" max="6398" width="81" style="359" customWidth="1"/>
    <col min="6399" max="6399" width="14.85546875" style="359" customWidth="1"/>
    <col min="6400" max="6400" width="15.7109375" style="359" customWidth="1"/>
    <col min="6401" max="6401" width="17.5703125" style="359" customWidth="1"/>
    <col min="6402" max="6402" width="18.42578125" style="359" customWidth="1"/>
    <col min="6403" max="6403" width="16.5703125" style="359" customWidth="1"/>
    <col min="6404" max="6404" width="17.7109375" style="359" customWidth="1"/>
    <col min="6405" max="6405" width="17.85546875" style="359" customWidth="1"/>
    <col min="6406" max="6406" width="18.42578125" style="359" customWidth="1"/>
    <col min="6407" max="6407" width="15.42578125" style="359" customWidth="1"/>
    <col min="6408" max="6408" width="14.5703125" style="359" customWidth="1"/>
    <col min="6409" max="6409" width="15" style="359" customWidth="1"/>
    <col min="6410" max="6410" width="6.7109375" style="359" customWidth="1"/>
    <col min="6411" max="6411" width="14.28515625" style="359" customWidth="1"/>
    <col min="6412" max="6412" width="17.5703125" style="359" customWidth="1"/>
    <col min="6413" max="6413" width="27.7109375" style="359" customWidth="1"/>
    <col min="6414" max="6416" width="9.140625" style="359" customWidth="1"/>
    <col min="6417" max="6417" width="14.85546875" style="359" customWidth="1"/>
    <col min="6418" max="6418" width="13.85546875" style="359" customWidth="1"/>
    <col min="6419" max="6640" width="9.140625" style="359" customWidth="1"/>
    <col min="6641" max="6641" width="9" style="359"/>
    <col min="6642" max="6642" width="6.5703125" style="359" customWidth="1"/>
    <col min="6643" max="6643" width="79.5703125" style="359" customWidth="1"/>
    <col min="6644" max="6644" width="23.5703125" style="359" customWidth="1"/>
    <col min="6645" max="6645" width="27.85546875" style="359" customWidth="1"/>
    <col min="6646" max="6646" width="22.28515625" style="359" customWidth="1"/>
    <col min="6647" max="6647" width="23.5703125" style="359" customWidth="1"/>
    <col min="6648" max="6648" width="39" style="359" customWidth="1"/>
    <col min="6649" max="6649" width="36.42578125" style="359" customWidth="1"/>
    <col min="6650" max="6650" width="8" style="359" customWidth="1"/>
    <col min="6651" max="6651" width="15.5703125" style="359" customWidth="1"/>
    <col min="6652" max="6652" width="17.28515625" style="359" customWidth="1"/>
    <col min="6653" max="6653" width="18.85546875" style="359" customWidth="1"/>
    <col min="6654" max="6654" width="81" style="359" customWidth="1"/>
    <col min="6655" max="6655" width="14.85546875" style="359" customWidth="1"/>
    <col min="6656" max="6656" width="15.7109375" style="359" customWidth="1"/>
    <col min="6657" max="6657" width="17.5703125" style="359" customWidth="1"/>
    <col min="6658" max="6658" width="18.42578125" style="359" customWidth="1"/>
    <col min="6659" max="6659" width="16.5703125" style="359" customWidth="1"/>
    <col min="6660" max="6660" width="17.7109375" style="359" customWidth="1"/>
    <col min="6661" max="6661" width="17.85546875" style="359" customWidth="1"/>
    <col min="6662" max="6662" width="18.42578125" style="359" customWidth="1"/>
    <col min="6663" max="6663" width="15.42578125" style="359" customWidth="1"/>
    <col min="6664" max="6664" width="14.5703125" style="359" customWidth="1"/>
    <col min="6665" max="6665" width="15" style="359" customWidth="1"/>
    <col min="6666" max="6666" width="6.7109375" style="359" customWidth="1"/>
    <col min="6667" max="6667" width="14.28515625" style="359" customWidth="1"/>
    <col min="6668" max="6668" width="17.5703125" style="359" customWidth="1"/>
    <col min="6669" max="6669" width="27.7109375" style="359" customWidth="1"/>
    <col min="6670" max="6672" width="9.140625" style="359" customWidth="1"/>
    <col min="6673" max="6673" width="14.85546875" style="359" customWidth="1"/>
    <col min="6674" max="6674" width="13.85546875" style="359" customWidth="1"/>
    <col min="6675" max="6896" width="9.140625" style="359" customWidth="1"/>
    <col min="6897" max="6897" width="9" style="359"/>
    <col min="6898" max="6898" width="6.5703125" style="359" customWidth="1"/>
    <col min="6899" max="6899" width="79.5703125" style="359" customWidth="1"/>
    <col min="6900" max="6900" width="23.5703125" style="359" customWidth="1"/>
    <col min="6901" max="6901" width="27.85546875" style="359" customWidth="1"/>
    <col min="6902" max="6902" width="22.28515625" style="359" customWidth="1"/>
    <col min="6903" max="6903" width="23.5703125" style="359" customWidth="1"/>
    <col min="6904" max="6904" width="39" style="359" customWidth="1"/>
    <col min="6905" max="6905" width="36.42578125" style="359" customWidth="1"/>
    <col min="6906" max="6906" width="8" style="359" customWidth="1"/>
    <col min="6907" max="6907" width="15.5703125" style="359" customWidth="1"/>
    <col min="6908" max="6908" width="17.28515625" style="359" customWidth="1"/>
    <col min="6909" max="6909" width="18.85546875" style="359" customWidth="1"/>
    <col min="6910" max="6910" width="81" style="359" customWidth="1"/>
    <col min="6911" max="6911" width="14.85546875" style="359" customWidth="1"/>
    <col min="6912" max="6912" width="15.7109375" style="359" customWidth="1"/>
    <col min="6913" max="6913" width="17.5703125" style="359" customWidth="1"/>
    <col min="6914" max="6914" width="18.42578125" style="359" customWidth="1"/>
    <col min="6915" max="6915" width="16.5703125" style="359" customWidth="1"/>
    <col min="6916" max="6916" width="17.7109375" style="359" customWidth="1"/>
    <col min="6917" max="6917" width="17.85546875" style="359" customWidth="1"/>
    <col min="6918" max="6918" width="18.42578125" style="359" customWidth="1"/>
    <col min="6919" max="6919" width="15.42578125" style="359" customWidth="1"/>
    <col min="6920" max="6920" width="14.5703125" style="359" customWidth="1"/>
    <col min="6921" max="6921" width="15" style="359" customWidth="1"/>
    <col min="6922" max="6922" width="6.7109375" style="359" customWidth="1"/>
    <col min="6923" max="6923" width="14.28515625" style="359" customWidth="1"/>
    <col min="6924" max="6924" width="17.5703125" style="359" customWidth="1"/>
    <col min="6925" max="6925" width="27.7109375" style="359" customWidth="1"/>
    <col min="6926" max="6928" width="9.140625" style="359" customWidth="1"/>
    <col min="6929" max="6929" width="14.85546875" style="359" customWidth="1"/>
    <col min="6930" max="6930" width="13.85546875" style="359" customWidth="1"/>
    <col min="6931" max="7152" width="9.140625" style="359" customWidth="1"/>
    <col min="7153" max="7153" width="9" style="359"/>
    <col min="7154" max="7154" width="6.5703125" style="359" customWidth="1"/>
    <col min="7155" max="7155" width="79.5703125" style="359" customWidth="1"/>
    <col min="7156" max="7156" width="23.5703125" style="359" customWidth="1"/>
    <col min="7157" max="7157" width="27.85546875" style="359" customWidth="1"/>
    <col min="7158" max="7158" width="22.28515625" style="359" customWidth="1"/>
    <col min="7159" max="7159" width="23.5703125" style="359" customWidth="1"/>
    <col min="7160" max="7160" width="39" style="359" customWidth="1"/>
    <col min="7161" max="7161" width="36.42578125" style="359" customWidth="1"/>
    <col min="7162" max="7162" width="8" style="359" customWidth="1"/>
    <col min="7163" max="7163" width="15.5703125" style="359" customWidth="1"/>
    <col min="7164" max="7164" width="17.28515625" style="359" customWidth="1"/>
    <col min="7165" max="7165" width="18.85546875" style="359" customWidth="1"/>
    <col min="7166" max="7166" width="81" style="359" customWidth="1"/>
    <col min="7167" max="7167" width="14.85546875" style="359" customWidth="1"/>
    <col min="7168" max="7168" width="15.7109375" style="359" customWidth="1"/>
    <col min="7169" max="7169" width="17.5703125" style="359" customWidth="1"/>
    <col min="7170" max="7170" width="18.42578125" style="359" customWidth="1"/>
    <col min="7171" max="7171" width="16.5703125" style="359" customWidth="1"/>
    <col min="7172" max="7172" width="17.7109375" style="359" customWidth="1"/>
    <col min="7173" max="7173" width="17.85546875" style="359" customWidth="1"/>
    <col min="7174" max="7174" width="18.42578125" style="359" customWidth="1"/>
    <col min="7175" max="7175" width="15.42578125" style="359" customWidth="1"/>
    <col min="7176" max="7176" width="14.5703125" style="359" customWidth="1"/>
    <col min="7177" max="7177" width="15" style="359" customWidth="1"/>
    <col min="7178" max="7178" width="6.7109375" style="359" customWidth="1"/>
    <col min="7179" max="7179" width="14.28515625" style="359" customWidth="1"/>
    <col min="7180" max="7180" width="17.5703125" style="359" customWidth="1"/>
    <col min="7181" max="7181" width="27.7109375" style="359" customWidth="1"/>
    <col min="7182" max="7184" width="9.140625" style="359" customWidth="1"/>
    <col min="7185" max="7185" width="14.85546875" style="359" customWidth="1"/>
    <col min="7186" max="7186" width="13.85546875" style="359" customWidth="1"/>
    <col min="7187" max="7408" width="9.140625" style="359" customWidth="1"/>
    <col min="7409" max="7409" width="9" style="359"/>
    <col min="7410" max="7410" width="6.5703125" style="359" customWidth="1"/>
    <col min="7411" max="7411" width="79.5703125" style="359" customWidth="1"/>
    <col min="7412" max="7412" width="23.5703125" style="359" customWidth="1"/>
    <col min="7413" max="7413" width="27.85546875" style="359" customWidth="1"/>
    <col min="7414" max="7414" width="22.28515625" style="359" customWidth="1"/>
    <col min="7415" max="7415" width="23.5703125" style="359" customWidth="1"/>
    <col min="7416" max="7416" width="39" style="359" customWidth="1"/>
    <col min="7417" max="7417" width="36.42578125" style="359" customWidth="1"/>
    <col min="7418" max="7418" width="8" style="359" customWidth="1"/>
    <col min="7419" max="7419" width="15.5703125" style="359" customWidth="1"/>
    <col min="7420" max="7420" width="17.28515625" style="359" customWidth="1"/>
    <col min="7421" max="7421" width="18.85546875" style="359" customWidth="1"/>
    <col min="7422" max="7422" width="81" style="359" customWidth="1"/>
    <col min="7423" max="7423" width="14.85546875" style="359" customWidth="1"/>
    <col min="7424" max="7424" width="15.7109375" style="359" customWidth="1"/>
    <col min="7425" max="7425" width="17.5703125" style="359" customWidth="1"/>
    <col min="7426" max="7426" width="18.42578125" style="359" customWidth="1"/>
    <col min="7427" max="7427" width="16.5703125" style="359" customWidth="1"/>
    <col min="7428" max="7428" width="17.7109375" style="359" customWidth="1"/>
    <col min="7429" max="7429" width="17.85546875" style="359" customWidth="1"/>
    <col min="7430" max="7430" width="18.42578125" style="359" customWidth="1"/>
    <col min="7431" max="7431" width="15.42578125" style="359" customWidth="1"/>
    <col min="7432" max="7432" width="14.5703125" style="359" customWidth="1"/>
    <col min="7433" max="7433" width="15" style="359" customWidth="1"/>
    <col min="7434" max="7434" width="6.7109375" style="359" customWidth="1"/>
    <col min="7435" max="7435" width="14.28515625" style="359" customWidth="1"/>
    <col min="7436" max="7436" width="17.5703125" style="359" customWidth="1"/>
    <col min="7437" max="7437" width="27.7109375" style="359" customWidth="1"/>
    <col min="7438" max="7440" width="9.140625" style="359" customWidth="1"/>
    <col min="7441" max="7441" width="14.85546875" style="359" customWidth="1"/>
    <col min="7442" max="7442" width="13.85546875" style="359" customWidth="1"/>
    <col min="7443" max="7664" width="9.140625" style="359" customWidth="1"/>
    <col min="7665" max="7665" width="9" style="359"/>
    <col min="7666" max="7666" width="6.5703125" style="359" customWidth="1"/>
    <col min="7667" max="7667" width="79.5703125" style="359" customWidth="1"/>
    <col min="7668" max="7668" width="23.5703125" style="359" customWidth="1"/>
    <col min="7669" max="7669" width="27.85546875" style="359" customWidth="1"/>
    <col min="7670" max="7670" width="22.28515625" style="359" customWidth="1"/>
    <col min="7671" max="7671" width="23.5703125" style="359" customWidth="1"/>
    <col min="7672" max="7672" width="39" style="359" customWidth="1"/>
    <col min="7673" max="7673" width="36.42578125" style="359" customWidth="1"/>
    <col min="7674" max="7674" width="8" style="359" customWidth="1"/>
    <col min="7675" max="7675" width="15.5703125" style="359" customWidth="1"/>
    <col min="7676" max="7676" width="17.28515625" style="359" customWidth="1"/>
    <col min="7677" max="7677" width="18.85546875" style="359" customWidth="1"/>
    <col min="7678" max="7678" width="81" style="359" customWidth="1"/>
    <col min="7679" max="7679" width="14.85546875" style="359" customWidth="1"/>
    <col min="7680" max="7680" width="15.7109375" style="359" customWidth="1"/>
    <col min="7681" max="7681" width="17.5703125" style="359" customWidth="1"/>
    <col min="7682" max="7682" width="18.42578125" style="359" customWidth="1"/>
    <col min="7683" max="7683" width="16.5703125" style="359" customWidth="1"/>
    <col min="7684" max="7684" width="17.7109375" style="359" customWidth="1"/>
    <col min="7685" max="7685" width="17.85546875" style="359" customWidth="1"/>
    <col min="7686" max="7686" width="18.42578125" style="359" customWidth="1"/>
    <col min="7687" max="7687" width="15.42578125" style="359" customWidth="1"/>
    <col min="7688" max="7688" width="14.5703125" style="359" customWidth="1"/>
    <col min="7689" max="7689" width="15" style="359" customWidth="1"/>
    <col min="7690" max="7690" width="6.7109375" style="359" customWidth="1"/>
    <col min="7691" max="7691" width="14.28515625" style="359" customWidth="1"/>
    <col min="7692" max="7692" width="17.5703125" style="359" customWidth="1"/>
    <col min="7693" max="7693" width="27.7109375" style="359" customWidth="1"/>
    <col min="7694" max="7696" width="9.140625" style="359" customWidth="1"/>
    <col min="7697" max="7697" width="14.85546875" style="359" customWidth="1"/>
    <col min="7698" max="7698" width="13.85546875" style="359" customWidth="1"/>
    <col min="7699" max="7920" width="9.140625" style="359" customWidth="1"/>
    <col min="7921" max="7921" width="9" style="359"/>
    <col min="7922" max="7922" width="6.5703125" style="359" customWidth="1"/>
    <col min="7923" max="7923" width="79.5703125" style="359" customWidth="1"/>
    <col min="7924" max="7924" width="23.5703125" style="359" customWidth="1"/>
    <col min="7925" max="7925" width="27.85546875" style="359" customWidth="1"/>
    <col min="7926" max="7926" width="22.28515625" style="359" customWidth="1"/>
    <col min="7927" max="7927" width="23.5703125" style="359" customWidth="1"/>
    <col min="7928" max="7928" width="39" style="359" customWidth="1"/>
    <col min="7929" max="7929" width="36.42578125" style="359" customWidth="1"/>
    <col min="7930" max="7930" width="8" style="359" customWidth="1"/>
    <col min="7931" max="7931" width="15.5703125" style="359" customWidth="1"/>
    <col min="7932" max="7932" width="17.28515625" style="359" customWidth="1"/>
    <col min="7933" max="7933" width="18.85546875" style="359" customWidth="1"/>
    <col min="7934" max="7934" width="81" style="359" customWidth="1"/>
    <col min="7935" max="7935" width="14.85546875" style="359" customWidth="1"/>
    <col min="7936" max="7936" width="15.7109375" style="359" customWidth="1"/>
    <col min="7937" max="7937" width="17.5703125" style="359" customWidth="1"/>
    <col min="7938" max="7938" width="18.42578125" style="359" customWidth="1"/>
    <col min="7939" max="7939" width="16.5703125" style="359" customWidth="1"/>
    <col min="7940" max="7940" width="17.7109375" style="359" customWidth="1"/>
    <col min="7941" max="7941" width="17.85546875" style="359" customWidth="1"/>
    <col min="7942" max="7942" width="18.42578125" style="359" customWidth="1"/>
    <col min="7943" max="7943" width="15.42578125" style="359" customWidth="1"/>
    <col min="7944" max="7944" width="14.5703125" style="359" customWidth="1"/>
    <col min="7945" max="7945" width="15" style="359" customWidth="1"/>
    <col min="7946" max="7946" width="6.7109375" style="359" customWidth="1"/>
    <col min="7947" max="7947" width="14.28515625" style="359" customWidth="1"/>
    <col min="7948" max="7948" width="17.5703125" style="359" customWidth="1"/>
    <col min="7949" max="7949" width="27.7109375" style="359" customWidth="1"/>
    <col min="7950" max="7952" width="9.140625" style="359" customWidth="1"/>
    <col min="7953" max="7953" width="14.85546875" style="359" customWidth="1"/>
    <col min="7954" max="7954" width="13.85546875" style="359" customWidth="1"/>
    <col min="7955" max="8176" width="9.140625" style="359" customWidth="1"/>
    <col min="8177" max="8177" width="9" style="359"/>
    <col min="8178" max="8178" width="6.5703125" style="359" customWidth="1"/>
    <col min="8179" max="8179" width="79.5703125" style="359" customWidth="1"/>
    <col min="8180" max="8180" width="23.5703125" style="359" customWidth="1"/>
    <col min="8181" max="8181" width="27.85546875" style="359" customWidth="1"/>
    <col min="8182" max="8182" width="22.28515625" style="359" customWidth="1"/>
    <col min="8183" max="8183" width="23.5703125" style="359" customWidth="1"/>
    <col min="8184" max="8184" width="39" style="359" customWidth="1"/>
    <col min="8185" max="8185" width="36.42578125" style="359" customWidth="1"/>
    <col min="8186" max="8186" width="8" style="359" customWidth="1"/>
    <col min="8187" max="8187" width="15.5703125" style="359" customWidth="1"/>
    <col min="8188" max="8188" width="17.28515625" style="359" customWidth="1"/>
    <col min="8189" max="8189" width="18.85546875" style="359" customWidth="1"/>
    <col min="8190" max="8190" width="81" style="359" customWidth="1"/>
    <col min="8191" max="8191" width="14.85546875" style="359" customWidth="1"/>
    <col min="8192" max="8192" width="15.7109375" style="359" customWidth="1"/>
    <col min="8193" max="8193" width="17.5703125" style="359" customWidth="1"/>
    <col min="8194" max="8194" width="18.42578125" style="359" customWidth="1"/>
    <col min="8195" max="8195" width="16.5703125" style="359" customWidth="1"/>
    <col min="8196" max="8196" width="17.7109375" style="359" customWidth="1"/>
    <col min="8197" max="8197" width="17.85546875" style="359" customWidth="1"/>
    <col min="8198" max="8198" width="18.42578125" style="359" customWidth="1"/>
    <col min="8199" max="8199" width="15.42578125" style="359" customWidth="1"/>
    <col min="8200" max="8200" width="14.5703125" style="359" customWidth="1"/>
    <col min="8201" max="8201" width="15" style="359" customWidth="1"/>
    <col min="8202" max="8202" width="6.7109375" style="359" customWidth="1"/>
    <col min="8203" max="8203" width="14.28515625" style="359" customWidth="1"/>
    <col min="8204" max="8204" width="17.5703125" style="359" customWidth="1"/>
    <col min="8205" max="8205" width="27.7109375" style="359" customWidth="1"/>
    <col min="8206" max="8208" width="9.140625" style="359" customWidth="1"/>
    <col min="8209" max="8209" width="14.85546875" style="359" customWidth="1"/>
    <col min="8210" max="8210" width="13.85546875" style="359" customWidth="1"/>
    <col min="8211" max="8432" width="9.140625" style="359" customWidth="1"/>
    <col min="8433" max="8433" width="9" style="359"/>
    <col min="8434" max="8434" width="6.5703125" style="359" customWidth="1"/>
    <col min="8435" max="8435" width="79.5703125" style="359" customWidth="1"/>
    <col min="8436" max="8436" width="23.5703125" style="359" customWidth="1"/>
    <col min="8437" max="8437" width="27.85546875" style="359" customWidth="1"/>
    <col min="8438" max="8438" width="22.28515625" style="359" customWidth="1"/>
    <col min="8439" max="8439" width="23.5703125" style="359" customWidth="1"/>
    <col min="8440" max="8440" width="39" style="359" customWidth="1"/>
    <col min="8441" max="8441" width="36.42578125" style="359" customWidth="1"/>
    <col min="8442" max="8442" width="8" style="359" customWidth="1"/>
    <col min="8443" max="8443" width="15.5703125" style="359" customWidth="1"/>
    <col min="8444" max="8444" width="17.28515625" style="359" customWidth="1"/>
    <col min="8445" max="8445" width="18.85546875" style="359" customWidth="1"/>
    <col min="8446" max="8446" width="81" style="359" customWidth="1"/>
    <col min="8447" max="8447" width="14.85546875" style="359" customWidth="1"/>
    <col min="8448" max="8448" width="15.7109375" style="359" customWidth="1"/>
    <col min="8449" max="8449" width="17.5703125" style="359" customWidth="1"/>
    <col min="8450" max="8450" width="18.42578125" style="359" customWidth="1"/>
    <col min="8451" max="8451" width="16.5703125" style="359" customWidth="1"/>
    <col min="8452" max="8452" width="17.7109375" style="359" customWidth="1"/>
    <col min="8453" max="8453" width="17.85546875" style="359" customWidth="1"/>
    <col min="8454" max="8454" width="18.42578125" style="359" customWidth="1"/>
    <col min="8455" max="8455" width="15.42578125" style="359" customWidth="1"/>
    <col min="8456" max="8456" width="14.5703125" style="359" customWidth="1"/>
    <col min="8457" max="8457" width="15" style="359" customWidth="1"/>
    <col min="8458" max="8458" width="6.7109375" style="359" customWidth="1"/>
    <col min="8459" max="8459" width="14.28515625" style="359" customWidth="1"/>
    <col min="8460" max="8460" width="17.5703125" style="359" customWidth="1"/>
    <col min="8461" max="8461" width="27.7109375" style="359" customWidth="1"/>
    <col min="8462" max="8464" width="9.140625" style="359" customWidth="1"/>
    <col min="8465" max="8465" width="14.85546875" style="359" customWidth="1"/>
    <col min="8466" max="8466" width="13.85546875" style="359" customWidth="1"/>
    <col min="8467" max="8688" width="9.140625" style="359" customWidth="1"/>
    <col min="8689" max="8689" width="9" style="359"/>
    <col min="8690" max="8690" width="6.5703125" style="359" customWidth="1"/>
    <col min="8691" max="8691" width="79.5703125" style="359" customWidth="1"/>
    <col min="8692" max="8692" width="23.5703125" style="359" customWidth="1"/>
    <col min="8693" max="8693" width="27.85546875" style="359" customWidth="1"/>
    <col min="8694" max="8694" width="22.28515625" style="359" customWidth="1"/>
    <col min="8695" max="8695" width="23.5703125" style="359" customWidth="1"/>
    <col min="8696" max="8696" width="39" style="359" customWidth="1"/>
    <col min="8697" max="8697" width="36.42578125" style="359" customWidth="1"/>
    <col min="8698" max="8698" width="8" style="359" customWidth="1"/>
    <col min="8699" max="8699" width="15.5703125" style="359" customWidth="1"/>
    <col min="8700" max="8700" width="17.28515625" style="359" customWidth="1"/>
    <col min="8701" max="8701" width="18.85546875" style="359" customWidth="1"/>
    <col min="8702" max="8702" width="81" style="359" customWidth="1"/>
    <col min="8703" max="8703" width="14.85546875" style="359" customWidth="1"/>
    <col min="8704" max="8704" width="15.7109375" style="359" customWidth="1"/>
    <col min="8705" max="8705" width="17.5703125" style="359" customWidth="1"/>
    <col min="8706" max="8706" width="18.42578125" style="359" customWidth="1"/>
    <col min="8707" max="8707" width="16.5703125" style="359" customWidth="1"/>
    <col min="8708" max="8708" width="17.7109375" style="359" customWidth="1"/>
    <col min="8709" max="8709" width="17.85546875" style="359" customWidth="1"/>
    <col min="8710" max="8710" width="18.42578125" style="359" customWidth="1"/>
    <col min="8711" max="8711" width="15.42578125" style="359" customWidth="1"/>
    <col min="8712" max="8712" width="14.5703125" style="359" customWidth="1"/>
    <col min="8713" max="8713" width="15" style="359" customWidth="1"/>
    <col min="8714" max="8714" width="6.7109375" style="359" customWidth="1"/>
    <col min="8715" max="8715" width="14.28515625" style="359" customWidth="1"/>
    <col min="8716" max="8716" width="17.5703125" style="359" customWidth="1"/>
    <col min="8717" max="8717" width="27.7109375" style="359" customWidth="1"/>
    <col min="8718" max="8720" width="9.140625" style="359" customWidth="1"/>
    <col min="8721" max="8721" width="14.85546875" style="359" customWidth="1"/>
    <col min="8722" max="8722" width="13.85546875" style="359" customWidth="1"/>
    <col min="8723" max="8944" width="9.140625" style="359" customWidth="1"/>
    <col min="8945" max="8945" width="9" style="359"/>
    <col min="8946" max="8946" width="6.5703125" style="359" customWidth="1"/>
    <col min="8947" max="8947" width="79.5703125" style="359" customWidth="1"/>
    <col min="8948" max="8948" width="23.5703125" style="359" customWidth="1"/>
    <col min="8949" max="8949" width="27.85546875" style="359" customWidth="1"/>
    <col min="8950" max="8950" width="22.28515625" style="359" customWidth="1"/>
    <col min="8951" max="8951" width="23.5703125" style="359" customWidth="1"/>
    <col min="8952" max="8952" width="39" style="359" customWidth="1"/>
    <col min="8953" max="8953" width="36.42578125" style="359" customWidth="1"/>
    <col min="8954" max="8954" width="8" style="359" customWidth="1"/>
    <col min="8955" max="8955" width="15.5703125" style="359" customWidth="1"/>
    <col min="8956" max="8956" width="17.28515625" style="359" customWidth="1"/>
    <col min="8957" max="8957" width="18.85546875" style="359" customWidth="1"/>
    <col min="8958" max="8958" width="81" style="359" customWidth="1"/>
    <col min="8959" max="8959" width="14.85546875" style="359" customWidth="1"/>
    <col min="8960" max="8960" width="15.7109375" style="359" customWidth="1"/>
    <col min="8961" max="8961" width="17.5703125" style="359" customWidth="1"/>
    <col min="8962" max="8962" width="18.42578125" style="359" customWidth="1"/>
    <col min="8963" max="8963" width="16.5703125" style="359" customWidth="1"/>
    <col min="8964" max="8964" width="17.7109375" style="359" customWidth="1"/>
    <col min="8965" max="8965" width="17.85546875" style="359" customWidth="1"/>
    <col min="8966" max="8966" width="18.42578125" style="359" customWidth="1"/>
    <col min="8967" max="8967" width="15.42578125" style="359" customWidth="1"/>
    <col min="8968" max="8968" width="14.5703125" style="359" customWidth="1"/>
    <col min="8969" max="8969" width="15" style="359" customWidth="1"/>
    <col min="8970" max="8970" width="6.7109375" style="359" customWidth="1"/>
    <col min="8971" max="8971" width="14.28515625" style="359" customWidth="1"/>
    <col min="8972" max="8972" width="17.5703125" style="359" customWidth="1"/>
    <col min="8973" max="8973" width="27.7109375" style="359" customWidth="1"/>
    <col min="8974" max="8976" width="9.140625" style="359" customWidth="1"/>
    <col min="8977" max="8977" width="14.85546875" style="359" customWidth="1"/>
    <col min="8978" max="8978" width="13.85546875" style="359" customWidth="1"/>
    <col min="8979" max="9200" width="9.140625" style="359" customWidth="1"/>
    <col min="9201" max="9201" width="9" style="359"/>
    <col min="9202" max="9202" width="6.5703125" style="359" customWidth="1"/>
    <col min="9203" max="9203" width="79.5703125" style="359" customWidth="1"/>
    <col min="9204" max="9204" width="23.5703125" style="359" customWidth="1"/>
    <col min="9205" max="9205" width="27.85546875" style="359" customWidth="1"/>
    <col min="9206" max="9206" width="22.28515625" style="359" customWidth="1"/>
    <col min="9207" max="9207" width="23.5703125" style="359" customWidth="1"/>
    <col min="9208" max="9208" width="39" style="359" customWidth="1"/>
    <col min="9209" max="9209" width="36.42578125" style="359" customWidth="1"/>
    <col min="9210" max="9210" width="8" style="359" customWidth="1"/>
    <col min="9211" max="9211" width="15.5703125" style="359" customWidth="1"/>
    <col min="9212" max="9212" width="17.28515625" style="359" customWidth="1"/>
    <col min="9213" max="9213" width="18.85546875" style="359" customWidth="1"/>
    <col min="9214" max="9214" width="81" style="359" customWidth="1"/>
    <col min="9215" max="9215" width="14.85546875" style="359" customWidth="1"/>
    <col min="9216" max="9216" width="15.7109375" style="359" customWidth="1"/>
    <col min="9217" max="9217" width="17.5703125" style="359" customWidth="1"/>
    <col min="9218" max="9218" width="18.42578125" style="359" customWidth="1"/>
    <col min="9219" max="9219" width="16.5703125" style="359" customWidth="1"/>
    <col min="9220" max="9220" width="17.7109375" style="359" customWidth="1"/>
    <col min="9221" max="9221" width="17.85546875" style="359" customWidth="1"/>
    <col min="9222" max="9222" width="18.42578125" style="359" customWidth="1"/>
    <col min="9223" max="9223" width="15.42578125" style="359" customWidth="1"/>
    <col min="9224" max="9224" width="14.5703125" style="359" customWidth="1"/>
    <col min="9225" max="9225" width="15" style="359" customWidth="1"/>
    <col min="9226" max="9226" width="6.7109375" style="359" customWidth="1"/>
    <col min="9227" max="9227" width="14.28515625" style="359" customWidth="1"/>
    <col min="9228" max="9228" width="17.5703125" style="359" customWidth="1"/>
    <col min="9229" max="9229" width="27.7109375" style="359" customWidth="1"/>
    <col min="9230" max="9232" width="9.140625" style="359" customWidth="1"/>
    <col min="9233" max="9233" width="14.85546875" style="359" customWidth="1"/>
    <col min="9234" max="9234" width="13.85546875" style="359" customWidth="1"/>
    <col min="9235" max="9456" width="9.140625" style="359" customWidth="1"/>
    <col min="9457" max="9457" width="9" style="359"/>
    <col min="9458" max="9458" width="6.5703125" style="359" customWidth="1"/>
    <col min="9459" max="9459" width="79.5703125" style="359" customWidth="1"/>
    <col min="9460" max="9460" width="23.5703125" style="359" customWidth="1"/>
    <col min="9461" max="9461" width="27.85546875" style="359" customWidth="1"/>
    <col min="9462" max="9462" width="22.28515625" style="359" customWidth="1"/>
    <col min="9463" max="9463" width="23.5703125" style="359" customWidth="1"/>
    <col min="9464" max="9464" width="39" style="359" customWidth="1"/>
    <col min="9465" max="9465" width="36.42578125" style="359" customWidth="1"/>
    <col min="9466" max="9466" width="8" style="359" customWidth="1"/>
    <col min="9467" max="9467" width="15.5703125" style="359" customWidth="1"/>
    <col min="9468" max="9468" width="17.28515625" style="359" customWidth="1"/>
    <col min="9469" max="9469" width="18.85546875" style="359" customWidth="1"/>
    <col min="9470" max="9470" width="81" style="359" customWidth="1"/>
    <col min="9471" max="9471" width="14.85546875" style="359" customWidth="1"/>
    <col min="9472" max="9472" width="15.7109375" style="359" customWidth="1"/>
    <col min="9473" max="9473" width="17.5703125" style="359" customWidth="1"/>
    <col min="9474" max="9474" width="18.42578125" style="359" customWidth="1"/>
    <col min="9475" max="9475" width="16.5703125" style="359" customWidth="1"/>
    <col min="9476" max="9476" width="17.7109375" style="359" customWidth="1"/>
    <col min="9477" max="9477" width="17.85546875" style="359" customWidth="1"/>
    <col min="9478" max="9478" width="18.42578125" style="359" customWidth="1"/>
    <col min="9479" max="9479" width="15.42578125" style="359" customWidth="1"/>
    <col min="9480" max="9480" width="14.5703125" style="359" customWidth="1"/>
    <col min="9481" max="9481" width="15" style="359" customWidth="1"/>
    <col min="9482" max="9482" width="6.7109375" style="359" customWidth="1"/>
    <col min="9483" max="9483" width="14.28515625" style="359" customWidth="1"/>
    <col min="9484" max="9484" width="17.5703125" style="359" customWidth="1"/>
    <col min="9485" max="9485" width="27.7109375" style="359" customWidth="1"/>
    <col min="9486" max="9488" width="9.140625" style="359" customWidth="1"/>
    <col min="9489" max="9489" width="14.85546875" style="359" customWidth="1"/>
    <col min="9490" max="9490" width="13.85546875" style="359" customWidth="1"/>
    <col min="9491" max="9712" width="9.140625" style="359" customWidth="1"/>
    <col min="9713" max="9713" width="9" style="359"/>
    <col min="9714" max="9714" width="6.5703125" style="359" customWidth="1"/>
    <col min="9715" max="9715" width="79.5703125" style="359" customWidth="1"/>
    <col min="9716" max="9716" width="23.5703125" style="359" customWidth="1"/>
    <col min="9717" max="9717" width="27.85546875" style="359" customWidth="1"/>
    <col min="9718" max="9718" width="22.28515625" style="359" customWidth="1"/>
    <col min="9719" max="9719" width="23.5703125" style="359" customWidth="1"/>
    <col min="9720" max="9720" width="39" style="359" customWidth="1"/>
    <col min="9721" max="9721" width="36.42578125" style="359" customWidth="1"/>
    <col min="9722" max="9722" width="8" style="359" customWidth="1"/>
    <col min="9723" max="9723" width="15.5703125" style="359" customWidth="1"/>
    <col min="9724" max="9724" width="17.28515625" style="359" customWidth="1"/>
    <col min="9725" max="9725" width="18.85546875" style="359" customWidth="1"/>
    <col min="9726" max="9726" width="81" style="359" customWidth="1"/>
    <col min="9727" max="9727" width="14.85546875" style="359" customWidth="1"/>
    <col min="9728" max="9728" width="15.7109375" style="359" customWidth="1"/>
    <col min="9729" max="9729" width="17.5703125" style="359" customWidth="1"/>
    <col min="9730" max="9730" width="18.42578125" style="359" customWidth="1"/>
    <col min="9731" max="9731" width="16.5703125" style="359" customWidth="1"/>
    <col min="9732" max="9732" width="17.7109375" style="359" customWidth="1"/>
    <col min="9733" max="9733" width="17.85546875" style="359" customWidth="1"/>
    <col min="9734" max="9734" width="18.42578125" style="359" customWidth="1"/>
    <col min="9735" max="9735" width="15.42578125" style="359" customWidth="1"/>
    <col min="9736" max="9736" width="14.5703125" style="359" customWidth="1"/>
    <col min="9737" max="9737" width="15" style="359" customWidth="1"/>
    <col min="9738" max="9738" width="6.7109375" style="359" customWidth="1"/>
    <col min="9739" max="9739" width="14.28515625" style="359" customWidth="1"/>
    <col min="9740" max="9740" width="17.5703125" style="359" customWidth="1"/>
    <col min="9741" max="9741" width="27.7109375" style="359" customWidth="1"/>
    <col min="9742" max="9744" width="9.140625" style="359" customWidth="1"/>
    <col min="9745" max="9745" width="14.85546875" style="359" customWidth="1"/>
    <col min="9746" max="9746" width="13.85546875" style="359" customWidth="1"/>
    <col min="9747" max="9968" width="9.140625" style="359" customWidth="1"/>
    <col min="9969" max="9969" width="9" style="359"/>
    <col min="9970" max="9970" width="6.5703125" style="359" customWidth="1"/>
    <col min="9971" max="9971" width="79.5703125" style="359" customWidth="1"/>
    <col min="9972" max="9972" width="23.5703125" style="359" customWidth="1"/>
    <col min="9973" max="9973" width="27.85546875" style="359" customWidth="1"/>
    <col min="9974" max="9974" width="22.28515625" style="359" customWidth="1"/>
    <col min="9975" max="9975" width="23.5703125" style="359" customWidth="1"/>
    <col min="9976" max="9976" width="39" style="359" customWidth="1"/>
    <col min="9977" max="9977" width="36.42578125" style="359" customWidth="1"/>
    <col min="9978" max="9978" width="8" style="359" customWidth="1"/>
    <col min="9979" max="9979" width="15.5703125" style="359" customWidth="1"/>
    <col min="9980" max="9980" width="17.28515625" style="359" customWidth="1"/>
    <col min="9981" max="9981" width="18.85546875" style="359" customWidth="1"/>
    <col min="9982" max="9982" width="81" style="359" customWidth="1"/>
    <col min="9983" max="9983" width="14.85546875" style="359" customWidth="1"/>
    <col min="9984" max="9984" width="15.7109375" style="359" customWidth="1"/>
    <col min="9985" max="9985" width="17.5703125" style="359" customWidth="1"/>
    <col min="9986" max="9986" width="18.42578125" style="359" customWidth="1"/>
    <col min="9987" max="9987" width="16.5703125" style="359" customWidth="1"/>
    <col min="9988" max="9988" width="17.7109375" style="359" customWidth="1"/>
    <col min="9989" max="9989" width="17.85546875" style="359" customWidth="1"/>
    <col min="9990" max="9990" width="18.42578125" style="359" customWidth="1"/>
    <col min="9991" max="9991" width="15.42578125" style="359" customWidth="1"/>
    <col min="9992" max="9992" width="14.5703125" style="359" customWidth="1"/>
    <col min="9993" max="9993" width="15" style="359" customWidth="1"/>
    <col min="9994" max="9994" width="6.7109375" style="359" customWidth="1"/>
    <col min="9995" max="9995" width="14.28515625" style="359" customWidth="1"/>
    <col min="9996" max="9996" width="17.5703125" style="359" customWidth="1"/>
    <col min="9997" max="9997" width="27.7109375" style="359" customWidth="1"/>
    <col min="9998" max="10000" width="9.140625" style="359" customWidth="1"/>
    <col min="10001" max="10001" width="14.85546875" style="359" customWidth="1"/>
    <col min="10002" max="10002" width="13.85546875" style="359" customWidth="1"/>
    <col min="10003" max="10224" width="9.140625" style="359" customWidth="1"/>
    <col min="10225" max="10225" width="9" style="359"/>
    <col min="10226" max="10226" width="6.5703125" style="359" customWidth="1"/>
    <col min="10227" max="10227" width="79.5703125" style="359" customWidth="1"/>
    <col min="10228" max="10228" width="23.5703125" style="359" customWidth="1"/>
    <col min="10229" max="10229" width="27.85546875" style="359" customWidth="1"/>
    <col min="10230" max="10230" width="22.28515625" style="359" customWidth="1"/>
    <col min="10231" max="10231" width="23.5703125" style="359" customWidth="1"/>
    <col min="10232" max="10232" width="39" style="359" customWidth="1"/>
    <col min="10233" max="10233" width="36.42578125" style="359" customWidth="1"/>
    <col min="10234" max="10234" width="8" style="359" customWidth="1"/>
    <col min="10235" max="10235" width="15.5703125" style="359" customWidth="1"/>
    <col min="10236" max="10236" width="17.28515625" style="359" customWidth="1"/>
    <col min="10237" max="10237" width="18.85546875" style="359" customWidth="1"/>
    <col min="10238" max="10238" width="81" style="359" customWidth="1"/>
    <col min="10239" max="10239" width="14.85546875" style="359" customWidth="1"/>
    <col min="10240" max="10240" width="15.7109375" style="359" customWidth="1"/>
    <col min="10241" max="10241" width="17.5703125" style="359" customWidth="1"/>
    <col min="10242" max="10242" width="18.42578125" style="359" customWidth="1"/>
    <col min="10243" max="10243" width="16.5703125" style="359" customWidth="1"/>
    <col min="10244" max="10244" width="17.7109375" style="359" customWidth="1"/>
    <col min="10245" max="10245" width="17.85546875" style="359" customWidth="1"/>
    <col min="10246" max="10246" width="18.42578125" style="359" customWidth="1"/>
    <col min="10247" max="10247" width="15.42578125" style="359" customWidth="1"/>
    <col min="10248" max="10248" width="14.5703125" style="359" customWidth="1"/>
    <col min="10249" max="10249" width="15" style="359" customWidth="1"/>
    <col min="10250" max="10250" width="6.7109375" style="359" customWidth="1"/>
    <col min="10251" max="10251" width="14.28515625" style="359" customWidth="1"/>
    <col min="10252" max="10252" width="17.5703125" style="359" customWidth="1"/>
    <col min="10253" max="10253" width="27.7109375" style="359" customWidth="1"/>
    <col min="10254" max="10256" width="9.140625" style="359" customWidth="1"/>
    <col min="10257" max="10257" width="14.85546875" style="359" customWidth="1"/>
    <col min="10258" max="10258" width="13.85546875" style="359" customWidth="1"/>
    <col min="10259" max="10480" width="9.140625" style="359" customWidth="1"/>
    <col min="10481" max="10481" width="9" style="359"/>
    <col min="10482" max="10482" width="6.5703125" style="359" customWidth="1"/>
    <col min="10483" max="10483" width="79.5703125" style="359" customWidth="1"/>
    <col min="10484" max="10484" width="23.5703125" style="359" customWidth="1"/>
    <col min="10485" max="10485" width="27.85546875" style="359" customWidth="1"/>
    <col min="10486" max="10486" width="22.28515625" style="359" customWidth="1"/>
    <col min="10487" max="10487" width="23.5703125" style="359" customWidth="1"/>
    <col min="10488" max="10488" width="39" style="359" customWidth="1"/>
    <col min="10489" max="10489" width="36.42578125" style="359" customWidth="1"/>
    <col min="10490" max="10490" width="8" style="359" customWidth="1"/>
    <col min="10491" max="10491" width="15.5703125" style="359" customWidth="1"/>
    <col min="10492" max="10492" width="17.28515625" style="359" customWidth="1"/>
    <col min="10493" max="10493" width="18.85546875" style="359" customWidth="1"/>
    <col min="10494" max="10494" width="81" style="359" customWidth="1"/>
    <col min="10495" max="10495" width="14.85546875" style="359" customWidth="1"/>
    <col min="10496" max="10496" width="15.7109375" style="359" customWidth="1"/>
    <col min="10497" max="10497" width="17.5703125" style="359" customWidth="1"/>
    <col min="10498" max="10498" width="18.42578125" style="359" customWidth="1"/>
    <col min="10499" max="10499" width="16.5703125" style="359" customWidth="1"/>
    <col min="10500" max="10500" width="17.7109375" style="359" customWidth="1"/>
    <col min="10501" max="10501" width="17.85546875" style="359" customWidth="1"/>
    <col min="10502" max="10502" width="18.42578125" style="359" customWidth="1"/>
    <col min="10503" max="10503" width="15.42578125" style="359" customWidth="1"/>
    <col min="10504" max="10504" width="14.5703125" style="359" customWidth="1"/>
    <col min="10505" max="10505" width="15" style="359" customWidth="1"/>
    <col min="10506" max="10506" width="6.7109375" style="359" customWidth="1"/>
    <col min="10507" max="10507" width="14.28515625" style="359" customWidth="1"/>
    <col min="10508" max="10508" width="17.5703125" style="359" customWidth="1"/>
    <col min="10509" max="10509" width="27.7109375" style="359" customWidth="1"/>
    <col min="10510" max="10512" width="9.140625" style="359" customWidth="1"/>
    <col min="10513" max="10513" width="14.85546875" style="359" customWidth="1"/>
    <col min="10514" max="10514" width="13.85546875" style="359" customWidth="1"/>
    <col min="10515" max="10736" width="9.140625" style="359" customWidth="1"/>
    <col min="10737" max="10737" width="9" style="359"/>
    <col min="10738" max="10738" width="6.5703125" style="359" customWidth="1"/>
    <col min="10739" max="10739" width="79.5703125" style="359" customWidth="1"/>
    <col min="10740" max="10740" width="23.5703125" style="359" customWidth="1"/>
    <col min="10741" max="10741" width="27.85546875" style="359" customWidth="1"/>
    <col min="10742" max="10742" width="22.28515625" style="359" customWidth="1"/>
    <col min="10743" max="10743" width="23.5703125" style="359" customWidth="1"/>
    <col min="10744" max="10744" width="39" style="359" customWidth="1"/>
    <col min="10745" max="10745" width="36.42578125" style="359" customWidth="1"/>
    <col min="10746" max="10746" width="8" style="359" customWidth="1"/>
    <col min="10747" max="10747" width="15.5703125" style="359" customWidth="1"/>
    <col min="10748" max="10748" width="17.28515625" style="359" customWidth="1"/>
    <col min="10749" max="10749" width="18.85546875" style="359" customWidth="1"/>
    <col min="10750" max="10750" width="81" style="359" customWidth="1"/>
    <col min="10751" max="10751" width="14.85546875" style="359" customWidth="1"/>
    <col min="10752" max="10752" width="15.7109375" style="359" customWidth="1"/>
    <col min="10753" max="10753" width="17.5703125" style="359" customWidth="1"/>
    <col min="10754" max="10754" width="18.42578125" style="359" customWidth="1"/>
    <col min="10755" max="10755" width="16.5703125" style="359" customWidth="1"/>
    <col min="10756" max="10756" width="17.7109375" style="359" customWidth="1"/>
    <col min="10757" max="10757" width="17.85546875" style="359" customWidth="1"/>
    <col min="10758" max="10758" width="18.42578125" style="359" customWidth="1"/>
    <col min="10759" max="10759" width="15.42578125" style="359" customWidth="1"/>
    <col min="10760" max="10760" width="14.5703125" style="359" customWidth="1"/>
    <col min="10761" max="10761" width="15" style="359" customWidth="1"/>
    <col min="10762" max="10762" width="6.7109375" style="359" customWidth="1"/>
    <col min="10763" max="10763" width="14.28515625" style="359" customWidth="1"/>
    <col min="10764" max="10764" width="17.5703125" style="359" customWidth="1"/>
    <col min="10765" max="10765" width="27.7109375" style="359" customWidth="1"/>
    <col min="10766" max="10768" width="9.140625" style="359" customWidth="1"/>
    <col min="10769" max="10769" width="14.85546875" style="359" customWidth="1"/>
    <col min="10770" max="10770" width="13.85546875" style="359" customWidth="1"/>
    <col min="10771" max="10992" width="9.140625" style="359" customWidth="1"/>
    <col min="10993" max="10993" width="9" style="359"/>
    <col min="10994" max="10994" width="6.5703125" style="359" customWidth="1"/>
    <col min="10995" max="10995" width="79.5703125" style="359" customWidth="1"/>
    <col min="10996" max="10996" width="23.5703125" style="359" customWidth="1"/>
    <col min="10997" max="10997" width="27.85546875" style="359" customWidth="1"/>
    <col min="10998" max="10998" width="22.28515625" style="359" customWidth="1"/>
    <col min="10999" max="10999" width="23.5703125" style="359" customWidth="1"/>
    <col min="11000" max="11000" width="39" style="359" customWidth="1"/>
    <col min="11001" max="11001" width="36.42578125" style="359" customWidth="1"/>
    <col min="11002" max="11002" width="8" style="359" customWidth="1"/>
    <col min="11003" max="11003" width="15.5703125" style="359" customWidth="1"/>
    <col min="11004" max="11004" width="17.28515625" style="359" customWidth="1"/>
    <col min="11005" max="11005" width="18.85546875" style="359" customWidth="1"/>
    <col min="11006" max="11006" width="81" style="359" customWidth="1"/>
    <col min="11007" max="11007" width="14.85546875" style="359" customWidth="1"/>
    <col min="11008" max="11008" width="15.7109375" style="359" customWidth="1"/>
    <col min="11009" max="11009" width="17.5703125" style="359" customWidth="1"/>
    <col min="11010" max="11010" width="18.42578125" style="359" customWidth="1"/>
    <col min="11011" max="11011" width="16.5703125" style="359" customWidth="1"/>
    <col min="11012" max="11012" width="17.7109375" style="359" customWidth="1"/>
    <col min="11013" max="11013" width="17.85546875" style="359" customWidth="1"/>
    <col min="11014" max="11014" width="18.42578125" style="359" customWidth="1"/>
    <col min="11015" max="11015" width="15.42578125" style="359" customWidth="1"/>
    <col min="11016" max="11016" width="14.5703125" style="359" customWidth="1"/>
    <col min="11017" max="11017" width="15" style="359" customWidth="1"/>
    <col min="11018" max="11018" width="6.7109375" style="359" customWidth="1"/>
    <col min="11019" max="11019" width="14.28515625" style="359" customWidth="1"/>
    <col min="11020" max="11020" width="17.5703125" style="359" customWidth="1"/>
    <col min="11021" max="11021" width="27.7109375" style="359" customWidth="1"/>
    <col min="11022" max="11024" width="9.140625" style="359" customWidth="1"/>
    <col min="11025" max="11025" width="14.85546875" style="359" customWidth="1"/>
    <col min="11026" max="11026" width="13.85546875" style="359" customWidth="1"/>
    <col min="11027" max="11248" width="9.140625" style="359" customWidth="1"/>
    <col min="11249" max="11249" width="9" style="359"/>
    <col min="11250" max="11250" width="6.5703125" style="359" customWidth="1"/>
    <col min="11251" max="11251" width="79.5703125" style="359" customWidth="1"/>
    <col min="11252" max="11252" width="23.5703125" style="359" customWidth="1"/>
    <col min="11253" max="11253" width="27.85546875" style="359" customWidth="1"/>
    <col min="11254" max="11254" width="22.28515625" style="359" customWidth="1"/>
    <col min="11255" max="11255" width="23.5703125" style="359" customWidth="1"/>
    <col min="11256" max="11256" width="39" style="359" customWidth="1"/>
    <col min="11257" max="11257" width="36.42578125" style="359" customWidth="1"/>
    <col min="11258" max="11258" width="8" style="359" customWidth="1"/>
    <col min="11259" max="11259" width="15.5703125" style="359" customWidth="1"/>
    <col min="11260" max="11260" width="17.28515625" style="359" customWidth="1"/>
    <col min="11261" max="11261" width="18.85546875" style="359" customWidth="1"/>
    <col min="11262" max="11262" width="81" style="359" customWidth="1"/>
    <col min="11263" max="11263" width="14.85546875" style="359" customWidth="1"/>
    <col min="11264" max="11264" width="15.7109375" style="359" customWidth="1"/>
    <col min="11265" max="11265" width="17.5703125" style="359" customWidth="1"/>
    <col min="11266" max="11266" width="18.42578125" style="359" customWidth="1"/>
    <col min="11267" max="11267" width="16.5703125" style="359" customWidth="1"/>
    <col min="11268" max="11268" width="17.7109375" style="359" customWidth="1"/>
    <col min="11269" max="11269" width="17.85546875" style="359" customWidth="1"/>
    <col min="11270" max="11270" width="18.42578125" style="359" customWidth="1"/>
    <col min="11271" max="11271" width="15.42578125" style="359" customWidth="1"/>
    <col min="11272" max="11272" width="14.5703125" style="359" customWidth="1"/>
    <col min="11273" max="11273" width="15" style="359" customWidth="1"/>
    <col min="11274" max="11274" width="6.7109375" style="359" customWidth="1"/>
    <col min="11275" max="11275" width="14.28515625" style="359" customWidth="1"/>
    <col min="11276" max="11276" width="17.5703125" style="359" customWidth="1"/>
    <col min="11277" max="11277" width="27.7109375" style="359" customWidth="1"/>
    <col min="11278" max="11280" width="9.140625" style="359" customWidth="1"/>
    <col min="11281" max="11281" width="14.85546875" style="359" customWidth="1"/>
    <col min="11282" max="11282" width="13.85546875" style="359" customWidth="1"/>
    <col min="11283" max="11504" width="9.140625" style="359" customWidth="1"/>
    <col min="11505" max="11505" width="9" style="359"/>
    <col min="11506" max="11506" width="6.5703125" style="359" customWidth="1"/>
    <col min="11507" max="11507" width="79.5703125" style="359" customWidth="1"/>
    <col min="11508" max="11508" width="23.5703125" style="359" customWidth="1"/>
    <col min="11509" max="11509" width="27.85546875" style="359" customWidth="1"/>
    <col min="11510" max="11510" width="22.28515625" style="359" customWidth="1"/>
    <col min="11511" max="11511" width="23.5703125" style="359" customWidth="1"/>
    <col min="11512" max="11512" width="39" style="359" customWidth="1"/>
    <col min="11513" max="11513" width="36.42578125" style="359" customWidth="1"/>
    <col min="11514" max="11514" width="8" style="359" customWidth="1"/>
    <col min="11515" max="11515" width="15.5703125" style="359" customWidth="1"/>
    <col min="11516" max="11516" width="17.28515625" style="359" customWidth="1"/>
    <col min="11517" max="11517" width="18.85546875" style="359" customWidth="1"/>
    <col min="11518" max="11518" width="81" style="359" customWidth="1"/>
    <col min="11519" max="11519" width="14.85546875" style="359" customWidth="1"/>
    <col min="11520" max="11520" width="15.7109375" style="359" customWidth="1"/>
    <col min="11521" max="11521" width="17.5703125" style="359" customWidth="1"/>
    <col min="11522" max="11522" width="18.42578125" style="359" customWidth="1"/>
    <col min="11523" max="11523" width="16.5703125" style="359" customWidth="1"/>
    <col min="11524" max="11524" width="17.7109375" style="359" customWidth="1"/>
    <col min="11525" max="11525" width="17.85546875" style="359" customWidth="1"/>
    <col min="11526" max="11526" width="18.42578125" style="359" customWidth="1"/>
    <col min="11527" max="11527" width="15.42578125" style="359" customWidth="1"/>
    <col min="11528" max="11528" width="14.5703125" style="359" customWidth="1"/>
    <col min="11529" max="11529" width="15" style="359" customWidth="1"/>
    <col min="11530" max="11530" width="6.7109375" style="359" customWidth="1"/>
    <col min="11531" max="11531" width="14.28515625" style="359" customWidth="1"/>
    <col min="11532" max="11532" width="17.5703125" style="359" customWidth="1"/>
    <col min="11533" max="11533" width="27.7109375" style="359" customWidth="1"/>
    <col min="11534" max="11536" width="9.140625" style="359" customWidth="1"/>
    <col min="11537" max="11537" width="14.85546875" style="359" customWidth="1"/>
    <col min="11538" max="11538" width="13.85546875" style="359" customWidth="1"/>
    <col min="11539" max="11760" width="9.140625" style="359" customWidth="1"/>
    <col min="11761" max="11761" width="9" style="359"/>
    <col min="11762" max="11762" width="6.5703125" style="359" customWidth="1"/>
    <col min="11763" max="11763" width="79.5703125" style="359" customWidth="1"/>
    <col min="11764" max="11764" width="23.5703125" style="359" customWidth="1"/>
    <col min="11765" max="11765" width="27.85546875" style="359" customWidth="1"/>
    <col min="11766" max="11766" width="22.28515625" style="359" customWidth="1"/>
    <col min="11767" max="11767" width="23.5703125" style="359" customWidth="1"/>
    <col min="11768" max="11768" width="39" style="359" customWidth="1"/>
    <col min="11769" max="11769" width="36.42578125" style="359" customWidth="1"/>
    <col min="11770" max="11770" width="8" style="359" customWidth="1"/>
    <col min="11771" max="11771" width="15.5703125" style="359" customWidth="1"/>
    <col min="11772" max="11772" width="17.28515625" style="359" customWidth="1"/>
    <col min="11773" max="11773" width="18.85546875" style="359" customWidth="1"/>
    <col min="11774" max="11774" width="81" style="359" customWidth="1"/>
    <col min="11775" max="11775" width="14.85546875" style="359" customWidth="1"/>
    <col min="11776" max="11776" width="15.7109375" style="359" customWidth="1"/>
    <col min="11777" max="11777" width="17.5703125" style="359" customWidth="1"/>
    <col min="11778" max="11778" width="18.42578125" style="359" customWidth="1"/>
    <col min="11779" max="11779" width="16.5703125" style="359" customWidth="1"/>
    <col min="11780" max="11780" width="17.7109375" style="359" customWidth="1"/>
    <col min="11781" max="11781" width="17.85546875" style="359" customWidth="1"/>
    <col min="11782" max="11782" width="18.42578125" style="359" customWidth="1"/>
    <col min="11783" max="11783" width="15.42578125" style="359" customWidth="1"/>
    <col min="11784" max="11784" width="14.5703125" style="359" customWidth="1"/>
    <col min="11785" max="11785" width="15" style="359" customWidth="1"/>
    <col min="11786" max="11786" width="6.7109375" style="359" customWidth="1"/>
    <col min="11787" max="11787" width="14.28515625" style="359" customWidth="1"/>
    <col min="11788" max="11788" width="17.5703125" style="359" customWidth="1"/>
    <col min="11789" max="11789" width="27.7109375" style="359" customWidth="1"/>
    <col min="11790" max="11792" width="9.140625" style="359" customWidth="1"/>
    <col min="11793" max="11793" width="14.85546875" style="359" customWidth="1"/>
    <col min="11794" max="11794" width="13.85546875" style="359" customWidth="1"/>
    <col min="11795" max="12016" width="9.140625" style="359" customWidth="1"/>
    <col min="12017" max="12017" width="9" style="359"/>
    <col min="12018" max="12018" width="6.5703125" style="359" customWidth="1"/>
    <col min="12019" max="12019" width="79.5703125" style="359" customWidth="1"/>
    <col min="12020" max="12020" width="23.5703125" style="359" customWidth="1"/>
    <col min="12021" max="12021" width="27.85546875" style="359" customWidth="1"/>
    <col min="12022" max="12022" width="22.28515625" style="359" customWidth="1"/>
    <col min="12023" max="12023" width="23.5703125" style="359" customWidth="1"/>
    <col min="12024" max="12024" width="39" style="359" customWidth="1"/>
    <col min="12025" max="12025" width="36.42578125" style="359" customWidth="1"/>
    <col min="12026" max="12026" width="8" style="359" customWidth="1"/>
    <col min="12027" max="12027" width="15.5703125" style="359" customWidth="1"/>
    <col min="12028" max="12028" width="17.28515625" style="359" customWidth="1"/>
    <col min="12029" max="12029" width="18.85546875" style="359" customWidth="1"/>
    <col min="12030" max="12030" width="81" style="359" customWidth="1"/>
    <col min="12031" max="12031" width="14.85546875" style="359" customWidth="1"/>
    <col min="12032" max="12032" width="15.7109375" style="359" customWidth="1"/>
    <col min="12033" max="12033" width="17.5703125" style="359" customWidth="1"/>
    <col min="12034" max="12034" width="18.42578125" style="359" customWidth="1"/>
    <col min="12035" max="12035" width="16.5703125" style="359" customWidth="1"/>
    <col min="12036" max="12036" width="17.7109375" style="359" customWidth="1"/>
    <col min="12037" max="12037" width="17.85546875" style="359" customWidth="1"/>
    <col min="12038" max="12038" width="18.42578125" style="359" customWidth="1"/>
    <col min="12039" max="12039" width="15.42578125" style="359" customWidth="1"/>
    <col min="12040" max="12040" width="14.5703125" style="359" customWidth="1"/>
    <col min="12041" max="12041" width="15" style="359" customWidth="1"/>
    <col min="12042" max="12042" width="6.7109375" style="359" customWidth="1"/>
    <col min="12043" max="12043" width="14.28515625" style="359" customWidth="1"/>
    <col min="12044" max="12044" width="17.5703125" style="359" customWidth="1"/>
    <col min="12045" max="12045" width="27.7109375" style="359" customWidth="1"/>
    <col min="12046" max="12048" width="9.140625" style="359" customWidth="1"/>
    <col min="12049" max="12049" width="14.85546875" style="359" customWidth="1"/>
    <col min="12050" max="12050" width="13.85546875" style="359" customWidth="1"/>
    <col min="12051" max="12272" width="9.140625" style="359" customWidth="1"/>
    <col min="12273" max="12273" width="9" style="359"/>
    <col min="12274" max="12274" width="6.5703125" style="359" customWidth="1"/>
    <col min="12275" max="12275" width="79.5703125" style="359" customWidth="1"/>
    <col min="12276" max="12276" width="23.5703125" style="359" customWidth="1"/>
    <col min="12277" max="12277" width="27.85546875" style="359" customWidth="1"/>
    <col min="12278" max="12278" width="22.28515625" style="359" customWidth="1"/>
    <col min="12279" max="12279" width="23.5703125" style="359" customWidth="1"/>
    <col min="12280" max="12280" width="39" style="359" customWidth="1"/>
    <col min="12281" max="12281" width="36.42578125" style="359" customWidth="1"/>
    <col min="12282" max="12282" width="8" style="359" customWidth="1"/>
    <col min="12283" max="12283" width="15.5703125" style="359" customWidth="1"/>
    <col min="12284" max="12284" width="17.28515625" style="359" customWidth="1"/>
    <col min="12285" max="12285" width="18.85546875" style="359" customWidth="1"/>
    <col min="12286" max="12286" width="81" style="359" customWidth="1"/>
    <col min="12287" max="12287" width="14.85546875" style="359" customWidth="1"/>
    <col min="12288" max="12288" width="15.7109375" style="359" customWidth="1"/>
    <col min="12289" max="12289" width="17.5703125" style="359" customWidth="1"/>
    <col min="12290" max="12290" width="18.42578125" style="359" customWidth="1"/>
    <col min="12291" max="12291" width="16.5703125" style="359" customWidth="1"/>
    <col min="12292" max="12292" width="17.7109375" style="359" customWidth="1"/>
    <col min="12293" max="12293" width="17.85546875" style="359" customWidth="1"/>
    <col min="12294" max="12294" width="18.42578125" style="359" customWidth="1"/>
    <col min="12295" max="12295" width="15.42578125" style="359" customWidth="1"/>
    <col min="12296" max="12296" width="14.5703125" style="359" customWidth="1"/>
    <col min="12297" max="12297" width="15" style="359" customWidth="1"/>
    <col min="12298" max="12298" width="6.7109375" style="359" customWidth="1"/>
    <col min="12299" max="12299" width="14.28515625" style="359" customWidth="1"/>
    <col min="12300" max="12300" width="17.5703125" style="359" customWidth="1"/>
    <col min="12301" max="12301" width="27.7109375" style="359" customWidth="1"/>
    <col min="12302" max="12304" width="9.140625" style="359" customWidth="1"/>
    <col min="12305" max="12305" width="14.85546875" style="359" customWidth="1"/>
    <col min="12306" max="12306" width="13.85546875" style="359" customWidth="1"/>
    <col min="12307" max="12528" width="9.140625" style="359" customWidth="1"/>
    <col min="12529" max="12529" width="9" style="359"/>
    <col min="12530" max="12530" width="6.5703125" style="359" customWidth="1"/>
    <col min="12531" max="12531" width="79.5703125" style="359" customWidth="1"/>
    <col min="12532" max="12532" width="23.5703125" style="359" customWidth="1"/>
    <col min="12533" max="12533" width="27.85546875" style="359" customWidth="1"/>
    <col min="12534" max="12534" width="22.28515625" style="359" customWidth="1"/>
    <col min="12535" max="12535" width="23.5703125" style="359" customWidth="1"/>
    <col min="12536" max="12536" width="39" style="359" customWidth="1"/>
    <col min="12537" max="12537" width="36.42578125" style="359" customWidth="1"/>
    <col min="12538" max="12538" width="8" style="359" customWidth="1"/>
    <col min="12539" max="12539" width="15.5703125" style="359" customWidth="1"/>
    <col min="12540" max="12540" width="17.28515625" style="359" customWidth="1"/>
    <col min="12541" max="12541" width="18.85546875" style="359" customWidth="1"/>
    <col min="12542" max="12542" width="81" style="359" customWidth="1"/>
    <col min="12543" max="12543" width="14.85546875" style="359" customWidth="1"/>
    <col min="12544" max="12544" width="15.7109375" style="359" customWidth="1"/>
    <col min="12545" max="12545" width="17.5703125" style="359" customWidth="1"/>
    <col min="12546" max="12546" width="18.42578125" style="359" customWidth="1"/>
    <col min="12547" max="12547" width="16.5703125" style="359" customWidth="1"/>
    <col min="12548" max="12548" width="17.7109375" style="359" customWidth="1"/>
    <col min="12549" max="12549" width="17.85546875" style="359" customWidth="1"/>
    <col min="12550" max="12550" width="18.42578125" style="359" customWidth="1"/>
    <col min="12551" max="12551" width="15.42578125" style="359" customWidth="1"/>
    <col min="12552" max="12552" width="14.5703125" style="359" customWidth="1"/>
    <col min="12553" max="12553" width="15" style="359" customWidth="1"/>
    <col min="12554" max="12554" width="6.7109375" style="359" customWidth="1"/>
    <col min="12555" max="12555" width="14.28515625" style="359" customWidth="1"/>
    <col min="12556" max="12556" width="17.5703125" style="359" customWidth="1"/>
    <col min="12557" max="12557" width="27.7109375" style="359" customWidth="1"/>
    <col min="12558" max="12560" width="9.140625" style="359" customWidth="1"/>
    <col min="12561" max="12561" width="14.85546875" style="359" customWidth="1"/>
    <col min="12562" max="12562" width="13.85546875" style="359" customWidth="1"/>
    <col min="12563" max="12784" width="9.140625" style="359" customWidth="1"/>
    <col min="12785" max="12785" width="9" style="359"/>
    <col min="12786" max="12786" width="6.5703125" style="359" customWidth="1"/>
    <col min="12787" max="12787" width="79.5703125" style="359" customWidth="1"/>
    <col min="12788" max="12788" width="23.5703125" style="359" customWidth="1"/>
    <col min="12789" max="12789" width="27.85546875" style="359" customWidth="1"/>
    <col min="12790" max="12790" width="22.28515625" style="359" customWidth="1"/>
    <col min="12791" max="12791" width="23.5703125" style="359" customWidth="1"/>
    <col min="12792" max="12792" width="39" style="359" customWidth="1"/>
    <col min="12793" max="12793" width="36.42578125" style="359" customWidth="1"/>
    <col min="12794" max="12794" width="8" style="359" customWidth="1"/>
    <col min="12795" max="12795" width="15.5703125" style="359" customWidth="1"/>
    <col min="12796" max="12796" width="17.28515625" style="359" customWidth="1"/>
    <col min="12797" max="12797" width="18.85546875" style="359" customWidth="1"/>
    <col min="12798" max="12798" width="81" style="359" customWidth="1"/>
    <col min="12799" max="12799" width="14.85546875" style="359" customWidth="1"/>
    <col min="12800" max="12800" width="15.7109375" style="359" customWidth="1"/>
    <col min="12801" max="12801" width="17.5703125" style="359" customWidth="1"/>
    <col min="12802" max="12802" width="18.42578125" style="359" customWidth="1"/>
    <col min="12803" max="12803" width="16.5703125" style="359" customWidth="1"/>
    <col min="12804" max="12804" width="17.7109375" style="359" customWidth="1"/>
    <col min="12805" max="12805" width="17.85546875" style="359" customWidth="1"/>
    <col min="12806" max="12806" width="18.42578125" style="359" customWidth="1"/>
    <col min="12807" max="12807" width="15.42578125" style="359" customWidth="1"/>
    <col min="12808" max="12808" width="14.5703125" style="359" customWidth="1"/>
    <col min="12809" max="12809" width="15" style="359" customWidth="1"/>
    <col min="12810" max="12810" width="6.7109375" style="359" customWidth="1"/>
    <col min="12811" max="12811" width="14.28515625" style="359" customWidth="1"/>
    <col min="12812" max="12812" width="17.5703125" style="359" customWidth="1"/>
    <col min="12813" max="12813" width="27.7109375" style="359" customWidth="1"/>
    <col min="12814" max="12816" width="9.140625" style="359" customWidth="1"/>
    <col min="12817" max="12817" width="14.85546875" style="359" customWidth="1"/>
    <col min="12818" max="12818" width="13.85546875" style="359" customWidth="1"/>
    <col min="12819" max="13040" width="9.140625" style="359" customWidth="1"/>
    <col min="13041" max="13041" width="9" style="359"/>
    <col min="13042" max="13042" width="6.5703125" style="359" customWidth="1"/>
    <col min="13043" max="13043" width="79.5703125" style="359" customWidth="1"/>
    <col min="13044" max="13044" width="23.5703125" style="359" customWidth="1"/>
    <col min="13045" max="13045" width="27.85546875" style="359" customWidth="1"/>
    <col min="13046" max="13046" width="22.28515625" style="359" customWidth="1"/>
    <col min="13047" max="13047" width="23.5703125" style="359" customWidth="1"/>
    <col min="13048" max="13048" width="39" style="359" customWidth="1"/>
    <col min="13049" max="13049" width="36.42578125" style="359" customWidth="1"/>
    <col min="13050" max="13050" width="8" style="359" customWidth="1"/>
    <col min="13051" max="13051" width="15.5703125" style="359" customWidth="1"/>
    <col min="13052" max="13052" width="17.28515625" style="359" customWidth="1"/>
    <col min="13053" max="13053" width="18.85546875" style="359" customWidth="1"/>
    <col min="13054" max="13054" width="81" style="359" customWidth="1"/>
    <col min="13055" max="13055" width="14.85546875" style="359" customWidth="1"/>
    <col min="13056" max="13056" width="15.7109375" style="359" customWidth="1"/>
    <col min="13057" max="13057" width="17.5703125" style="359" customWidth="1"/>
    <col min="13058" max="13058" width="18.42578125" style="359" customWidth="1"/>
    <col min="13059" max="13059" width="16.5703125" style="359" customWidth="1"/>
    <col min="13060" max="13060" width="17.7109375" style="359" customWidth="1"/>
    <col min="13061" max="13061" width="17.85546875" style="359" customWidth="1"/>
    <col min="13062" max="13062" width="18.42578125" style="359" customWidth="1"/>
    <col min="13063" max="13063" width="15.42578125" style="359" customWidth="1"/>
    <col min="13064" max="13064" width="14.5703125" style="359" customWidth="1"/>
    <col min="13065" max="13065" width="15" style="359" customWidth="1"/>
    <col min="13066" max="13066" width="6.7109375" style="359" customWidth="1"/>
    <col min="13067" max="13067" width="14.28515625" style="359" customWidth="1"/>
    <col min="13068" max="13068" width="17.5703125" style="359" customWidth="1"/>
    <col min="13069" max="13069" width="27.7109375" style="359" customWidth="1"/>
    <col min="13070" max="13072" width="9.140625" style="359" customWidth="1"/>
    <col min="13073" max="13073" width="14.85546875" style="359" customWidth="1"/>
    <col min="13074" max="13074" width="13.85546875" style="359" customWidth="1"/>
    <col min="13075" max="13296" width="9.140625" style="359" customWidth="1"/>
    <col min="13297" max="13297" width="9" style="359"/>
    <col min="13298" max="13298" width="6.5703125" style="359" customWidth="1"/>
    <col min="13299" max="13299" width="79.5703125" style="359" customWidth="1"/>
    <col min="13300" max="13300" width="23.5703125" style="359" customWidth="1"/>
    <col min="13301" max="13301" width="27.85546875" style="359" customWidth="1"/>
    <col min="13302" max="13302" width="22.28515625" style="359" customWidth="1"/>
    <col min="13303" max="13303" width="23.5703125" style="359" customWidth="1"/>
    <col min="13304" max="13304" width="39" style="359" customWidth="1"/>
    <col min="13305" max="13305" width="36.42578125" style="359" customWidth="1"/>
    <col min="13306" max="13306" width="8" style="359" customWidth="1"/>
    <col min="13307" max="13307" width="15.5703125" style="359" customWidth="1"/>
    <col min="13308" max="13308" width="17.28515625" style="359" customWidth="1"/>
    <col min="13309" max="13309" width="18.85546875" style="359" customWidth="1"/>
    <col min="13310" max="13310" width="81" style="359" customWidth="1"/>
    <col min="13311" max="13311" width="14.85546875" style="359" customWidth="1"/>
    <col min="13312" max="13312" width="15.7109375" style="359" customWidth="1"/>
    <col min="13313" max="13313" width="17.5703125" style="359" customWidth="1"/>
    <col min="13314" max="13314" width="18.42578125" style="359" customWidth="1"/>
    <col min="13315" max="13315" width="16.5703125" style="359" customWidth="1"/>
    <col min="13316" max="13316" width="17.7109375" style="359" customWidth="1"/>
    <col min="13317" max="13317" width="17.85546875" style="359" customWidth="1"/>
    <col min="13318" max="13318" width="18.42578125" style="359" customWidth="1"/>
    <col min="13319" max="13319" width="15.42578125" style="359" customWidth="1"/>
    <col min="13320" max="13320" width="14.5703125" style="359" customWidth="1"/>
    <col min="13321" max="13321" width="15" style="359" customWidth="1"/>
    <col min="13322" max="13322" width="6.7109375" style="359" customWidth="1"/>
    <col min="13323" max="13323" width="14.28515625" style="359" customWidth="1"/>
    <col min="13324" max="13324" width="17.5703125" style="359" customWidth="1"/>
    <col min="13325" max="13325" width="27.7109375" style="359" customWidth="1"/>
    <col min="13326" max="13328" width="9.140625" style="359" customWidth="1"/>
    <col min="13329" max="13329" width="14.85546875" style="359" customWidth="1"/>
    <col min="13330" max="13330" width="13.85546875" style="359" customWidth="1"/>
    <col min="13331" max="13552" width="9.140625" style="359" customWidth="1"/>
    <col min="13553" max="13553" width="9" style="359"/>
    <col min="13554" max="13554" width="6.5703125" style="359" customWidth="1"/>
    <col min="13555" max="13555" width="79.5703125" style="359" customWidth="1"/>
    <col min="13556" max="13556" width="23.5703125" style="359" customWidth="1"/>
    <col min="13557" max="13557" width="27.85546875" style="359" customWidth="1"/>
    <col min="13558" max="13558" width="22.28515625" style="359" customWidth="1"/>
    <col min="13559" max="13559" width="23.5703125" style="359" customWidth="1"/>
    <col min="13560" max="13560" width="39" style="359" customWidth="1"/>
    <col min="13561" max="13561" width="36.42578125" style="359" customWidth="1"/>
    <col min="13562" max="13562" width="8" style="359" customWidth="1"/>
    <col min="13563" max="13563" width="15.5703125" style="359" customWidth="1"/>
    <col min="13564" max="13564" width="17.28515625" style="359" customWidth="1"/>
    <col min="13565" max="13565" width="18.85546875" style="359" customWidth="1"/>
    <col min="13566" max="13566" width="81" style="359" customWidth="1"/>
    <col min="13567" max="13567" width="14.85546875" style="359" customWidth="1"/>
    <col min="13568" max="13568" width="15.7109375" style="359" customWidth="1"/>
    <col min="13569" max="13569" width="17.5703125" style="359" customWidth="1"/>
    <col min="13570" max="13570" width="18.42578125" style="359" customWidth="1"/>
    <col min="13571" max="13571" width="16.5703125" style="359" customWidth="1"/>
    <col min="13572" max="13572" width="17.7109375" style="359" customWidth="1"/>
    <col min="13573" max="13573" width="17.85546875" style="359" customWidth="1"/>
    <col min="13574" max="13574" width="18.42578125" style="359" customWidth="1"/>
    <col min="13575" max="13575" width="15.42578125" style="359" customWidth="1"/>
    <col min="13576" max="13576" width="14.5703125" style="359" customWidth="1"/>
    <col min="13577" max="13577" width="15" style="359" customWidth="1"/>
    <col min="13578" max="13578" width="6.7109375" style="359" customWidth="1"/>
    <col min="13579" max="13579" width="14.28515625" style="359" customWidth="1"/>
    <col min="13580" max="13580" width="17.5703125" style="359" customWidth="1"/>
    <col min="13581" max="13581" width="27.7109375" style="359" customWidth="1"/>
    <col min="13582" max="13584" width="9.140625" style="359" customWidth="1"/>
    <col min="13585" max="13585" width="14.85546875" style="359" customWidth="1"/>
    <col min="13586" max="13586" width="13.85546875" style="359" customWidth="1"/>
    <col min="13587" max="13808" width="9.140625" style="359" customWidth="1"/>
    <col min="13809" max="13809" width="9" style="359"/>
    <col min="13810" max="13810" width="6.5703125" style="359" customWidth="1"/>
    <col min="13811" max="13811" width="79.5703125" style="359" customWidth="1"/>
    <col min="13812" max="13812" width="23.5703125" style="359" customWidth="1"/>
    <col min="13813" max="13813" width="27.85546875" style="359" customWidth="1"/>
    <col min="13814" max="13814" width="22.28515625" style="359" customWidth="1"/>
    <col min="13815" max="13815" width="23.5703125" style="359" customWidth="1"/>
    <col min="13816" max="13816" width="39" style="359" customWidth="1"/>
    <col min="13817" max="13817" width="36.42578125" style="359" customWidth="1"/>
    <col min="13818" max="13818" width="8" style="359" customWidth="1"/>
    <col min="13819" max="13819" width="15.5703125" style="359" customWidth="1"/>
    <col min="13820" max="13820" width="17.28515625" style="359" customWidth="1"/>
    <col min="13821" max="13821" width="18.85546875" style="359" customWidth="1"/>
    <col min="13822" max="13822" width="81" style="359" customWidth="1"/>
    <col min="13823" max="13823" width="14.85546875" style="359" customWidth="1"/>
    <col min="13824" max="13824" width="15.7109375" style="359" customWidth="1"/>
    <col min="13825" max="13825" width="17.5703125" style="359" customWidth="1"/>
    <col min="13826" max="13826" width="18.42578125" style="359" customWidth="1"/>
    <col min="13827" max="13827" width="16.5703125" style="359" customWidth="1"/>
    <col min="13828" max="13828" width="17.7109375" style="359" customWidth="1"/>
    <col min="13829" max="13829" width="17.85546875" style="359" customWidth="1"/>
    <col min="13830" max="13830" width="18.42578125" style="359" customWidth="1"/>
    <col min="13831" max="13831" width="15.42578125" style="359" customWidth="1"/>
    <col min="13832" max="13832" width="14.5703125" style="359" customWidth="1"/>
    <col min="13833" max="13833" width="15" style="359" customWidth="1"/>
    <col min="13834" max="13834" width="6.7109375" style="359" customWidth="1"/>
    <col min="13835" max="13835" width="14.28515625" style="359" customWidth="1"/>
    <col min="13836" max="13836" width="17.5703125" style="359" customWidth="1"/>
    <col min="13837" max="13837" width="27.7109375" style="359" customWidth="1"/>
    <col min="13838" max="13840" width="9.140625" style="359" customWidth="1"/>
    <col min="13841" max="13841" width="14.85546875" style="359" customWidth="1"/>
    <col min="13842" max="13842" width="13.85546875" style="359" customWidth="1"/>
    <col min="13843" max="14064" width="9.140625" style="359" customWidth="1"/>
    <col min="14065" max="14065" width="9" style="359"/>
    <col min="14066" max="14066" width="6.5703125" style="359" customWidth="1"/>
    <col min="14067" max="14067" width="79.5703125" style="359" customWidth="1"/>
    <col min="14068" max="14068" width="23.5703125" style="359" customWidth="1"/>
    <col min="14069" max="14069" width="27.85546875" style="359" customWidth="1"/>
    <col min="14070" max="14070" width="22.28515625" style="359" customWidth="1"/>
    <col min="14071" max="14071" width="23.5703125" style="359" customWidth="1"/>
    <col min="14072" max="14072" width="39" style="359" customWidth="1"/>
    <col min="14073" max="14073" width="36.42578125" style="359" customWidth="1"/>
    <col min="14074" max="14074" width="8" style="359" customWidth="1"/>
    <col min="14075" max="14075" width="15.5703125" style="359" customWidth="1"/>
    <col min="14076" max="14076" width="17.28515625" style="359" customWidth="1"/>
    <col min="14077" max="14077" width="18.85546875" style="359" customWidth="1"/>
    <col min="14078" max="14078" width="81" style="359" customWidth="1"/>
    <col min="14079" max="14079" width="14.85546875" style="359" customWidth="1"/>
    <col min="14080" max="14080" width="15.7109375" style="359" customWidth="1"/>
    <col min="14081" max="14081" width="17.5703125" style="359" customWidth="1"/>
    <col min="14082" max="14082" width="18.42578125" style="359" customWidth="1"/>
    <col min="14083" max="14083" width="16.5703125" style="359" customWidth="1"/>
    <col min="14084" max="14084" width="17.7109375" style="359" customWidth="1"/>
    <col min="14085" max="14085" width="17.85546875" style="359" customWidth="1"/>
    <col min="14086" max="14086" width="18.42578125" style="359" customWidth="1"/>
    <col min="14087" max="14087" width="15.42578125" style="359" customWidth="1"/>
    <col min="14088" max="14088" width="14.5703125" style="359" customWidth="1"/>
    <col min="14089" max="14089" width="15" style="359" customWidth="1"/>
    <col min="14090" max="14090" width="6.7109375" style="359" customWidth="1"/>
    <col min="14091" max="14091" width="14.28515625" style="359" customWidth="1"/>
    <col min="14092" max="14092" width="17.5703125" style="359" customWidth="1"/>
    <col min="14093" max="14093" width="27.7109375" style="359" customWidth="1"/>
    <col min="14094" max="14096" width="9.140625" style="359" customWidth="1"/>
    <col min="14097" max="14097" width="14.85546875" style="359" customWidth="1"/>
    <col min="14098" max="14098" width="13.85546875" style="359" customWidth="1"/>
    <col min="14099" max="14320" width="9.140625" style="359" customWidth="1"/>
    <col min="14321" max="14321" width="9" style="359"/>
    <col min="14322" max="14322" width="6.5703125" style="359" customWidth="1"/>
    <col min="14323" max="14323" width="79.5703125" style="359" customWidth="1"/>
    <col min="14324" max="14324" width="23.5703125" style="359" customWidth="1"/>
    <col min="14325" max="14325" width="27.85546875" style="359" customWidth="1"/>
    <col min="14326" max="14326" width="22.28515625" style="359" customWidth="1"/>
    <col min="14327" max="14327" width="23.5703125" style="359" customWidth="1"/>
    <col min="14328" max="14328" width="39" style="359" customWidth="1"/>
    <col min="14329" max="14329" width="36.42578125" style="359" customWidth="1"/>
    <col min="14330" max="14330" width="8" style="359" customWidth="1"/>
    <col min="14331" max="14331" width="15.5703125" style="359" customWidth="1"/>
    <col min="14332" max="14332" width="17.28515625" style="359" customWidth="1"/>
    <col min="14333" max="14333" width="18.85546875" style="359" customWidth="1"/>
    <col min="14334" max="14334" width="81" style="359" customWidth="1"/>
    <col min="14335" max="14335" width="14.85546875" style="359" customWidth="1"/>
    <col min="14336" max="14336" width="15.7109375" style="359" customWidth="1"/>
    <col min="14337" max="14337" width="17.5703125" style="359" customWidth="1"/>
    <col min="14338" max="14338" width="18.42578125" style="359" customWidth="1"/>
    <col min="14339" max="14339" width="16.5703125" style="359" customWidth="1"/>
    <col min="14340" max="14340" width="17.7109375" style="359" customWidth="1"/>
    <col min="14341" max="14341" width="17.85546875" style="359" customWidth="1"/>
    <col min="14342" max="14342" width="18.42578125" style="359" customWidth="1"/>
    <col min="14343" max="14343" width="15.42578125" style="359" customWidth="1"/>
    <col min="14344" max="14344" width="14.5703125" style="359" customWidth="1"/>
    <col min="14345" max="14345" width="15" style="359" customWidth="1"/>
    <col min="14346" max="14346" width="6.7109375" style="359" customWidth="1"/>
    <col min="14347" max="14347" width="14.28515625" style="359" customWidth="1"/>
    <col min="14348" max="14348" width="17.5703125" style="359" customWidth="1"/>
    <col min="14349" max="14349" width="27.7109375" style="359" customWidth="1"/>
    <col min="14350" max="14352" width="9.140625" style="359" customWidth="1"/>
    <col min="14353" max="14353" width="14.85546875" style="359" customWidth="1"/>
    <col min="14354" max="14354" width="13.85546875" style="359" customWidth="1"/>
    <col min="14355" max="14576" width="9.140625" style="359" customWidth="1"/>
    <col min="14577" max="14577" width="9" style="359"/>
    <col min="14578" max="14578" width="6.5703125" style="359" customWidth="1"/>
    <col min="14579" max="14579" width="79.5703125" style="359" customWidth="1"/>
    <col min="14580" max="14580" width="23.5703125" style="359" customWidth="1"/>
    <col min="14581" max="14581" width="27.85546875" style="359" customWidth="1"/>
    <col min="14582" max="14582" width="22.28515625" style="359" customWidth="1"/>
    <col min="14583" max="14583" width="23.5703125" style="359" customWidth="1"/>
    <col min="14584" max="14584" width="39" style="359" customWidth="1"/>
    <col min="14585" max="14585" width="36.42578125" style="359" customWidth="1"/>
    <col min="14586" max="14586" width="8" style="359" customWidth="1"/>
    <col min="14587" max="14587" width="15.5703125" style="359" customWidth="1"/>
    <col min="14588" max="14588" width="17.28515625" style="359" customWidth="1"/>
    <col min="14589" max="14589" width="18.85546875" style="359" customWidth="1"/>
    <col min="14590" max="14590" width="81" style="359" customWidth="1"/>
    <col min="14591" max="14591" width="14.85546875" style="359" customWidth="1"/>
    <col min="14592" max="14592" width="15.7109375" style="359" customWidth="1"/>
    <col min="14593" max="14593" width="17.5703125" style="359" customWidth="1"/>
    <col min="14594" max="14594" width="18.42578125" style="359" customWidth="1"/>
    <col min="14595" max="14595" width="16.5703125" style="359" customWidth="1"/>
    <col min="14596" max="14596" width="17.7109375" style="359" customWidth="1"/>
    <col min="14597" max="14597" width="17.85546875" style="359" customWidth="1"/>
    <col min="14598" max="14598" width="18.42578125" style="359" customWidth="1"/>
    <col min="14599" max="14599" width="15.42578125" style="359" customWidth="1"/>
    <col min="14600" max="14600" width="14.5703125" style="359" customWidth="1"/>
    <col min="14601" max="14601" width="15" style="359" customWidth="1"/>
    <col min="14602" max="14602" width="6.7109375" style="359" customWidth="1"/>
    <col min="14603" max="14603" width="14.28515625" style="359" customWidth="1"/>
    <col min="14604" max="14604" width="17.5703125" style="359" customWidth="1"/>
    <col min="14605" max="14605" width="27.7109375" style="359" customWidth="1"/>
    <col min="14606" max="14608" width="9.140625" style="359" customWidth="1"/>
    <col min="14609" max="14609" width="14.85546875" style="359" customWidth="1"/>
    <col min="14610" max="14610" width="13.85546875" style="359" customWidth="1"/>
    <col min="14611" max="14832" width="9.140625" style="359" customWidth="1"/>
    <col min="14833" max="14833" width="9" style="359"/>
    <col min="14834" max="14834" width="6.5703125" style="359" customWidth="1"/>
    <col min="14835" max="14835" width="79.5703125" style="359" customWidth="1"/>
    <col min="14836" max="14836" width="23.5703125" style="359" customWidth="1"/>
    <col min="14837" max="14837" width="27.85546875" style="359" customWidth="1"/>
    <col min="14838" max="14838" width="22.28515625" style="359" customWidth="1"/>
    <col min="14839" max="14839" width="23.5703125" style="359" customWidth="1"/>
    <col min="14840" max="14840" width="39" style="359" customWidth="1"/>
    <col min="14841" max="14841" width="36.42578125" style="359" customWidth="1"/>
    <col min="14842" max="14842" width="8" style="359" customWidth="1"/>
    <col min="14843" max="14843" width="15.5703125" style="359" customWidth="1"/>
    <col min="14844" max="14844" width="17.28515625" style="359" customWidth="1"/>
    <col min="14845" max="14845" width="18.85546875" style="359" customWidth="1"/>
    <col min="14846" max="14846" width="81" style="359" customWidth="1"/>
    <col min="14847" max="14847" width="14.85546875" style="359" customWidth="1"/>
    <col min="14848" max="14848" width="15.7109375" style="359" customWidth="1"/>
    <col min="14849" max="14849" width="17.5703125" style="359" customWidth="1"/>
    <col min="14850" max="14850" width="18.42578125" style="359" customWidth="1"/>
    <col min="14851" max="14851" width="16.5703125" style="359" customWidth="1"/>
    <col min="14852" max="14852" width="17.7109375" style="359" customWidth="1"/>
    <col min="14853" max="14853" width="17.85546875" style="359" customWidth="1"/>
    <col min="14854" max="14854" width="18.42578125" style="359" customWidth="1"/>
    <col min="14855" max="14855" width="15.42578125" style="359" customWidth="1"/>
    <col min="14856" max="14856" width="14.5703125" style="359" customWidth="1"/>
    <col min="14857" max="14857" width="15" style="359" customWidth="1"/>
    <col min="14858" max="14858" width="6.7109375" style="359" customWidth="1"/>
    <col min="14859" max="14859" width="14.28515625" style="359" customWidth="1"/>
    <col min="14860" max="14860" width="17.5703125" style="359" customWidth="1"/>
    <col min="14861" max="14861" width="27.7109375" style="359" customWidth="1"/>
    <col min="14862" max="14864" width="9.140625" style="359" customWidth="1"/>
    <col min="14865" max="14865" width="14.85546875" style="359" customWidth="1"/>
    <col min="14866" max="14866" width="13.85546875" style="359" customWidth="1"/>
    <col min="14867" max="15088" width="9.140625" style="359" customWidth="1"/>
    <col min="15089" max="15089" width="9" style="359"/>
    <col min="15090" max="15090" width="6.5703125" style="359" customWidth="1"/>
    <col min="15091" max="15091" width="79.5703125" style="359" customWidth="1"/>
    <col min="15092" max="15092" width="23.5703125" style="359" customWidth="1"/>
    <col min="15093" max="15093" width="27.85546875" style="359" customWidth="1"/>
    <col min="15094" max="15094" width="22.28515625" style="359" customWidth="1"/>
    <col min="15095" max="15095" width="23.5703125" style="359" customWidth="1"/>
    <col min="15096" max="15096" width="39" style="359" customWidth="1"/>
    <col min="15097" max="15097" width="36.42578125" style="359" customWidth="1"/>
    <col min="15098" max="15098" width="8" style="359" customWidth="1"/>
    <col min="15099" max="15099" width="15.5703125" style="359" customWidth="1"/>
    <col min="15100" max="15100" width="17.28515625" style="359" customWidth="1"/>
    <col min="15101" max="15101" width="18.85546875" style="359" customWidth="1"/>
    <col min="15102" max="15102" width="81" style="359" customWidth="1"/>
    <col min="15103" max="15103" width="14.85546875" style="359" customWidth="1"/>
    <col min="15104" max="15104" width="15.7109375" style="359" customWidth="1"/>
    <col min="15105" max="15105" width="17.5703125" style="359" customWidth="1"/>
    <col min="15106" max="15106" width="18.42578125" style="359" customWidth="1"/>
    <col min="15107" max="15107" width="16.5703125" style="359" customWidth="1"/>
    <col min="15108" max="15108" width="17.7109375" style="359" customWidth="1"/>
    <col min="15109" max="15109" width="17.85546875" style="359" customWidth="1"/>
    <col min="15110" max="15110" width="18.42578125" style="359" customWidth="1"/>
    <col min="15111" max="15111" width="15.42578125" style="359" customWidth="1"/>
    <col min="15112" max="15112" width="14.5703125" style="359" customWidth="1"/>
    <col min="15113" max="15113" width="15" style="359" customWidth="1"/>
    <col min="15114" max="15114" width="6.7109375" style="359" customWidth="1"/>
    <col min="15115" max="15115" width="14.28515625" style="359" customWidth="1"/>
    <col min="15116" max="15116" width="17.5703125" style="359" customWidth="1"/>
    <col min="15117" max="15117" width="27.7109375" style="359" customWidth="1"/>
    <col min="15118" max="15120" width="9.140625" style="359" customWidth="1"/>
    <col min="15121" max="15121" width="14.85546875" style="359" customWidth="1"/>
    <col min="15122" max="15122" width="13.85546875" style="359" customWidth="1"/>
    <col min="15123" max="15344" width="9.140625" style="359" customWidth="1"/>
    <col min="15345" max="15345" width="9" style="359"/>
    <col min="15346" max="15346" width="6.5703125" style="359" customWidth="1"/>
    <col min="15347" max="15347" width="79.5703125" style="359" customWidth="1"/>
    <col min="15348" max="15348" width="23.5703125" style="359" customWidth="1"/>
    <col min="15349" max="15349" width="27.85546875" style="359" customWidth="1"/>
    <col min="15350" max="15350" width="22.28515625" style="359" customWidth="1"/>
    <col min="15351" max="15351" width="23.5703125" style="359" customWidth="1"/>
    <col min="15352" max="15352" width="39" style="359" customWidth="1"/>
    <col min="15353" max="15353" width="36.42578125" style="359" customWidth="1"/>
    <col min="15354" max="15354" width="8" style="359" customWidth="1"/>
    <col min="15355" max="15355" width="15.5703125" style="359" customWidth="1"/>
    <col min="15356" max="15356" width="17.28515625" style="359" customWidth="1"/>
    <col min="15357" max="15357" width="18.85546875" style="359" customWidth="1"/>
    <col min="15358" max="15358" width="81" style="359" customWidth="1"/>
    <col min="15359" max="15359" width="14.85546875" style="359" customWidth="1"/>
    <col min="15360" max="15360" width="15.7109375" style="359" customWidth="1"/>
    <col min="15361" max="15361" width="17.5703125" style="359" customWidth="1"/>
    <col min="15362" max="15362" width="18.42578125" style="359" customWidth="1"/>
    <col min="15363" max="15363" width="16.5703125" style="359" customWidth="1"/>
    <col min="15364" max="15364" width="17.7109375" style="359" customWidth="1"/>
    <col min="15365" max="15365" width="17.85546875" style="359" customWidth="1"/>
    <col min="15366" max="15366" width="18.42578125" style="359" customWidth="1"/>
    <col min="15367" max="15367" width="15.42578125" style="359" customWidth="1"/>
    <col min="15368" max="15368" width="14.5703125" style="359" customWidth="1"/>
    <col min="15369" max="15369" width="15" style="359" customWidth="1"/>
    <col min="15370" max="15370" width="6.7109375" style="359" customWidth="1"/>
    <col min="15371" max="15371" width="14.28515625" style="359" customWidth="1"/>
    <col min="15372" max="15372" width="17.5703125" style="359" customWidth="1"/>
    <col min="15373" max="15373" width="27.7109375" style="359" customWidth="1"/>
    <col min="15374" max="15376" width="9.140625" style="359" customWidth="1"/>
    <col min="15377" max="15377" width="14.85546875" style="359" customWidth="1"/>
    <col min="15378" max="15378" width="13.85546875" style="359" customWidth="1"/>
    <col min="15379" max="15600" width="9.140625" style="359" customWidth="1"/>
    <col min="15601" max="15601" width="9" style="359"/>
    <col min="15602" max="15602" width="6.5703125" style="359" customWidth="1"/>
    <col min="15603" max="15603" width="79.5703125" style="359" customWidth="1"/>
    <col min="15604" max="15604" width="23.5703125" style="359" customWidth="1"/>
    <col min="15605" max="15605" width="27.85546875" style="359" customWidth="1"/>
    <col min="15606" max="15606" width="22.28515625" style="359" customWidth="1"/>
    <col min="15607" max="15607" width="23.5703125" style="359" customWidth="1"/>
    <col min="15608" max="15608" width="39" style="359" customWidth="1"/>
    <col min="15609" max="15609" width="36.42578125" style="359" customWidth="1"/>
    <col min="15610" max="15610" width="8" style="359" customWidth="1"/>
    <col min="15611" max="15611" width="15.5703125" style="359" customWidth="1"/>
    <col min="15612" max="15612" width="17.28515625" style="359" customWidth="1"/>
    <col min="15613" max="15613" width="18.85546875" style="359" customWidth="1"/>
    <col min="15614" max="15614" width="81" style="359" customWidth="1"/>
    <col min="15615" max="15615" width="14.85546875" style="359" customWidth="1"/>
    <col min="15616" max="15616" width="15.7109375" style="359" customWidth="1"/>
    <col min="15617" max="15617" width="17.5703125" style="359" customWidth="1"/>
    <col min="15618" max="15618" width="18.42578125" style="359" customWidth="1"/>
    <col min="15619" max="15619" width="16.5703125" style="359" customWidth="1"/>
    <col min="15620" max="15620" width="17.7109375" style="359" customWidth="1"/>
    <col min="15621" max="15621" width="17.85546875" style="359" customWidth="1"/>
    <col min="15622" max="15622" width="18.42578125" style="359" customWidth="1"/>
    <col min="15623" max="15623" width="15.42578125" style="359" customWidth="1"/>
    <col min="15624" max="15624" width="14.5703125" style="359" customWidth="1"/>
    <col min="15625" max="15625" width="15" style="359" customWidth="1"/>
    <col min="15626" max="15626" width="6.7109375" style="359" customWidth="1"/>
    <col min="15627" max="15627" width="14.28515625" style="359" customWidth="1"/>
    <col min="15628" max="15628" width="17.5703125" style="359" customWidth="1"/>
    <col min="15629" max="15629" width="27.7109375" style="359" customWidth="1"/>
    <col min="15630" max="15632" width="9.140625" style="359" customWidth="1"/>
    <col min="15633" max="15633" width="14.85546875" style="359" customWidth="1"/>
    <col min="15634" max="15634" width="13.85546875" style="359" customWidth="1"/>
    <col min="15635" max="15856" width="9.140625" style="359" customWidth="1"/>
    <col min="15857" max="15857" width="9" style="359"/>
    <col min="15858" max="15858" width="6.5703125" style="359" customWidth="1"/>
    <col min="15859" max="15859" width="79.5703125" style="359" customWidth="1"/>
    <col min="15860" max="15860" width="23.5703125" style="359" customWidth="1"/>
    <col min="15861" max="15861" width="27.85546875" style="359" customWidth="1"/>
    <col min="15862" max="15862" width="22.28515625" style="359" customWidth="1"/>
    <col min="15863" max="15863" width="23.5703125" style="359" customWidth="1"/>
    <col min="15864" max="15864" width="39" style="359" customWidth="1"/>
    <col min="15865" max="15865" width="36.42578125" style="359" customWidth="1"/>
    <col min="15866" max="15866" width="8" style="359" customWidth="1"/>
    <col min="15867" max="15867" width="15.5703125" style="359" customWidth="1"/>
    <col min="15868" max="15868" width="17.28515625" style="359" customWidth="1"/>
    <col min="15869" max="15869" width="18.85546875" style="359" customWidth="1"/>
    <col min="15870" max="15870" width="81" style="359" customWidth="1"/>
    <col min="15871" max="15871" width="14.85546875" style="359" customWidth="1"/>
    <col min="15872" max="15872" width="15.7109375" style="359" customWidth="1"/>
    <col min="15873" max="15873" width="17.5703125" style="359" customWidth="1"/>
    <col min="15874" max="15874" width="18.42578125" style="359" customWidth="1"/>
    <col min="15875" max="15875" width="16.5703125" style="359" customWidth="1"/>
    <col min="15876" max="15876" width="17.7109375" style="359" customWidth="1"/>
    <col min="15877" max="15877" width="17.85546875" style="359" customWidth="1"/>
    <col min="15878" max="15878" width="18.42578125" style="359" customWidth="1"/>
    <col min="15879" max="15879" width="15.42578125" style="359" customWidth="1"/>
    <col min="15880" max="15880" width="14.5703125" style="359" customWidth="1"/>
    <col min="15881" max="15881" width="15" style="359" customWidth="1"/>
    <col min="15882" max="15882" width="6.7109375" style="359" customWidth="1"/>
    <col min="15883" max="15883" width="14.28515625" style="359" customWidth="1"/>
    <col min="15884" max="15884" width="17.5703125" style="359" customWidth="1"/>
    <col min="15885" max="15885" width="27.7109375" style="359" customWidth="1"/>
    <col min="15886" max="15888" width="9.140625" style="359" customWidth="1"/>
    <col min="15889" max="15889" width="14.85546875" style="359" customWidth="1"/>
    <col min="15890" max="15890" width="13.85546875" style="359" customWidth="1"/>
    <col min="15891" max="16112" width="9.140625" style="359" customWidth="1"/>
    <col min="16113" max="16113" width="9" style="359"/>
    <col min="16114" max="16114" width="6.5703125" style="359" customWidth="1"/>
    <col min="16115" max="16115" width="79.5703125" style="359" customWidth="1"/>
    <col min="16116" max="16116" width="23.5703125" style="359" customWidth="1"/>
    <col min="16117" max="16117" width="27.85546875" style="359" customWidth="1"/>
    <col min="16118" max="16118" width="22.28515625" style="359" customWidth="1"/>
    <col min="16119" max="16119" width="23.5703125" style="359" customWidth="1"/>
    <col min="16120" max="16120" width="39" style="359" customWidth="1"/>
    <col min="16121" max="16121" width="36.42578125" style="359" customWidth="1"/>
    <col min="16122" max="16122" width="8" style="359" customWidth="1"/>
    <col min="16123" max="16123" width="15.5703125" style="359" customWidth="1"/>
    <col min="16124" max="16124" width="17.28515625" style="359" customWidth="1"/>
    <col min="16125" max="16125" width="18.85546875" style="359" customWidth="1"/>
    <col min="16126" max="16126" width="81" style="359" customWidth="1"/>
    <col min="16127" max="16127" width="14.85546875" style="359" customWidth="1"/>
    <col min="16128" max="16128" width="15.7109375" style="359" customWidth="1"/>
    <col min="16129" max="16129" width="17.5703125" style="359" customWidth="1"/>
    <col min="16130" max="16130" width="18.42578125" style="359" customWidth="1"/>
    <col min="16131" max="16131" width="16.5703125" style="359" customWidth="1"/>
    <col min="16132" max="16132" width="17.7109375" style="359" customWidth="1"/>
    <col min="16133" max="16133" width="17.85546875" style="359" customWidth="1"/>
    <col min="16134" max="16134" width="18.42578125" style="359" customWidth="1"/>
    <col min="16135" max="16135" width="15.42578125" style="359" customWidth="1"/>
    <col min="16136" max="16136" width="14.5703125" style="359" customWidth="1"/>
    <col min="16137" max="16137" width="15" style="359" customWidth="1"/>
    <col min="16138" max="16138" width="6.7109375" style="359" customWidth="1"/>
    <col min="16139" max="16139" width="14.28515625" style="359" customWidth="1"/>
    <col min="16140" max="16140" width="17.5703125" style="359" customWidth="1"/>
    <col min="16141" max="16141" width="27.7109375" style="359" customWidth="1"/>
    <col min="16142" max="16144" width="9.140625" style="359" customWidth="1"/>
    <col min="16145" max="16145" width="14.85546875" style="359" customWidth="1"/>
    <col min="16146" max="16146" width="13.85546875" style="359" customWidth="1"/>
    <col min="16147" max="16362" width="9.140625" style="359" customWidth="1"/>
    <col min="16363" max="16384" width="9" style="359"/>
  </cols>
  <sheetData>
    <row r="1" spans="1:16" s="350" customFormat="1" ht="31.5">
      <c r="A1" s="360" t="s">
        <v>177</v>
      </c>
      <c r="B1" s="360" t="s">
        <v>178</v>
      </c>
      <c r="C1" s="362" t="s">
        <v>179</v>
      </c>
      <c r="D1" s="362" t="s">
        <v>180</v>
      </c>
      <c r="E1" s="362" t="s">
        <v>181</v>
      </c>
      <c r="F1" s="362" t="s">
        <v>182</v>
      </c>
      <c r="G1" s="362" t="s">
        <v>183</v>
      </c>
      <c r="H1" s="365" t="s">
        <v>401</v>
      </c>
      <c r="I1" s="365" t="s">
        <v>402</v>
      </c>
      <c r="J1" s="363" t="s">
        <v>403</v>
      </c>
      <c r="K1" s="363" t="s">
        <v>404</v>
      </c>
      <c r="L1" s="363" t="s">
        <v>405</v>
      </c>
      <c r="M1" s="363" t="s">
        <v>406</v>
      </c>
      <c r="N1" s="363" t="s">
        <v>407</v>
      </c>
      <c r="O1" s="363" t="s">
        <v>408</v>
      </c>
      <c r="P1" s="363" t="s">
        <v>409</v>
      </c>
    </row>
    <row r="2" spans="1:16" s="351" customFormat="1">
      <c r="A2" s="398"/>
      <c r="B2" s="361"/>
      <c r="C2" s="348"/>
      <c r="D2" s="397"/>
      <c r="E2" s="400"/>
      <c r="F2" s="401"/>
      <c r="G2" s="402"/>
      <c r="H2" s="406"/>
      <c r="I2" s="407"/>
      <c r="J2" s="500">
        <v>0</v>
      </c>
      <c r="K2" s="500">
        <v>0</v>
      </c>
      <c r="L2" s="500">
        <v>0</v>
      </c>
      <c r="M2" s="500">
        <v>0</v>
      </c>
      <c r="N2" s="500">
        <v>0</v>
      </c>
      <c r="O2" s="500">
        <v>0</v>
      </c>
      <c r="P2" s="500">
        <f>SUM(J2:N2)-O2</f>
        <v>0</v>
      </c>
    </row>
    <row r="3" spans="1:16" s="351" customFormat="1">
      <c r="A3" s="398"/>
      <c r="B3" s="361"/>
      <c r="C3" s="348"/>
      <c r="D3" s="397"/>
      <c r="E3" s="400"/>
      <c r="F3" s="401"/>
      <c r="G3" s="402"/>
      <c r="H3" s="406"/>
      <c r="I3" s="407"/>
      <c r="J3" s="500">
        <v>0</v>
      </c>
      <c r="K3" s="500">
        <v>0</v>
      </c>
      <c r="L3" s="500">
        <v>0</v>
      </c>
      <c r="M3" s="500">
        <v>0</v>
      </c>
      <c r="N3" s="500">
        <v>0</v>
      </c>
      <c r="O3" s="500">
        <v>0</v>
      </c>
      <c r="P3" s="500">
        <f t="shared" ref="P3:P66" si="0">SUM(J3:N3)-O3</f>
        <v>0</v>
      </c>
    </row>
    <row r="4" spans="1:16" s="352" customFormat="1">
      <c r="A4" s="398"/>
      <c r="B4" s="361"/>
      <c r="C4" s="348"/>
      <c r="D4" s="397"/>
      <c r="E4" s="400"/>
      <c r="F4" s="404"/>
      <c r="G4" s="402"/>
      <c r="H4" s="406"/>
      <c r="I4" s="407"/>
      <c r="J4" s="500">
        <v>0</v>
      </c>
      <c r="K4" s="500">
        <v>0</v>
      </c>
      <c r="L4" s="500">
        <v>0</v>
      </c>
      <c r="M4" s="500">
        <v>0</v>
      </c>
      <c r="N4" s="500">
        <v>0</v>
      </c>
      <c r="O4" s="500">
        <v>0</v>
      </c>
      <c r="P4" s="500">
        <f t="shared" si="0"/>
        <v>0</v>
      </c>
    </row>
    <row r="5" spans="1:16" s="352" customFormat="1">
      <c r="A5" s="398"/>
      <c r="B5" s="361"/>
      <c r="C5" s="348"/>
      <c r="D5" s="397"/>
      <c r="E5" s="400"/>
      <c r="F5" s="401"/>
      <c r="G5" s="402"/>
      <c r="H5" s="406"/>
      <c r="I5" s="407"/>
      <c r="J5" s="500">
        <v>0</v>
      </c>
      <c r="K5" s="500">
        <v>0</v>
      </c>
      <c r="L5" s="500">
        <v>0</v>
      </c>
      <c r="M5" s="500">
        <v>0</v>
      </c>
      <c r="N5" s="500">
        <v>0</v>
      </c>
      <c r="O5" s="500">
        <v>0</v>
      </c>
      <c r="P5" s="500">
        <f t="shared" si="0"/>
        <v>0</v>
      </c>
    </row>
    <row r="6" spans="1:16" s="399" customFormat="1">
      <c r="A6" s="398"/>
      <c r="B6" s="361"/>
      <c r="C6" s="348"/>
      <c r="D6" s="397"/>
      <c r="E6" s="400"/>
      <c r="F6" s="401"/>
      <c r="G6" s="402"/>
      <c r="H6" s="406"/>
      <c r="I6" s="407"/>
      <c r="J6" s="500">
        <v>0</v>
      </c>
      <c r="K6" s="500">
        <v>0</v>
      </c>
      <c r="L6" s="500">
        <v>0</v>
      </c>
      <c r="M6" s="500">
        <v>0</v>
      </c>
      <c r="N6" s="500">
        <v>0</v>
      </c>
      <c r="O6" s="500">
        <v>0</v>
      </c>
      <c r="P6" s="500">
        <f t="shared" si="0"/>
        <v>0</v>
      </c>
    </row>
    <row r="7" spans="1:16" s="399" customFormat="1">
      <c r="A7" s="398"/>
      <c r="B7" s="361"/>
      <c r="C7" s="348"/>
      <c r="D7" s="397"/>
      <c r="E7" s="400"/>
      <c r="F7" s="401"/>
      <c r="G7" s="402"/>
      <c r="H7" s="406"/>
      <c r="I7" s="407"/>
      <c r="J7" s="500">
        <v>0</v>
      </c>
      <c r="K7" s="500">
        <v>0</v>
      </c>
      <c r="L7" s="500">
        <v>0</v>
      </c>
      <c r="M7" s="500">
        <v>0</v>
      </c>
      <c r="N7" s="500">
        <v>0</v>
      </c>
      <c r="O7" s="500">
        <v>0</v>
      </c>
      <c r="P7" s="500">
        <f t="shared" si="0"/>
        <v>0</v>
      </c>
    </row>
    <row r="8" spans="1:16" s="399" customFormat="1">
      <c r="A8" s="398"/>
      <c r="B8" s="361"/>
      <c r="C8" s="348"/>
      <c r="D8" s="397"/>
      <c r="E8" s="400"/>
      <c r="F8" s="401"/>
      <c r="G8" s="402"/>
      <c r="H8" s="406"/>
      <c r="I8" s="407"/>
      <c r="J8" s="500">
        <v>0</v>
      </c>
      <c r="K8" s="500">
        <v>0</v>
      </c>
      <c r="L8" s="500">
        <v>0</v>
      </c>
      <c r="M8" s="500">
        <v>0</v>
      </c>
      <c r="N8" s="500">
        <v>0</v>
      </c>
      <c r="O8" s="500">
        <v>0</v>
      </c>
      <c r="P8" s="500">
        <f t="shared" si="0"/>
        <v>0</v>
      </c>
    </row>
    <row r="9" spans="1:16" s="351" customFormat="1">
      <c r="A9" s="398"/>
      <c r="B9" s="361"/>
      <c r="C9" s="395"/>
      <c r="D9" s="396"/>
      <c r="E9" s="400"/>
      <c r="F9" s="404"/>
      <c r="G9" s="402"/>
      <c r="H9" s="406"/>
      <c r="I9" s="407"/>
      <c r="J9" s="500">
        <v>0</v>
      </c>
      <c r="K9" s="500">
        <v>0</v>
      </c>
      <c r="L9" s="500">
        <v>0</v>
      </c>
      <c r="M9" s="500">
        <v>0</v>
      </c>
      <c r="N9" s="500">
        <v>0</v>
      </c>
      <c r="O9" s="500">
        <v>0</v>
      </c>
      <c r="P9" s="500">
        <f t="shared" si="0"/>
        <v>0</v>
      </c>
    </row>
    <row r="10" spans="1:16" s="351" customFormat="1">
      <c r="A10" s="398"/>
      <c r="B10" s="361"/>
      <c r="C10" s="348"/>
      <c r="D10" s="397"/>
      <c r="E10" s="400"/>
      <c r="F10" s="404"/>
      <c r="G10" s="402"/>
      <c r="H10" s="406"/>
      <c r="I10" s="407"/>
      <c r="J10" s="500">
        <v>0</v>
      </c>
      <c r="K10" s="500">
        <v>0</v>
      </c>
      <c r="L10" s="500">
        <v>0</v>
      </c>
      <c r="M10" s="500">
        <v>0</v>
      </c>
      <c r="N10" s="500">
        <v>0</v>
      </c>
      <c r="O10" s="500">
        <v>0</v>
      </c>
      <c r="P10" s="500">
        <f t="shared" si="0"/>
        <v>0</v>
      </c>
    </row>
    <row r="11" spans="1:16" s="399" customFormat="1">
      <c r="A11" s="398"/>
      <c r="B11" s="361"/>
      <c r="C11" s="348"/>
      <c r="D11" s="397"/>
      <c r="E11" s="400"/>
      <c r="F11" s="401"/>
      <c r="G11" s="402"/>
      <c r="H11" s="406"/>
      <c r="I11" s="407"/>
      <c r="J11" s="500">
        <v>0</v>
      </c>
      <c r="K11" s="500">
        <v>0</v>
      </c>
      <c r="L11" s="500">
        <v>0</v>
      </c>
      <c r="M11" s="500">
        <v>0</v>
      </c>
      <c r="N11" s="500">
        <v>0</v>
      </c>
      <c r="O11" s="500">
        <v>0</v>
      </c>
      <c r="P11" s="500">
        <f t="shared" si="0"/>
        <v>0</v>
      </c>
    </row>
    <row r="12" spans="1:16" s="399" customFormat="1">
      <c r="A12" s="398"/>
      <c r="B12" s="361"/>
      <c r="C12" s="348"/>
      <c r="D12" s="397"/>
      <c r="E12" s="400"/>
      <c r="F12" s="401"/>
      <c r="G12" s="402"/>
      <c r="H12" s="406"/>
      <c r="I12" s="407"/>
      <c r="J12" s="500">
        <v>0</v>
      </c>
      <c r="K12" s="500">
        <v>0</v>
      </c>
      <c r="L12" s="500">
        <v>0</v>
      </c>
      <c r="M12" s="500">
        <v>0</v>
      </c>
      <c r="N12" s="500">
        <v>0</v>
      </c>
      <c r="O12" s="500">
        <v>0</v>
      </c>
      <c r="P12" s="500">
        <f t="shared" si="0"/>
        <v>0</v>
      </c>
    </row>
    <row r="13" spans="1:16" s="399" customFormat="1">
      <c r="A13" s="398"/>
      <c r="B13" s="361"/>
      <c r="C13" s="332"/>
      <c r="D13" s="396"/>
      <c r="E13" s="400"/>
      <c r="F13" s="401"/>
      <c r="G13" s="402"/>
      <c r="H13" s="406"/>
      <c r="I13" s="407"/>
      <c r="J13" s="500">
        <v>0</v>
      </c>
      <c r="K13" s="500">
        <v>0</v>
      </c>
      <c r="L13" s="500">
        <v>0</v>
      </c>
      <c r="M13" s="500">
        <v>0</v>
      </c>
      <c r="N13" s="500">
        <v>0</v>
      </c>
      <c r="O13" s="500">
        <v>0</v>
      </c>
      <c r="P13" s="500">
        <f t="shared" si="0"/>
        <v>0</v>
      </c>
    </row>
    <row r="14" spans="1:16" s="399" customFormat="1">
      <c r="A14" s="398"/>
      <c r="B14" s="361"/>
      <c r="C14" s="348"/>
      <c r="D14" s="397"/>
      <c r="E14" s="400"/>
      <c r="F14" s="401"/>
      <c r="G14" s="402"/>
      <c r="H14" s="406"/>
      <c r="I14" s="407"/>
      <c r="J14" s="500">
        <v>0</v>
      </c>
      <c r="K14" s="500">
        <v>0</v>
      </c>
      <c r="L14" s="500">
        <v>0</v>
      </c>
      <c r="M14" s="500">
        <v>0</v>
      </c>
      <c r="N14" s="500">
        <v>0</v>
      </c>
      <c r="O14" s="500">
        <v>0</v>
      </c>
      <c r="P14" s="500">
        <f t="shared" si="0"/>
        <v>0</v>
      </c>
    </row>
    <row r="15" spans="1:16" s="399" customFormat="1">
      <c r="A15" s="398"/>
      <c r="B15" s="361"/>
      <c r="C15" s="348"/>
      <c r="D15" s="397"/>
      <c r="E15" s="400"/>
      <c r="F15" s="401"/>
      <c r="G15" s="402"/>
      <c r="H15" s="406"/>
      <c r="I15" s="407"/>
      <c r="J15" s="500">
        <v>0</v>
      </c>
      <c r="K15" s="500">
        <v>0</v>
      </c>
      <c r="L15" s="500">
        <v>0</v>
      </c>
      <c r="M15" s="500">
        <v>0</v>
      </c>
      <c r="N15" s="500">
        <v>0</v>
      </c>
      <c r="O15" s="500">
        <v>0</v>
      </c>
      <c r="P15" s="500">
        <f t="shared" si="0"/>
        <v>0</v>
      </c>
    </row>
    <row r="16" spans="1:16" s="399" customFormat="1">
      <c r="A16" s="398"/>
      <c r="B16" s="361"/>
      <c r="C16" s="348"/>
      <c r="D16" s="397"/>
      <c r="E16" s="400"/>
      <c r="F16" s="401"/>
      <c r="G16" s="402"/>
      <c r="H16" s="406"/>
      <c r="I16" s="407"/>
      <c r="J16" s="500">
        <v>0</v>
      </c>
      <c r="K16" s="500">
        <v>0</v>
      </c>
      <c r="L16" s="500">
        <v>0</v>
      </c>
      <c r="M16" s="500">
        <v>0</v>
      </c>
      <c r="N16" s="500">
        <v>0</v>
      </c>
      <c r="O16" s="500">
        <v>0</v>
      </c>
      <c r="P16" s="500">
        <f t="shared" si="0"/>
        <v>0</v>
      </c>
    </row>
    <row r="17" spans="1:16" s="399" customFormat="1">
      <c r="A17" s="398"/>
      <c r="B17" s="361"/>
      <c r="C17" s="348"/>
      <c r="D17" s="397"/>
      <c r="E17" s="400"/>
      <c r="F17" s="403"/>
      <c r="G17" s="402"/>
      <c r="H17" s="406"/>
      <c r="I17" s="407"/>
      <c r="J17" s="500">
        <v>0</v>
      </c>
      <c r="K17" s="500">
        <v>0</v>
      </c>
      <c r="L17" s="500">
        <v>0</v>
      </c>
      <c r="M17" s="500">
        <v>0</v>
      </c>
      <c r="N17" s="500">
        <v>0</v>
      </c>
      <c r="O17" s="500">
        <v>0</v>
      </c>
      <c r="P17" s="500">
        <f t="shared" si="0"/>
        <v>0</v>
      </c>
    </row>
    <row r="18" spans="1:16" s="399" customFormat="1">
      <c r="A18" s="398"/>
      <c r="B18" s="361"/>
      <c r="C18" s="348"/>
      <c r="D18" s="397"/>
      <c r="E18" s="400"/>
      <c r="F18" s="404"/>
      <c r="G18" s="402"/>
      <c r="H18" s="406"/>
      <c r="I18" s="407"/>
      <c r="J18" s="500">
        <v>0</v>
      </c>
      <c r="K18" s="500">
        <v>0</v>
      </c>
      <c r="L18" s="500">
        <v>0</v>
      </c>
      <c r="M18" s="500">
        <v>0</v>
      </c>
      <c r="N18" s="500">
        <v>0</v>
      </c>
      <c r="O18" s="500">
        <v>0</v>
      </c>
      <c r="P18" s="500">
        <f t="shared" si="0"/>
        <v>0</v>
      </c>
    </row>
    <row r="19" spans="1:16" s="399" customFormat="1">
      <c r="A19" s="398"/>
      <c r="B19" s="361"/>
      <c r="C19" s="348"/>
      <c r="D19" s="397"/>
      <c r="E19" s="400"/>
      <c r="F19" s="404"/>
      <c r="G19" s="402"/>
      <c r="H19" s="406"/>
      <c r="I19" s="407"/>
      <c r="J19" s="500">
        <v>0</v>
      </c>
      <c r="K19" s="500">
        <v>0</v>
      </c>
      <c r="L19" s="500">
        <v>0</v>
      </c>
      <c r="M19" s="500">
        <v>0</v>
      </c>
      <c r="N19" s="500">
        <v>0</v>
      </c>
      <c r="O19" s="500">
        <v>0</v>
      </c>
      <c r="P19" s="500">
        <f t="shared" si="0"/>
        <v>0</v>
      </c>
    </row>
    <row r="20" spans="1:16" s="399" customFormat="1">
      <c r="A20" s="398"/>
      <c r="B20" s="361"/>
      <c r="C20" s="348"/>
      <c r="D20" s="397"/>
      <c r="E20" s="400"/>
      <c r="F20" s="401"/>
      <c r="G20" s="402"/>
      <c r="H20" s="406"/>
      <c r="I20" s="407"/>
      <c r="J20" s="500">
        <v>0</v>
      </c>
      <c r="K20" s="500">
        <v>0</v>
      </c>
      <c r="L20" s="500">
        <v>0</v>
      </c>
      <c r="M20" s="500">
        <v>0</v>
      </c>
      <c r="N20" s="500">
        <v>0</v>
      </c>
      <c r="O20" s="500">
        <v>0</v>
      </c>
      <c r="P20" s="500">
        <f t="shared" si="0"/>
        <v>0</v>
      </c>
    </row>
    <row r="21" spans="1:16" s="399" customFormat="1">
      <c r="A21" s="398"/>
      <c r="B21" s="361"/>
      <c r="C21" s="348"/>
      <c r="D21" s="397"/>
      <c r="E21" s="400"/>
      <c r="F21" s="401"/>
      <c r="G21" s="402"/>
      <c r="H21" s="406"/>
      <c r="I21" s="407"/>
      <c r="J21" s="500">
        <v>0</v>
      </c>
      <c r="K21" s="500">
        <v>0</v>
      </c>
      <c r="L21" s="500">
        <v>0</v>
      </c>
      <c r="M21" s="500">
        <v>0</v>
      </c>
      <c r="N21" s="500">
        <v>0</v>
      </c>
      <c r="O21" s="500">
        <v>0</v>
      </c>
      <c r="P21" s="500">
        <f t="shared" si="0"/>
        <v>0</v>
      </c>
    </row>
    <row r="22" spans="1:16" s="399" customFormat="1">
      <c r="A22" s="398"/>
      <c r="B22" s="361"/>
      <c r="C22" s="348"/>
      <c r="D22" s="397"/>
      <c r="E22" s="400"/>
      <c r="F22" s="401"/>
      <c r="G22" s="402"/>
      <c r="H22" s="406"/>
      <c r="I22" s="407"/>
      <c r="J22" s="500">
        <v>0</v>
      </c>
      <c r="K22" s="500">
        <v>0</v>
      </c>
      <c r="L22" s="500">
        <v>0</v>
      </c>
      <c r="M22" s="500">
        <v>0</v>
      </c>
      <c r="N22" s="500">
        <v>0</v>
      </c>
      <c r="O22" s="500">
        <v>0</v>
      </c>
      <c r="P22" s="500">
        <f t="shared" si="0"/>
        <v>0</v>
      </c>
    </row>
    <row r="23" spans="1:16" s="399" customFormat="1">
      <c r="A23" s="398"/>
      <c r="B23" s="361"/>
      <c r="C23" s="348"/>
      <c r="D23" s="397"/>
      <c r="E23" s="400"/>
      <c r="F23" s="401"/>
      <c r="G23" s="402"/>
      <c r="H23" s="406"/>
      <c r="I23" s="407"/>
      <c r="J23" s="500">
        <v>0</v>
      </c>
      <c r="K23" s="500">
        <v>0</v>
      </c>
      <c r="L23" s="500">
        <v>0</v>
      </c>
      <c r="M23" s="500">
        <v>0</v>
      </c>
      <c r="N23" s="500">
        <v>0</v>
      </c>
      <c r="O23" s="500">
        <v>0</v>
      </c>
      <c r="P23" s="500">
        <f t="shared" si="0"/>
        <v>0</v>
      </c>
    </row>
    <row r="24" spans="1:16" s="399" customFormat="1">
      <c r="A24" s="398"/>
      <c r="B24" s="361"/>
      <c r="C24" s="395"/>
      <c r="D24" s="408"/>
      <c r="E24" s="400"/>
      <c r="F24" s="401"/>
      <c r="G24" s="402"/>
      <c r="H24" s="406"/>
      <c r="I24" s="407"/>
      <c r="J24" s="500">
        <v>0</v>
      </c>
      <c r="K24" s="500">
        <v>0</v>
      </c>
      <c r="L24" s="500">
        <v>0</v>
      </c>
      <c r="M24" s="500">
        <v>0</v>
      </c>
      <c r="N24" s="500">
        <v>0</v>
      </c>
      <c r="O24" s="500">
        <v>0</v>
      </c>
      <c r="P24" s="500">
        <f t="shared" si="0"/>
        <v>0</v>
      </c>
    </row>
    <row r="25" spans="1:16" s="399" customFormat="1">
      <c r="A25" s="398"/>
      <c r="B25" s="361"/>
      <c r="C25" s="348"/>
      <c r="D25" s="397"/>
      <c r="E25" s="400"/>
      <c r="F25" s="404"/>
      <c r="G25" s="402"/>
      <c r="H25" s="406"/>
      <c r="I25" s="407"/>
      <c r="J25" s="500">
        <v>0</v>
      </c>
      <c r="K25" s="500">
        <v>0</v>
      </c>
      <c r="L25" s="500">
        <v>0</v>
      </c>
      <c r="M25" s="500">
        <v>0</v>
      </c>
      <c r="N25" s="500">
        <v>0</v>
      </c>
      <c r="O25" s="500">
        <v>0</v>
      </c>
      <c r="P25" s="500">
        <f t="shared" si="0"/>
        <v>0</v>
      </c>
    </row>
    <row r="26" spans="1:16" s="399" customFormat="1">
      <c r="A26" s="398"/>
      <c r="B26" s="361"/>
      <c r="C26" s="348"/>
      <c r="D26" s="397"/>
      <c r="E26" s="400"/>
      <c r="F26" s="404"/>
      <c r="G26" s="402"/>
      <c r="H26" s="406"/>
      <c r="I26" s="407"/>
      <c r="J26" s="500">
        <v>0</v>
      </c>
      <c r="K26" s="500">
        <v>0</v>
      </c>
      <c r="L26" s="500">
        <v>0</v>
      </c>
      <c r="M26" s="500">
        <v>0</v>
      </c>
      <c r="N26" s="500">
        <v>0</v>
      </c>
      <c r="O26" s="500">
        <v>0</v>
      </c>
      <c r="P26" s="500">
        <f t="shared" si="0"/>
        <v>0</v>
      </c>
    </row>
    <row r="27" spans="1:16" s="399" customFormat="1">
      <c r="A27" s="398"/>
      <c r="B27" s="361"/>
      <c r="C27" s="348"/>
      <c r="D27" s="397"/>
      <c r="E27" s="400"/>
      <c r="F27" s="404"/>
      <c r="G27" s="402"/>
      <c r="H27" s="406"/>
      <c r="I27" s="407"/>
      <c r="J27" s="500">
        <v>0</v>
      </c>
      <c r="K27" s="500">
        <v>0</v>
      </c>
      <c r="L27" s="500">
        <v>0</v>
      </c>
      <c r="M27" s="500">
        <v>0</v>
      </c>
      <c r="N27" s="500">
        <v>0</v>
      </c>
      <c r="O27" s="500">
        <v>0</v>
      </c>
      <c r="P27" s="500">
        <f t="shared" si="0"/>
        <v>0</v>
      </c>
    </row>
    <row r="28" spans="1:16" s="399" customFormat="1">
      <c r="A28" s="398"/>
      <c r="B28" s="361"/>
      <c r="C28" s="348"/>
      <c r="D28" s="397"/>
      <c r="E28" s="400"/>
      <c r="F28" s="401"/>
      <c r="G28" s="402"/>
      <c r="H28" s="406"/>
      <c r="I28" s="407"/>
      <c r="J28" s="500">
        <v>0</v>
      </c>
      <c r="K28" s="500">
        <v>0</v>
      </c>
      <c r="L28" s="500">
        <v>0</v>
      </c>
      <c r="M28" s="500">
        <v>0</v>
      </c>
      <c r="N28" s="500">
        <v>0</v>
      </c>
      <c r="O28" s="500">
        <v>0</v>
      </c>
      <c r="P28" s="500">
        <f t="shared" si="0"/>
        <v>0</v>
      </c>
    </row>
    <row r="29" spans="1:16" s="399" customFormat="1">
      <c r="A29" s="398"/>
      <c r="B29" s="361"/>
      <c r="C29" s="348"/>
      <c r="D29" s="397"/>
      <c r="E29" s="400"/>
      <c r="F29" s="404"/>
      <c r="G29" s="402"/>
      <c r="H29" s="406"/>
      <c r="I29" s="407"/>
      <c r="J29" s="500">
        <v>0</v>
      </c>
      <c r="K29" s="500">
        <v>0</v>
      </c>
      <c r="L29" s="500">
        <v>0</v>
      </c>
      <c r="M29" s="500">
        <v>0</v>
      </c>
      <c r="N29" s="500">
        <v>0</v>
      </c>
      <c r="O29" s="500">
        <v>0</v>
      </c>
      <c r="P29" s="500">
        <f t="shared" si="0"/>
        <v>0</v>
      </c>
    </row>
    <row r="30" spans="1:16" s="399" customFormat="1">
      <c r="A30" s="398"/>
      <c r="B30" s="361"/>
      <c r="C30" s="395"/>
      <c r="D30" s="408"/>
      <c r="E30" s="400"/>
      <c r="F30" s="401"/>
      <c r="G30" s="402"/>
      <c r="H30" s="406"/>
      <c r="I30" s="407"/>
      <c r="J30" s="500">
        <v>0</v>
      </c>
      <c r="K30" s="500">
        <v>0</v>
      </c>
      <c r="L30" s="500">
        <v>0</v>
      </c>
      <c r="M30" s="500">
        <v>0</v>
      </c>
      <c r="N30" s="500">
        <v>0</v>
      </c>
      <c r="O30" s="500">
        <v>0</v>
      </c>
      <c r="P30" s="500">
        <f t="shared" si="0"/>
        <v>0</v>
      </c>
    </row>
    <row r="31" spans="1:16" s="399" customFormat="1">
      <c r="A31" s="398"/>
      <c r="B31" s="361"/>
      <c r="C31" s="395"/>
      <c r="D31" s="409"/>
      <c r="E31" s="400"/>
      <c r="F31" s="401"/>
      <c r="G31" s="402"/>
      <c r="H31" s="406"/>
      <c r="I31" s="407"/>
      <c r="J31" s="500">
        <v>0</v>
      </c>
      <c r="K31" s="500">
        <v>0</v>
      </c>
      <c r="L31" s="500">
        <v>0</v>
      </c>
      <c r="M31" s="500">
        <v>0</v>
      </c>
      <c r="N31" s="500">
        <v>0</v>
      </c>
      <c r="O31" s="500">
        <v>0</v>
      </c>
      <c r="P31" s="500">
        <f t="shared" si="0"/>
        <v>0</v>
      </c>
    </row>
    <row r="32" spans="1:16" s="399" customFormat="1">
      <c r="A32" s="398"/>
      <c r="B32" s="361"/>
      <c r="C32" s="348"/>
      <c r="D32" s="397"/>
      <c r="E32" s="400"/>
      <c r="F32" s="404"/>
      <c r="G32" s="402"/>
      <c r="H32" s="406"/>
      <c r="I32" s="407"/>
      <c r="J32" s="500">
        <v>0</v>
      </c>
      <c r="K32" s="500">
        <v>0</v>
      </c>
      <c r="L32" s="500">
        <v>0</v>
      </c>
      <c r="M32" s="500">
        <v>0</v>
      </c>
      <c r="N32" s="500">
        <v>0</v>
      </c>
      <c r="O32" s="500">
        <v>0</v>
      </c>
      <c r="P32" s="500">
        <f t="shared" si="0"/>
        <v>0</v>
      </c>
    </row>
    <row r="33" spans="1:16" s="399" customFormat="1">
      <c r="A33" s="398"/>
      <c r="B33" s="361"/>
      <c r="C33" s="348"/>
      <c r="D33" s="397"/>
      <c r="E33" s="400"/>
      <c r="F33" s="401"/>
      <c r="G33" s="402"/>
      <c r="H33" s="406"/>
      <c r="I33" s="407"/>
      <c r="J33" s="500">
        <v>0</v>
      </c>
      <c r="K33" s="500">
        <v>0</v>
      </c>
      <c r="L33" s="500">
        <v>0</v>
      </c>
      <c r="M33" s="500">
        <v>0</v>
      </c>
      <c r="N33" s="500">
        <v>0</v>
      </c>
      <c r="O33" s="500">
        <v>0</v>
      </c>
      <c r="P33" s="500">
        <f t="shared" si="0"/>
        <v>0</v>
      </c>
    </row>
    <row r="34" spans="1:16" s="399" customFormat="1">
      <c r="A34" s="398"/>
      <c r="B34" s="361"/>
      <c r="C34" s="348"/>
      <c r="D34" s="397"/>
      <c r="E34" s="400"/>
      <c r="F34" s="401"/>
      <c r="G34" s="402"/>
      <c r="H34" s="406"/>
      <c r="I34" s="407"/>
      <c r="J34" s="500">
        <v>0</v>
      </c>
      <c r="K34" s="500">
        <v>0</v>
      </c>
      <c r="L34" s="500">
        <v>0</v>
      </c>
      <c r="M34" s="500">
        <v>0</v>
      </c>
      <c r="N34" s="500">
        <v>0</v>
      </c>
      <c r="O34" s="500">
        <v>0</v>
      </c>
      <c r="P34" s="500">
        <f t="shared" si="0"/>
        <v>0</v>
      </c>
    </row>
    <row r="35" spans="1:16" s="399" customFormat="1">
      <c r="A35" s="398"/>
      <c r="B35" s="361"/>
      <c r="C35" s="395"/>
      <c r="D35" s="408"/>
      <c r="E35" s="400"/>
      <c r="F35" s="404"/>
      <c r="G35" s="402"/>
      <c r="H35" s="406"/>
      <c r="I35" s="407"/>
      <c r="J35" s="500">
        <v>0</v>
      </c>
      <c r="K35" s="500">
        <v>0</v>
      </c>
      <c r="L35" s="500">
        <v>0</v>
      </c>
      <c r="M35" s="500">
        <v>0</v>
      </c>
      <c r="N35" s="500">
        <v>0</v>
      </c>
      <c r="O35" s="500">
        <v>0</v>
      </c>
      <c r="P35" s="500">
        <f t="shared" si="0"/>
        <v>0</v>
      </c>
    </row>
    <row r="36" spans="1:16" s="399" customFormat="1">
      <c r="A36" s="398"/>
      <c r="B36" s="361"/>
      <c r="C36" s="348"/>
      <c r="D36" s="397"/>
      <c r="E36" s="400"/>
      <c r="F36" s="404"/>
      <c r="G36" s="402"/>
      <c r="H36" s="406"/>
      <c r="I36" s="407"/>
      <c r="J36" s="500">
        <v>0</v>
      </c>
      <c r="K36" s="500">
        <v>0</v>
      </c>
      <c r="L36" s="500">
        <v>0</v>
      </c>
      <c r="M36" s="500">
        <v>0</v>
      </c>
      <c r="N36" s="500">
        <v>0</v>
      </c>
      <c r="O36" s="500">
        <v>0</v>
      </c>
      <c r="P36" s="500">
        <f t="shared" si="0"/>
        <v>0</v>
      </c>
    </row>
    <row r="37" spans="1:16" s="399" customFormat="1">
      <c r="A37" s="398"/>
      <c r="B37" s="361"/>
      <c r="C37" s="348"/>
      <c r="D37" s="397"/>
      <c r="E37" s="400"/>
      <c r="F37" s="405"/>
      <c r="G37" s="402"/>
      <c r="H37" s="406"/>
      <c r="I37" s="407"/>
      <c r="J37" s="500">
        <v>0</v>
      </c>
      <c r="K37" s="500">
        <v>0</v>
      </c>
      <c r="L37" s="500">
        <v>0</v>
      </c>
      <c r="M37" s="500">
        <v>0</v>
      </c>
      <c r="N37" s="500">
        <v>0</v>
      </c>
      <c r="O37" s="500">
        <v>0</v>
      </c>
      <c r="P37" s="500">
        <f t="shared" si="0"/>
        <v>0</v>
      </c>
    </row>
    <row r="38" spans="1:16" s="399" customFormat="1">
      <c r="A38" s="398"/>
      <c r="B38" s="361"/>
      <c r="C38" s="348"/>
      <c r="D38" s="397"/>
      <c r="E38" s="400"/>
      <c r="F38" s="401"/>
      <c r="G38" s="402"/>
      <c r="H38" s="406"/>
      <c r="I38" s="407"/>
      <c r="J38" s="500">
        <v>0</v>
      </c>
      <c r="K38" s="500">
        <v>0</v>
      </c>
      <c r="L38" s="500">
        <v>0</v>
      </c>
      <c r="M38" s="500">
        <v>0</v>
      </c>
      <c r="N38" s="500">
        <v>0</v>
      </c>
      <c r="O38" s="500">
        <v>0</v>
      </c>
      <c r="P38" s="500">
        <f t="shared" si="0"/>
        <v>0</v>
      </c>
    </row>
    <row r="39" spans="1:16" s="399" customFormat="1">
      <c r="A39" s="398"/>
      <c r="B39" s="361"/>
      <c r="C39" s="395"/>
      <c r="D39" s="396"/>
      <c r="E39" s="400"/>
      <c r="F39" s="401"/>
      <c r="G39" s="402"/>
      <c r="H39" s="406"/>
      <c r="I39" s="407"/>
      <c r="J39" s="500">
        <v>0</v>
      </c>
      <c r="K39" s="500">
        <v>0</v>
      </c>
      <c r="L39" s="500">
        <v>0</v>
      </c>
      <c r="M39" s="500">
        <v>0</v>
      </c>
      <c r="N39" s="500">
        <v>0</v>
      </c>
      <c r="O39" s="500">
        <v>0</v>
      </c>
      <c r="P39" s="500">
        <f t="shared" si="0"/>
        <v>0</v>
      </c>
    </row>
    <row r="40" spans="1:16" s="399" customFormat="1">
      <c r="A40" s="398"/>
      <c r="B40" s="361"/>
      <c r="C40" s="348"/>
      <c r="D40" s="397"/>
      <c r="E40" s="400"/>
      <c r="F40" s="401"/>
      <c r="G40" s="402"/>
      <c r="H40" s="406"/>
      <c r="I40" s="407"/>
      <c r="J40" s="500">
        <v>0</v>
      </c>
      <c r="K40" s="500">
        <v>0</v>
      </c>
      <c r="L40" s="500">
        <v>0</v>
      </c>
      <c r="M40" s="500">
        <v>0</v>
      </c>
      <c r="N40" s="500">
        <v>0</v>
      </c>
      <c r="O40" s="500">
        <v>0</v>
      </c>
      <c r="P40" s="500">
        <f t="shared" si="0"/>
        <v>0</v>
      </c>
    </row>
    <row r="41" spans="1:16" s="399" customFormat="1">
      <c r="A41" s="398"/>
      <c r="B41" s="361"/>
      <c r="C41" s="348"/>
      <c r="D41" s="397"/>
      <c r="E41" s="400"/>
      <c r="F41" s="401"/>
      <c r="G41" s="402"/>
      <c r="H41" s="406"/>
      <c r="I41" s="407"/>
      <c r="J41" s="500">
        <v>0</v>
      </c>
      <c r="K41" s="500">
        <v>0</v>
      </c>
      <c r="L41" s="500">
        <v>0</v>
      </c>
      <c r="M41" s="500">
        <v>0</v>
      </c>
      <c r="N41" s="500">
        <v>0</v>
      </c>
      <c r="O41" s="500">
        <v>0</v>
      </c>
      <c r="P41" s="500">
        <f t="shared" si="0"/>
        <v>0</v>
      </c>
    </row>
    <row r="42" spans="1:16" s="399" customFormat="1">
      <c r="A42" s="398"/>
      <c r="B42" s="361"/>
      <c r="C42" s="348"/>
      <c r="D42" s="397"/>
      <c r="E42" s="400"/>
      <c r="F42" s="401"/>
      <c r="G42" s="402"/>
      <c r="H42" s="406"/>
      <c r="I42" s="407"/>
      <c r="J42" s="500">
        <v>0</v>
      </c>
      <c r="K42" s="500">
        <v>0</v>
      </c>
      <c r="L42" s="500">
        <v>0</v>
      </c>
      <c r="M42" s="500">
        <v>0</v>
      </c>
      <c r="N42" s="500">
        <v>0</v>
      </c>
      <c r="O42" s="500">
        <v>0</v>
      </c>
      <c r="P42" s="500">
        <f t="shared" si="0"/>
        <v>0</v>
      </c>
    </row>
    <row r="43" spans="1:16" s="399" customFormat="1">
      <c r="A43" s="398"/>
      <c r="B43" s="361"/>
      <c r="C43" s="348"/>
      <c r="D43" s="397"/>
      <c r="E43" s="400"/>
      <c r="F43" s="401"/>
      <c r="G43" s="402"/>
      <c r="H43" s="406"/>
      <c r="I43" s="407"/>
      <c r="J43" s="500">
        <v>0</v>
      </c>
      <c r="K43" s="500">
        <v>0</v>
      </c>
      <c r="L43" s="500">
        <v>0</v>
      </c>
      <c r="M43" s="500">
        <v>0</v>
      </c>
      <c r="N43" s="500">
        <v>0</v>
      </c>
      <c r="O43" s="500">
        <v>0</v>
      </c>
      <c r="P43" s="500">
        <f t="shared" si="0"/>
        <v>0</v>
      </c>
    </row>
    <row r="44" spans="1:16" s="353" customFormat="1">
      <c r="A44" s="398"/>
      <c r="B44" s="361"/>
      <c r="C44" s="348"/>
      <c r="D44" s="397"/>
      <c r="E44" s="400"/>
      <c r="F44" s="404"/>
      <c r="G44" s="402"/>
      <c r="H44" s="406"/>
      <c r="I44" s="407"/>
      <c r="J44" s="500">
        <v>0</v>
      </c>
      <c r="K44" s="500">
        <v>0</v>
      </c>
      <c r="L44" s="500">
        <v>0</v>
      </c>
      <c r="M44" s="500">
        <v>0</v>
      </c>
      <c r="N44" s="500">
        <v>0</v>
      </c>
      <c r="O44" s="500">
        <v>0</v>
      </c>
      <c r="P44" s="500">
        <f t="shared" si="0"/>
        <v>0</v>
      </c>
    </row>
    <row r="45" spans="1:16" s="354" customFormat="1">
      <c r="A45" s="398"/>
      <c r="B45" s="361"/>
      <c r="C45" s="348"/>
      <c r="D45" s="397"/>
      <c r="E45" s="400"/>
      <c r="F45" s="401"/>
      <c r="G45" s="402"/>
      <c r="H45" s="406"/>
      <c r="I45" s="407"/>
      <c r="J45" s="500">
        <v>0</v>
      </c>
      <c r="K45" s="500">
        <v>0</v>
      </c>
      <c r="L45" s="500">
        <v>0</v>
      </c>
      <c r="M45" s="500">
        <v>0</v>
      </c>
      <c r="N45" s="500">
        <v>0</v>
      </c>
      <c r="O45" s="500">
        <v>0</v>
      </c>
      <c r="P45" s="500">
        <f t="shared" si="0"/>
        <v>0</v>
      </c>
    </row>
    <row r="46" spans="1:16" s="354" customFormat="1">
      <c r="A46" s="398"/>
      <c r="B46" s="361"/>
      <c r="C46" s="348"/>
      <c r="D46" s="397"/>
      <c r="E46" s="400"/>
      <c r="F46" s="404"/>
      <c r="G46" s="402"/>
      <c r="H46" s="406"/>
      <c r="I46" s="407"/>
      <c r="J46" s="500">
        <v>0</v>
      </c>
      <c r="K46" s="500">
        <v>0</v>
      </c>
      <c r="L46" s="500">
        <v>0</v>
      </c>
      <c r="M46" s="500">
        <v>0</v>
      </c>
      <c r="N46" s="500">
        <v>0</v>
      </c>
      <c r="O46" s="500">
        <v>0</v>
      </c>
      <c r="P46" s="500">
        <f t="shared" si="0"/>
        <v>0</v>
      </c>
    </row>
    <row r="47" spans="1:16" s="354" customFormat="1">
      <c r="A47" s="398"/>
      <c r="B47" s="361"/>
      <c r="C47" s="348"/>
      <c r="D47" s="397"/>
      <c r="E47" s="400"/>
      <c r="F47" s="401"/>
      <c r="G47" s="402"/>
      <c r="H47" s="406"/>
      <c r="I47" s="407"/>
      <c r="J47" s="500">
        <v>0</v>
      </c>
      <c r="K47" s="500">
        <v>0</v>
      </c>
      <c r="L47" s="500">
        <v>0</v>
      </c>
      <c r="M47" s="500">
        <v>0</v>
      </c>
      <c r="N47" s="500">
        <v>0</v>
      </c>
      <c r="O47" s="500">
        <v>0</v>
      </c>
      <c r="P47" s="500">
        <f t="shared" si="0"/>
        <v>0</v>
      </c>
    </row>
    <row r="48" spans="1:16" s="354" customFormat="1">
      <c r="A48" s="398"/>
      <c r="B48" s="361"/>
      <c r="C48" s="348"/>
      <c r="D48" s="397"/>
      <c r="E48" s="400"/>
      <c r="F48" s="401"/>
      <c r="G48" s="402"/>
      <c r="H48" s="406"/>
      <c r="I48" s="407"/>
      <c r="J48" s="500">
        <v>0</v>
      </c>
      <c r="K48" s="500">
        <v>0</v>
      </c>
      <c r="L48" s="500">
        <v>0</v>
      </c>
      <c r="M48" s="500">
        <v>0</v>
      </c>
      <c r="N48" s="500">
        <v>0</v>
      </c>
      <c r="O48" s="500">
        <v>0</v>
      </c>
      <c r="P48" s="500">
        <f t="shared" si="0"/>
        <v>0</v>
      </c>
    </row>
    <row r="49" spans="1:16" s="354" customFormat="1">
      <c r="A49" s="398"/>
      <c r="B49" s="361"/>
      <c r="C49" s="395"/>
      <c r="D49" s="408"/>
      <c r="E49" s="400"/>
      <c r="F49" s="404"/>
      <c r="G49" s="402"/>
      <c r="H49" s="406"/>
      <c r="I49" s="407"/>
      <c r="J49" s="500">
        <v>0</v>
      </c>
      <c r="K49" s="500">
        <v>0</v>
      </c>
      <c r="L49" s="500">
        <v>0</v>
      </c>
      <c r="M49" s="500">
        <v>0</v>
      </c>
      <c r="N49" s="500">
        <v>0</v>
      </c>
      <c r="O49" s="500">
        <v>0</v>
      </c>
      <c r="P49" s="500">
        <f t="shared" si="0"/>
        <v>0</v>
      </c>
    </row>
    <row r="50" spans="1:16" s="354" customFormat="1">
      <c r="A50" s="398"/>
      <c r="B50" s="361"/>
      <c r="C50" s="348"/>
      <c r="D50" s="397"/>
      <c r="E50" s="400"/>
      <c r="F50" s="405"/>
      <c r="G50" s="402"/>
      <c r="H50" s="406"/>
      <c r="I50" s="407"/>
      <c r="J50" s="500">
        <v>0</v>
      </c>
      <c r="K50" s="500">
        <v>0</v>
      </c>
      <c r="L50" s="500">
        <v>0</v>
      </c>
      <c r="M50" s="500">
        <v>0</v>
      </c>
      <c r="N50" s="500">
        <v>0</v>
      </c>
      <c r="O50" s="500">
        <v>0</v>
      </c>
      <c r="P50" s="500">
        <f t="shared" si="0"/>
        <v>0</v>
      </c>
    </row>
    <row r="51" spans="1:16" s="354" customFormat="1">
      <c r="A51" s="398"/>
      <c r="B51" s="361"/>
      <c r="C51" s="395"/>
      <c r="D51" s="408"/>
      <c r="E51" s="400"/>
      <c r="F51" s="401"/>
      <c r="G51" s="402"/>
      <c r="H51" s="406"/>
      <c r="I51" s="407"/>
      <c r="J51" s="500">
        <v>0</v>
      </c>
      <c r="K51" s="500">
        <v>0</v>
      </c>
      <c r="L51" s="500">
        <v>0</v>
      </c>
      <c r="M51" s="500">
        <v>0</v>
      </c>
      <c r="N51" s="500">
        <v>0</v>
      </c>
      <c r="O51" s="500">
        <v>0</v>
      </c>
      <c r="P51" s="500">
        <f t="shared" si="0"/>
        <v>0</v>
      </c>
    </row>
    <row r="52" spans="1:16" s="354" customFormat="1">
      <c r="A52" s="398"/>
      <c r="B52" s="361"/>
      <c r="C52" s="348"/>
      <c r="D52" s="397"/>
      <c r="E52" s="400"/>
      <c r="F52" s="401"/>
      <c r="G52" s="402"/>
      <c r="H52" s="406"/>
      <c r="I52" s="407"/>
      <c r="J52" s="500">
        <v>0</v>
      </c>
      <c r="K52" s="500">
        <v>0</v>
      </c>
      <c r="L52" s="500">
        <v>0</v>
      </c>
      <c r="M52" s="500">
        <v>0</v>
      </c>
      <c r="N52" s="500">
        <v>0</v>
      </c>
      <c r="O52" s="500">
        <v>0</v>
      </c>
      <c r="P52" s="500">
        <f t="shared" si="0"/>
        <v>0</v>
      </c>
    </row>
    <row r="53" spans="1:16" s="354" customFormat="1">
      <c r="A53" s="398"/>
      <c r="B53" s="361"/>
      <c r="C53" s="332"/>
      <c r="D53" s="409"/>
      <c r="E53" s="400"/>
      <c r="F53" s="404"/>
      <c r="G53" s="402"/>
      <c r="H53" s="406"/>
      <c r="I53" s="407"/>
      <c r="J53" s="500">
        <v>0</v>
      </c>
      <c r="K53" s="500">
        <v>0</v>
      </c>
      <c r="L53" s="500">
        <v>0</v>
      </c>
      <c r="M53" s="500">
        <v>0</v>
      </c>
      <c r="N53" s="500">
        <v>0</v>
      </c>
      <c r="O53" s="500">
        <v>0</v>
      </c>
      <c r="P53" s="500">
        <f t="shared" si="0"/>
        <v>0</v>
      </c>
    </row>
    <row r="54" spans="1:16" s="354" customFormat="1">
      <c r="A54" s="398"/>
      <c r="B54" s="361"/>
      <c r="C54" s="348"/>
      <c r="D54" s="397"/>
      <c r="E54" s="400"/>
      <c r="F54" s="404"/>
      <c r="G54" s="402"/>
      <c r="H54" s="406"/>
      <c r="I54" s="407"/>
      <c r="J54" s="500">
        <v>0</v>
      </c>
      <c r="K54" s="500">
        <v>0</v>
      </c>
      <c r="L54" s="500">
        <v>0</v>
      </c>
      <c r="M54" s="500">
        <v>0</v>
      </c>
      <c r="N54" s="500">
        <v>0</v>
      </c>
      <c r="O54" s="500">
        <v>0</v>
      </c>
      <c r="P54" s="500">
        <f t="shared" si="0"/>
        <v>0</v>
      </c>
    </row>
    <row r="55" spans="1:16" s="354" customFormat="1">
      <c r="A55" s="398"/>
      <c r="B55" s="361"/>
      <c r="C55" s="402"/>
      <c r="D55" s="408"/>
      <c r="E55" s="400"/>
      <c r="F55" s="401"/>
      <c r="G55" s="402"/>
      <c r="H55" s="406"/>
      <c r="I55" s="407"/>
      <c r="J55" s="500">
        <v>0</v>
      </c>
      <c r="K55" s="500">
        <v>0</v>
      </c>
      <c r="L55" s="500">
        <v>0</v>
      </c>
      <c r="M55" s="500">
        <v>0</v>
      </c>
      <c r="N55" s="500">
        <v>0</v>
      </c>
      <c r="O55" s="500">
        <v>0</v>
      </c>
      <c r="P55" s="500">
        <f t="shared" si="0"/>
        <v>0</v>
      </c>
    </row>
    <row r="56" spans="1:16" s="354" customFormat="1">
      <c r="A56" s="398"/>
      <c r="B56" s="361"/>
      <c r="C56" s="348"/>
      <c r="D56" s="397"/>
      <c r="E56" s="400"/>
      <c r="F56" s="401"/>
      <c r="G56" s="402"/>
      <c r="H56" s="406"/>
      <c r="I56" s="407"/>
      <c r="J56" s="500">
        <v>0</v>
      </c>
      <c r="K56" s="500">
        <v>0</v>
      </c>
      <c r="L56" s="500">
        <v>0</v>
      </c>
      <c r="M56" s="500">
        <v>0</v>
      </c>
      <c r="N56" s="500">
        <v>0</v>
      </c>
      <c r="O56" s="500">
        <v>0</v>
      </c>
      <c r="P56" s="500">
        <f t="shared" si="0"/>
        <v>0</v>
      </c>
    </row>
    <row r="57" spans="1:16" s="353" customFormat="1">
      <c r="A57" s="398"/>
      <c r="B57" s="361"/>
      <c r="C57" s="348"/>
      <c r="D57" s="397"/>
      <c r="E57" s="400"/>
      <c r="F57" s="401"/>
      <c r="G57" s="402"/>
      <c r="H57" s="406"/>
      <c r="I57" s="407"/>
      <c r="J57" s="500">
        <v>0</v>
      </c>
      <c r="K57" s="500">
        <v>0</v>
      </c>
      <c r="L57" s="500">
        <v>0</v>
      </c>
      <c r="M57" s="500">
        <v>0</v>
      </c>
      <c r="N57" s="500">
        <v>0</v>
      </c>
      <c r="O57" s="500">
        <v>0</v>
      </c>
      <c r="P57" s="500">
        <f t="shared" si="0"/>
        <v>0</v>
      </c>
    </row>
    <row r="58" spans="1:16" s="354" customFormat="1">
      <c r="A58" s="398"/>
      <c r="B58" s="361"/>
      <c r="C58" s="348"/>
      <c r="D58" s="397"/>
      <c r="E58" s="400"/>
      <c r="F58" s="401"/>
      <c r="G58" s="402"/>
      <c r="H58" s="406"/>
      <c r="I58" s="407"/>
      <c r="J58" s="500">
        <v>0</v>
      </c>
      <c r="K58" s="500">
        <v>0</v>
      </c>
      <c r="L58" s="500">
        <v>0</v>
      </c>
      <c r="M58" s="500">
        <v>0</v>
      </c>
      <c r="N58" s="500">
        <v>0</v>
      </c>
      <c r="O58" s="500">
        <v>0</v>
      </c>
      <c r="P58" s="500">
        <f t="shared" si="0"/>
        <v>0</v>
      </c>
    </row>
    <row r="59" spans="1:16" s="352" customFormat="1">
      <c r="A59" s="398"/>
      <c r="B59" s="361"/>
      <c r="C59" s="348"/>
      <c r="D59" s="397"/>
      <c r="E59" s="400"/>
      <c r="F59" s="401"/>
      <c r="G59" s="402"/>
      <c r="H59" s="406"/>
      <c r="I59" s="407"/>
      <c r="J59" s="500">
        <v>0</v>
      </c>
      <c r="K59" s="500">
        <v>0</v>
      </c>
      <c r="L59" s="500">
        <v>0</v>
      </c>
      <c r="M59" s="500">
        <v>0</v>
      </c>
      <c r="N59" s="500">
        <v>0</v>
      </c>
      <c r="O59" s="500">
        <v>0</v>
      </c>
      <c r="P59" s="500">
        <f t="shared" si="0"/>
        <v>0</v>
      </c>
    </row>
    <row r="60" spans="1:16" s="352" customFormat="1">
      <c r="A60" s="398"/>
      <c r="B60" s="361"/>
      <c r="C60" s="348"/>
      <c r="D60" s="397"/>
      <c r="E60" s="400"/>
      <c r="F60" s="401"/>
      <c r="G60" s="402"/>
      <c r="H60" s="406"/>
      <c r="I60" s="407"/>
      <c r="J60" s="500">
        <v>0</v>
      </c>
      <c r="K60" s="500">
        <v>0</v>
      </c>
      <c r="L60" s="500">
        <v>0</v>
      </c>
      <c r="M60" s="500">
        <v>0</v>
      </c>
      <c r="N60" s="500">
        <v>0</v>
      </c>
      <c r="O60" s="500">
        <v>0</v>
      </c>
      <c r="P60" s="500">
        <f t="shared" si="0"/>
        <v>0</v>
      </c>
    </row>
    <row r="61" spans="1:16" s="352" customFormat="1">
      <c r="A61" s="398"/>
      <c r="B61" s="361"/>
      <c r="C61" s="348"/>
      <c r="D61" s="397"/>
      <c r="E61" s="400"/>
      <c r="F61" s="404"/>
      <c r="G61" s="402"/>
      <c r="H61" s="406"/>
      <c r="I61" s="407"/>
      <c r="J61" s="500">
        <v>0</v>
      </c>
      <c r="K61" s="500">
        <v>0</v>
      </c>
      <c r="L61" s="500">
        <v>0</v>
      </c>
      <c r="M61" s="500">
        <v>0</v>
      </c>
      <c r="N61" s="500">
        <v>0</v>
      </c>
      <c r="O61" s="500">
        <v>0</v>
      </c>
      <c r="P61" s="500">
        <f t="shared" si="0"/>
        <v>0</v>
      </c>
    </row>
    <row r="62" spans="1:16" s="352" customFormat="1">
      <c r="A62" s="398"/>
      <c r="B62" s="361"/>
      <c r="C62" s="348"/>
      <c r="D62" s="397"/>
      <c r="E62" s="400"/>
      <c r="F62" s="401"/>
      <c r="G62" s="402"/>
      <c r="H62" s="406"/>
      <c r="I62" s="407"/>
      <c r="J62" s="500">
        <v>0</v>
      </c>
      <c r="K62" s="500">
        <v>0</v>
      </c>
      <c r="L62" s="500">
        <v>0</v>
      </c>
      <c r="M62" s="500">
        <v>0</v>
      </c>
      <c r="N62" s="500">
        <v>0</v>
      </c>
      <c r="O62" s="500">
        <v>0</v>
      </c>
      <c r="P62" s="500">
        <f t="shared" si="0"/>
        <v>0</v>
      </c>
    </row>
    <row r="63" spans="1:16" s="354" customFormat="1">
      <c r="A63" s="398"/>
      <c r="B63" s="361"/>
      <c r="C63" s="395"/>
      <c r="D63" s="408"/>
      <c r="E63" s="400"/>
      <c r="F63" s="401"/>
      <c r="G63" s="402"/>
      <c r="H63" s="406"/>
      <c r="I63" s="407"/>
      <c r="J63" s="500">
        <v>0</v>
      </c>
      <c r="K63" s="500">
        <v>0</v>
      </c>
      <c r="L63" s="500">
        <v>0</v>
      </c>
      <c r="M63" s="500">
        <v>0</v>
      </c>
      <c r="N63" s="500">
        <v>0</v>
      </c>
      <c r="O63" s="500">
        <v>0</v>
      </c>
      <c r="P63" s="500">
        <f t="shared" si="0"/>
        <v>0</v>
      </c>
    </row>
    <row r="64" spans="1:16" s="354" customFormat="1">
      <c r="A64" s="398"/>
      <c r="B64" s="361"/>
      <c r="C64" s="348"/>
      <c r="D64" s="397"/>
      <c r="E64" s="400"/>
      <c r="F64" s="405"/>
      <c r="G64" s="402"/>
      <c r="H64" s="406"/>
      <c r="I64" s="407"/>
      <c r="J64" s="500">
        <v>0</v>
      </c>
      <c r="K64" s="500">
        <v>0</v>
      </c>
      <c r="L64" s="500">
        <v>0</v>
      </c>
      <c r="M64" s="500">
        <v>0</v>
      </c>
      <c r="N64" s="500">
        <v>0</v>
      </c>
      <c r="O64" s="500">
        <v>0</v>
      </c>
      <c r="P64" s="500">
        <f t="shared" si="0"/>
        <v>0</v>
      </c>
    </row>
    <row r="65" spans="1:16" s="354" customFormat="1">
      <c r="A65" s="398"/>
      <c r="B65" s="361"/>
      <c r="C65" s="348"/>
      <c r="D65" s="397"/>
      <c r="E65" s="400"/>
      <c r="F65" s="401"/>
      <c r="G65" s="402"/>
      <c r="H65" s="406"/>
      <c r="I65" s="407"/>
      <c r="J65" s="500">
        <v>0</v>
      </c>
      <c r="K65" s="500">
        <v>0</v>
      </c>
      <c r="L65" s="500">
        <v>0</v>
      </c>
      <c r="M65" s="500">
        <v>0</v>
      </c>
      <c r="N65" s="500">
        <v>0</v>
      </c>
      <c r="O65" s="500">
        <v>0</v>
      </c>
      <c r="P65" s="500">
        <f t="shared" si="0"/>
        <v>0</v>
      </c>
    </row>
    <row r="66" spans="1:16" s="354" customFormat="1">
      <c r="A66" s="398"/>
      <c r="B66" s="361"/>
      <c r="C66" s="348"/>
      <c r="D66" s="397"/>
      <c r="E66" s="400"/>
      <c r="F66" s="401"/>
      <c r="G66" s="402"/>
      <c r="H66" s="406"/>
      <c r="I66" s="407"/>
      <c r="J66" s="500">
        <v>0</v>
      </c>
      <c r="K66" s="500">
        <v>0</v>
      </c>
      <c r="L66" s="500">
        <v>0</v>
      </c>
      <c r="M66" s="500">
        <v>0</v>
      </c>
      <c r="N66" s="500">
        <v>0</v>
      </c>
      <c r="O66" s="500">
        <v>0</v>
      </c>
      <c r="P66" s="500">
        <f t="shared" si="0"/>
        <v>0</v>
      </c>
    </row>
    <row r="67" spans="1:16" s="354" customFormat="1">
      <c r="A67" s="398"/>
      <c r="B67" s="361"/>
      <c r="C67" s="395"/>
      <c r="D67" s="408"/>
      <c r="E67" s="400"/>
      <c r="F67" s="401"/>
      <c r="G67" s="402"/>
      <c r="H67" s="406"/>
      <c r="I67" s="407"/>
      <c r="J67" s="500">
        <v>0</v>
      </c>
      <c r="K67" s="500">
        <v>0</v>
      </c>
      <c r="L67" s="500">
        <v>0</v>
      </c>
      <c r="M67" s="500">
        <v>0</v>
      </c>
      <c r="N67" s="500">
        <v>0</v>
      </c>
      <c r="O67" s="500">
        <v>0</v>
      </c>
      <c r="P67" s="500">
        <f t="shared" ref="P67:P130" si="1">SUM(J67:N67)-O67</f>
        <v>0</v>
      </c>
    </row>
    <row r="68" spans="1:16" s="354" customFormat="1">
      <c r="A68" s="398"/>
      <c r="B68" s="361"/>
      <c r="C68" s="348"/>
      <c r="D68" s="397"/>
      <c r="E68" s="400"/>
      <c r="F68" s="401"/>
      <c r="G68" s="402"/>
      <c r="H68" s="406"/>
      <c r="I68" s="407"/>
      <c r="J68" s="500">
        <v>0</v>
      </c>
      <c r="K68" s="500">
        <v>0</v>
      </c>
      <c r="L68" s="500">
        <v>0</v>
      </c>
      <c r="M68" s="500">
        <v>0</v>
      </c>
      <c r="N68" s="500">
        <v>0</v>
      </c>
      <c r="O68" s="500">
        <v>0</v>
      </c>
      <c r="P68" s="500">
        <f t="shared" si="1"/>
        <v>0</v>
      </c>
    </row>
    <row r="69" spans="1:16" s="354" customFormat="1">
      <c r="A69" s="398"/>
      <c r="B69" s="361"/>
      <c r="C69" s="348"/>
      <c r="D69" s="397"/>
      <c r="E69" s="400"/>
      <c r="F69" s="404"/>
      <c r="G69" s="402"/>
      <c r="H69" s="406"/>
      <c r="I69" s="407"/>
      <c r="J69" s="500">
        <v>0</v>
      </c>
      <c r="K69" s="500">
        <v>0</v>
      </c>
      <c r="L69" s="500">
        <v>0</v>
      </c>
      <c r="M69" s="500">
        <v>0</v>
      </c>
      <c r="N69" s="500">
        <v>0</v>
      </c>
      <c r="O69" s="500">
        <v>0</v>
      </c>
      <c r="P69" s="500">
        <f t="shared" si="1"/>
        <v>0</v>
      </c>
    </row>
    <row r="70" spans="1:16" s="354" customFormat="1">
      <c r="A70" s="398"/>
      <c r="B70" s="361"/>
      <c r="C70" s="348"/>
      <c r="D70" s="397"/>
      <c r="E70" s="400"/>
      <c r="F70" s="404"/>
      <c r="G70" s="402"/>
      <c r="H70" s="406"/>
      <c r="I70" s="407"/>
      <c r="J70" s="500">
        <v>0</v>
      </c>
      <c r="K70" s="500">
        <v>0</v>
      </c>
      <c r="L70" s="500">
        <v>0</v>
      </c>
      <c r="M70" s="500">
        <v>0</v>
      </c>
      <c r="N70" s="500">
        <v>0</v>
      </c>
      <c r="O70" s="500">
        <v>0</v>
      </c>
      <c r="P70" s="500">
        <f t="shared" si="1"/>
        <v>0</v>
      </c>
    </row>
    <row r="71" spans="1:16" s="354" customFormat="1">
      <c r="A71" s="398"/>
      <c r="B71" s="361"/>
      <c r="C71" s="348"/>
      <c r="D71" s="397"/>
      <c r="E71" s="400"/>
      <c r="F71" s="401"/>
      <c r="G71" s="402"/>
      <c r="H71" s="406"/>
      <c r="I71" s="407"/>
      <c r="J71" s="500">
        <v>0</v>
      </c>
      <c r="K71" s="500">
        <v>0</v>
      </c>
      <c r="L71" s="500">
        <v>0</v>
      </c>
      <c r="M71" s="500">
        <v>0</v>
      </c>
      <c r="N71" s="500">
        <v>0</v>
      </c>
      <c r="O71" s="500">
        <v>0</v>
      </c>
      <c r="P71" s="500">
        <f t="shared" si="1"/>
        <v>0</v>
      </c>
    </row>
    <row r="72" spans="1:16" s="354" customFormat="1">
      <c r="A72" s="398"/>
      <c r="B72" s="361"/>
      <c r="C72" s="348"/>
      <c r="D72" s="397"/>
      <c r="E72" s="400"/>
      <c r="F72" s="401"/>
      <c r="G72" s="402"/>
      <c r="H72" s="406"/>
      <c r="I72" s="407"/>
      <c r="J72" s="500">
        <v>0</v>
      </c>
      <c r="K72" s="500">
        <v>0</v>
      </c>
      <c r="L72" s="500">
        <v>0</v>
      </c>
      <c r="M72" s="500">
        <v>0</v>
      </c>
      <c r="N72" s="500">
        <v>0</v>
      </c>
      <c r="O72" s="500">
        <v>0</v>
      </c>
      <c r="P72" s="500">
        <f t="shared" si="1"/>
        <v>0</v>
      </c>
    </row>
    <row r="73" spans="1:16" s="354" customFormat="1">
      <c r="A73" s="398"/>
      <c r="B73" s="361"/>
      <c r="C73" s="348"/>
      <c r="D73" s="397"/>
      <c r="E73" s="400"/>
      <c r="F73" s="401"/>
      <c r="G73" s="402"/>
      <c r="H73" s="406"/>
      <c r="I73" s="407"/>
      <c r="J73" s="500">
        <v>0</v>
      </c>
      <c r="K73" s="500">
        <v>0</v>
      </c>
      <c r="L73" s="500">
        <v>0</v>
      </c>
      <c r="M73" s="500">
        <v>0</v>
      </c>
      <c r="N73" s="500">
        <v>0</v>
      </c>
      <c r="O73" s="500">
        <v>0</v>
      </c>
      <c r="P73" s="500">
        <f t="shared" si="1"/>
        <v>0</v>
      </c>
    </row>
    <row r="74" spans="1:16" s="353" customFormat="1">
      <c r="A74" s="398"/>
      <c r="B74" s="361"/>
      <c r="C74" s="348"/>
      <c r="D74" s="397"/>
      <c r="E74" s="400"/>
      <c r="F74" s="404"/>
      <c r="G74" s="402"/>
      <c r="H74" s="406"/>
      <c r="I74" s="407"/>
      <c r="J74" s="500">
        <v>0</v>
      </c>
      <c r="K74" s="500">
        <v>0</v>
      </c>
      <c r="L74" s="500">
        <v>0</v>
      </c>
      <c r="M74" s="500">
        <v>0</v>
      </c>
      <c r="N74" s="500">
        <v>0</v>
      </c>
      <c r="O74" s="500">
        <v>0</v>
      </c>
      <c r="P74" s="500">
        <f t="shared" si="1"/>
        <v>0</v>
      </c>
    </row>
    <row r="75" spans="1:16" s="353" customFormat="1">
      <c r="A75" s="398"/>
      <c r="B75" s="361"/>
      <c r="C75" s="348"/>
      <c r="D75" s="397"/>
      <c r="E75" s="400"/>
      <c r="F75" s="401"/>
      <c r="G75" s="402"/>
      <c r="H75" s="406"/>
      <c r="I75" s="407"/>
      <c r="J75" s="500">
        <v>0</v>
      </c>
      <c r="K75" s="500">
        <v>0</v>
      </c>
      <c r="L75" s="500">
        <v>0</v>
      </c>
      <c r="M75" s="500">
        <v>0</v>
      </c>
      <c r="N75" s="500">
        <v>0</v>
      </c>
      <c r="O75" s="500">
        <v>0</v>
      </c>
      <c r="P75" s="500">
        <f t="shared" si="1"/>
        <v>0</v>
      </c>
    </row>
    <row r="76" spans="1:16" s="353" customFormat="1">
      <c r="A76" s="398"/>
      <c r="B76" s="361"/>
      <c r="C76" s="348"/>
      <c r="D76" s="397"/>
      <c r="E76" s="400"/>
      <c r="F76" s="401"/>
      <c r="G76" s="402"/>
      <c r="H76" s="406"/>
      <c r="I76" s="407"/>
      <c r="J76" s="500">
        <v>0</v>
      </c>
      <c r="K76" s="500">
        <v>0</v>
      </c>
      <c r="L76" s="500">
        <v>0</v>
      </c>
      <c r="M76" s="500">
        <v>0</v>
      </c>
      <c r="N76" s="500">
        <v>0</v>
      </c>
      <c r="O76" s="500">
        <v>0</v>
      </c>
      <c r="P76" s="500">
        <f t="shared" si="1"/>
        <v>0</v>
      </c>
    </row>
    <row r="77" spans="1:16" s="353" customFormat="1">
      <c r="A77" s="398"/>
      <c r="B77" s="361"/>
      <c r="C77" s="348"/>
      <c r="D77" s="397"/>
      <c r="E77" s="400"/>
      <c r="F77" s="404"/>
      <c r="G77" s="402"/>
      <c r="H77" s="406"/>
      <c r="I77" s="407"/>
      <c r="J77" s="500">
        <v>0</v>
      </c>
      <c r="K77" s="500">
        <v>0</v>
      </c>
      <c r="L77" s="500">
        <v>0</v>
      </c>
      <c r="M77" s="500">
        <v>0</v>
      </c>
      <c r="N77" s="500">
        <v>0</v>
      </c>
      <c r="O77" s="500">
        <v>0</v>
      </c>
      <c r="P77" s="500">
        <f t="shared" si="1"/>
        <v>0</v>
      </c>
    </row>
    <row r="78" spans="1:16" s="353" customFormat="1">
      <c r="A78" s="398"/>
      <c r="B78" s="361"/>
      <c r="C78" s="348"/>
      <c r="D78" s="397"/>
      <c r="E78" s="400"/>
      <c r="F78" s="401"/>
      <c r="G78" s="402"/>
      <c r="H78" s="406"/>
      <c r="I78" s="407"/>
      <c r="J78" s="500">
        <v>0</v>
      </c>
      <c r="K78" s="500">
        <v>0</v>
      </c>
      <c r="L78" s="500">
        <v>0</v>
      </c>
      <c r="M78" s="500">
        <v>0</v>
      </c>
      <c r="N78" s="500">
        <v>0</v>
      </c>
      <c r="O78" s="500">
        <v>0</v>
      </c>
      <c r="P78" s="500">
        <f t="shared" si="1"/>
        <v>0</v>
      </c>
    </row>
    <row r="79" spans="1:16" s="353" customFormat="1">
      <c r="A79" s="398"/>
      <c r="B79" s="361"/>
      <c r="C79" s="348"/>
      <c r="D79" s="397"/>
      <c r="E79" s="400"/>
      <c r="F79" s="401"/>
      <c r="G79" s="402"/>
      <c r="H79" s="406"/>
      <c r="I79" s="407"/>
      <c r="J79" s="500">
        <v>0</v>
      </c>
      <c r="K79" s="500">
        <v>0</v>
      </c>
      <c r="L79" s="500">
        <v>0</v>
      </c>
      <c r="M79" s="500">
        <v>0</v>
      </c>
      <c r="N79" s="500">
        <v>0</v>
      </c>
      <c r="O79" s="500">
        <v>0</v>
      </c>
      <c r="P79" s="500">
        <f t="shared" si="1"/>
        <v>0</v>
      </c>
    </row>
    <row r="80" spans="1:16" s="353" customFormat="1">
      <c r="A80" s="398"/>
      <c r="B80" s="361"/>
      <c r="C80" s="348"/>
      <c r="D80" s="397"/>
      <c r="E80" s="400"/>
      <c r="F80" s="401"/>
      <c r="G80" s="402"/>
      <c r="H80" s="406"/>
      <c r="I80" s="407"/>
      <c r="J80" s="500">
        <v>0</v>
      </c>
      <c r="K80" s="500">
        <v>0</v>
      </c>
      <c r="L80" s="500">
        <v>0</v>
      </c>
      <c r="M80" s="500">
        <v>0</v>
      </c>
      <c r="N80" s="500">
        <v>0</v>
      </c>
      <c r="O80" s="500">
        <v>0</v>
      </c>
      <c r="P80" s="500">
        <f t="shared" si="1"/>
        <v>0</v>
      </c>
    </row>
    <row r="81" spans="1:241" s="353" customFormat="1">
      <c r="A81" s="398"/>
      <c r="B81" s="361"/>
      <c r="C81" s="395"/>
      <c r="D81" s="408"/>
      <c r="E81" s="400"/>
      <c r="F81" s="404"/>
      <c r="G81" s="402"/>
      <c r="H81" s="406"/>
      <c r="I81" s="407"/>
      <c r="J81" s="500">
        <v>0</v>
      </c>
      <c r="K81" s="500">
        <v>0</v>
      </c>
      <c r="L81" s="500">
        <v>0</v>
      </c>
      <c r="M81" s="500">
        <v>0</v>
      </c>
      <c r="N81" s="500">
        <v>0</v>
      </c>
      <c r="O81" s="500">
        <v>0</v>
      </c>
      <c r="P81" s="500">
        <f t="shared" si="1"/>
        <v>0</v>
      </c>
    </row>
    <row r="82" spans="1:241" s="353" customFormat="1">
      <c r="A82" s="398"/>
      <c r="B82" s="361"/>
      <c r="C82" s="348"/>
      <c r="D82" s="397"/>
      <c r="E82" s="400"/>
      <c r="F82" s="404"/>
      <c r="G82" s="402"/>
      <c r="H82" s="406"/>
      <c r="I82" s="407"/>
      <c r="J82" s="500">
        <v>0</v>
      </c>
      <c r="K82" s="500">
        <v>0</v>
      </c>
      <c r="L82" s="500">
        <v>0</v>
      </c>
      <c r="M82" s="500">
        <v>0</v>
      </c>
      <c r="N82" s="500">
        <v>0</v>
      </c>
      <c r="O82" s="500">
        <v>0</v>
      </c>
      <c r="P82" s="500">
        <f t="shared" si="1"/>
        <v>0</v>
      </c>
    </row>
    <row r="83" spans="1:241" s="353" customFormat="1">
      <c r="A83" s="398"/>
      <c r="B83" s="361"/>
      <c r="C83" s="348"/>
      <c r="D83" s="397"/>
      <c r="E83" s="400"/>
      <c r="F83" s="405"/>
      <c r="G83" s="402"/>
      <c r="H83" s="406"/>
      <c r="I83" s="407"/>
      <c r="J83" s="500">
        <v>0</v>
      </c>
      <c r="K83" s="500">
        <v>0</v>
      </c>
      <c r="L83" s="500">
        <v>0</v>
      </c>
      <c r="M83" s="500">
        <v>0</v>
      </c>
      <c r="N83" s="500">
        <v>0</v>
      </c>
      <c r="O83" s="500">
        <v>0</v>
      </c>
      <c r="P83" s="500">
        <f t="shared" si="1"/>
        <v>0</v>
      </c>
    </row>
    <row r="84" spans="1:241" s="353" customFormat="1">
      <c r="A84" s="398"/>
      <c r="B84" s="361"/>
      <c r="C84" s="395"/>
      <c r="D84" s="408"/>
      <c r="E84" s="400"/>
      <c r="F84" s="401"/>
      <c r="G84" s="402"/>
      <c r="H84" s="406"/>
      <c r="I84" s="407"/>
      <c r="J84" s="500">
        <v>0</v>
      </c>
      <c r="K84" s="500">
        <v>0</v>
      </c>
      <c r="L84" s="500">
        <v>0</v>
      </c>
      <c r="M84" s="500">
        <v>0</v>
      </c>
      <c r="N84" s="500">
        <v>0</v>
      </c>
      <c r="O84" s="500">
        <v>0</v>
      </c>
      <c r="P84" s="500">
        <f t="shared" si="1"/>
        <v>0</v>
      </c>
    </row>
    <row r="85" spans="1:241" s="353" customFormat="1">
      <c r="A85" s="398"/>
      <c r="B85" s="361"/>
      <c r="C85" s="348"/>
      <c r="D85" s="397"/>
      <c r="E85" s="400"/>
      <c r="F85" s="404"/>
      <c r="G85" s="402"/>
      <c r="H85" s="406"/>
      <c r="I85" s="407"/>
      <c r="J85" s="500">
        <v>0</v>
      </c>
      <c r="K85" s="500">
        <v>0</v>
      </c>
      <c r="L85" s="500">
        <v>0</v>
      </c>
      <c r="M85" s="500">
        <v>0</v>
      </c>
      <c r="N85" s="500">
        <v>0</v>
      </c>
      <c r="O85" s="500">
        <v>0</v>
      </c>
      <c r="P85" s="500">
        <f t="shared" si="1"/>
        <v>0</v>
      </c>
    </row>
    <row r="86" spans="1:241" s="353" customFormat="1">
      <c r="A86" s="398"/>
      <c r="B86" s="361"/>
      <c r="C86" s="395"/>
      <c r="D86" s="408"/>
      <c r="E86" s="400"/>
      <c r="F86" s="401"/>
      <c r="G86" s="402"/>
      <c r="H86" s="406"/>
      <c r="I86" s="407"/>
      <c r="J86" s="500">
        <v>0</v>
      </c>
      <c r="K86" s="500">
        <v>0</v>
      </c>
      <c r="L86" s="500">
        <v>0</v>
      </c>
      <c r="M86" s="500">
        <v>0</v>
      </c>
      <c r="N86" s="500">
        <v>0</v>
      </c>
      <c r="O86" s="500">
        <v>0</v>
      </c>
      <c r="P86" s="500">
        <f t="shared" si="1"/>
        <v>0</v>
      </c>
    </row>
    <row r="87" spans="1:241" s="353" customFormat="1">
      <c r="A87" s="398"/>
      <c r="B87" s="361"/>
      <c r="C87" s="348"/>
      <c r="D87" s="397"/>
      <c r="E87" s="400"/>
      <c r="F87" s="403"/>
      <c r="G87" s="402"/>
      <c r="H87" s="406"/>
      <c r="I87" s="407"/>
      <c r="J87" s="500">
        <v>0</v>
      </c>
      <c r="K87" s="500">
        <v>0</v>
      </c>
      <c r="L87" s="500">
        <v>0</v>
      </c>
      <c r="M87" s="500">
        <v>0</v>
      </c>
      <c r="N87" s="500">
        <v>0</v>
      </c>
      <c r="O87" s="500">
        <v>0</v>
      </c>
      <c r="P87" s="500">
        <f t="shared" si="1"/>
        <v>0</v>
      </c>
    </row>
    <row r="88" spans="1:241" s="353" customFormat="1">
      <c r="A88" s="398"/>
      <c r="B88" s="361"/>
      <c r="C88" s="395"/>
      <c r="D88" s="408"/>
      <c r="E88" s="400"/>
      <c r="F88" s="401"/>
      <c r="G88" s="402"/>
      <c r="H88" s="406"/>
      <c r="I88" s="407"/>
      <c r="J88" s="500">
        <v>0</v>
      </c>
      <c r="K88" s="500">
        <v>0</v>
      </c>
      <c r="L88" s="500">
        <v>0</v>
      </c>
      <c r="M88" s="500">
        <v>0</v>
      </c>
      <c r="N88" s="500">
        <v>0</v>
      </c>
      <c r="O88" s="500">
        <v>0</v>
      </c>
      <c r="P88" s="500">
        <f t="shared" si="1"/>
        <v>0</v>
      </c>
    </row>
    <row r="89" spans="1:241" s="353" customFormat="1">
      <c r="A89" s="398"/>
      <c r="B89" s="361"/>
      <c r="C89" s="332"/>
      <c r="D89" s="408"/>
      <c r="E89" s="400"/>
      <c r="F89" s="401"/>
      <c r="G89" s="402"/>
      <c r="H89" s="406"/>
      <c r="I89" s="407"/>
      <c r="J89" s="500">
        <v>0</v>
      </c>
      <c r="K89" s="500">
        <v>0</v>
      </c>
      <c r="L89" s="500">
        <v>0</v>
      </c>
      <c r="M89" s="500">
        <v>0</v>
      </c>
      <c r="N89" s="500">
        <v>0</v>
      </c>
      <c r="O89" s="500">
        <v>0</v>
      </c>
      <c r="P89" s="500">
        <f t="shared" si="1"/>
        <v>0</v>
      </c>
    </row>
    <row r="90" spans="1:241" s="353" customFormat="1">
      <c r="A90" s="398"/>
      <c r="B90" s="361"/>
      <c r="C90" s="348"/>
      <c r="D90" s="397"/>
      <c r="E90" s="400"/>
      <c r="F90" s="404"/>
      <c r="G90" s="402"/>
      <c r="H90" s="406"/>
      <c r="I90" s="407"/>
      <c r="J90" s="500">
        <v>0</v>
      </c>
      <c r="K90" s="500">
        <v>0</v>
      </c>
      <c r="L90" s="500">
        <v>0</v>
      </c>
      <c r="M90" s="500">
        <v>0</v>
      </c>
      <c r="N90" s="500">
        <v>0</v>
      </c>
      <c r="O90" s="500">
        <v>0</v>
      </c>
      <c r="P90" s="500">
        <f t="shared" si="1"/>
        <v>0</v>
      </c>
    </row>
    <row r="91" spans="1:241" s="353" customFormat="1">
      <c r="A91" s="398"/>
      <c r="B91" s="361"/>
      <c r="C91" s="348"/>
      <c r="D91" s="397"/>
      <c r="E91" s="400"/>
      <c r="F91" s="401"/>
      <c r="G91" s="402"/>
      <c r="H91" s="406"/>
      <c r="I91" s="407"/>
      <c r="J91" s="500">
        <v>0</v>
      </c>
      <c r="K91" s="500">
        <v>0</v>
      </c>
      <c r="L91" s="500">
        <v>0</v>
      </c>
      <c r="M91" s="500">
        <v>0</v>
      </c>
      <c r="N91" s="500">
        <v>0</v>
      </c>
      <c r="O91" s="500">
        <v>0</v>
      </c>
      <c r="P91" s="500">
        <f t="shared" si="1"/>
        <v>0</v>
      </c>
      <c r="AG91" s="364"/>
      <c r="AH91" s="364"/>
      <c r="AI91" s="364"/>
      <c r="AJ91" s="364"/>
      <c r="AK91" s="364"/>
      <c r="AL91" s="364"/>
      <c r="AM91" s="364"/>
      <c r="AN91" s="364"/>
      <c r="AO91" s="364"/>
      <c r="AP91" s="364"/>
      <c r="AQ91" s="364"/>
      <c r="AR91" s="364"/>
      <c r="AS91" s="364"/>
      <c r="AT91" s="364"/>
      <c r="AU91" s="364"/>
      <c r="AV91" s="364"/>
      <c r="AW91" s="364"/>
      <c r="AX91" s="364"/>
      <c r="AY91" s="364"/>
      <c r="AZ91" s="364"/>
      <c r="BA91" s="364"/>
      <c r="BB91" s="364"/>
      <c r="BC91" s="364"/>
      <c r="BD91" s="364"/>
      <c r="BE91" s="364"/>
      <c r="BF91" s="364"/>
      <c r="BG91" s="364"/>
      <c r="BH91" s="364"/>
      <c r="BI91" s="364"/>
      <c r="BJ91" s="364"/>
      <c r="BK91" s="364"/>
      <c r="BL91" s="364"/>
      <c r="BM91" s="364"/>
      <c r="BN91" s="364"/>
      <c r="BO91" s="364"/>
      <c r="BP91" s="364"/>
      <c r="BQ91" s="364"/>
      <c r="BR91" s="364"/>
      <c r="BS91" s="364"/>
      <c r="BT91" s="364"/>
      <c r="BU91" s="364"/>
      <c r="BV91" s="364"/>
      <c r="BW91" s="364"/>
      <c r="BX91" s="364"/>
      <c r="BY91" s="364"/>
      <c r="BZ91" s="364"/>
      <c r="CA91" s="364"/>
      <c r="CB91" s="364"/>
      <c r="CC91" s="364"/>
      <c r="CD91" s="364"/>
      <c r="CE91" s="364"/>
      <c r="CF91" s="364"/>
      <c r="CG91" s="364"/>
      <c r="CH91" s="364"/>
      <c r="CI91" s="364"/>
      <c r="CJ91" s="364"/>
      <c r="CK91" s="364"/>
      <c r="CL91" s="364"/>
      <c r="CM91" s="364"/>
      <c r="CN91" s="364"/>
      <c r="CO91" s="364"/>
      <c r="CP91" s="364"/>
      <c r="CQ91" s="364"/>
      <c r="CR91" s="364"/>
      <c r="CS91" s="364"/>
      <c r="CT91" s="364"/>
      <c r="CU91" s="364"/>
      <c r="CV91" s="364"/>
      <c r="CW91" s="364"/>
      <c r="CX91" s="364"/>
      <c r="CY91" s="364"/>
      <c r="CZ91" s="364"/>
      <c r="DA91" s="364"/>
      <c r="DB91" s="364"/>
      <c r="DC91" s="364"/>
      <c r="DD91" s="364"/>
      <c r="DE91" s="364"/>
      <c r="DF91" s="364"/>
      <c r="DG91" s="364"/>
      <c r="DH91" s="364"/>
      <c r="DI91" s="364"/>
      <c r="DJ91" s="364"/>
      <c r="DK91" s="364"/>
      <c r="DL91" s="364"/>
      <c r="DM91" s="364"/>
      <c r="DN91" s="364"/>
      <c r="DO91" s="364"/>
      <c r="DP91" s="364"/>
      <c r="DQ91" s="364"/>
      <c r="DR91" s="364"/>
      <c r="DS91" s="364"/>
      <c r="DT91" s="364"/>
      <c r="DU91" s="364"/>
      <c r="DV91" s="364"/>
      <c r="DW91" s="364"/>
      <c r="DX91" s="364"/>
      <c r="DY91" s="364"/>
      <c r="DZ91" s="364"/>
      <c r="EA91" s="364"/>
      <c r="EB91" s="364"/>
      <c r="EC91" s="364"/>
      <c r="ED91" s="364"/>
      <c r="EE91" s="364"/>
      <c r="EF91" s="364"/>
      <c r="EG91" s="364"/>
      <c r="EH91" s="364"/>
      <c r="EI91" s="364"/>
      <c r="EJ91" s="364"/>
      <c r="EK91" s="364"/>
      <c r="EL91" s="364"/>
      <c r="EM91" s="364"/>
      <c r="EN91" s="364"/>
      <c r="EO91" s="364"/>
      <c r="EP91" s="364"/>
      <c r="EQ91" s="364"/>
      <c r="ER91" s="364"/>
      <c r="ES91" s="364"/>
      <c r="ET91" s="364"/>
      <c r="EU91" s="364"/>
      <c r="EV91" s="364"/>
      <c r="EW91" s="364"/>
      <c r="EX91" s="364"/>
      <c r="EY91" s="364"/>
      <c r="EZ91" s="364"/>
      <c r="FA91" s="364"/>
      <c r="FB91" s="364"/>
      <c r="FC91" s="364"/>
      <c r="FD91" s="364"/>
      <c r="FE91" s="364"/>
      <c r="FF91" s="364"/>
      <c r="FG91" s="364"/>
      <c r="FH91" s="364"/>
      <c r="FI91" s="364"/>
      <c r="FJ91" s="364"/>
      <c r="FK91" s="364"/>
      <c r="FL91" s="364"/>
      <c r="FM91" s="364"/>
      <c r="FN91" s="364"/>
      <c r="FO91" s="364"/>
      <c r="FP91" s="364"/>
      <c r="FQ91" s="364"/>
      <c r="FR91" s="364"/>
      <c r="FS91" s="364"/>
      <c r="FT91" s="364"/>
      <c r="FU91" s="364"/>
      <c r="FV91" s="364"/>
      <c r="FW91" s="364"/>
      <c r="FX91" s="364"/>
      <c r="FY91" s="364"/>
      <c r="FZ91" s="364"/>
      <c r="GA91" s="364"/>
      <c r="GB91" s="364"/>
      <c r="GC91" s="364"/>
      <c r="GD91" s="364"/>
      <c r="GE91" s="364"/>
      <c r="GF91" s="364"/>
      <c r="GG91" s="364"/>
      <c r="GH91" s="364"/>
      <c r="GI91" s="364"/>
      <c r="GJ91" s="364"/>
      <c r="GK91" s="364"/>
      <c r="GL91" s="364"/>
      <c r="GM91" s="364"/>
      <c r="GN91" s="364"/>
      <c r="GO91" s="364"/>
      <c r="GP91" s="364"/>
      <c r="GQ91" s="364"/>
      <c r="GR91" s="364"/>
      <c r="GS91" s="364"/>
      <c r="GT91" s="364"/>
      <c r="GU91" s="364"/>
      <c r="GV91" s="364"/>
      <c r="GW91" s="364"/>
      <c r="GX91" s="364"/>
      <c r="GY91" s="364"/>
      <c r="GZ91" s="364"/>
      <c r="HA91" s="364"/>
      <c r="HB91" s="364"/>
      <c r="HC91" s="364"/>
      <c r="HD91" s="364"/>
      <c r="HE91" s="364"/>
      <c r="HF91" s="364"/>
      <c r="HG91" s="364"/>
      <c r="HH91" s="364"/>
      <c r="HI91" s="364"/>
      <c r="HJ91" s="364"/>
      <c r="HK91" s="364"/>
      <c r="HL91" s="364"/>
      <c r="HM91" s="364"/>
      <c r="HN91" s="364"/>
      <c r="HO91" s="364"/>
      <c r="HP91" s="364"/>
      <c r="HQ91" s="364"/>
      <c r="HR91" s="364"/>
      <c r="HS91" s="364"/>
      <c r="HT91" s="364"/>
      <c r="HU91" s="364"/>
      <c r="HV91" s="364"/>
      <c r="HW91" s="364"/>
      <c r="HX91" s="364"/>
      <c r="HY91" s="364"/>
      <c r="HZ91" s="364"/>
      <c r="IA91" s="364"/>
      <c r="IB91" s="364"/>
      <c r="IC91" s="364"/>
      <c r="ID91" s="364"/>
      <c r="IE91" s="364"/>
      <c r="IF91" s="364"/>
      <c r="IG91" s="364"/>
    </row>
    <row r="92" spans="1:241" s="353" customFormat="1">
      <c r="A92" s="398"/>
      <c r="B92" s="361"/>
      <c r="C92" s="402"/>
      <c r="D92" s="408"/>
      <c r="E92" s="400"/>
      <c r="F92" s="401"/>
      <c r="G92" s="402"/>
      <c r="H92" s="406"/>
      <c r="I92" s="407"/>
      <c r="J92" s="500">
        <v>0</v>
      </c>
      <c r="K92" s="500">
        <v>0</v>
      </c>
      <c r="L92" s="500">
        <v>0</v>
      </c>
      <c r="M92" s="500">
        <v>0</v>
      </c>
      <c r="N92" s="500">
        <v>0</v>
      </c>
      <c r="O92" s="500">
        <v>0</v>
      </c>
      <c r="P92" s="500">
        <f t="shared" si="1"/>
        <v>0</v>
      </c>
    </row>
    <row r="93" spans="1:241" s="353" customFormat="1">
      <c r="A93" s="398"/>
      <c r="B93" s="361"/>
      <c r="C93" s="348"/>
      <c r="D93" s="397"/>
      <c r="E93" s="400"/>
      <c r="F93" s="404"/>
      <c r="G93" s="402"/>
      <c r="H93" s="406"/>
      <c r="I93" s="407"/>
      <c r="J93" s="500">
        <v>0</v>
      </c>
      <c r="K93" s="500">
        <v>0</v>
      </c>
      <c r="L93" s="500">
        <v>0</v>
      </c>
      <c r="M93" s="500">
        <v>0</v>
      </c>
      <c r="N93" s="500">
        <v>0</v>
      </c>
      <c r="O93" s="500">
        <v>0</v>
      </c>
      <c r="P93" s="500">
        <f t="shared" si="1"/>
        <v>0</v>
      </c>
    </row>
    <row r="94" spans="1:241" s="353" customFormat="1">
      <c r="A94" s="398"/>
      <c r="B94" s="361"/>
      <c r="C94" s="348"/>
      <c r="D94" s="397"/>
      <c r="E94" s="400"/>
      <c r="F94" s="401"/>
      <c r="G94" s="402"/>
      <c r="H94" s="406"/>
      <c r="I94" s="407"/>
      <c r="J94" s="500">
        <v>0</v>
      </c>
      <c r="K94" s="500">
        <v>0</v>
      </c>
      <c r="L94" s="500">
        <v>0</v>
      </c>
      <c r="M94" s="500">
        <v>0</v>
      </c>
      <c r="N94" s="500">
        <v>0</v>
      </c>
      <c r="O94" s="500">
        <v>0</v>
      </c>
      <c r="P94" s="500">
        <f t="shared" si="1"/>
        <v>0</v>
      </c>
    </row>
    <row r="95" spans="1:241" s="353" customFormat="1">
      <c r="A95" s="398"/>
      <c r="B95" s="361"/>
      <c r="C95" s="348"/>
      <c r="D95" s="397"/>
      <c r="E95" s="400"/>
      <c r="F95" s="401"/>
      <c r="G95" s="402"/>
      <c r="H95" s="406"/>
      <c r="I95" s="407"/>
      <c r="J95" s="500">
        <v>0</v>
      </c>
      <c r="K95" s="500">
        <v>0</v>
      </c>
      <c r="L95" s="500">
        <v>0</v>
      </c>
      <c r="M95" s="500">
        <v>0</v>
      </c>
      <c r="N95" s="500">
        <v>0</v>
      </c>
      <c r="O95" s="500">
        <v>0</v>
      </c>
      <c r="P95" s="500">
        <f t="shared" si="1"/>
        <v>0</v>
      </c>
    </row>
    <row r="96" spans="1:241" s="353" customFormat="1">
      <c r="A96" s="398"/>
      <c r="B96" s="361"/>
      <c r="C96" s="395"/>
      <c r="D96" s="408"/>
      <c r="E96" s="400"/>
      <c r="F96" s="404"/>
      <c r="G96" s="402"/>
      <c r="H96" s="406"/>
      <c r="I96" s="407"/>
      <c r="J96" s="500">
        <v>0</v>
      </c>
      <c r="K96" s="500">
        <v>0</v>
      </c>
      <c r="L96" s="500">
        <v>0</v>
      </c>
      <c r="M96" s="500">
        <v>0</v>
      </c>
      <c r="N96" s="500">
        <v>0</v>
      </c>
      <c r="O96" s="500">
        <v>0</v>
      </c>
      <c r="P96" s="500">
        <f t="shared" si="1"/>
        <v>0</v>
      </c>
    </row>
    <row r="97" spans="1:241" s="353" customFormat="1">
      <c r="A97" s="398"/>
      <c r="B97" s="361"/>
      <c r="C97" s="348"/>
      <c r="D97" s="397"/>
      <c r="E97" s="400"/>
      <c r="F97" s="404"/>
      <c r="G97" s="402"/>
      <c r="H97" s="406"/>
      <c r="I97" s="407"/>
      <c r="J97" s="500">
        <v>0</v>
      </c>
      <c r="K97" s="500">
        <v>0</v>
      </c>
      <c r="L97" s="500">
        <v>0</v>
      </c>
      <c r="M97" s="500">
        <v>0</v>
      </c>
      <c r="N97" s="500">
        <v>0</v>
      </c>
      <c r="O97" s="500">
        <v>0</v>
      </c>
      <c r="P97" s="500">
        <f t="shared" si="1"/>
        <v>0</v>
      </c>
    </row>
    <row r="98" spans="1:241" s="353" customFormat="1">
      <c r="A98" s="398"/>
      <c r="B98" s="361"/>
      <c r="C98" s="332"/>
      <c r="D98" s="408"/>
      <c r="E98" s="400"/>
      <c r="F98" s="401"/>
      <c r="G98" s="402"/>
      <c r="H98" s="406"/>
      <c r="I98" s="407"/>
      <c r="J98" s="500">
        <v>0</v>
      </c>
      <c r="K98" s="500">
        <v>0</v>
      </c>
      <c r="L98" s="500">
        <v>0</v>
      </c>
      <c r="M98" s="500">
        <v>0</v>
      </c>
      <c r="N98" s="500">
        <v>0</v>
      </c>
      <c r="O98" s="500">
        <v>0</v>
      </c>
      <c r="P98" s="500">
        <f t="shared" si="1"/>
        <v>0</v>
      </c>
    </row>
    <row r="99" spans="1:241" s="353" customFormat="1">
      <c r="A99" s="398"/>
      <c r="B99" s="361"/>
      <c r="C99" s="348"/>
      <c r="D99" s="397"/>
      <c r="E99" s="400"/>
      <c r="F99" s="401"/>
      <c r="G99" s="402"/>
      <c r="H99" s="406"/>
      <c r="I99" s="407"/>
      <c r="J99" s="500">
        <v>0</v>
      </c>
      <c r="K99" s="500">
        <v>0</v>
      </c>
      <c r="L99" s="500">
        <v>0</v>
      </c>
      <c r="M99" s="500">
        <v>0</v>
      </c>
      <c r="N99" s="500">
        <v>0</v>
      </c>
      <c r="O99" s="500">
        <v>0</v>
      </c>
      <c r="P99" s="500">
        <f t="shared" si="1"/>
        <v>0</v>
      </c>
    </row>
    <row r="100" spans="1:241" s="353" customFormat="1">
      <c r="A100" s="398"/>
      <c r="B100" s="361"/>
      <c r="C100" s="395"/>
      <c r="D100" s="408"/>
      <c r="E100" s="400"/>
      <c r="F100" s="404"/>
      <c r="G100" s="402"/>
      <c r="H100" s="406"/>
      <c r="I100" s="407"/>
      <c r="J100" s="500">
        <v>0</v>
      </c>
      <c r="K100" s="500">
        <v>0</v>
      </c>
      <c r="L100" s="500">
        <v>0</v>
      </c>
      <c r="M100" s="500">
        <v>0</v>
      </c>
      <c r="N100" s="500">
        <v>0</v>
      </c>
      <c r="O100" s="500">
        <v>0</v>
      </c>
      <c r="P100" s="500">
        <f t="shared" si="1"/>
        <v>0</v>
      </c>
    </row>
    <row r="101" spans="1:241" s="353" customFormat="1">
      <c r="A101" s="398"/>
      <c r="B101" s="361"/>
      <c r="C101" s="348"/>
      <c r="D101" s="397"/>
      <c r="E101" s="400"/>
      <c r="F101" s="401"/>
      <c r="G101" s="402"/>
      <c r="H101" s="406"/>
      <c r="I101" s="407"/>
      <c r="J101" s="500">
        <v>0</v>
      </c>
      <c r="K101" s="500">
        <v>0</v>
      </c>
      <c r="L101" s="500">
        <v>0</v>
      </c>
      <c r="M101" s="500">
        <v>0</v>
      </c>
      <c r="N101" s="500">
        <v>0</v>
      </c>
      <c r="O101" s="500">
        <v>0</v>
      </c>
      <c r="P101" s="500">
        <f t="shared" si="1"/>
        <v>0</v>
      </c>
    </row>
    <row r="102" spans="1:241" s="353" customFormat="1">
      <c r="A102" s="398"/>
      <c r="B102" s="361"/>
      <c r="C102" s="348"/>
      <c r="D102" s="397"/>
      <c r="E102" s="400"/>
      <c r="F102" s="403"/>
      <c r="G102" s="402"/>
      <c r="H102" s="406"/>
      <c r="I102" s="407"/>
      <c r="J102" s="500">
        <v>0</v>
      </c>
      <c r="K102" s="500">
        <v>0</v>
      </c>
      <c r="L102" s="500">
        <v>0</v>
      </c>
      <c r="M102" s="500">
        <v>0</v>
      </c>
      <c r="N102" s="500">
        <v>0</v>
      </c>
      <c r="O102" s="500">
        <v>0</v>
      </c>
      <c r="P102" s="500">
        <f t="shared" si="1"/>
        <v>0</v>
      </c>
    </row>
    <row r="103" spans="1:241" s="353" customFormat="1">
      <c r="A103" s="398"/>
      <c r="B103" s="361"/>
      <c r="C103" s="348"/>
      <c r="D103" s="397"/>
      <c r="E103" s="400"/>
      <c r="F103" s="403"/>
      <c r="G103" s="402"/>
      <c r="H103" s="406"/>
      <c r="I103" s="407"/>
      <c r="J103" s="500">
        <v>0</v>
      </c>
      <c r="K103" s="500">
        <v>0</v>
      </c>
      <c r="L103" s="500">
        <v>0</v>
      </c>
      <c r="M103" s="500">
        <v>0</v>
      </c>
      <c r="N103" s="500">
        <v>0</v>
      </c>
      <c r="O103" s="500">
        <v>0</v>
      </c>
      <c r="P103" s="500">
        <f t="shared" si="1"/>
        <v>0</v>
      </c>
    </row>
    <row r="104" spans="1:241" s="353" customFormat="1">
      <c r="A104" s="398"/>
      <c r="B104" s="361"/>
      <c r="C104" s="348"/>
      <c r="D104" s="397"/>
      <c r="E104" s="400"/>
      <c r="F104" s="401"/>
      <c r="G104" s="402"/>
      <c r="H104" s="406"/>
      <c r="I104" s="407"/>
      <c r="J104" s="500">
        <v>0</v>
      </c>
      <c r="K104" s="500">
        <v>0</v>
      </c>
      <c r="L104" s="500">
        <v>0</v>
      </c>
      <c r="M104" s="500">
        <v>0</v>
      </c>
      <c r="N104" s="500">
        <v>0</v>
      </c>
      <c r="O104" s="500">
        <v>0</v>
      </c>
      <c r="P104" s="500">
        <f t="shared" si="1"/>
        <v>0</v>
      </c>
      <c r="AG104" s="364"/>
      <c r="AH104" s="364"/>
      <c r="AI104" s="364"/>
      <c r="AJ104" s="364"/>
      <c r="AK104" s="364"/>
      <c r="AL104" s="364"/>
      <c r="AM104" s="364"/>
      <c r="AN104" s="364"/>
      <c r="AO104" s="364"/>
      <c r="AP104" s="364"/>
      <c r="AQ104" s="364"/>
      <c r="AR104" s="364"/>
      <c r="AS104" s="364"/>
      <c r="AT104" s="364"/>
      <c r="AU104" s="364"/>
      <c r="AV104" s="364"/>
      <c r="AW104" s="364"/>
      <c r="AX104" s="364"/>
      <c r="AY104" s="364"/>
      <c r="AZ104" s="364"/>
      <c r="BA104" s="364"/>
      <c r="BB104" s="364"/>
      <c r="BC104" s="364"/>
      <c r="BD104" s="364"/>
      <c r="BE104" s="364"/>
      <c r="BF104" s="364"/>
      <c r="BG104" s="364"/>
      <c r="BH104" s="364"/>
      <c r="BI104" s="364"/>
      <c r="BJ104" s="364"/>
      <c r="BK104" s="364"/>
      <c r="BL104" s="364"/>
      <c r="BM104" s="364"/>
      <c r="BN104" s="364"/>
      <c r="BO104" s="364"/>
      <c r="BP104" s="364"/>
      <c r="BQ104" s="364"/>
      <c r="BR104" s="364"/>
      <c r="BS104" s="364"/>
      <c r="BT104" s="364"/>
      <c r="BU104" s="364"/>
      <c r="BV104" s="364"/>
      <c r="BW104" s="364"/>
      <c r="BX104" s="364"/>
      <c r="BY104" s="364"/>
      <c r="BZ104" s="364"/>
      <c r="CA104" s="364"/>
      <c r="CB104" s="364"/>
      <c r="CC104" s="364"/>
      <c r="CD104" s="364"/>
      <c r="CE104" s="364"/>
      <c r="CF104" s="364"/>
      <c r="CG104" s="364"/>
      <c r="CH104" s="364"/>
      <c r="CI104" s="364"/>
      <c r="CJ104" s="364"/>
      <c r="CK104" s="364"/>
      <c r="CL104" s="364"/>
      <c r="CM104" s="364"/>
      <c r="CN104" s="364"/>
      <c r="CO104" s="364"/>
      <c r="CP104" s="364"/>
      <c r="CQ104" s="364"/>
      <c r="CR104" s="364"/>
      <c r="CS104" s="364"/>
      <c r="CT104" s="364"/>
      <c r="CU104" s="364"/>
      <c r="CV104" s="364"/>
      <c r="CW104" s="364"/>
      <c r="CX104" s="364"/>
      <c r="CY104" s="364"/>
      <c r="CZ104" s="364"/>
      <c r="DA104" s="364"/>
      <c r="DB104" s="364"/>
      <c r="DC104" s="364"/>
      <c r="DD104" s="364"/>
      <c r="DE104" s="364"/>
      <c r="DF104" s="364"/>
      <c r="DG104" s="364"/>
      <c r="DH104" s="364"/>
      <c r="DI104" s="364"/>
      <c r="DJ104" s="364"/>
      <c r="DK104" s="364"/>
      <c r="DL104" s="364"/>
      <c r="DM104" s="364"/>
      <c r="DN104" s="364"/>
      <c r="DO104" s="364"/>
      <c r="DP104" s="364"/>
      <c r="DQ104" s="364"/>
      <c r="DR104" s="364"/>
      <c r="DS104" s="364"/>
      <c r="DT104" s="364"/>
      <c r="DU104" s="364"/>
      <c r="DV104" s="364"/>
      <c r="DW104" s="364"/>
      <c r="DX104" s="364"/>
      <c r="DY104" s="364"/>
      <c r="DZ104" s="364"/>
      <c r="EA104" s="364"/>
      <c r="EB104" s="364"/>
      <c r="EC104" s="364"/>
      <c r="ED104" s="364"/>
      <c r="EE104" s="364"/>
      <c r="EF104" s="364"/>
      <c r="EG104" s="364"/>
      <c r="EH104" s="364"/>
      <c r="EI104" s="364"/>
      <c r="EJ104" s="364"/>
      <c r="EK104" s="364"/>
      <c r="EL104" s="364"/>
      <c r="EM104" s="364"/>
      <c r="EN104" s="364"/>
      <c r="EO104" s="364"/>
      <c r="EP104" s="364"/>
      <c r="EQ104" s="364"/>
      <c r="ER104" s="364"/>
      <c r="ES104" s="364"/>
      <c r="ET104" s="364"/>
      <c r="EU104" s="364"/>
      <c r="EV104" s="364"/>
      <c r="EW104" s="364"/>
      <c r="EX104" s="364"/>
      <c r="EY104" s="364"/>
      <c r="EZ104" s="364"/>
      <c r="FA104" s="364"/>
      <c r="FB104" s="364"/>
      <c r="FC104" s="364"/>
      <c r="FD104" s="364"/>
      <c r="FE104" s="364"/>
      <c r="FF104" s="364"/>
      <c r="FG104" s="364"/>
      <c r="FH104" s="364"/>
      <c r="FI104" s="364"/>
      <c r="FJ104" s="364"/>
      <c r="FK104" s="364"/>
      <c r="FL104" s="364"/>
      <c r="FM104" s="364"/>
      <c r="FN104" s="364"/>
      <c r="FO104" s="364"/>
      <c r="FP104" s="364"/>
      <c r="FQ104" s="364"/>
      <c r="FR104" s="364"/>
      <c r="FS104" s="364"/>
      <c r="FT104" s="364"/>
      <c r="FU104" s="364"/>
      <c r="FV104" s="364"/>
      <c r="FW104" s="364"/>
      <c r="FX104" s="364"/>
      <c r="FY104" s="364"/>
      <c r="FZ104" s="364"/>
      <c r="GA104" s="364"/>
      <c r="GB104" s="364"/>
      <c r="GC104" s="364"/>
      <c r="GD104" s="364"/>
      <c r="GE104" s="364"/>
      <c r="GF104" s="364"/>
      <c r="GG104" s="364"/>
      <c r="GH104" s="364"/>
      <c r="GI104" s="364"/>
      <c r="GJ104" s="364"/>
      <c r="GK104" s="364"/>
      <c r="GL104" s="364"/>
      <c r="GM104" s="364"/>
      <c r="GN104" s="364"/>
      <c r="GO104" s="364"/>
      <c r="GP104" s="364"/>
      <c r="GQ104" s="364"/>
      <c r="GR104" s="364"/>
      <c r="GS104" s="364"/>
      <c r="GT104" s="364"/>
      <c r="GU104" s="364"/>
      <c r="GV104" s="364"/>
      <c r="GW104" s="364"/>
      <c r="GX104" s="364"/>
      <c r="GY104" s="364"/>
      <c r="GZ104" s="364"/>
      <c r="HA104" s="364"/>
      <c r="HB104" s="364"/>
      <c r="HC104" s="364"/>
      <c r="HD104" s="364"/>
      <c r="HE104" s="364"/>
      <c r="HF104" s="364"/>
      <c r="HG104" s="364"/>
      <c r="HH104" s="364"/>
      <c r="HI104" s="364"/>
      <c r="HJ104" s="364"/>
      <c r="HK104" s="364"/>
      <c r="HL104" s="364"/>
      <c r="HM104" s="364"/>
      <c r="HN104" s="364"/>
      <c r="HO104" s="364"/>
      <c r="HP104" s="364"/>
      <c r="HQ104" s="364"/>
      <c r="HR104" s="364"/>
      <c r="HS104" s="364"/>
      <c r="HT104" s="364"/>
      <c r="HU104" s="364"/>
      <c r="HV104" s="364"/>
      <c r="HW104" s="364"/>
      <c r="HX104" s="364"/>
      <c r="HY104" s="364"/>
      <c r="HZ104" s="364"/>
      <c r="IA104" s="364"/>
      <c r="IB104" s="364"/>
      <c r="IC104" s="364"/>
      <c r="ID104" s="364"/>
      <c r="IE104" s="364"/>
      <c r="IF104" s="364"/>
      <c r="IG104" s="364"/>
    </row>
    <row r="105" spans="1:241" s="353" customFormat="1">
      <c r="A105" s="398"/>
      <c r="B105" s="361"/>
      <c r="C105" s="348"/>
      <c r="D105" s="397"/>
      <c r="E105" s="400"/>
      <c r="F105" s="401"/>
      <c r="G105" s="402"/>
      <c r="H105" s="406"/>
      <c r="I105" s="407"/>
      <c r="J105" s="500">
        <v>0</v>
      </c>
      <c r="K105" s="500">
        <v>0</v>
      </c>
      <c r="L105" s="500">
        <v>0</v>
      </c>
      <c r="M105" s="500">
        <v>0</v>
      </c>
      <c r="N105" s="500">
        <v>0</v>
      </c>
      <c r="O105" s="500">
        <v>0</v>
      </c>
      <c r="P105" s="500">
        <f t="shared" si="1"/>
        <v>0</v>
      </c>
    </row>
    <row r="106" spans="1:241" s="353" customFormat="1">
      <c r="A106" s="398"/>
      <c r="B106" s="361"/>
      <c r="C106" s="348"/>
      <c r="D106" s="397"/>
      <c r="E106" s="400"/>
      <c r="F106" s="401"/>
      <c r="G106" s="402"/>
      <c r="H106" s="406"/>
      <c r="I106" s="407"/>
      <c r="J106" s="500">
        <v>0</v>
      </c>
      <c r="K106" s="500">
        <v>0</v>
      </c>
      <c r="L106" s="500">
        <v>0</v>
      </c>
      <c r="M106" s="500">
        <v>0</v>
      </c>
      <c r="N106" s="500">
        <v>0</v>
      </c>
      <c r="O106" s="500">
        <v>0</v>
      </c>
      <c r="P106" s="500">
        <f t="shared" si="1"/>
        <v>0</v>
      </c>
    </row>
    <row r="107" spans="1:241" s="353" customFormat="1">
      <c r="A107" s="398"/>
      <c r="B107" s="361"/>
      <c r="C107" s="348"/>
      <c r="D107" s="397"/>
      <c r="E107" s="400"/>
      <c r="F107" s="404"/>
      <c r="G107" s="402"/>
      <c r="H107" s="406"/>
      <c r="I107" s="407"/>
      <c r="J107" s="500">
        <v>0</v>
      </c>
      <c r="K107" s="500">
        <v>0</v>
      </c>
      <c r="L107" s="500">
        <v>0</v>
      </c>
      <c r="M107" s="500">
        <v>0</v>
      </c>
      <c r="N107" s="500">
        <v>0</v>
      </c>
      <c r="O107" s="500">
        <v>0</v>
      </c>
      <c r="P107" s="500">
        <f t="shared" si="1"/>
        <v>0</v>
      </c>
    </row>
    <row r="108" spans="1:241" s="353" customFormat="1">
      <c r="A108" s="398"/>
      <c r="B108" s="361"/>
      <c r="C108" s="348"/>
      <c r="D108" s="397"/>
      <c r="E108" s="400"/>
      <c r="F108" s="404"/>
      <c r="G108" s="402"/>
      <c r="H108" s="406"/>
      <c r="I108" s="407"/>
      <c r="J108" s="500">
        <v>0</v>
      </c>
      <c r="K108" s="500">
        <v>0</v>
      </c>
      <c r="L108" s="500">
        <v>0</v>
      </c>
      <c r="M108" s="500">
        <v>0</v>
      </c>
      <c r="N108" s="500">
        <v>0</v>
      </c>
      <c r="O108" s="500">
        <v>0</v>
      </c>
      <c r="P108" s="500">
        <f t="shared" si="1"/>
        <v>0</v>
      </c>
    </row>
    <row r="109" spans="1:241" s="353" customFormat="1">
      <c r="A109" s="398"/>
      <c r="B109" s="361"/>
      <c r="C109" s="395"/>
      <c r="D109" s="408"/>
      <c r="E109" s="400"/>
      <c r="F109" s="401"/>
      <c r="G109" s="402"/>
      <c r="H109" s="406"/>
      <c r="I109" s="407"/>
      <c r="J109" s="500">
        <v>0</v>
      </c>
      <c r="K109" s="500">
        <v>0</v>
      </c>
      <c r="L109" s="500">
        <v>0</v>
      </c>
      <c r="M109" s="500">
        <v>0</v>
      </c>
      <c r="N109" s="500">
        <v>0</v>
      </c>
      <c r="O109" s="500">
        <v>0</v>
      </c>
      <c r="P109" s="500">
        <f t="shared" si="1"/>
        <v>0</v>
      </c>
    </row>
    <row r="110" spans="1:241" s="353" customFormat="1">
      <c r="A110" s="398"/>
      <c r="B110" s="361"/>
      <c r="C110" s="348"/>
      <c r="D110" s="397"/>
      <c r="E110" s="400"/>
      <c r="F110" s="401"/>
      <c r="G110" s="402"/>
      <c r="H110" s="406"/>
      <c r="I110" s="407"/>
      <c r="J110" s="500">
        <v>0</v>
      </c>
      <c r="K110" s="500">
        <v>0</v>
      </c>
      <c r="L110" s="500">
        <v>0</v>
      </c>
      <c r="M110" s="500">
        <v>0</v>
      </c>
      <c r="N110" s="500">
        <v>0</v>
      </c>
      <c r="O110" s="500">
        <v>0</v>
      </c>
      <c r="P110" s="500">
        <f t="shared" si="1"/>
        <v>0</v>
      </c>
    </row>
    <row r="111" spans="1:241" s="353" customFormat="1">
      <c r="A111" s="398"/>
      <c r="B111" s="361"/>
      <c r="C111" s="395"/>
      <c r="D111" s="408"/>
      <c r="E111" s="400"/>
      <c r="F111" s="401"/>
      <c r="G111" s="402"/>
      <c r="H111" s="406"/>
      <c r="I111" s="407"/>
      <c r="J111" s="500">
        <v>0</v>
      </c>
      <c r="K111" s="500">
        <v>0</v>
      </c>
      <c r="L111" s="500">
        <v>0</v>
      </c>
      <c r="M111" s="500">
        <v>0</v>
      </c>
      <c r="N111" s="500">
        <v>0</v>
      </c>
      <c r="O111" s="500">
        <v>0</v>
      </c>
      <c r="P111" s="500">
        <f t="shared" si="1"/>
        <v>0</v>
      </c>
    </row>
    <row r="112" spans="1:241" s="353" customFormat="1">
      <c r="A112" s="398"/>
      <c r="B112" s="361"/>
      <c r="C112" s="348"/>
      <c r="D112" s="397"/>
      <c r="E112" s="400"/>
      <c r="F112" s="404"/>
      <c r="G112" s="402"/>
      <c r="H112" s="406"/>
      <c r="I112" s="407"/>
      <c r="J112" s="500">
        <v>0</v>
      </c>
      <c r="K112" s="500">
        <v>0</v>
      </c>
      <c r="L112" s="500">
        <v>0</v>
      </c>
      <c r="M112" s="500">
        <v>0</v>
      </c>
      <c r="N112" s="500">
        <v>0</v>
      </c>
      <c r="O112" s="500">
        <v>0</v>
      </c>
      <c r="P112" s="500">
        <f t="shared" si="1"/>
        <v>0</v>
      </c>
    </row>
    <row r="113" spans="1:16" s="353" customFormat="1">
      <c r="A113" s="398"/>
      <c r="B113" s="361"/>
      <c r="C113" s="348"/>
      <c r="D113" s="397"/>
      <c r="E113" s="400"/>
      <c r="F113" s="404"/>
      <c r="G113" s="402"/>
      <c r="H113" s="406"/>
      <c r="I113" s="407"/>
      <c r="J113" s="500">
        <v>0</v>
      </c>
      <c r="K113" s="500">
        <v>0</v>
      </c>
      <c r="L113" s="500">
        <v>0</v>
      </c>
      <c r="M113" s="500">
        <v>0</v>
      </c>
      <c r="N113" s="500">
        <v>0</v>
      </c>
      <c r="O113" s="500">
        <v>0</v>
      </c>
      <c r="P113" s="500">
        <f t="shared" si="1"/>
        <v>0</v>
      </c>
    </row>
    <row r="114" spans="1:16" s="353" customFormat="1">
      <c r="A114" s="398"/>
      <c r="B114" s="361"/>
      <c r="C114" s="348"/>
      <c r="D114" s="397"/>
      <c r="E114" s="400"/>
      <c r="F114" s="401"/>
      <c r="G114" s="402"/>
      <c r="H114" s="406"/>
      <c r="I114" s="407"/>
      <c r="J114" s="500">
        <v>0</v>
      </c>
      <c r="K114" s="500">
        <v>0</v>
      </c>
      <c r="L114" s="500">
        <v>0</v>
      </c>
      <c r="M114" s="500">
        <v>0</v>
      </c>
      <c r="N114" s="500">
        <v>0</v>
      </c>
      <c r="O114" s="500">
        <v>0</v>
      </c>
      <c r="P114" s="500">
        <f t="shared" si="1"/>
        <v>0</v>
      </c>
    </row>
    <row r="115" spans="1:16" s="353" customFormat="1">
      <c r="A115" s="398"/>
      <c r="B115" s="361"/>
      <c r="C115" s="348"/>
      <c r="D115" s="397"/>
      <c r="E115" s="400"/>
      <c r="F115" s="401"/>
      <c r="G115" s="402"/>
      <c r="H115" s="406"/>
      <c r="I115" s="407"/>
      <c r="J115" s="500">
        <v>0</v>
      </c>
      <c r="K115" s="500">
        <v>0</v>
      </c>
      <c r="L115" s="500">
        <v>0</v>
      </c>
      <c r="M115" s="500">
        <v>0</v>
      </c>
      <c r="N115" s="500">
        <v>0</v>
      </c>
      <c r="O115" s="500">
        <v>0</v>
      </c>
      <c r="P115" s="500">
        <f t="shared" si="1"/>
        <v>0</v>
      </c>
    </row>
    <row r="116" spans="1:16" s="353" customFormat="1">
      <c r="A116" s="398"/>
      <c r="B116" s="361"/>
      <c r="C116" s="348"/>
      <c r="D116" s="397"/>
      <c r="E116" s="400"/>
      <c r="F116" s="401"/>
      <c r="G116" s="402"/>
      <c r="H116" s="406"/>
      <c r="I116" s="407"/>
      <c r="J116" s="500">
        <v>0</v>
      </c>
      <c r="K116" s="500">
        <v>0</v>
      </c>
      <c r="L116" s="500">
        <v>0</v>
      </c>
      <c r="M116" s="500">
        <v>0</v>
      </c>
      <c r="N116" s="500">
        <v>0</v>
      </c>
      <c r="O116" s="500">
        <v>0</v>
      </c>
      <c r="P116" s="500">
        <f t="shared" si="1"/>
        <v>0</v>
      </c>
    </row>
    <row r="117" spans="1:16" s="353" customFormat="1">
      <c r="A117" s="398"/>
      <c r="B117" s="361"/>
      <c r="C117" s="348"/>
      <c r="D117" s="397"/>
      <c r="E117" s="400"/>
      <c r="F117" s="404"/>
      <c r="G117" s="402"/>
      <c r="H117" s="406"/>
      <c r="I117" s="407"/>
      <c r="J117" s="500">
        <v>0</v>
      </c>
      <c r="K117" s="500">
        <v>0</v>
      </c>
      <c r="L117" s="500">
        <v>0</v>
      </c>
      <c r="M117" s="500">
        <v>0</v>
      </c>
      <c r="N117" s="500">
        <v>0</v>
      </c>
      <c r="O117" s="500">
        <v>0</v>
      </c>
      <c r="P117" s="500">
        <f t="shared" si="1"/>
        <v>0</v>
      </c>
    </row>
    <row r="118" spans="1:16" s="353" customFormat="1">
      <c r="A118" s="398"/>
      <c r="B118" s="361"/>
      <c r="C118" s="348"/>
      <c r="D118" s="397"/>
      <c r="E118" s="400"/>
      <c r="F118" s="401"/>
      <c r="G118" s="402"/>
      <c r="H118" s="406"/>
      <c r="I118" s="407"/>
      <c r="J118" s="500">
        <v>0</v>
      </c>
      <c r="K118" s="500">
        <v>0</v>
      </c>
      <c r="L118" s="500">
        <v>0</v>
      </c>
      <c r="M118" s="500">
        <v>0</v>
      </c>
      <c r="N118" s="500">
        <v>0</v>
      </c>
      <c r="O118" s="500">
        <v>0</v>
      </c>
      <c r="P118" s="500">
        <f t="shared" si="1"/>
        <v>0</v>
      </c>
    </row>
    <row r="119" spans="1:16" s="353" customFormat="1">
      <c r="A119" s="398"/>
      <c r="B119" s="361"/>
      <c r="C119" s="395"/>
      <c r="D119" s="408"/>
      <c r="E119" s="400"/>
      <c r="F119" s="401"/>
      <c r="G119" s="402"/>
      <c r="H119" s="407"/>
      <c r="I119" s="407"/>
      <c r="J119" s="500">
        <v>0</v>
      </c>
      <c r="K119" s="500">
        <v>0</v>
      </c>
      <c r="L119" s="500">
        <v>0</v>
      </c>
      <c r="M119" s="500">
        <v>0</v>
      </c>
      <c r="N119" s="500">
        <v>0</v>
      </c>
      <c r="O119" s="500">
        <v>0</v>
      </c>
      <c r="P119" s="500">
        <f t="shared" si="1"/>
        <v>0</v>
      </c>
    </row>
    <row r="120" spans="1:16" s="353" customFormat="1">
      <c r="A120" s="398"/>
      <c r="B120" s="361"/>
      <c r="C120" s="348"/>
      <c r="D120" s="397"/>
      <c r="E120" s="400"/>
      <c r="F120" s="401"/>
      <c r="G120" s="402"/>
      <c r="H120" s="407"/>
      <c r="I120" s="407"/>
      <c r="J120" s="500">
        <v>0</v>
      </c>
      <c r="K120" s="500">
        <v>0</v>
      </c>
      <c r="L120" s="500">
        <v>0</v>
      </c>
      <c r="M120" s="500">
        <v>0</v>
      </c>
      <c r="N120" s="500">
        <v>0</v>
      </c>
      <c r="O120" s="500">
        <v>0</v>
      </c>
      <c r="P120" s="500">
        <f t="shared" si="1"/>
        <v>0</v>
      </c>
    </row>
    <row r="121" spans="1:16" s="353" customFormat="1">
      <c r="A121" s="398"/>
      <c r="B121" s="361"/>
      <c r="C121" s="348"/>
      <c r="D121" s="397"/>
      <c r="E121" s="400"/>
      <c r="F121" s="401"/>
      <c r="G121" s="402"/>
      <c r="H121" s="407"/>
      <c r="I121" s="407"/>
      <c r="J121" s="500">
        <v>0</v>
      </c>
      <c r="K121" s="500">
        <v>0</v>
      </c>
      <c r="L121" s="500">
        <v>0</v>
      </c>
      <c r="M121" s="500">
        <v>0</v>
      </c>
      <c r="N121" s="500">
        <v>0</v>
      </c>
      <c r="O121" s="500">
        <v>0</v>
      </c>
      <c r="P121" s="500">
        <f t="shared" si="1"/>
        <v>0</v>
      </c>
    </row>
    <row r="122" spans="1:16" s="353" customFormat="1">
      <c r="A122" s="398"/>
      <c r="B122" s="361"/>
      <c r="C122" s="348"/>
      <c r="D122" s="397"/>
      <c r="E122" s="400"/>
      <c r="F122" s="401"/>
      <c r="G122" s="402"/>
      <c r="H122" s="407"/>
      <c r="I122" s="407"/>
      <c r="J122" s="500">
        <v>0</v>
      </c>
      <c r="K122" s="500">
        <v>0</v>
      </c>
      <c r="L122" s="500">
        <v>0</v>
      </c>
      <c r="M122" s="500">
        <v>0</v>
      </c>
      <c r="N122" s="500">
        <v>0</v>
      </c>
      <c r="O122" s="500">
        <v>0</v>
      </c>
      <c r="P122" s="500">
        <f t="shared" si="1"/>
        <v>0</v>
      </c>
    </row>
    <row r="123" spans="1:16" s="353" customFormat="1">
      <c r="A123" s="398"/>
      <c r="B123" s="361"/>
      <c r="C123" s="348"/>
      <c r="D123" s="397"/>
      <c r="E123" s="400"/>
      <c r="F123" s="401"/>
      <c r="G123" s="402"/>
      <c r="H123" s="407"/>
      <c r="I123" s="407"/>
      <c r="J123" s="500">
        <v>0</v>
      </c>
      <c r="K123" s="500">
        <v>0</v>
      </c>
      <c r="L123" s="500">
        <v>0</v>
      </c>
      <c r="M123" s="500">
        <v>0</v>
      </c>
      <c r="N123" s="500">
        <v>0</v>
      </c>
      <c r="O123" s="500">
        <v>0</v>
      </c>
      <c r="P123" s="500">
        <f t="shared" si="1"/>
        <v>0</v>
      </c>
    </row>
    <row r="124" spans="1:16" s="353" customFormat="1">
      <c r="A124" s="398"/>
      <c r="B124" s="361"/>
      <c r="C124" s="348"/>
      <c r="D124" s="397"/>
      <c r="E124" s="400"/>
      <c r="F124" s="404"/>
      <c r="G124" s="402"/>
      <c r="H124" s="407"/>
      <c r="I124" s="407"/>
      <c r="J124" s="500">
        <v>0</v>
      </c>
      <c r="K124" s="500">
        <v>0</v>
      </c>
      <c r="L124" s="500">
        <v>0</v>
      </c>
      <c r="M124" s="500">
        <v>0</v>
      </c>
      <c r="N124" s="500">
        <v>0</v>
      </c>
      <c r="O124" s="500">
        <v>0</v>
      </c>
      <c r="P124" s="500">
        <f t="shared" si="1"/>
        <v>0</v>
      </c>
    </row>
    <row r="125" spans="1:16" s="353" customFormat="1">
      <c r="A125" s="398"/>
      <c r="B125" s="361"/>
      <c r="C125" s="348"/>
      <c r="D125" s="397"/>
      <c r="E125" s="400"/>
      <c r="F125" s="404"/>
      <c r="G125" s="402"/>
      <c r="H125" s="406"/>
      <c r="I125" s="407"/>
      <c r="J125" s="500">
        <v>0</v>
      </c>
      <c r="K125" s="500">
        <v>0</v>
      </c>
      <c r="L125" s="500">
        <v>0</v>
      </c>
      <c r="M125" s="500">
        <v>0</v>
      </c>
      <c r="N125" s="500">
        <v>0</v>
      </c>
      <c r="O125" s="500">
        <v>0</v>
      </c>
      <c r="P125" s="500">
        <f t="shared" si="1"/>
        <v>0</v>
      </c>
    </row>
    <row r="126" spans="1:16" s="353" customFormat="1">
      <c r="A126" s="398"/>
      <c r="B126" s="361"/>
      <c r="C126" s="348"/>
      <c r="D126" s="397"/>
      <c r="E126" s="400"/>
      <c r="F126" s="404"/>
      <c r="G126" s="402"/>
      <c r="H126" s="407"/>
      <c r="I126" s="407"/>
      <c r="J126" s="500">
        <v>0</v>
      </c>
      <c r="K126" s="500">
        <v>0</v>
      </c>
      <c r="L126" s="500">
        <v>0</v>
      </c>
      <c r="M126" s="500">
        <v>0</v>
      </c>
      <c r="N126" s="500">
        <v>0</v>
      </c>
      <c r="O126" s="500">
        <v>0</v>
      </c>
      <c r="P126" s="500">
        <f t="shared" si="1"/>
        <v>0</v>
      </c>
    </row>
    <row r="127" spans="1:16" s="353" customFormat="1">
      <c r="A127" s="398"/>
      <c r="B127" s="361"/>
      <c r="C127" s="348"/>
      <c r="D127" s="397"/>
      <c r="E127" s="400"/>
      <c r="F127" s="401"/>
      <c r="G127" s="402"/>
      <c r="H127" s="407"/>
      <c r="I127" s="407"/>
      <c r="J127" s="500">
        <v>0</v>
      </c>
      <c r="K127" s="500">
        <v>0</v>
      </c>
      <c r="L127" s="500">
        <v>0</v>
      </c>
      <c r="M127" s="500">
        <v>0</v>
      </c>
      <c r="N127" s="500">
        <v>0</v>
      </c>
      <c r="O127" s="500">
        <v>0</v>
      </c>
      <c r="P127" s="500">
        <f t="shared" si="1"/>
        <v>0</v>
      </c>
    </row>
    <row r="128" spans="1:16" s="353" customFormat="1">
      <c r="A128" s="398"/>
      <c r="B128" s="361"/>
      <c r="C128" s="348"/>
      <c r="D128" s="397"/>
      <c r="E128" s="400"/>
      <c r="F128" s="401"/>
      <c r="G128" s="402"/>
      <c r="H128" s="406"/>
      <c r="I128" s="407"/>
      <c r="J128" s="500">
        <v>0</v>
      </c>
      <c r="K128" s="500">
        <v>0</v>
      </c>
      <c r="L128" s="500">
        <v>0</v>
      </c>
      <c r="M128" s="500">
        <v>0</v>
      </c>
      <c r="N128" s="500">
        <v>0</v>
      </c>
      <c r="O128" s="500">
        <v>0</v>
      </c>
      <c r="P128" s="500">
        <f t="shared" si="1"/>
        <v>0</v>
      </c>
    </row>
    <row r="129" spans="1:16" s="353" customFormat="1">
      <c r="A129" s="398"/>
      <c r="B129" s="361"/>
      <c r="C129" s="398"/>
      <c r="D129" s="397"/>
      <c r="E129" s="400"/>
      <c r="F129" s="401"/>
      <c r="G129" s="402"/>
      <c r="H129" s="406"/>
      <c r="I129" s="407"/>
      <c r="J129" s="500">
        <v>0</v>
      </c>
      <c r="K129" s="500">
        <v>0</v>
      </c>
      <c r="L129" s="500">
        <v>0</v>
      </c>
      <c r="M129" s="500">
        <v>0</v>
      </c>
      <c r="N129" s="500">
        <v>0</v>
      </c>
      <c r="O129" s="500">
        <v>0</v>
      </c>
      <c r="P129" s="500">
        <f t="shared" si="1"/>
        <v>0</v>
      </c>
    </row>
    <row r="130" spans="1:16" s="353" customFormat="1">
      <c r="A130" s="398"/>
      <c r="B130" s="361"/>
      <c r="C130" s="348"/>
      <c r="D130" s="397"/>
      <c r="E130" s="400"/>
      <c r="F130" s="401"/>
      <c r="G130" s="402"/>
      <c r="H130" s="406"/>
      <c r="I130" s="407"/>
      <c r="J130" s="500">
        <v>0</v>
      </c>
      <c r="K130" s="500">
        <v>0</v>
      </c>
      <c r="L130" s="500">
        <v>0</v>
      </c>
      <c r="M130" s="500">
        <v>0</v>
      </c>
      <c r="N130" s="500">
        <v>0</v>
      </c>
      <c r="O130" s="500">
        <v>0</v>
      </c>
      <c r="P130" s="500">
        <f t="shared" si="1"/>
        <v>0</v>
      </c>
    </row>
    <row r="131" spans="1:16" s="353" customFormat="1">
      <c r="A131" s="398"/>
      <c r="B131" s="361"/>
      <c r="C131" s="332"/>
      <c r="D131" s="408"/>
      <c r="E131" s="400"/>
      <c r="F131" s="404"/>
      <c r="G131" s="402"/>
      <c r="H131" s="406"/>
      <c r="I131" s="407"/>
      <c r="J131" s="500">
        <v>0</v>
      </c>
      <c r="K131" s="500">
        <v>0</v>
      </c>
      <c r="L131" s="500">
        <v>0</v>
      </c>
      <c r="M131" s="500">
        <v>0</v>
      </c>
      <c r="N131" s="500">
        <v>0</v>
      </c>
      <c r="O131" s="500">
        <v>0</v>
      </c>
      <c r="P131" s="500">
        <f t="shared" ref="P131:P178" si="2">SUM(J131:N131)-O131</f>
        <v>0</v>
      </c>
    </row>
    <row r="132" spans="1:16" s="353" customFormat="1">
      <c r="A132" s="398"/>
      <c r="B132" s="361"/>
      <c r="C132" s="348"/>
      <c r="D132" s="397"/>
      <c r="E132" s="400"/>
      <c r="F132" s="401"/>
      <c r="G132" s="402"/>
      <c r="H132" s="406"/>
      <c r="I132" s="407"/>
      <c r="J132" s="500">
        <v>0</v>
      </c>
      <c r="K132" s="500">
        <v>0</v>
      </c>
      <c r="L132" s="500">
        <v>0</v>
      </c>
      <c r="M132" s="500">
        <v>0</v>
      </c>
      <c r="N132" s="500">
        <v>0</v>
      </c>
      <c r="O132" s="500">
        <v>0</v>
      </c>
      <c r="P132" s="500">
        <f t="shared" si="2"/>
        <v>0</v>
      </c>
    </row>
    <row r="133" spans="1:16" s="353" customFormat="1">
      <c r="A133" s="398"/>
      <c r="B133" s="361"/>
      <c r="C133" s="348"/>
      <c r="D133" s="397"/>
      <c r="E133" s="400"/>
      <c r="F133" s="401"/>
      <c r="G133" s="402"/>
      <c r="H133" s="406"/>
      <c r="I133" s="407"/>
      <c r="J133" s="500">
        <v>0</v>
      </c>
      <c r="K133" s="500">
        <v>0</v>
      </c>
      <c r="L133" s="500">
        <v>0</v>
      </c>
      <c r="M133" s="500">
        <v>0</v>
      </c>
      <c r="N133" s="500">
        <v>0</v>
      </c>
      <c r="O133" s="500">
        <v>0</v>
      </c>
      <c r="P133" s="500">
        <f t="shared" si="2"/>
        <v>0</v>
      </c>
    </row>
    <row r="134" spans="1:16" s="353" customFormat="1">
      <c r="A134" s="398"/>
      <c r="B134" s="361"/>
      <c r="C134" s="348"/>
      <c r="D134" s="397"/>
      <c r="E134" s="400"/>
      <c r="F134" s="401"/>
      <c r="G134" s="402"/>
      <c r="H134" s="406"/>
      <c r="I134" s="407"/>
      <c r="J134" s="500">
        <v>0</v>
      </c>
      <c r="K134" s="500">
        <v>0</v>
      </c>
      <c r="L134" s="500">
        <v>0</v>
      </c>
      <c r="M134" s="500">
        <v>0</v>
      </c>
      <c r="N134" s="500">
        <v>0</v>
      </c>
      <c r="O134" s="500">
        <v>0</v>
      </c>
      <c r="P134" s="500">
        <f t="shared" si="2"/>
        <v>0</v>
      </c>
    </row>
    <row r="135" spans="1:16" s="353" customFormat="1">
      <c r="A135" s="398"/>
      <c r="B135" s="361"/>
      <c r="C135" s="348"/>
      <c r="D135" s="397"/>
      <c r="E135" s="400"/>
      <c r="F135" s="401"/>
      <c r="G135" s="402"/>
      <c r="H135" s="407"/>
      <c r="I135" s="407"/>
      <c r="J135" s="500">
        <v>0</v>
      </c>
      <c r="K135" s="500">
        <v>0</v>
      </c>
      <c r="L135" s="500">
        <v>0</v>
      </c>
      <c r="M135" s="500">
        <v>0</v>
      </c>
      <c r="N135" s="500">
        <v>0</v>
      </c>
      <c r="O135" s="500">
        <v>0</v>
      </c>
      <c r="P135" s="500">
        <f t="shared" si="2"/>
        <v>0</v>
      </c>
    </row>
    <row r="136" spans="1:16" s="353" customFormat="1">
      <c r="A136" s="398"/>
      <c r="B136" s="361"/>
      <c r="C136" s="348"/>
      <c r="D136" s="397"/>
      <c r="E136" s="400"/>
      <c r="F136" s="401"/>
      <c r="G136" s="402"/>
      <c r="H136" s="406"/>
      <c r="I136" s="407"/>
      <c r="J136" s="500">
        <v>0</v>
      </c>
      <c r="K136" s="500">
        <v>0</v>
      </c>
      <c r="L136" s="500">
        <v>0</v>
      </c>
      <c r="M136" s="500">
        <v>0</v>
      </c>
      <c r="N136" s="500">
        <v>0</v>
      </c>
      <c r="O136" s="500">
        <v>0</v>
      </c>
      <c r="P136" s="500">
        <f t="shared" si="2"/>
        <v>0</v>
      </c>
    </row>
    <row r="137" spans="1:16" s="353" customFormat="1">
      <c r="A137" s="398"/>
      <c r="B137" s="361"/>
      <c r="C137" s="348"/>
      <c r="D137" s="397"/>
      <c r="E137" s="400"/>
      <c r="F137" s="401"/>
      <c r="G137" s="402"/>
      <c r="H137" s="407"/>
      <c r="I137" s="407"/>
      <c r="J137" s="500">
        <v>0</v>
      </c>
      <c r="K137" s="500">
        <v>0</v>
      </c>
      <c r="L137" s="500">
        <v>0</v>
      </c>
      <c r="M137" s="500">
        <v>0</v>
      </c>
      <c r="N137" s="500">
        <v>0</v>
      </c>
      <c r="O137" s="500">
        <v>0</v>
      </c>
      <c r="P137" s="500">
        <f t="shared" si="2"/>
        <v>0</v>
      </c>
    </row>
    <row r="138" spans="1:16" s="353" customFormat="1">
      <c r="A138" s="398"/>
      <c r="B138" s="361"/>
      <c r="C138" s="395"/>
      <c r="D138" s="408"/>
      <c r="E138" s="400"/>
      <c r="F138" s="401"/>
      <c r="G138" s="402"/>
      <c r="H138" s="406"/>
      <c r="I138" s="407"/>
      <c r="J138" s="500">
        <v>0</v>
      </c>
      <c r="K138" s="500">
        <v>0</v>
      </c>
      <c r="L138" s="500">
        <v>0</v>
      </c>
      <c r="M138" s="500">
        <v>0</v>
      </c>
      <c r="N138" s="500">
        <v>0</v>
      </c>
      <c r="O138" s="500">
        <v>0</v>
      </c>
      <c r="P138" s="500">
        <f t="shared" si="2"/>
        <v>0</v>
      </c>
    </row>
    <row r="139" spans="1:16" s="353" customFormat="1">
      <c r="A139" s="398"/>
      <c r="B139" s="361"/>
      <c r="C139" s="398"/>
      <c r="D139" s="397"/>
      <c r="E139" s="400"/>
      <c r="F139" s="401"/>
      <c r="G139" s="402"/>
      <c r="H139" s="406"/>
      <c r="I139" s="407"/>
      <c r="J139" s="500">
        <v>0</v>
      </c>
      <c r="K139" s="500">
        <v>0</v>
      </c>
      <c r="L139" s="500">
        <v>0</v>
      </c>
      <c r="M139" s="500">
        <v>0</v>
      </c>
      <c r="N139" s="500">
        <v>0</v>
      </c>
      <c r="O139" s="500">
        <v>0</v>
      </c>
      <c r="P139" s="500">
        <f t="shared" si="2"/>
        <v>0</v>
      </c>
    </row>
    <row r="140" spans="1:16" s="353" customFormat="1">
      <c r="A140" s="398"/>
      <c r="B140" s="361"/>
      <c r="C140" s="348"/>
      <c r="D140" s="397"/>
      <c r="E140" s="400"/>
      <c r="F140" s="404"/>
      <c r="G140" s="402"/>
      <c r="H140" s="406"/>
      <c r="I140" s="407"/>
      <c r="J140" s="500">
        <v>0</v>
      </c>
      <c r="K140" s="500">
        <v>0</v>
      </c>
      <c r="L140" s="500">
        <v>0</v>
      </c>
      <c r="M140" s="500">
        <v>0</v>
      </c>
      <c r="N140" s="500">
        <v>0</v>
      </c>
      <c r="O140" s="500">
        <v>0</v>
      </c>
      <c r="P140" s="500">
        <f t="shared" si="2"/>
        <v>0</v>
      </c>
    </row>
    <row r="141" spans="1:16" s="353" customFormat="1">
      <c r="A141" s="398"/>
      <c r="B141" s="361"/>
      <c r="C141" s="348"/>
      <c r="D141" s="397"/>
      <c r="E141" s="400"/>
      <c r="F141" s="404"/>
      <c r="G141" s="402"/>
      <c r="H141" s="407"/>
      <c r="I141" s="407"/>
      <c r="J141" s="500">
        <v>0</v>
      </c>
      <c r="K141" s="500">
        <v>0</v>
      </c>
      <c r="L141" s="500">
        <v>0</v>
      </c>
      <c r="M141" s="500">
        <v>0</v>
      </c>
      <c r="N141" s="500">
        <v>0</v>
      </c>
      <c r="O141" s="500">
        <v>0</v>
      </c>
      <c r="P141" s="500">
        <f t="shared" si="2"/>
        <v>0</v>
      </c>
    </row>
    <row r="142" spans="1:16" s="354" customFormat="1">
      <c r="A142" s="398"/>
      <c r="B142" s="361"/>
      <c r="C142" s="348"/>
      <c r="D142" s="397"/>
      <c r="E142" s="400"/>
      <c r="F142" s="404"/>
      <c r="G142" s="402"/>
      <c r="H142" s="407"/>
      <c r="I142" s="407"/>
      <c r="J142" s="500">
        <v>0</v>
      </c>
      <c r="K142" s="500">
        <v>0</v>
      </c>
      <c r="L142" s="500">
        <v>0</v>
      </c>
      <c r="M142" s="500">
        <v>0</v>
      </c>
      <c r="N142" s="500">
        <v>0</v>
      </c>
      <c r="O142" s="500">
        <v>0</v>
      </c>
      <c r="P142" s="500">
        <f t="shared" si="2"/>
        <v>0</v>
      </c>
    </row>
    <row r="143" spans="1:16" s="353" customFormat="1">
      <c r="A143" s="398"/>
      <c r="B143" s="361"/>
      <c r="C143" s="348"/>
      <c r="D143" s="397"/>
      <c r="E143" s="400"/>
      <c r="F143" s="401"/>
      <c r="G143" s="402"/>
      <c r="H143" s="406"/>
      <c r="I143" s="407"/>
      <c r="J143" s="500">
        <v>0</v>
      </c>
      <c r="K143" s="500">
        <v>0</v>
      </c>
      <c r="L143" s="500">
        <v>0</v>
      </c>
      <c r="M143" s="500">
        <v>0</v>
      </c>
      <c r="N143" s="500">
        <v>0</v>
      </c>
      <c r="O143" s="500">
        <v>0</v>
      </c>
      <c r="P143" s="500">
        <f t="shared" si="2"/>
        <v>0</v>
      </c>
    </row>
    <row r="144" spans="1:16" s="353" customFormat="1">
      <c r="A144" s="398"/>
      <c r="B144" s="361"/>
      <c r="C144" s="402"/>
      <c r="D144" s="408"/>
      <c r="E144" s="400"/>
      <c r="F144" s="404"/>
      <c r="G144" s="402"/>
      <c r="H144" s="406"/>
      <c r="I144" s="407"/>
      <c r="J144" s="500">
        <v>0</v>
      </c>
      <c r="K144" s="500">
        <v>0</v>
      </c>
      <c r="L144" s="500">
        <v>0</v>
      </c>
      <c r="M144" s="500">
        <v>0</v>
      </c>
      <c r="N144" s="500">
        <v>0</v>
      </c>
      <c r="O144" s="500">
        <v>0</v>
      </c>
      <c r="P144" s="500">
        <f t="shared" si="2"/>
        <v>0</v>
      </c>
    </row>
    <row r="145" spans="1:16" s="353" customFormat="1">
      <c r="A145" s="398"/>
      <c r="B145" s="361"/>
      <c r="C145" s="348"/>
      <c r="D145" s="397"/>
      <c r="E145" s="400"/>
      <c r="F145" s="401"/>
      <c r="G145" s="402"/>
      <c r="H145" s="407"/>
      <c r="I145" s="407"/>
      <c r="J145" s="500">
        <v>0</v>
      </c>
      <c r="K145" s="500">
        <v>0</v>
      </c>
      <c r="L145" s="500">
        <v>0</v>
      </c>
      <c r="M145" s="500">
        <v>0</v>
      </c>
      <c r="N145" s="500">
        <v>0</v>
      </c>
      <c r="O145" s="500">
        <v>0</v>
      </c>
      <c r="P145" s="500">
        <f t="shared" si="2"/>
        <v>0</v>
      </c>
    </row>
    <row r="146" spans="1:16" s="353" customFormat="1">
      <c r="A146" s="398"/>
      <c r="B146" s="361"/>
      <c r="C146" s="402"/>
      <c r="D146" s="397"/>
      <c r="E146" s="400"/>
      <c r="F146" s="401"/>
      <c r="G146" s="402"/>
      <c r="H146" s="406"/>
      <c r="I146" s="407"/>
      <c r="J146" s="500">
        <v>0</v>
      </c>
      <c r="K146" s="500">
        <v>0</v>
      </c>
      <c r="L146" s="500">
        <v>0</v>
      </c>
      <c r="M146" s="500">
        <v>0</v>
      </c>
      <c r="N146" s="500">
        <v>0</v>
      </c>
      <c r="O146" s="500">
        <v>0</v>
      </c>
      <c r="P146" s="500">
        <f t="shared" si="2"/>
        <v>0</v>
      </c>
    </row>
    <row r="147" spans="1:16" s="353" customFormat="1">
      <c r="A147" s="398"/>
      <c r="B147" s="361"/>
      <c r="C147" s="348"/>
      <c r="D147" s="397"/>
      <c r="E147" s="400"/>
      <c r="F147" s="401"/>
      <c r="G147" s="402"/>
      <c r="H147" s="406"/>
      <c r="I147" s="407"/>
      <c r="J147" s="500">
        <v>0</v>
      </c>
      <c r="K147" s="500">
        <v>0</v>
      </c>
      <c r="L147" s="500">
        <v>0</v>
      </c>
      <c r="M147" s="500">
        <v>0</v>
      </c>
      <c r="N147" s="500">
        <v>0</v>
      </c>
      <c r="O147" s="500">
        <v>0</v>
      </c>
      <c r="P147" s="500">
        <f t="shared" si="2"/>
        <v>0</v>
      </c>
    </row>
    <row r="148" spans="1:16" s="353" customFormat="1">
      <c r="A148" s="398"/>
      <c r="B148" s="361"/>
      <c r="C148" s="348"/>
      <c r="D148" s="397"/>
      <c r="E148" s="400"/>
      <c r="F148" s="401"/>
      <c r="G148" s="402"/>
      <c r="H148" s="406"/>
      <c r="I148" s="407"/>
      <c r="J148" s="500">
        <v>0</v>
      </c>
      <c r="K148" s="500">
        <v>0</v>
      </c>
      <c r="L148" s="500">
        <v>0</v>
      </c>
      <c r="M148" s="500">
        <v>0</v>
      </c>
      <c r="N148" s="500">
        <v>0</v>
      </c>
      <c r="O148" s="500">
        <v>0</v>
      </c>
      <c r="P148" s="500">
        <f t="shared" si="2"/>
        <v>0</v>
      </c>
    </row>
    <row r="149" spans="1:16" s="353" customFormat="1">
      <c r="A149" s="398"/>
      <c r="B149" s="361"/>
      <c r="C149" s="348"/>
      <c r="D149" s="397"/>
      <c r="E149" s="400"/>
      <c r="F149" s="401"/>
      <c r="G149" s="402"/>
      <c r="H149" s="406"/>
      <c r="I149" s="407"/>
      <c r="J149" s="500">
        <v>0</v>
      </c>
      <c r="K149" s="500">
        <v>0</v>
      </c>
      <c r="L149" s="500">
        <v>0</v>
      </c>
      <c r="M149" s="500">
        <v>0</v>
      </c>
      <c r="N149" s="500">
        <v>0</v>
      </c>
      <c r="O149" s="500">
        <v>0</v>
      </c>
      <c r="P149" s="500">
        <f t="shared" si="2"/>
        <v>0</v>
      </c>
    </row>
    <row r="150" spans="1:16" s="353" customFormat="1">
      <c r="A150" s="398"/>
      <c r="B150" s="361"/>
      <c r="C150" s="398"/>
      <c r="D150" s="397"/>
      <c r="E150" s="400"/>
      <c r="F150" s="404"/>
      <c r="G150" s="402"/>
      <c r="H150" s="407"/>
      <c r="I150" s="407"/>
      <c r="J150" s="500">
        <v>0</v>
      </c>
      <c r="K150" s="500">
        <v>0</v>
      </c>
      <c r="L150" s="500">
        <v>0</v>
      </c>
      <c r="M150" s="500">
        <v>0</v>
      </c>
      <c r="N150" s="500">
        <v>0</v>
      </c>
      <c r="O150" s="500">
        <v>0</v>
      </c>
      <c r="P150" s="500">
        <f t="shared" si="2"/>
        <v>0</v>
      </c>
    </row>
    <row r="151" spans="1:16" s="353" customFormat="1">
      <c r="A151" s="398"/>
      <c r="B151" s="361"/>
      <c r="C151" s="402"/>
      <c r="D151" s="408"/>
      <c r="E151" s="400"/>
      <c r="F151" s="401"/>
      <c r="G151" s="402"/>
      <c r="H151" s="406"/>
      <c r="I151" s="407"/>
      <c r="J151" s="500">
        <v>0</v>
      </c>
      <c r="K151" s="500">
        <v>0</v>
      </c>
      <c r="L151" s="500">
        <v>0</v>
      </c>
      <c r="M151" s="500">
        <v>0</v>
      </c>
      <c r="N151" s="500">
        <v>0</v>
      </c>
      <c r="O151" s="500">
        <v>0</v>
      </c>
      <c r="P151" s="500">
        <f t="shared" si="2"/>
        <v>0</v>
      </c>
    </row>
    <row r="152" spans="1:16" s="353" customFormat="1">
      <c r="A152" s="398"/>
      <c r="B152" s="361"/>
      <c r="C152" s="348"/>
      <c r="D152" s="397"/>
      <c r="E152" s="400"/>
      <c r="F152" s="401"/>
      <c r="G152" s="402"/>
      <c r="H152" s="406"/>
      <c r="I152" s="407"/>
      <c r="J152" s="500">
        <v>0</v>
      </c>
      <c r="K152" s="500">
        <v>0</v>
      </c>
      <c r="L152" s="500">
        <v>0</v>
      </c>
      <c r="M152" s="500">
        <v>0</v>
      </c>
      <c r="N152" s="500">
        <v>0</v>
      </c>
      <c r="O152" s="500">
        <v>0</v>
      </c>
      <c r="P152" s="500">
        <f t="shared" si="2"/>
        <v>0</v>
      </c>
    </row>
    <row r="153" spans="1:16" s="353" customFormat="1">
      <c r="A153" s="398"/>
      <c r="B153" s="361"/>
      <c r="C153" s="398"/>
      <c r="D153" s="397"/>
      <c r="E153" s="400"/>
      <c r="F153" s="401"/>
      <c r="G153" s="402"/>
      <c r="H153" s="406"/>
      <c r="I153" s="407"/>
      <c r="J153" s="500">
        <v>0</v>
      </c>
      <c r="K153" s="500">
        <v>0</v>
      </c>
      <c r="L153" s="500">
        <v>0</v>
      </c>
      <c r="M153" s="500">
        <v>0</v>
      </c>
      <c r="N153" s="500">
        <v>0</v>
      </c>
      <c r="O153" s="500">
        <v>0</v>
      </c>
      <c r="P153" s="500">
        <f t="shared" si="2"/>
        <v>0</v>
      </c>
    </row>
    <row r="154" spans="1:16" s="353" customFormat="1">
      <c r="A154" s="398"/>
      <c r="B154" s="361"/>
      <c r="C154" s="348"/>
      <c r="D154" s="397"/>
      <c r="E154" s="400"/>
      <c r="F154" s="404"/>
      <c r="G154" s="402"/>
      <c r="H154" s="406"/>
      <c r="I154" s="407"/>
      <c r="J154" s="500">
        <v>0</v>
      </c>
      <c r="K154" s="500">
        <v>0</v>
      </c>
      <c r="L154" s="500">
        <v>0</v>
      </c>
      <c r="M154" s="500">
        <v>0</v>
      </c>
      <c r="N154" s="500">
        <v>0</v>
      </c>
      <c r="O154" s="500">
        <v>0</v>
      </c>
      <c r="P154" s="500">
        <f t="shared" si="2"/>
        <v>0</v>
      </c>
    </row>
    <row r="155" spans="1:16" s="353" customFormat="1">
      <c r="A155" s="398"/>
      <c r="B155" s="361"/>
      <c r="C155" s="402"/>
      <c r="D155" s="408"/>
      <c r="E155" s="400"/>
      <c r="F155" s="401"/>
      <c r="G155" s="402"/>
      <c r="H155" s="407"/>
      <c r="I155" s="407"/>
      <c r="J155" s="500">
        <v>0</v>
      </c>
      <c r="K155" s="500">
        <v>0</v>
      </c>
      <c r="L155" s="500">
        <v>0</v>
      </c>
      <c r="M155" s="500">
        <v>0</v>
      </c>
      <c r="N155" s="500">
        <v>0</v>
      </c>
      <c r="O155" s="500">
        <v>0</v>
      </c>
      <c r="P155" s="500">
        <f t="shared" si="2"/>
        <v>0</v>
      </c>
    </row>
    <row r="156" spans="1:16" s="353" customFormat="1">
      <c r="A156" s="398"/>
      <c r="B156" s="361"/>
      <c r="C156" s="348"/>
      <c r="D156" s="397"/>
      <c r="E156" s="400"/>
      <c r="F156" s="404"/>
      <c r="G156" s="402"/>
      <c r="H156" s="406"/>
      <c r="I156" s="407"/>
      <c r="J156" s="500">
        <v>0</v>
      </c>
      <c r="K156" s="500">
        <v>0</v>
      </c>
      <c r="L156" s="500">
        <v>0</v>
      </c>
      <c r="M156" s="500">
        <v>0</v>
      </c>
      <c r="N156" s="500">
        <v>0</v>
      </c>
      <c r="O156" s="500">
        <v>0</v>
      </c>
      <c r="P156" s="500">
        <f t="shared" si="2"/>
        <v>0</v>
      </c>
    </row>
    <row r="157" spans="1:16" s="353" customFormat="1">
      <c r="A157" s="398"/>
      <c r="B157" s="361"/>
      <c r="C157" s="348"/>
      <c r="D157" s="397"/>
      <c r="E157" s="400"/>
      <c r="F157" s="401"/>
      <c r="G157" s="402"/>
      <c r="H157" s="406"/>
      <c r="I157" s="407"/>
      <c r="J157" s="500">
        <v>0</v>
      </c>
      <c r="K157" s="500">
        <v>0</v>
      </c>
      <c r="L157" s="500">
        <v>0</v>
      </c>
      <c r="M157" s="500">
        <v>0</v>
      </c>
      <c r="N157" s="500">
        <v>0</v>
      </c>
      <c r="O157" s="500">
        <v>0</v>
      </c>
      <c r="P157" s="500">
        <f t="shared" si="2"/>
        <v>0</v>
      </c>
    </row>
    <row r="158" spans="1:16" s="353" customFormat="1">
      <c r="A158" s="398"/>
      <c r="B158" s="361"/>
      <c r="C158" s="348"/>
      <c r="D158" s="397"/>
      <c r="E158" s="400"/>
      <c r="F158" s="404"/>
      <c r="G158" s="402"/>
      <c r="H158" s="406"/>
      <c r="I158" s="407"/>
      <c r="J158" s="500">
        <v>0</v>
      </c>
      <c r="K158" s="500">
        <v>0</v>
      </c>
      <c r="L158" s="500">
        <v>0</v>
      </c>
      <c r="M158" s="500">
        <v>0</v>
      </c>
      <c r="N158" s="500">
        <v>0</v>
      </c>
      <c r="O158" s="500">
        <v>0</v>
      </c>
      <c r="P158" s="500">
        <f t="shared" si="2"/>
        <v>0</v>
      </c>
    </row>
    <row r="159" spans="1:16" s="353" customFormat="1">
      <c r="A159" s="398"/>
      <c r="B159" s="361"/>
      <c r="C159" s="348"/>
      <c r="D159" s="397"/>
      <c r="E159" s="400"/>
      <c r="F159" s="401"/>
      <c r="G159" s="402"/>
      <c r="H159" s="406"/>
      <c r="I159" s="407"/>
      <c r="J159" s="500">
        <v>0</v>
      </c>
      <c r="K159" s="500">
        <v>0</v>
      </c>
      <c r="L159" s="500">
        <v>0</v>
      </c>
      <c r="M159" s="500">
        <v>0</v>
      </c>
      <c r="N159" s="500">
        <v>0</v>
      </c>
      <c r="O159" s="500">
        <v>0</v>
      </c>
      <c r="P159" s="500">
        <f t="shared" si="2"/>
        <v>0</v>
      </c>
    </row>
    <row r="160" spans="1:16" s="353" customFormat="1">
      <c r="A160" s="398"/>
      <c r="B160" s="361"/>
      <c r="C160" s="348"/>
      <c r="D160" s="397"/>
      <c r="E160" s="400"/>
      <c r="F160" s="401"/>
      <c r="G160" s="402"/>
      <c r="H160" s="406"/>
      <c r="I160" s="407"/>
      <c r="J160" s="500">
        <v>0</v>
      </c>
      <c r="K160" s="500">
        <v>0</v>
      </c>
      <c r="L160" s="500">
        <v>0</v>
      </c>
      <c r="M160" s="500">
        <v>0</v>
      </c>
      <c r="N160" s="500">
        <v>0</v>
      </c>
      <c r="O160" s="500">
        <v>0</v>
      </c>
      <c r="P160" s="500">
        <f t="shared" si="2"/>
        <v>0</v>
      </c>
    </row>
    <row r="161" spans="1:16" s="353" customFormat="1">
      <c r="A161" s="398"/>
      <c r="B161" s="361"/>
      <c r="C161" s="398"/>
      <c r="D161" s="397"/>
      <c r="E161" s="400"/>
      <c r="F161" s="404"/>
      <c r="G161" s="402"/>
      <c r="H161" s="406"/>
      <c r="I161" s="407"/>
      <c r="J161" s="500">
        <v>0</v>
      </c>
      <c r="K161" s="500">
        <v>0</v>
      </c>
      <c r="L161" s="500">
        <v>0</v>
      </c>
      <c r="M161" s="500">
        <v>0</v>
      </c>
      <c r="N161" s="500">
        <v>0</v>
      </c>
      <c r="O161" s="500">
        <v>0</v>
      </c>
      <c r="P161" s="500">
        <f t="shared" si="2"/>
        <v>0</v>
      </c>
    </row>
    <row r="162" spans="1:16" s="353" customFormat="1">
      <c r="A162" s="398"/>
      <c r="B162" s="361"/>
      <c r="C162" s="348"/>
      <c r="D162" s="397"/>
      <c r="E162" s="400"/>
      <c r="F162" s="401"/>
      <c r="G162" s="402"/>
      <c r="H162" s="406"/>
      <c r="I162" s="407"/>
      <c r="J162" s="500">
        <v>0</v>
      </c>
      <c r="K162" s="500">
        <v>0</v>
      </c>
      <c r="L162" s="500">
        <v>0</v>
      </c>
      <c r="M162" s="500">
        <v>0</v>
      </c>
      <c r="N162" s="500">
        <v>0</v>
      </c>
      <c r="O162" s="500">
        <v>0</v>
      </c>
      <c r="P162" s="500">
        <f t="shared" si="2"/>
        <v>0</v>
      </c>
    </row>
    <row r="163" spans="1:16" s="353" customFormat="1">
      <c r="A163" s="398"/>
      <c r="B163" s="361"/>
      <c r="C163" s="348"/>
      <c r="D163" s="397"/>
      <c r="E163" s="400"/>
      <c r="F163" s="401"/>
      <c r="G163" s="402"/>
      <c r="H163" s="407"/>
      <c r="I163" s="407"/>
      <c r="J163" s="500">
        <v>0</v>
      </c>
      <c r="K163" s="500">
        <v>0</v>
      </c>
      <c r="L163" s="500">
        <v>0</v>
      </c>
      <c r="M163" s="500">
        <v>0</v>
      </c>
      <c r="N163" s="500">
        <v>0</v>
      </c>
      <c r="O163" s="500">
        <v>0</v>
      </c>
      <c r="P163" s="500">
        <f t="shared" si="2"/>
        <v>0</v>
      </c>
    </row>
    <row r="164" spans="1:16" s="353" customFormat="1">
      <c r="A164" s="398"/>
      <c r="B164" s="361"/>
      <c r="C164" s="348"/>
      <c r="D164" s="397"/>
      <c r="E164" s="400"/>
      <c r="F164" s="401"/>
      <c r="G164" s="402"/>
      <c r="H164" s="406"/>
      <c r="I164" s="407"/>
      <c r="J164" s="500">
        <v>0</v>
      </c>
      <c r="K164" s="500">
        <v>0</v>
      </c>
      <c r="L164" s="500">
        <v>0</v>
      </c>
      <c r="M164" s="500">
        <v>0</v>
      </c>
      <c r="N164" s="500">
        <v>0</v>
      </c>
      <c r="O164" s="500">
        <v>0</v>
      </c>
      <c r="P164" s="500">
        <f t="shared" si="2"/>
        <v>0</v>
      </c>
    </row>
    <row r="165" spans="1:16" s="353" customFormat="1">
      <c r="A165" s="398"/>
      <c r="B165" s="361"/>
      <c r="C165" s="348"/>
      <c r="D165" s="397"/>
      <c r="E165" s="400"/>
      <c r="F165" s="401"/>
      <c r="G165" s="402"/>
      <c r="H165" s="406"/>
      <c r="I165" s="407"/>
      <c r="J165" s="500">
        <v>0</v>
      </c>
      <c r="K165" s="500">
        <v>0</v>
      </c>
      <c r="L165" s="500">
        <v>0</v>
      </c>
      <c r="M165" s="500">
        <v>0</v>
      </c>
      <c r="N165" s="500">
        <v>0</v>
      </c>
      <c r="O165" s="500">
        <v>0</v>
      </c>
      <c r="P165" s="500">
        <f t="shared" si="2"/>
        <v>0</v>
      </c>
    </row>
    <row r="166" spans="1:16" s="353" customFormat="1">
      <c r="A166" s="398"/>
      <c r="B166" s="361"/>
      <c r="C166" s="402"/>
      <c r="D166" s="408"/>
      <c r="E166" s="400"/>
      <c r="F166" s="404"/>
      <c r="G166" s="402"/>
      <c r="H166" s="407"/>
      <c r="I166" s="407"/>
      <c r="J166" s="500">
        <v>0</v>
      </c>
      <c r="K166" s="500">
        <v>0</v>
      </c>
      <c r="L166" s="500">
        <v>0</v>
      </c>
      <c r="M166" s="500">
        <v>0</v>
      </c>
      <c r="N166" s="500">
        <v>0</v>
      </c>
      <c r="O166" s="500">
        <v>0</v>
      </c>
      <c r="P166" s="500">
        <f t="shared" si="2"/>
        <v>0</v>
      </c>
    </row>
    <row r="167" spans="1:16" s="353" customFormat="1">
      <c r="A167" s="398"/>
      <c r="B167" s="361"/>
      <c r="C167" s="348"/>
      <c r="D167" s="397"/>
      <c r="E167" s="400"/>
      <c r="F167" s="401"/>
      <c r="G167" s="402"/>
      <c r="H167" s="406"/>
      <c r="I167" s="407"/>
      <c r="J167" s="500">
        <v>0</v>
      </c>
      <c r="K167" s="500">
        <v>0</v>
      </c>
      <c r="L167" s="500">
        <v>0</v>
      </c>
      <c r="M167" s="500">
        <v>0</v>
      </c>
      <c r="N167" s="500">
        <v>0</v>
      </c>
      <c r="O167" s="500">
        <v>0</v>
      </c>
      <c r="P167" s="500">
        <f t="shared" si="2"/>
        <v>0</v>
      </c>
    </row>
    <row r="168" spans="1:16" s="353" customFormat="1">
      <c r="A168" s="410"/>
      <c r="B168" s="411"/>
      <c r="C168" s="410"/>
      <c r="D168" s="412"/>
      <c r="E168" s="413"/>
      <c r="F168" s="410"/>
      <c r="G168" s="410"/>
      <c r="H168" s="410"/>
      <c r="I168" s="410"/>
      <c r="J168" s="500">
        <v>0</v>
      </c>
      <c r="K168" s="500">
        <v>0</v>
      </c>
      <c r="L168" s="500">
        <v>0</v>
      </c>
      <c r="M168" s="500">
        <v>0</v>
      </c>
      <c r="N168" s="500">
        <v>0</v>
      </c>
      <c r="O168" s="500">
        <v>0</v>
      </c>
      <c r="P168" s="500">
        <f t="shared" si="2"/>
        <v>0</v>
      </c>
    </row>
    <row r="169" spans="1:16" s="353" customFormat="1">
      <c r="A169" s="410"/>
      <c r="B169" s="411"/>
      <c r="C169" s="410"/>
      <c r="D169" s="412"/>
      <c r="E169" s="413"/>
      <c r="F169" s="410"/>
      <c r="G169" s="410"/>
      <c r="H169" s="410"/>
      <c r="I169" s="410"/>
      <c r="J169" s="500">
        <v>0</v>
      </c>
      <c r="K169" s="500">
        <v>0</v>
      </c>
      <c r="L169" s="500">
        <v>0</v>
      </c>
      <c r="M169" s="500">
        <v>0</v>
      </c>
      <c r="N169" s="500">
        <v>0</v>
      </c>
      <c r="O169" s="500">
        <v>0</v>
      </c>
      <c r="P169" s="500">
        <f t="shared" si="2"/>
        <v>0</v>
      </c>
    </row>
    <row r="170" spans="1:16" s="353" customFormat="1">
      <c r="A170" s="410"/>
      <c r="B170" s="411"/>
      <c r="C170" s="410"/>
      <c r="D170" s="412"/>
      <c r="E170" s="413"/>
      <c r="F170" s="410"/>
      <c r="G170" s="410"/>
      <c r="H170" s="410"/>
      <c r="I170" s="410"/>
      <c r="J170" s="500">
        <v>0</v>
      </c>
      <c r="K170" s="500">
        <v>0</v>
      </c>
      <c r="L170" s="500">
        <v>0</v>
      </c>
      <c r="M170" s="500">
        <v>0</v>
      </c>
      <c r="N170" s="500">
        <v>0</v>
      </c>
      <c r="O170" s="500">
        <v>0</v>
      </c>
      <c r="P170" s="500">
        <f t="shared" si="2"/>
        <v>0</v>
      </c>
    </row>
    <row r="171" spans="1:16" s="353" customFormat="1">
      <c r="A171" s="410"/>
      <c r="B171" s="411"/>
      <c r="C171" s="410"/>
      <c r="D171" s="412"/>
      <c r="E171" s="413"/>
      <c r="F171" s="410"/>
      <c r="G171" s="410"/>
      <c r="H171" s="410"/>
      <c r="I171" s="410"/>
      <c r="J171" s="500">
        <v>0</v>
      </c>
      <c r="K171" s="500">
        <v>0</v>
      </c>
      <c r="L171" s="500">
        <v>0</v>
      </c>
      <c r="M171" s="500">
        <v>0</v>
      </c>
      <c r="N171" s="500">
        <v>0</v>
      </c>
      <c r="O171" s="500">
        <v>0</v>
      </c>
      <c r="P171" s="500">
        <f t="shared" si="2"/>
        <v>0</v>
      </c>
    </row>
    <row r="172" spans="1:16" s="353" customFormat="1">
      <c r="A172" s="410"/>
      <c r="B172" s="411"/>
      <c r="C172" s="410"/>
      <c r="D172" s="412"/>
      <c r="E172" s="414"/>
      <c r="F172" s="410"/>
      <c r="G172" s="410"/>
      <c r="H172" s="410"/>
      <c r="I172" s="410"/>
      <c r="J172" s="500">
        <v>0</v>
      </c>
      <c r="K172" s="500">
        <v>0</v>
      </c>
      <c r="L172" s="500">
        <v>0</v>
      </c>
      <c r="M172" s="500">
        <v>0</v>
      </c>
      <c r="N172" s="500">
        <v>0</v>
      </c>
      <c r="O172" s="500">
        <v>0</v>
      </c>
      <c r="P172" s="500">
        <f t="shared" si="2"/>
        <v>0</v>
      </c>
    </row>
    <row r="173" spans="1:16" s="353" customFormat="1">
      <c r="A173" s="410"/>
      <c r="B173" s="411"/>
      <c r="C173" s="410"/>
      <c r="D173" s="412"/>
      <c r="E173" s="413"/>
      <c r="F173" s="410"/>
      <c r="G173" s="410"/>
      <c r="H173" s="410"/>
      <c r="I173" s="410"/>
      <c r="J173" s="500">
        <v>0</v>
      </c>
      <c r="K173" s="500">
        <v>0</v>
      </c>
      <c r="L173" s="500">
        <v>0</v>
      </c>
      <c r="M173" s="500">
        <v>0</v>
      </c>
      <c r="N173" s="500">
        <v>0</v>
      </c>
      <c r="O173" s="500">
        <v>0</v>
      </c>
      <c r="P173" s="500">
        <f t="shared" si="2"/>
        <v>0</v>
      </c>
    </row>
    <row r="174" spans="1:16" s="353" customFormat="1">
      <c r="A174" s="410"/>
      <c r="B174" s="411"/>
      <c r="C174" s="410"/>
      <c r="D174" s="412"/>
      <c r="E174" s="413"/>
      <c r="F174" s="410"/>
      <c r="G174" s="410"/>
      <c r="H174" s="410"/>
      <c r="I174" s="410"/>
      <c r="J174" s="500">
        <v>0</v>
      </c>
      <c r="K174" s="500">
        <v>0</v>
      </c>
      <c r="L174" s="500">
        <v>0</v>
      </c>
      <c r="M174" s="500">
        <v>0</v>
      </c>
      <c r="N174" s="500">
        <v>0</v>
      </c>
      <c r="O174" s="500">
        <v>0</v>
      </c>
      <c r="P174" s="500">
        <f t="shared" si="2"/>
        <v>0</v>
      </c>
    </row>
    <row r="175" spans="1:16" s="353" customFormat="1">
      <c r="A175" s="410"/>
      <c r="B175" s="411"/>
      <c r="C175" s="410"/>
      <c r="D175" s="412"/>
      <c r="E175" s="413"/>
      <c r="F175" s="410"/>
      <c r="G175" s="410"/>
      <c r="H175" s="410"/>
      <c r="I175" s="410"/>
      <c r="J175" s="500">
        <v>0</v>
      </c>
      <c r="K175" s="500">
        <v>0</v>
      </c>
      <c r="L175" s="500">
        <v>0</v>
      </c>
      <c r="M175" s="500">
        <v>0</v>
      </c>
      <c r="N175" s="500">
        <v>0</v>
      </c>
      <c r="O175" s="500">
        <v>0</v>
      </c>
      <c r="P175" s="500">
        <f t="shared" si="2"/>
        <v>0</v>
      </c>
    </row>
    <row r="176" spans="1:16" s="353" customFormat="1">
      <c r="A176" s="410"/>
      <c r="B176" s="411"/>
      <c r="C176" s="410"/>
      <c r="D176" s="412"/>
      <c r="E176" s="413"/>
      <c r="F176" s="410"/>
      <c r="G176" s="410"/>
      <c r="H176" s="410"/>
      <c r="I176" s="410"/>
      <c r="J176" s="500">
        <v>0</v>
      </c>
      <c r="K176" s="500">
        <v>0</v>
      </c>
      <c r="L176" s="500">
        <v>0</v>
      </c>
      <c r="M176" s="500">
        <v>0</v>
      </c>
      <c r="N176" s="500">
        <v>0</v>
      </c>
      <c r="O176" s="500">
        <v>0</v>
      </c>
      <c r="P176" s="500">
        <f t="shared" si="2"/>
        <v>0</v>
      </c>
    </row>
    <row r="177" spans="1:16" s="353" customFormat="1">
      <c r="A177" s="410"/>
      <c r="B177" s="411"/>
      <c r="C177" s="410"/>
      <c r="D177" s="412"/>
      <c r="E177" s="413"/>
      <c r="F177" s="410"/>
      <c r="G177" s="410"/>
      <c r="H177" s="410"/>
      <c r="I177" s="410"/>
      <c r="J177" s="500">
        <v>0</v>
      </c>
      <c r="K177" s="500">
        <v>0</v>
      </c>
      <c r="L177" s="500">
        <v>0</v>
      </c>
      <c r="M177" s="500">
        <v>0</v>
      </c>
      <c r="N177" s="500">
        <v>0</v>
      </c>
      <c r="O177" s="500">
        <v>0</v>
      </c>
      <c r="P177" s="500">
        <f t="shared" si="2"/>
        <v>0</v>
      </c>
    </row>
    <row r="178" spans="1:16" s="353" customFormat="1">
      <c r="A178" s="410"/>
      <c r="B178" s="411"/>
      <c r="C178" s="410"/>
      <c r="D178" s="412"/>
      <c r="E178" s="413"/>
      <c r="F178" s="410"/>
      <c r="G178" s="410"/>
      <c r="H178" s="410"/>
      <c r="I178" s="410"/>
      <c r="J178" s="500">
        <v>0</v>
      </c>
      <c r="K178" s="500">
        <v>0</v>
      </c>
      <c r="L178" s="500">
        <v>0</v>
      </c>
      <c r="M178" s="500">
        <v>0</v>
      </c>
      <c r="N178" s="500">
        <v>0</v>
      </c>
      <c r="O178" s="500">
        <v>0</v>
      </c>
      <c r="P178" s="500">
        <f t="shared" si="2"/>
        <v>0</v>
      </c>
    </row>
  </sheetData>
  <protectedRanges>
    <protectedRange sqref="D5" name="Intervalo1_2_1_2_1"/>
    <protectedRange sqref="E54" name="Intervalo1_2_1_4_1"/>
    <protectedRange sqref="I5" name="Intervalo1_2_1_1_1_1_1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5" orientation="landscape" blackAndWhite="1" r:id="rId1"/>
  <rowBreaks count="1" manualBreakCount="1">
    <brk id="74" max="240" man="1"/>
  </rowBreaks>
  <colBreaks count="1" manualBreakCount="1">
    <brk id="16" max="13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AB242"/>
  <sheetViews>
    <sheetView zoomScale="80" zoomScaleNormal="80" zoomScaleSheetLayoutView="82" workbookViewId="0">
      <selection activeCell="A27" sqref="A27"/>
    </sheetView>
  </sheetViews>
  <sheetFormatPr defaultColWidth="9.140625" defaultRowHeight="15.75"/>
  <cols>
    <col min="1" max="1" width="23.28515625" style="504" customWidth="1"/>
    <col min="2" max="2" width="55.7109375" style="504" customWidth="1"/>
    <col min="3" max="3" width="19.42578125" style="505" customWidth="1"/>
    <col min="4" max="4" width="46.5703125" style="504" customWidth="1"/>
    <col min="5" max="5" width="16.5703125" style="506" customWidth="1"/>
    <col min="6" max="6" width="16.28515625" style="506" customWidth="1"/>
    <col min="7" max="7" width="18.42578125" style="506" customWidth="1"/>
    <col min="8" max="9" width="12.5703125" style="506" customWidth="1"/>
    <col min="10" max="10" width="10" style="506" customWidth="1"/>
    <col min="11" max="11" width="18.42578125" style="506" customWidth="1"/>
    <col min="12" max="12" width="22" style="506" customWidth="1"/>
    <col min="13" max="13" width="17.85546875" style="506" customWidth="1"/>
    <col min="14" max="14" width="19.7109375" style="506" customWidth="1"/>
    <col min="15" max="15" width="16.5703125" style="506" customWidth="1"/>
    <col min="16" max="16" width="21.28515625" style="506" customWidth="1"/>
    <col min="17" max="17" width="22" style="506" customWidth="1"/>
    <col min="18" max="18" width="18.7109375" style="507" customWidth="1"/>
    <col min="19" max="20" width="18.42578125" style="507" customWidth="1"/>
    <col min="21" max="22" width="22" style="507" customWidth="1"/>
    <col min="23" max="23" width="35" style="507" customWidth="1"/>
    <col min="24" max="26" width="22" style="507" customWidth="1"/>
    <col min="27" max="27" width="25.42578125" style="507" customWidth="1"/>
    <col min="28" max="28" width="20.42578125" style="508" customWidth="1"/>
    <col min="29" max="238" width="9.140625" style="503" customWidth="1"/>
    <col min="239" max="239" width="9.140625" style="503"/>
    <col min="240" max="240" width="6.5703125" style="503" customWidth="1"/>
    <col min="241" max="241" width="79.5703125" style="503" customWidth="1"/>
    <col min="242" max="242" width="23.5703125" style="503" customWidth="1"/>
    <col min="243" max="243" width="27.85546875" style="503" customWidth="1"/>
    <col min="244" max="244" width="22.28515625" style="503" customWidth="1"/>
    <col min="245" max="245" width="23.5703125" style="503" customWidth="1"/>
    <col min="246" max="246" width="39" style="503" customWidth="1"/>
    <col min="247" max="247" width="36.42578125" style="503" customWidth="1"/>
    <col min="248" max="248" width="8" style="503" customWidth="1"/>
    <col min="249" max="249" width="15.5703125" style="503" customWidth="1"/>
    <col min="250" max="250" width="17.28515625" style="503" customWidth="1"/>
    <col min="251" max="251" width="18.85546875" style="503" customWidth="1"/>
    <col min="252" max="252" width="81" style="503" customWidth="1"/>
    <col min="253" max="253" width="14.85546875" style="503" customWidth="1"/>
    <col min="254" max="254" width="15.7109375" style="503" customWidth="1"/>
    <col min="255" max="255" width="17.5703125" style="503" customWidth="1"/>
    <col min="256" max="256" width="18.42578125" style="503" customWidth="1"/>
    <col min="257" max="257" width="16.5703125" style="503" customWidth="1"/>
    <col min="258" max="258" width="17.7109375" style="503" customWidth="1"/>
    <col min="259" max="259" width="17.85546875" style="503" customWidth="1"/>
    <col min="260" max="260" width="18.42578125" style="503" customWidth="1"/>
    <col min="261" max="261" width="15.42578125" style="503" customWidth="1"/>
    <col min="262" max="262" width="14.5703125" style="503" customWidth="1"/>
    <col min="263" max="263" width="15" style="503" customWidth="1"/>
    <col min="264" max="264" width="6.7109375" style="503" customWidth="1"/>
    <col min="265" max="265" width="14.28515625" style="503" customWidth="1"/>
    <col min="266" max="266" width="17.5703125" style="503" customWidth="1"/>
    <col min="267" max="267" width="27.7109375" style="503" customWidth="1"/>
    <col min="268" max="270" width="9.140625" style="503" customWidth="1"/>
    <col min="271" max="271" width="14.85546875" style="503" customWidth="1"/>
    <col min="272" max="272" width="13.85546875" style="503" customWidth="1"/>
    <col min="273" max="494" width="9.140625" style="503" customWidth="1"/>
    <col min="495" max="495" width="9.140625" style="503"/>
    <col min="496" max="496" width="6.5703125" style="503" customWidth="1"/>
    <col min="497" max="497" width="79.5703125" style="503" customWidth="1"/>
    <col min="498" max="498" width="23.5703125" style="503" customWidth="1"/>
    <col min="499" max="499" width="27.85546875" style="503" customWidth="1"/>
    <col min="500" max="500" width="22.28515625" style="503" customWidth="1"/>
    <col min="501" max="501" width="23.5703125" style="503" customWidth="1"/>
    <col min="502" max="502" width="39" style="503" customWidth="1"/>
    <col min="503" max="503" width="36.42578125" style="503" customWidth="1"/>
    <col min="504" max="504" width="8" style="503" customWidth="1"/>
    <col min="505" max="505" width="15.5703125" style="503" customWidth="1"/>
    <col min="506" max="506" width="17.28515625" style="503" customWidth="1"/>
    <col min="507" max="507" width="18.85546875" style="503" customWidth="1"/>
    <col min="508" max="508" width="81" style="503" customWidth="1"/>
    <col min="509" max="509" width="14.85546875" style="503" customWidth="1"/>
    <col min="510" max="510" width="15.7109375" style="503" customWidth="1"/>
    <col min="511" max="511" width="17.5703125" style="503" customWidth="1"/>
    <col min="512" max="512" width="18.42578125" style="503" customWidth="1"/>
    <col min="513" max="513" width="16.5703125" style="503" customWidth="1"/>
    <col min="514" max="514" width="17.7109375" style="503" customWidth="1"/>
    <col min="515" max="515" width="17.85546875" style="503" customWidth="1"/>
    <col min="516" max="516" width="18.42578125" style="503" customWidth="1"/>
    <col min="517" max="517" width="15.42578125" style="503" customWidth="1"/>
    <col min="518" max="518" width="14.5703125" style="503" customWidth="1"/>
    <col min="519" max="519" width="15" style="503" customWidth="1"/>
    <col min="520" max="520" width="6.7109375" style="503" customWidth="1"/>
    <col min="521" max="521" width="14.28515625" style="503" customWidth="1"/>
    <col min="522" max="522" width="17.5703125" style="503" customWidth="1"/>
    <col min="523" max="523" width="27.7109375" style="503" customWidth="1"/>
    <col min="524" max="526" width="9.140625" style="503" customWidth="1"/>
    <col min="527" max="527" width="14.85546875" style="503" customWidth="1"/>
    <col min="528" max="528" width="13.85546875" style="503" customWidth="1"/>
    <col min="529" max="750" width="9.140625" style="503" customWidth="1"/>
    <col min="751" max="751" width="9.140625" style="503"/>
    <col min="752" max="752" width="6.5703125" style="503" customWidth="1"/>
    <col min="753" max="753" width="79.5703125" style="503" customWidth="1"/>
    <col min="754" max="754" width="23.5703125" style="503" customWidth="1"/>
    <col min="755" max="755" width="27.85546875" style="503" customWidth="1"/>
    <col min="756" max="756" width="22.28515625" style="503" customWidth="1"/>
    <col min="757" max="757" width="23.5703125" style="503" customWidth="1"/>
    <col min="758" max="758" width="39" style="503" customWidth="1"/>
    <col min="759" max="759" width="36.42578125" style="503" customWidth="1"/>
    <col min="760" max="760" width="8" style="503" customWidth="1"/>
    <col min="761" max="761" width="15.5703125" style="503" customWidth="1"/>
    <col min="762" max="762" width="17.28515625" style="503" customWidth="1"/>
    <col min="763" max="763" width="18.85546875" style="503" customWidth="1"/>
    <col min="764" max="764" width="81" style="503" customWidth="1"/>
    <col min="765" max="765" width="14.85546875" style="503" customWidth="1"/>
    <col min="766" max="766" width="15.7109375" style="503" customWidth="1"/>
    <col min="767" max="767" width="17.5703125" style="503" customWidth="1"/>
    <col min="768" max="768" width="18.42578125" style="503" customWidth="1"/>
    <col min="769" max="769" width="16.5703125" style="503" customWidth="1"/>
    <col min="770" max="770" width="17.7109375" style="503" customWidth="1"/>
    <col min="771" max="771" width="17.85546875" style="503" customWidth="1"/>
    <col min="772" max="772" width="18.42578125" style="503" customWidth="1"/>
    <col min="773" max="773" width="15.42578125" style="503" customWidth="1"/>
    <col min="774" max="774" width="14.5703125" style="503" customWidth="1"/>
    <col min="775" max="775" width="15" style="503" customWidth="1"/>
    <col min="776" max="776" width="6.7109375" style="503" customWidth="1"/>
    <col min="777" max="777" width="14.28515625" style="503" customWidth="1"/>
    <col min="778" max="778" width="17.5703125" style="503" customWidth="1"/>
    <col min="779" max="779" width="27.7109375" style="503" customWidth="1"/>
    <col min="780" max="782" width="9.140625" style="503" customWidth="1"/>
    <col min="783" max="783" width="14.85546875" style="503" customWidth="1"/>
    <col min="784" max="784" width="13.85546875" style="503" customWidth="1"/>
    <col min="785" max="1006" width="9.140625" style="503" customWidth="1"/>
    <col min="1007" max="1007" width="9.140625" style="503"/>
    <col min="1008" max="1008" width="6.5703125" style="503" customWidth="1"/>
    <col min="1009" max="1009" width="79.5703125" style="503" customWidth="1"/>
    <col min="1010" max="1010" width="23.5703125" style="503" customWidth="1"/>
    <col min="1011" max="1011" width="27.85546875" style="503" customWidth="1"/>
    <col min="1012" max="1012" width="22.28515625" style="503" customWidth="1"/>
    <col min="1013" max="1013" width="23.5703125" style="503" customWidth="1"/>
    <col min="1014" max="1014" width="39" style="503" customWidth="1"/>
    <col min="1015" max="1015" width="36.42578125" style="503" customWidth="1"/>
    <col min="1016" max="1016" width="8" style="503" customWidth="1"/>
    <col min="1017" max="1017" width="15.5703125" style="503" customWidth="1"/>
    <col min="1018" max="1018" width="17.28515625" style="503" customWidth="1"/>
    <col min="1019" max="1019" width="18.85546875" style="503" customWidth="1"/>
    <col min="1020" max="1020" width="81" style="503" customWidth="1"/>
    <col min="1021" max="1021" width="14.85546875" style="503" customWidth="1"/>
    <col min="1022" max="1022" width="15.7109375" style="503" customWidth="1"/>
    <col min="1023" max="1023" width="17.5703125" style="503" customWidth="1"/>
    <col min="1024" max="1024" width="18.42578125" style="503" customWidth="1"/>
    <col min="1025" max="1025" width="16.5703125" style="503" customWidth="1"/>
    <col min="1026" max="1026" width="17.7109375" style="503" customWidth="1"/>
    <col min="1027" max="1027" width="17.85546875" style="503" customWidth="1"/>
    <col min="1028" max="1028" width="18.42578125" style="503" customWidth="1"/>
    <col min="1029" max="1029" width="15.42578125" style="503" customWidth="1"/>
    <col min="1030" max="1030" width="14.5703125" style="503" customWidth="1"/>
    <col min="1031" max="1031" width="15" style="503" customWidth="1"/>
    <col min="1032" max="1032" width="6.7109375" style="503" customWidth="1"/>
    <col min="1033" max="1033" width="14.28515625" style="503" customWidth="1"/>
    <col min="1034" max="1034" width="17.5703125" style="503" customWidth="1"/>
    <col min="1035" max="1035" width="27.7109375" style="503" customWidth="1"/>
    <col min="1036" max="1038" width="9.140625" style="503" customWidth="1"/>
    <col min="1039" max="1039" width="14.85546875" style="503" customWidth="1"/>
    <col min="1040" max="1040" width="13.85546875" style="503" customWidth="1"/>
    <col min="1041" max="1262" width="9.140625" style="503" customWidth="1"/>
    <col min="1263" max="1263" width="9.140625" style="503"/>
    <col min="1264" max="1264" width="6.5703125" style="503" customWidth="1"/>
    <col min="1265" max="1265" width="79.5703125" style="503" customWidth="1"/>
    <col min="1266" max="1266" width="23.5703125" style="503" customWidth="1"/>
    <col min="1267" max="1267" width="27.85546875" style="503" customWidth="1"/>
    <col min="1268" max="1268" width="22.28515625" style="503" customWidth="1"/>
    <col min="1269" max="1269" width="23.5703125" style="503" customWidth="1"/>
    <col min="1270" max="1270" width="39" style="503" customWidth="1"/>
    <col min="1271" max="1271" width="36.42578125" style="503" customWidth="1"/>
    <col min="1272" max="1272" width="8" style="503" customWidth="1"/>
    <col min="1273" max="1273" width="15.5703125" style="503" customWidth="1"/>
    <col min="1274" max="1274" width="17.28515625" style="503" customWidth="1"/>
    <col min="1275" max="1275" width="18.85546875" style="503" customWidth="1"/>
    <col min="1276" max="1276" width="81" style="503" customWidth="1"/>
    <col min="1277" max="1277" width="14.85546875" style="503" customWidth="1"/>
    <col min="1278" max="1278" width="15.7109375" style="503" customWidth="1"/>
    <col min="1279" max="1279" width="17.5703125" style="503" customWidth="1"/>
    <col min="1280" max="1280" width="18.42578125" style="503" customWidth="1"/>
    <col min="1281" max="1281" width="16.5703125" style="503" customWidth="1"/>
    <col min="1282" max="1282" width="17.7109375" style="503" customWidth="1"/>
    <col min="1283" max="1283" width="17.85546875" style="503" customWidth="1"/>
    <col min="1284" max="1284" width="18.42578125" style="503" customWidth="1"/>
    <col min="1285" max="1285" width="15.42578125" style="503" customWidth="1"/>
    <col min="1286" max="1286" width="14.5703125" style="503" customWidth="1"/>
    <col min="1287" max="1287" width="15" style="503" customWidth="1"/>
    <col min="1288" max="1288" width="6.7109375" style="503" customWidth="1"/>
    <col min="1289" max="1289" width="14.28515625" style="503" customWidth="1"/>
    <col min="1290" max="1290" width="17.5703125" style="503" customWidth="1"/>
    <col min="1291" max="1291" width="27.7109375" style="503" customWidth="1"/>
    <col min="1292" max="1294" width="9.140625" style="503" customWidth="1"/>
    <col min="1295" max="1295" width="14.85546875" style="503" customWidth="1"/>
    <col min="1296" max="1296" width="13.85546875" style="503" customWidth="1"/>
    <col min="1297" max="1518" width="9.140625" style="503" customWidth="1"/>
    <col min="1519" max="1519" width="9.140625" style="503"/>
    <col min="1520" max="1520" width="6.5703125" style="503" customWidth="1"/>
    <col min="1521" max="1521" width="79.5703125" style="503" customWidth="1"/>
    <col min="1522" max="1522" width="23.5703125" style="503" customWidth="1"/>
    <col min="1523" max="1523" width="27.85546875" style="503" customWidth="1"/>
    <col min="1524" max="1524" width="22.28515625" style="503" customWidth="1"/>
    <col min="1525" max="1525" width="23.5703125" style="503" customWidth="1"/>
    <col min="1526" max="1526" width="39" style="503" customWidth="1"/>
    <col min="1527" max="1527" width="36.42578125" style="503" customWidth="1"/>
    <col min="1528" max="1528" width="8" style="503" customWidth="1"/>
    <col min="1529" max="1529" width="15.5703125" style="503" customWidth="1"/>
    <col min="1530" max="1530" width="17.28515625" style="503" customWidth="1"/>
    <col min="1531" max="1531" width="18.85546875" style="503" customWidth="1"/>
    <col min="1532" max="1532" width="81" style="503" customWidth="1"/>
    <col min="1533" max="1533" width="14.85546875" style="503" customWidth="1"/>
    <col min="1534" max="1534" width="15.7109375" style="503" customWidth="1"/>
    <col min="1535" max="1535" width="17.5703125" style="503" customWidth="1"/>
    <col min="1536" max="1536" width="18.42578125" style="503" customWidth="1"/>
    <col min="1537" max="1537" width="16.5703125" style="503" customWidth="1"/>
    <col min="1538" max="1538" width="17.7109375" style="503" customWidth="1"/>
    <col min="1539" max="1539" width="17.85546875" style="503" customWidth="1"/>
    <col min="1540" max="1540" width="18.42578125" style="503" customWidth="1"/>
    <col min="1541" max="1541" width="15.42578125" style="503" customWidth="1"/>
    <col min="1542" max="1542" width="14.5703125" style="503" customWidth="1"/>
    <col min="1543" max="1543" width="15" style="503" customWidth="1"/>
    <col min="1544" max="1544" width="6.7109375" style="503" customWidth="1"/>
    <col min="1545" max="1545" width="14.28515625" style="503" customWidth="1"/>
    <col min="1546" max="1546" width="17.5703125" style="503" customWidth="1"/>
    <col min="1547" max="1547" width="27.7109375" style="503" customWidth="1"/>
    <col min="1548" max="1550" width="9.140625" style="503" customWidth="1"/>
    <col min="1551" max="1551" width="14.85546875" style="503" customWidth="1"/>
    <col min="1552" max="1552" width="13.85546875" style="503" customWidth="1"/>
    <col min="1553" max="1774" width="9.140625" style="503" customWidth="1"/>
    <col min="1775" max="1775" width="9.140625" style="503"/>
    <col min="1776" max="1776" width="6.5703125" style="503" customWidth="1"/>
    <col min="1777" max="1777" width="79.5703125" style="503" customWidth="1"/>
    <col min="1778" max="1778" width="23.5703125" style="503" customWidth="1"/>
    <col min="1779" max="1779" width="27.85546875" style="503" customWidth="1"/>
    <col min="1780" max="1780" width="22.28515625" style="503" customWidth="1"/>
    <col min="1781" max="1781" width="23.5703125" style="503" customWidth="1"/>
    <col min="1782" max="1782" width="39" style="503" customWidth="1"/>
    <col min="1783" max="1783" width="36.42578125" style="503" customWidth="1"/>
    <col min="1784" max="1784" width="8" style="503" customWidth="1"/>
    <col min="1785" max="1785" width="15.5703125" style="503" customWidth="1"/>
    <col min="1786" max="1786" width="17.28515625" style="503" customWidth="1"/>
    <col min="1787" max="1787" width="18.85546875" style="503" customWidth="1"/>
    <col min="1788" max="1788" width="81" style="503" customWidth="1"/>
    <col min="1789" max="1789" width="14.85546875" style="503" customWidth="1"/>
    <col min="1790" max="1790" width="15.7109375" style="503" customWidth="1"/>
    <col min="1791" max="1791" width="17.5703125" style="503" customWidth="1"/>
    <col min="1792" max="1792" width="18.42578125" style="503" customWidth="1"/>
    <col min="1793" max="1793" width="16.5703125" style="503" customWidth="1"/>
    <col min="1794" max="1794" width="17.7109375" style="503" customWidth="1"/>
    <col min="1795" max="1795" width="17.85546875" style="503" customWidth="1"/>
    <col min="1796" max="1796" width="18.42578125" style="503" customWidth="1"/>
    <col min="1797" max="1797" width="15.42578125" style="503" customWidth="1"/>
    <col min="1798" max="1798" width="14.5703125" style="503" customWidth="1"/>
    <col min="1799" max="1799" width="15" style="503" customWidth="1"/>
    <col min="1800" max="1800" width="6.7109375" style="503" customWidth="1"/>
    <col min="1801" max="1801" width="14.28515625" style="503" customWidth="1"/>
    <col min="1802" max="1802" width="17.5703125" style="503" customWidth="1"/>
    <col min="1803" max="1803" width="27.7109375" style="503" customWidth="1"/>
    <col min="1804" max="1806" width="9.140625" style="503" customWidth="1"/>
    <col min="1807" max="1807" width="14.85546875" style="503" customWidth="1"/>
    <col min="1808" max="1808" width="13.85546875" style="503" customWidth="1"/>
    <col min="1809" max="2030" width="9.140625" style="503" customWidth="1"/>
    <col min="2031" max="2031" width="9.140625" style="503"/>
    <col min="2032" max="2032" width="6.5703125" style="503" customWidth="1"/>
    <col min="2033" max="2033" width="79.5703125" style="503" customWidth="1"/>
    <col min="2034" max="2034" width="23.5703125" style="503" customWidth="1"/>
    <col min="2035" max="2035" width="27.85546875" style="503" customWidth="1"/>
    <col min="2036" max="2036" width="22.28515625" style="503" customWidth="1"/>
    <col min="2037" max="2037" width="23.5703125" style="503" customWidth="1"/>
    <col min="2038" max="2038" width="39" style="503" customWidth="1"/>
    <col min="2039" max="2039" width="36.42578125" style="503" customWidth="1"/>
    <col min="2040" max="2040" width="8" style="503" customWidth="1"/>
    <col min="2041" max="2041" width="15.5703125" style="503" customWidth="1"/>
    <col min="2042" max="2042" width="17.28515625" style="503" customWidth="1"/>
    <col min="2043" max="2043" width="18.85546875" style="503" customWidth="1"/>
    <col min="2044" max="2044" width="81" style="503" customWidth="1"/>
    <col min="2045" max="2045" width="14.85546875" style="503" customWidth="1"/>
    <col min="2046" max="2046" width="15.7109375" style="503" customWidth="1"/>
    <col min="2047" max="2047" width="17.5703125" style="503" customWidth="1"/>
    <col min="2048" max="2048" width="18.42578125" style="503" customWidth="1"/>
    <col min="2049" max="2049" width="16.5703125" style="503" customWidth="1"/>
    <col min="2050" max="2050" width="17.7109375" style="503" customWidth="1"/>
    <col min="2051" max="2051" width="17.85546875" style="503" customWidth="1"/>
    <col min="2052" max="2052" width="18.42578125" style="503" customWidth="1"/>
    <col min="2053" max="2053" width="15.42578125" style="503" customWidth="1"/>
    <col min="2054" max="2054" width="14.5703125" style="503" customWidth="1"/>
    <col min="2055" max="2055" width="15" style="503" customWidth="1"/>
    <col min="2056" max="2056" width="6.7109375" style="503" customWidth="1"/>
    <col min="2057" max="2057" width="14.28515625" style="503" customWidth="1"/>
    <col min="2058" max="2058" width="17.5703125" style="503" customWidth="1"/>
    <col min="2059" max="2059" width="27.7109375" style="503" customWidth="1"/>
    <col min="2060" max="2062" width="9.140625" style="503" customWidth="1"/>
    <col min="2063" max="2063" width="14.85546875" style="503" customWidth="1"/>
    <col min="2064" max="2064" width="13.85546875" style="503" customWidth="1"/>
    <col min="2065" max="2286" width="9.140625" style="503" customWidth="1"/>
    <col min="2287" max="2287" width="9.140625" style="503"/>
    <col min="2288" max="2288" width="6.5703125" style="503" customWidth="1"/>
    <col min="2289" max="2289" width="79.5703125" style="503" customWidth="1"/>
    <col min="2290" max="2290" width="23.5703125" style="503" customWidth="1"/>
    <col min="2291" max="2291" width="27.85546875" style="503" customWidth="1"/>
    <col min="2292" max="2292" width="22.28515625" style="503" customWidth="1"/>
    <col min="2293" max="2293" width="23.5703125" style="503" customWidth="1"/>
    <col min="2294" max="2294" width="39" style="503" customWidth="1"/>
    <col min="2295" max="2295" width="36.42578125" style="503" customWidth="1"/>
    <col min="2296" max="2296" width="8" style="503" customWidth="1"/>
    <col min="2297" max="2297" width="15.5703125" style="503" customWidth="1"/>
    <col min="2298" max="2298" width="17.28515625" style="503" customWidth="1"/>
    <col min="2299" max="2299" width="18.85546875" style="503" customWidth="1"/>
    <col min="2300" max="2300" width="81" style="503" customWidth="1"/>
    <col min="2301" max="2301" width="14.85546875" style="503" customWidth="1"/>
    <col min="2302" max="2302" width="15.7109375" style="503" customWidth="1"/>
    <col min="2303" max="2303" width="17.5703125" style="503" customWidth="1"/>
    <col min="2304" max="2304" width="18.42578125" style="503" customWidth="1"/>
    <col min="2305" max="2305" width="16.5703125" style="503" customWidth="1"/>
    <col min="2306" max="2306" width="17.7109375" style="503" customWidth="1"/>
    <col min="2307" max="2307" width="17.85546875" style="503" customWidth="1"/>
    <col min="2308" max="2308" width="18.42578125" style="503" customWidth="1"/>
    <col min="2309" max="2309" width="15.42578125" style="503" customWidth="1"/>
    <col min="2310" max="2310" width="14.5703125" style="503" customWidth="1"/>
    <col min="2311" max="2311" width="15" style="503" customWidth="1"/>
    <col min="2312" max="2312" width="6.7109375" style="503" customWidth="1"/>
    <col min="2313" max="2313" width="14.28515625" style="503" customWidth="1"/>
    <col min="2314" max="2314" width="17.5703125" style="503" customWidth="1"/>
    <col min="2315" max="2315" width="27.7109375" style="503" customWidth="1"/>
    <col min="2316" max="2318" width="9.140625" style="503" customWidth="1"/>
    <col min="2319" max="2319" width="14.85546875" style="503" customWidth="1"/>
    <col min="2320" max="2320" width="13.85546875" style="503" customWidth="1"/>
    <col min="2321" max="2542" width="9.140625" style="503" customWidth="1"/>
    <col min="2543" max="2543" width="9.140625" style="503"/>
    <col min="2544" max="2544" width="6.5703125" style="503" customWidth="1"/>
    <col min="2545" max="2545" width="79.5703125" style="503" customWidth="1"/>
    <col min="2546" max="2546" width="23.5703125" style="503" customWidth="1"/>
    <col min="2547" max="2547" width="27.85546875" style="503" customWidth="1"/>
    <col min="2548" max="2548" width="22.28515625" style="503" customWidth="1"/>
    <col min="2549" max="2549" width="23.5703125" style="503" customWidth="1"/>
    <col min="2550" max="2550" width="39" style="503" customWidth="1"/>
    <col min="2551" max="2551" width="36.42578125" style="503" customWidth="1"/>
    <col min="2552" max="2552" width="8" style="503" customWidth="1"/>
    <col min="2553" max="2553" width="15.5703125" style="503" customWidth="1"/>
    <col min="2554" max="2554" width="17.28515625" style="503" customWidth="1"/>
    <col min="2555" max="2555" width="18.85546875" style="503" customWidth="1"/>
    <col min="2556" max="2556" width="81" style="503" customWidth="1"/>
    <col min="2557" max="2557" width="14.85546875" style="503" customWidth="1"/>
    <col min="2558" max="2558" width="15.7109375" style="503" customWidth="1"/>
    <col min="2559" max="2559" width="17.5703125" style="503" customWidth="1"/>
    <col min="2560" max="2560" width="18.42578125" style="503" customWidth="1"/>
    <col min="2561" max="2561" width="16.5703125" style="503" customWidth="1"/>
    <col min="2562" max="2562" width="17.7109375" style="503" customWidth="1"/>
    <col min="2563" max="2563" width="17.85546875" style="503" customWidth="1"/>
    <col min="2564" max="2564" width="18.42578125" style="503" customWidth="1"/>
    <col min="2565" max="2565" width="15.42578125" style="503" customWidth="1"/>
    <col min="2566" max="2566" width="14.5703125" style="503" customWidth="1"/>
    <col min="2567" max="2567" width="15" style="503" customWidth="1"/>
    <col min="2568" max="2568" width="6.7109375" style="503" customWidth="1"/>
    <col min="2569" max="2569" width="14.28515625" style="503" customWidth="1"/>
    <col min="2570" max="2570" width="17.5703125" style="503" customWidth="1"/>
    <col min="2571" max="2571" width="27.7109375" style="503" customWidth="1"/>
    <col min="2572" max="2574" width="9.140625" style="503" customWidth="1"/>
    <col min="2575" max="2575" width="14.85546875" style="503" customWidth="1"/>
    <col min="2576" max="2576" width="13.85546875" style="503" customWidth="1"/>
    <col min="2577" max="2798" width="9.140625" style="503" customWidth="1"/>
    <col min="2799" max="2799" width="9.140625" style="503"/>
    <col min="2800" max="2800" width="6.5703125" style="503" customWidth="1"/>
    <col min="2801" max="2801" width="79.5703125" style="503" customWidth="1"/>
    <col min="2802" max="2802" width="23.5703125" style="503" customWidth="1"/>
    <col min="2803" max="2803" width="27.85546875" style="503" customWidth="1"/>
    <col min="2804" max="2804" width="22.28515625" style="503" customWidth="1"/>
    <col min="2805" max="2805" width="23.5703125" style="503" customWidth="1"/>
    <col min="2806" max="2806" width="39" style="503" customWidth="1"/>
    <col min="2807" max="2807" width="36.42578125" style="503" customWidth="1"/>
    <col min="2808" max="2808" width="8" style="503" customWidth="1"/>
    <col min="2809" max="2809" width="15.5703125" style="503" customWidth="1"/>
    <col min="2810" max="2810" width="17.28515625" style="503" customWidth="1"/>
    <col min="2811" max="2811" width="18.85546875" style="503" customWidth="1"/>
    <col min="2812" max="2812" width="81" style="503" customWidth="1"/>
    <col min="2813" max="2813" width="14.85546875" style="503" customWidth="1"/>
    <col min="2814" max="2814" width="15.7109375" style="503" customWidth="1"/>
    <col min="2815" max="2815" width="17.5703125" style="503" customWidth="1"/>
    <col min="2816" max="2816" width="18.42578125" style="503" customWidth="1"/>
    <col min="2817" max="2817" width="16.5703125" style="503" customWidth="1"/>
    <col min="2818" max="2818" width="17.7109375" style="503" customWidth="1"/>
    <col min="2819" max="2819" width="17.85546875" style="503" customWidth="1"/>
    <col min="2820" max="2820" width="18.42578125" style="503" customWidth="1"/>
    <col min="2821" max="2821" width="15.42578125" style="503" customWidth="1"/>
    <col min="2822" max="2822" width="14.5703125" style="503" customWidth="1"/>
    <col min="2823" max="2823" width="15" style="503" customWidth="1"/>
    <col min="2824" max="2824" width="6.7109375" style="503" customWidth="1"/>
    <col min="2825" max="2825" width="14.28515625" style="503" customWidth="1"/>
    <col min="2826" max="2826" width="17.5703125" style="503" customWidth="1"/>
    <col min="2827" max="2827" width="27.7109375" style="503" customWidth="1"/>
    <col min="2828" max="2830" width="9.140625" style="503" customWidth="1"/>
    <col min="2831" max="2831" width="14.85546875" style="503" customWidth="1"/>
    <col min="2832" max="2832" width="13.85546875" style="503" customWidth="1"/>
    <col min="2833" max="3054" width="9.140625" style="503" customWidth="1"/>
    <col min="3055" max="3055" width="9.140625" style="503"/>
    <col min="3056" max="3056" width="6.5703125" style="503" customWidth="1"/>
    <col min="3057" max="3057" width="79.5703125" style="503" customWidth="1"/>
    <col min="3058" max="3058" width="23.5703125" style="503" customWidth="1"/>
    <col min="3059" max="3059" width="27.85546875" style="503" customWidth="1"/>
    <col min="3060" max="3060" width="22.28515625" style="503" customWidth="1"/>
    <col min="3061" max="3061" width="23.5703125" style="503" customWidth="1"/>
    <col min="3062" max="3062" width="39" style="503" customWidth="1"/>
    <col min="3063" max="3063" width="36.42578125" style="503" customWidth="1"/>
    <col min="3064" max="3064" width="8" style="503" customWidth="1"/>
    <col min="3065" max="3065" width="15.5703125" style="503" customWidth="1"/>
    <col min="3066" max="3066" width="17.28515625" style="503" customWidth="1"/>
    <col min="3067" max="3067" width="18.85546875" style="503" customWidth="1"/>
    <col min="3068" max="3068" width="81" style="503" customWidth="1"/>
    <col min="3069" max="3069" width="14.85546875" style="503" customWidth="1"/>
    <col min="3070" max="3070" width="15.7109375" style="503" customWidth="1"/>
    <col min="3071" max="3071" width="17.5703125" style="503" customWidth="1"/>
    <col min="3072" max="3072" width="18.42578125" style="503" customWidth="1"/>
    <col min="3073" max="3073" width="16.5703125" style="503" customWidth="1"/>
    <col min="3074" max="3074" width="17.7109375" style="503" customWidth="1"/>
    <col min="3075" max="3075" width="17.85546875" style="503" customWidth="1"/>
    <col min="3076" max="3076" width="18.42578125" style="503" customWidth="1"/>
    <col min="3077" max="3077" width="15.42578125" style="503" customWidth="1"/>
    <col min="3078" max="3078" width="14.5703125" style="503" customWidth="1"/>
    <col min="3079" max="3079" width="15" style="503" customWidth="1"/>
    <col min="3080" max="3080" width="6.7109375" style="503" customWidth="1"/>
    <col min="3081" max="3081" width="14.28515625" style="503" customWidth="1"/>
    <col min="3082" max="3082" width="17.5703125" style="503" customWidth="1"/>
    <col min="3083" max="3083" width="27.7109375" style="503" customWidth="1"/>
    <col min="3084" max="3086" width="9.140625" style="503" customWidth="1"/>
    <col min="3087" max="3087" width="14.85546875" style="503" customWidth="1"/>
    <col min="3088" max="3088" width="13.85546875" style="503" customWidth="1"/>
    <col min="3089" max="3310" width="9.140625" style="503" customWidth="1"/>
    <col min="3311" max="3311" width="9.140625" style="503"/>
    <col min="3312" max="3312" width="6.5703125" style="503" customWidth="1"/>
    <col min="3313" max="3313" width="79.5703125" style="503" customWidth="1"/>
    <col min="3314" max="3314" width="23.5703125" style="503" customWidth="1"/>
    <col min="3315" max="3315" width="27.85546875" style="503" customWidth="1"/>
    <col min="3316" max="3316" width="22.28515625" style="503" customWidth="1"/>
    <col min="3317" max="3317" width="23.5703125" style="503" customWidth="1"/>
    <col min="3318" max="3318" width="39" style="503" customWidth="1"/>
    <col min="3319" max="3319" width="36.42578125" style="503" customWidth="1"/>
    <col min="3320" max="3320" width="8" style="503" customWidth="1"/>
    <col min="3321" max="3321" width="15.5703125" style="503" customWidth="1"/>
    <col min="3322" max="3322" width="17.28515625" style="503" customWidth="1"/>
    <col min="3323" max="3323" width="18.85546875" style="503" customWidth="1"/>
    <col min="3324" max="3324" width="81" style="503" customWidth="1"/>
    <col min="3325" max="3325" width="14.85546875" style="503" customWidth="1"/>
    <col min="3326" max="3326" width="15.7109375" style="503" customWidth="1"/>
    <col min="3327" max="3327" width="17.5703125" style="503" customWidth="1"/>
    <col min="3328" max="3328" width="18.42578125" style="503" customWidth="1"/>
    <col min="3329" max="3329" width="16.5703125" style="503" customWidth="1"/>
    <col min="3330" max="3330" width="17.7109375" style="503" customWidth="1"/>
    <col min="3331" max="3331" width="17.85546875" style="503" customWidth="1"/>
    <col min="3332" max="3332" width="18.42578125" style="503" customWidth="1"/>
    <col min="3333" max="3333" width="15.42578125" style="503" customWidth="1"/>
    <col min="3334" max="3334" width="14.5703125" style="503" customWidth="1"/>
    <col min="3335" max="3335" width="15" style="503" customWidth="1"/>
    <col min="3336" max="3336" width="6.7109375" style="503" customWidth="1"/>
    <col min="3337" max="3337" width="14.28515625" style="503" customWidth="1"/>
    <col min="3338" max="3338" width="17.5703125" style="503" customWidth="1"/>
    <col min="3339" max="3339" width="27.7109375" style="503" customWidth="1"/>
    <col min="3340" max="3342" width="9.140625" style="503" customWidth="1"/>
    <col min="3343" max="3343" width="14.85546875" style="503" customWidth="1"/>
    <col min="3344" max="3344" width="13.85546875" style="503" customWidth="1"/>
    <col min="3345" max="3566" width="9.140625" style="503" customWidth="1"/>
    <col min="3567" max="3567" width="9.140625" style="503"/>
    <col min="3568" max="3568" width="6.5703125" style="503" customWidth="1"/>
    <col min="3569" max="3569" width="79.5703125" style="503" customWidth="1"/>
    <col min="3570" max="3570" width="23.5703125" style="503" customWidth="1"/>
    <col min="3571" max="3571" width="27.85546875" style="503" customWidth="1"/>
    <col min="3572" max="3572" width="22.28515625" style="503" customWidth="1"/>
    <col min="3573" max="3573" width="23.5703125" style="503" customWidth="1"/>
    <col min="3574" max="3574" width="39" style="503" customWidth="1"/>
    <col min="3575" max="3575" width="36.42578125" style="503" customWidth="1"/>
    <col min="3576" max="3576" width="8" style="503" customWidth="1"/>
    <col min="3577" max="3577" width="15.5703125" style="503" customWidth="1"/>
    <col min="3578" max="3578" width="17.28515625" style="503" customWidth="1"/>
    <col min="3579" max="3579" width="18.85546875" style="503" customWidth="1"/>
    <col min="3580" max="3580" width="81" style="503" customWidth="1"/>
    <col min="3581" max="3581" width="14.85546875" style="503" customWidth="1"/>
    <col min="3582" max="3582" width="15.7109375" style="503" customWidth="1"/>
    <col min="3583" max="3583" width="17.5703125" style="503" customWidth="1"/>
    <col min="3584" max="3584" width="18.42578125" style="503" customWidth="1"/>
    <col min="3585" max="3585" width="16.5703125" style="503" customWidth="1"/>
    <col min="3586" max="3586" width="17.7109375" style="503" customWidth="1"/>
    <col min="3587" max="3587" width="17.85546875" style="503" customWidth="1"/>
    <col min="3588" max="3588" width="18.42578125" style="503" customWidth="1"/>
    <col min="3589" max="3589" width="15.42578125" style="503" customWidth="1"/>
    <col min="3590" max="3590" width="14.5703125" style="503" customWidth="1"/>
    <col min="3591" max="3591" width="15" style="503" customWidth="1"/>
    <col min="3592" max="3592" width="6.7109375" style="503" customWidth="1"/>
    <col min="3593" max="3593" width="14.28515625" style="503" customWidth="1"/>
    <col min="3594" max="3594" width="17.5703125" style="503" customWidth="1"/>
    <col min="3595" max="3595" width="27.7109375" style="503" customWidth="1"/>
    <col min="3596" max="3598" width="9.140625" style="503" customWidth="1"/>
    <col min="3599" max="3599" width="14.85546875" style="503" customWidth="1"/>
    <col min="3600" max="3600" width="13.85546875" style="503" customWidth="1"/>
    <col min="3601" max="3822" width="9.140625" style="503" customWidth="1"/>
    <col min="3823" max="3823" width="9.140625" style="503"/>
    <col min="3824" max="3824" width="6.5703125" style="503" customWidth="1"/>
    <col min="3825" max="3825" width="79.5703125" style="503" customWidth="1"/>
    <col min="3826" max="3826" width="23.5703125" style="503" customWidth="1"/>
    <col min="3827" max="3827" width="27.85546875" style="503" customWidth="1"/>
    <col min="3828" max="3828" width="22.28515625" style="503" customWidth="1"/>
    <col min="3829" max="3829" width="23.5703125" style="503" customWidth="1"/>
    <col min="3830" max="3830" width="39" style="503" customWidth="1"/>
    <col min="3831" max="3831" width="36.42578125" style="503" customWidth="1"/>
    <col min="3832" max="3832" width="8" style="503" customWidth="1"/>
    <col min="3833" max="3833" width="15.5703125" style="503" customWidth="1"/>
    <col min="3834" max="3834" width="17.28515625" style="503" customWidth="1"/>
    <col min="3835" max="3835" width="18.85546875" style="503" customWidth="1"/>
    <col min="3836" max="3836" width="81" style="503" customWidth="1"/>
    <col min="3837" max="3837" width="14.85546875" style="503" customWidth="1"/>
    <col min="3838" max="3838" width="15.7109375" style="503" customWidth="1"/>
    <col min="3839" max="3839" width="17.5703125" style="503" customWidth="1"/>
    <col min="3840" max="3840" width="18.42578125" style="503" customWidth="1"/>
    <col min="3841" max="3841" width="16.5703125" style="503" customWidth="1"/>
    <col min="3842" max="3842" width="17.7109375" style="503" customWidth="1"/>
    <col min="3843" max="3843" width="17.85546875" style="503" customWidth="1"/>
    <col min="3844" max="3844" width="18.42578125" style="503" customWidth="1"/>
    <col min="3845" max="3845" width="15.42578125" style="503" customWidth="1"/>
    <col min="3846" max="3846" width="14.5703125" style="503" customWidth="1"/>
    <col min="3847" max="3847" width="15" style="503" customWidth="1"/>
    <col min="3848" max="3848" width="6.7109375" style="503" customWidth="1"/>
    <col min="3849" max="3849" width="14.28515625" style="503" customWidth="1"/>
    <col min="3850" max="3850" width="17.5703125" style="503" customWidth="1"/>
    <col min="3851" max="3851" width="27.7109375" style="503" customWidth="1"/>
    <col min="3852" max="3854" width="9.140625" style="503" customWidth="1"/>
    <col min="3855" max="3855" width="14.85546875" style="503" customWidth="1"/>
    <col min="3856" max="3856" width="13.85546875" style="503" customWidth="1"/>
    <col min="3857" max="4078" width="9.140625" style="503" customWidth="1"/>
    <col min="4079" max="4079" width="9.140625" style="503"/>
    <col min="4080" max="4080" width="6.5703125" style="503" customWidth="1"/>
    <col min="4081" max="4081" width="79.5703125" style="503" customWidth="1"/>
    <col min="4082" max="4082" width="23.5703125" style="503" customWidth="1"/>
    <col min="4083" max="4083" width="27.85546875" style="503" customWidth="1"/>
    <col min="4084" max="4084" width="22.28515625" style="503" customWidth="1"/>
    <col min="4085" max="4085" width="23.5703125" style="503" customWidth="1"/>
    <col min="4086" max="4086" width="39" style="503" customWidth="1"/>
    <col min="4087" max="4087" width="36.42578125" style="503" customWidth="1"/>
    <col min="4088" max="4088" width="8" style="503" customWidth="1"/>
    <col min="4089" max="4089" width="15.5703125" style="503" customWidth="1"/>
    <col min="4090" max="4090" width="17.28515625" style="503" customWidth="1"/>
    <col min="4091" max="4091" width="18.85546875" style="503" customWidth="1"/>
    <col min="4092" max="4092" width="81" style="503" customWidth="1"/>
    <col min="4093" max="4093" width="14.85546875" style="503" customWidth="1"/>
    <col min="4094" max="4094" width="15.7109375" style="503" customWidth="1"/>
    <col min="4095" max="4095" width="17.5703125" style="503" customWidth="1"/>
    <col min="4096" max="4096" width="18.42578125" style="503" customWidth="1"/>
    <col min="4097" max="4097" width="16.5703125" style="503" customWidth="1"/>
    <col min="4098" max="4098" width="17.7109375" style="503" customWidth="1"/>
    <col min="4099" max="4099" width="17.85546875" style="503" customWidth="1"/>
    <col min="4100" max="4100" width="18.42578125" style="503" customWidth="1"/>
    <col min="4101" max="4101" width="15.42578125" style="503" customWidth="1"/>
    <col min="4102" max="4102" width="14.5703125" style="503" customWidth="1"/>
    <col min="4103" max="4103" width="15" style="503" customWidth="1"/>
    <col min="4104" max="4104" width="6.7109375" style="503" customWidth="1"/>
    <col min="4105" max="4105" width="14.28515625" style="503" customWidth="1"/>
    <col min="4106" max="4106" width="17.5703125" style="503" customWidth="1"/>
    <col min="4107" max="4107" width="27.7109375" style="503" customWidth="1"/>
    <col min="4108" max="4110" width="9.140625" style="503" customWidth="1"/>
    <col min="4111" max="4111" width="14.85546875" style="503" customWidth="1"/>
    <col min="4112" max="4112" width="13.85546875" style="503" customWidth="1"/>
    <col min="4113" max="4334" width="9.140625" style="503" customWidth="1"/>
    <col min="4335" max="4335" width="9.140625" style="503"/>
    <col min="4336" max="4336" width="6.5703125" style="503" customWidth="1"/>
    <col min="4337" max="4337" width="79.5703125" style="503" customWidth="1"/>
    <col min="4338" max="4338" width="23.5703125" style="503" customWidth="1"/>
    <col min="4339" max="4339" width="27.85546875" style="503" customWidth="1"/>
    <col min="4340" max="4340" width="22.28515625" style="503" customWidth="1"/>
    <col min="4341" max="4341" width="23.5703125" style="503" customWidth="1"/>
    <col min="4342" max="4342" width="39" style="503" customWidth="1"/>
    <col min="4343" max="4343" width="36.42578125" style="503" customWidth="1"/>
    <col min="4344" max="4344" width="8" style="503" customWidth="1"/>
    <col min="4345" max="4345" width="15.5703125" style="503" customWidth="1"/>
    <col min="4346" max="4346" width="17.28515625" style="503" customWidth="1"/>
    <col min="4347" max="4347" width="18.85546875" style="503" customWidth="1"/>
    <col min="4348" max="4348" width="81" style="503" customWidth="1"/>
    <col min="4349" max="4349" width="14.85546875" style="503" customWidth="1"/>
    <col min="4350" max="4350" width="15.7109375" style="503" customWidth="1"/>
    <col min="4351" max="4351" width="17.5703125" style="503" customWidth="1"/>
    <col min="4352" max="4352" width="18.42578125" style="503" customWidth="1"/>
    <col min="4353" max="4353" width="16.5703125" style="503" customWidth="1"/>
    <col min="4354" max="4354" width="17.7109375" style="503" customWidth="1"/>
    <col min="4355" max="4355" width="17.85546875" style="503" customWidth="1"/>
    <col min="4356" max="4356" width="18.42578125" style="503" customWidth="1"/>
    <col min="4357" max="4357" width="15.42578125" style="503" customWidth="1"/>
    <col min="4358" max="4358" width="14.5703125" style="503" customWidth="1"/>
    <col min="4359" max="4359" width="15" style="503" customWidth="1"/>
    <col min="4360" max="4360" width="6.7109375" style="503" customWidth="1"/>
    <col min="4361" max="4361" width="14.28515625" style="503" customWidth="1"/>
    <col min="4362" max="4362" width="17.5703125" style="503" customWidth="1"/>
    <col min="4363" max="4363" width="27.7109375" style="503" customWidth="1"/>
    <col min="4364" max="4366" width="9.140625" style="503" customWidth="1"/>
    <col min="4367" max="4367" width="14.85546875" style="503" customWidth="1"/>
    <col min="4368" max="4368" width="13.85546875" style="503" customWidth="1"/>
    <col min="4369" max="4590" width="9.140625" style="503" customWidth="1"/>
    <col min="4591" max="4591" width="9.140625" style="503"/>
    <col min="4592" max="4592" width="6.5703125" style="503" customWidth="1"/>
    <col min="4593" max="4593" width="79.5703125" style="503" customWidth="1"/>
    <col min="4594" max="4594" width="23.5703125" style="503" customWidth="1"/>
    <col min="4595" max="4595" width="27.85546875" style="503" customWidth="1"/>
    <col min="4596" max="4596" width="22.28515625" style="503" customWidth="1"/>
    <col min="4597" max="4597" width="23.5703125" style="503" customWidth="1"/>
    <col min="4598" max="4598" width="39" style="503" customWidth="1"/>
    <col min="4599" max="4599" width="36.42578125" style="503" customWidth="1"/>
    <col min="4600" max="4600" width="8" style="503" customWidth="1"/>
    <col min="4601" max="4601" width="15.5703125" style="503" customWidth="1"/>
    <col min="4602" max="4602" width="17.28515625" style="503" customWidth="1"/>
    <col min="4603" max="4603" width="18.85546875" style="503" customWidth="1"/>
    <col min="4604" max="4604" width="81" style="503" customWidth="1"/>
    <col min="4605" max="4605" width="14.85546875" style="503" customWidth="1"/>
    <col min="4606" max="4606" width="15.7109375" style="503" customWidth="1"/>
    <col min="4607" max="4607" width="17.5703125" style="503" customWidth="1"/>
    <col min="4608" max="4608" width="18.42578125" style="503" customWidth="1"/>
    <col min="4609" max="4609" width="16.5703125" style="503" customWidth="1"/>
    <col min="4610" max="4610" width="17.7109375" style="503" customWidth="1"/>
    <col min="4611" max="4611" width="17.85546875" style="503" customWidth="1"/>
    <col min="4612" max="4612" width="18.42578125" style="503" customWidth="1"/>
    <col min="4613" max="4613" width="15.42578125" style="503" customWidth="1"/>
    <col min="4614" max="4614" width="14.5703125" style="503" customWidth="1"/>
    <col min="4615" max="4615" width="15" style="503" customWidth="1"/>
    <col min="4616" max="4616" width="6.7109375" style="503" customWidth="1"/>
    <col min="4617" max="4617" width="14.28515625" style="503" customWidth="1"/>
    <col min="4618" max="4618" width="17.5703125" style="503" customWidth="1"/>
    <col min="4619" max="4619" width="27.7109375" style="503" customWidth="1"/>
    <col min="4620" max="4622" width="9.140625" style="503" customWidth="1"/>
    <col min="4623" max="4623" width="14.85546875" style="503" customWidth="1"/>
    <col min="4624" max="4624" width="13.85546875" style="503" customWidth="1"/>
    <col min="4625" max="4846" width="9.140625" style="503" customWidth="1"/>
    <col min="4847" max="4847" width="9.140625" style="503"/>
    <col min="4848" max="4848" width="6.5703125" style="503" customWidth="1"/>
    <col min="4849" max="4849" width="79.5703125" style="503" customWidth="1"/>
    <col min="4850" max="4850" width="23.5703125" style="503" customWidth="1"/>
    <col min="4851" max="4851" width="27.85546875" style="503" customWidth="1"/>
    <col min="4852" max="4852" width="22.28515625" style="503" customWidth="1"/>
    <col min="4853" max="4853" width="23.5703125" style="503" customWidth="1"/>
    <col min="4854" max="4854" width="39" style="503" customWidth="1"/>
    <col min="4855" max="4855" width="36.42578125" style="503" customWidth="1"/>
    <col min="4856" max="4856" width="8" style="503" customWidth="1"/>
    <col min="4857" max="4857" width="15.5703125" style="503" customWidth="1"/>
    <col min="4858" max="4858" width="17.28515625" style="503" customWidth="1"/>
    <col min="4859" max="4859" width="18.85546875" style="503" customWidth="1"/>
    <col min="4860" max="4860" width="81" style="503" customWidth="1"/>
    <col min="4861" max="4861" width="14.85546875" style="503" customWidth="1"/>
    <col min="4862" max="4862" width="15.7109375" style="503" customWidth="1"/>
    <col min="4863" max="4863" width="17.5703125" style="503" customWidth="1"/>
    <col min="4864" max="4864" width="18.42578125" style="503" customWidth="1"/>
    <col min="4865" max="4865" width="16.5703125" style="503" customWidth="1"/>
    <col min="4866" max="4866" width="17.7109375" style="503" customWidth="1"/>
    <col min="4867" max="4867" width="17.85546875" style="503" customWidth="1"/>
    <col min="4868" max="4868" width="18.42578125" style="503" customWidth="1"/>
    <col min="4869" max="4869" width="15.42578125" style="503" customWidth="1"/>
    <col min="4870" max="4870" width="14.5703125" style="503" customWidth="1"/>
    <col min="4871" max="4871" width="15" style="503" customWidth="1"/>
    <col min="4872" max="4872" width="6.7109375" style="503" customWidth="1"/>
    <col min="4873" max="4873" width="14.28515625" style="503" customWidth="1"/>
    <col min="4874" max="4874" width="17.5703125" style="503" customWidth="1"/>
    <col min="4875" max="4875" width="27.7109375" style="503" customWidth="1"/>
    <col min="4876" max="4878" width="9.140625" style="503" customWidth="1"/>
    <col min="4879" max="4879" width="14.85546875" style="503" customWidth="1"/>
    <col min="4880" max="4880" width="13.85546875" style="503" customWidth="1"/>
    <col min="4881" max="5102" width="9.140625" style="503" customWidth="1"/>
    <col min="5103" max="5103" width="9.140625" style="503"/>
    <col min="5104" max="5104" width="6.5703125" style="503" customWidth="1"/>
    <col min="5105" max="5105" width="79.5703125" style="503" customWidth="1"/>
    <col min="5106" max="5106" width="23.5703125" style="503" customWidth="1"/>
    <col min="5107" max="5107" width="27.85546875" style="503" customWidth="1"/>
    <col min="5108" max="5108" width="22.28515625" style="503" customWidth="1"/>
    <col min="5109" max="5109" width="23.5703125" style="503" customWidth="1"/>
    <col min="5110" max="5110" width="39" style="503" customWidth="1"/>
    <col min="5111" max="5111" width="36.42578125" style="503" customWidth="1"/>
    <col min="5112" max="5112" width="8" style="503" customWidth="1"/>
    <col min="5113" max="5113" width="15.5703125" style="503" customWidth="1"/>
    <col min="5114" max="5114" width="17.28515625" style="503" customWidth="1"/>
    <col min="5115" max="5115" width="18.85546875" style="503" customWidth="1"/>
    <col min="5116" max="5116" width="81" style="503" customWidth="1"/>
    <col min="5117" max="5117" width="14.85546875" style="503" customWidth="1"/>
    <col min="5118" max="5118" width="15.7109375" style="503" customWidth="1"/>
    <col min="5119" max="5119" width="17.5703125" style="503" customWidth="1"/>
    <col min="5120" max="5120" width="18.42578125" style="503" customWidth="1"/>
    <col min="5121" max="5121" width="16.5703125" style="503" customWidth="1"/>
    <col min="5122" max="5122" width="17.7109375" style="503" customWidth="1"/>
    <col min="5123" max="5123" width="17.85546875" style="503" customWidth="1"/>
    <col min="5124" max="5124" width="18.42578125" style="503" customWidth="1"/>
    <col min="5125" max="5125" width="15.42578125" style="503" customWidth="1"/>
    <col min="5126" max="5126" width="14.5703125" style="503" customWidth="1"/>
    <col min="5127" max="5127" width="15" style="503" customWidth="1"/>
    <col min="5128" max="5128" width="6.7109375" style="503" customWidth="1"/>
    <col min="5129" max="5129" width="14.28515625" style="503" customWidth="1"/>
    <col min="5130" max="5130" width="17.5703125" style="503" customWidth="1"/>
    <col min="5131" max="5131" width="27.7109375" style="503" customWidth="1"/>
    <col min="5132" max="5134" width="9.140625" style="503" customWidth="1"/>
    <col min="5135" max="5135" width="14.85546875" style="503" customWidth="1"/>
    <col min="5136" max="5136" width="13.85546875" style="503" customWidth="1"/>
    <col min="5137" max="5358" width="9.140625" style="503" customWidth="1"/>
    <col min="5359" max="5359" width="9.140625" style="503"/>
    <col min="5360" max="5360" width="6.5703125" style="503" customWidth="1"/>
    <col min="5361" max="5361" width="79.5703125" style="503" customWidth="1"/>
    <col min="5362" max="5362" width="23.5703125" style="503" customWidth="1"/>
    <col min="5363" max="5363" width="27.85546875" style="503" customWidth="1"/>
    <col min="5364" max="5364" width="22.28515625" style="503" customWidth="1"/>
    <col min="5365" max="5365" width="23.5703125" style="503" customWidth="1"/>
    <col min="5366" max="5366" width="39" style="503" customWidth="1"/>
    <col min="5367" max="5367" width="36.42578125" style="503" customWidth="1"/>
    <col min="5368" max="5368" width="8" style="503" customWidth="1"/>
    <col min="5369" max="5369" width="15.5703125" style="503" customWidth="1"/>
    <col min="5370" max="5370" width="17.28515625" style="503" customWidth="1"/>
    <col min="5371" max="5371" width="18.85546875" style="503" customWidth="1"/>
    <col min="5372" max="5372" width="81" style="503" customWidth="1"/>
    <col min="5373" max="5373" width="14.85546875" style="503" customWidth="1"/>
    <col min="5374" max="5374" width="15.7109375" style="503" customWidth="1"/>
    <col min="5375" max="5375" width="17.5703125" style="503" customWidth="1"/>
    <col min="5376" max="5376" width="18.42578125" style="503" customWidth="1"/>
    <col min="5377" max="5377" width="16.5703125" style="503" customWidth="1"/>
    <col min="5378" max="5378" width="17.7109375" style="503" customWidth="1"/>
    <col min="5379" max="5379" width="17.85546875" style="503" customWidth="1"/>
    <col min="5380" max="5380" width="18.42578125" style="503" customWidth="1"/>
    <col min="5381" max="5381" width="15.42578125" style="503" customWidth="1"/>
    <col min="5382" max="5382" width="14.5703125" style="503" customWidth="1"/>
    <col min="5383" max="5383" width="15" style="503" customWidth="1"/>
    <col min="5384" max="5384" width="6.7109375" style="503" customWidth="1"/>
    <col min="5385" max="5385" width="14.28515625" style="503" customWidth="1"/>
    <col min="5386" max="5386" width="17.5703125" style="503" customWidth="1"/>
    <col min="5387" max="5387" width="27.7109375" style="503" customWidth="1"/>
    <col min="5388" max="5390" width="9.140625" style="503" customWidth="1"/>
    <col min="5391" max="5391" width="14.85546875" style="503" customWidth="1"/>
    <col min="5392" max="5392" width="13.85546875" style="503" customWidth="1"/>
    <col min="5393" max="5614" width="9.140625" style="503" customWidth="1"/>
    <col min="5615" max="5615" width="9.140625" style="503"/>
    <col min="5616" max="5616" width="6.5703125" style="503" customWidth="1"/>
    <col min="5617" max="5617" width="79.5703125" style="503" customWidth="1"/>
    <col min="5618" max="5618" width="23.5703125" style="503" customWidth="1"/>
    <col min="5619" max="5619" width="27.85546875" style="503" customWidth="1"/>
    <col min="5620" max="5620" width="22.28515625" style="503" customWidth="1"/>
    <col min="5621" max="5621" width="23.5703125" style="503" customWidth="1"/>
    <col min="5622" max="5622" width="39" style="503" customWidth="1"/>
    <col min="5623" max="5623" width="36.42578125" style="503" customWidth="1"/>
    <col min="5624" max="5624" width="8" style="503" customWidth="1"/>
    <col min="5625" max="5625" width="15.5703125" style="503" customWidth="1"/>
    <col min="5626" max="5626" width="17.28515625" style="503" customWidth="1"/>
    <col min="5627" max="5627" width="18.85546875" style="503" customWidth="1"/>
    <col min="5628" max="5628" width="81" style="503" customWidth="1"/>
    <col min="5629" max="5629" width="14.85546875" style="503" customWidth="1"/>
    <col min="5630" max="5630" width="15.7109375" style="503" customWidth="1"/>
    <col min="5631" max="5631" width="17.5703125" style="503" customWidth="1"/>
    <col min="5632" max="5632" width="18.42578125" style="503" customWidth="1"/>
    <col min="5633" max="5633" width="16.5703125" style="503" customWidth="1"/>
    <col min="5634" max="5634" width="17.7109375" style="503" customWidth="1"/>
    <col min="5635" max="5635" width="17.85546875" style="503" customWidth="1"/>
    <col min="5636" max="5636" width="18.42578125" style="503" customWidth="1"/>
    <col min="5637" max="5637" width="15.42578125" style="503" customWidth="1"/>
    <col min="5638" max="5638" width="14.5703125" style="503" customWidth="1"/>
    <col min="5639" max="5639" width="15" style="503" customWidth="1"/>
    <col min="5640" max="5640" width="6.7109375" style="503" customWidth="1"/>
    <col min="5641" max="5641" width="14.28515625" style="503" customWidth="1"/>
    <col min="5642" max="5642" width="17.5703125" style="503" customWidth="1"/>
    <col min="5643" max="5643" width="27.7109375" style="503" customWidth="1"/>
    <col min="5644" max="5646" width="9.140625" style="503" customWidth="1"/>
    <col min="5647" max="5647" width="14.85546875" style="503" customWidth="1"/>
    <col min="5648" max="5648" width="13.85546875" style="503" customWidth="1"/>
    <col min="5649" max="5870" width="9.140625" style="503" customWidth="1"/>
    <col min="5871" max="5871" width="9.140625" style="503"/>
    <col min="5872" max="5872" width="6.5703125" style="503" customWidth="1"/>
    <col min="5873" max="5873" width="79.5703125" style="503" customWidth="1"/>
    <col min="5874" max="5874" width="23.5703125" style="503" customWidth="1"/>
    <col min="5875" max="5875" width="27.85546875" style="503" customWidth="1"/>
    <col min="5876" max="5876" width="22.28515625" style="503" customWidth="1"/>
    <col min="5877" max="5877" width="23.5703125" style="503" customWidth="1"/>
    <col min="5878" max="5878" width="39" style="503" customWidth="1"/>
    <col min="5879" max="5879" width="36.42578125" style="503" customWidth="1"/>
    <col min="5880" max="5880" width="8" style="503" customWidth="1"/>
    <col min="5881" max="5881" width="15.5703125" style="503" customWidth="1"/>
    <col min="5882" max="5882" width="17.28515625" style="503" customWidth="1"/>
    <col min="5883" max="5883" width="18.85546875" style="503" customWidth="1"/>
    <col min="5884" max="5884" width="81" style="503" customWidth="1"/>
    <col min="5885" max="5885" width="14.85546875" style="503" customWidth="1"/>
    <col min="5886" max="5886" width="15.7109375" style="503" customWidth="1"/>
    <col min="5887" max="5887" width="17.5703125" style="503" customWidth="1"/>
    <col min="5888" max="5888" width="18.42578125" style="503" customWidth="1"/>
    <col min="5889" max="5889" width="16.5703125" style="503" customWidth="1"/>
    <col min="5890" max="5890" width="17.7109375" style="503" customWidth="1"/>
    <col min="5891" max="5891" width="17.85546875" style="503" customWidth="1"/>
    <col min="5892" max="5892" width="18.42578125" style="503" customWidth="1"/>
    <col min="5893" max="5893" width="15.42578125" style="503" customWidth="1"/>
    <col min="5894" max="5894" width="14.5703125" style="503" customWidth="1"/>
    <col min="5895" max="5895" width="15" style="503" customWidth="1"/>
    <col min="5896" max="5896" width="6.7109375" style="503" customWidth="1"/>
    <col min="5897" max="5897" width="14.28515625" style="503" customWidth="1"/>
    <col min="5898" max="5898" width="17.5703125" style="503" customWidth="1"/>
    <col min="5899" max="5899" width="27.7109375" style="503" customWidth="1"/>
    <col min="5900" max="5902" width="9.140625" style="503" customWidth="1"/>
    <col min="5903" max="5903" width="14.85546875" style="503" customWidth="1"/>
    <col min="5904" max="5904" width="13.85546875" style="503" customWidth="1"/>
    <col min="5905" max="6126" width="9.140625" style="503" customWidth="1"/>
    <col min="6127" max="6127" width="9.140625" style="503"/>
    <col min="6128" max="6128" width="6.5703125" style="503" customWidth="1"/>
    <col min="6129" max="6129" width="79.5703125" style="503" customWidth="1"/>
    <col min="6130" max="6130" width="23.5703125" style="503" customWidth="1"/>
    <col min="6131" max="6131" width="27.85546875" style="503" customWidth="1"/>
    <col min="6132" max="6132" width="22.28515625" style="503" customWidth="1"/>
    <col min="6133" max="6133" width="23.5703125" style="503" customWidth="1"/>
    <col min="6134" max="6134" width="39" style="503" customWidth="1"/>
    <col min="6135" max="6135" width="36.42578125" style="503" customWidth="1"/>
    <col min="6136" max="6136" width="8" style="503" customWidth="1"/>
    <col min="6137" max="6137" width="15.5703125" style="503" customWidth="1"/>
    <col min="6138" max="6138" width="17.28515625" style="503" customWidth="1"/>
    <col min="6139" max="6139" width="18.85546875" style="503" customWidth="1"/>
    <col min="6140" max="6140" width="81" style="503" customWidth="1"/>
    <col min="6141" max="6141" width="14.85546875" style="503" customWidth="1"/>
    <col min="6142" max="6142" width="15.7109375" style="503" customWidth="1"/>
    <col min="6143" max="6143" width="17.5703125" style="503" customWidth="1"/>
    <col min="6144" max="6144" width="18.42578125" style="503" customWidth="1"/>
    <col min="6145" max="6145" width="16.5703125" style="503" customWidth="1"/>
    <col min="6146" max="6146" width="17.7109375" style="503" customWidth="1"/>
    <col min="6147" max="6147" width="17.85546875" style="503" customWidth="1"/>
    <col min="6148" max="6148" width="18.42578125" style="503" customWidth="1"/>
    <col min="6149" max="6149" width="15.42578125" style="503" customWidth="1"/>
    <col min="6150" max="6150" width="14.5703125" style="503" customWidth="1"/>
    <col min="6151" max="6151" width="15" style="503" customWidth="1"/>
    <col min="6152" max="6152" width="6.7109375" style="503" customWidth="1"/>
    <col min="6153" max="6153" width="14.28515625" style="503" customWidth="1"/>
    <col min="6154" max="6154" width="17.5703125" style="503" customWidth="1"/>
    <col min="6155" max="6155" width="27.7109375" style="503" customWidth="1"/>
    <col min="6156" max="6158" width="9.140625" style="503" customWidth="1"/>
    <col min="6159" max="6159" width="14.85546875" style="503" customWidth="1"/>
    <col min="6160" max="6160" width="13.85546875" style="503" customWidth="1"/>
    <col min="6161" max="6382" width="9.140625" style="503" customWidth="1"/>
    <col min="6383" max="6383" width="9.140625" style="503"/>
    <col min="6384" max="6384" width="6.5703125" style="503" customWidth="1"/>
    <col min="6385" max="6385" width="79.5703125" style="503" customWidth="1"/>
    <col min="6386" max="6386" width="23.5703125" style="503" customWidth="1"/>
    <col min="6387" max="6387" width="27.85546875" style="503" customWidth="1"/>
    <col min="6388" max="6388" width="22.28515625" style="503" customWidth="1"/>
    <col min="6389" max="6389" width="23.5703125" style="503" customWidth="1"/>
    <col min="6390" max="6390" width="39" style="503" customWidth="1"/>
    <col min="6391" max="6391" width="36.42578125" style="503" customWidth="1"/>
    <col min="6392" max="6392" width="8" style="503" customWidth="1"/>
    <col min="6393" max="6393" width="15.5703125" style="503" customWidth="1"/>
    <col min="6394" max="6394" width="17.28515625" style="503" customWidth="1"/>
    <col min="6395" max="6395" width="18.85546875" style="503" customWidth="1"/>
    <col min="6396" max="6396" width="81" style="503" customWidth="1"/>
    <col min="6397" max="6397" width="14.85546875" style="503" customWidth="1"/>
    <col min="6398" max="6398" width="15.7109375" style="503" customWidth="1"/>
    <col min="6399" max="6399" width="17.5703125" style="503" customWidth="1"/>
    <col min="6400" max="6400" width="18.42578125" style="503" customWidth="1"/>
    <col min="6401" max="6401" width="16.5703125" style="503" customWidth="1"/>
    <col min="6402" max="6402" width="17.7109375" style="503" customWidth="1"/>
    <col min="6403" max="6403" width="17.85546875" style="503" customWidth="1"/>
    <col min="6404" max="6404" width="18.42578125" style="503" customWidth="1"/>
    <col min="6405" max="6405" width="15.42578125" style="503" customWidth="1"/>
    <col min="6406" max="6406" width="14.5703125" style="503" customWidth="1"/>
    <col min="6407" max="6407" width="15" style="503" customWidth="1"/>
    <col min="6408" max="6408" width="6.7109375" style="503" customWidth="1"/>
    <col min="6409" max="6409" width="14.28515625" style="503" customWidth="1"/>
    <col min="6410" max="6410" width="17.5703125" style="503" customWidth="1"/>
    <col min="6411" max="6411" width="27.7109375" style="503" customWidth="1"/>
    <col min="6412" max="6414" width="9.140625" style="503" customWidth="1"/>
    <col min="6415" max="6415" width="14.85546875" style="503" customWidth="1"/>
    <col min="6416" max="6416" width="13.85546875" style="503" customWidth="1"/>
    <col min="6417" max="6638" width="9.140625" style="503" customWidth="1"/>
    <col min="6639" max="6639" width="9.140625" style="503"/>
    <col min="6640" max="6640" width="6.5703125" style="503" customWidth="1"/>
    <col min="6641" max="6641" width="79.5703125" style="503" customWidth="1"/>
    <col min="6642" max="6642" width="23.5703125" style="503" customWidth="1"/>
    <col min="6643" max="6643" width="27.85546875" style="503" customWidth="1"/>
    <col min="6644" max="6644" width="22.28515625" style="503" customWidth="1"/>
    <col min="6645" max="6645" width="23.5703125" style="503" customWidth="1"/>
    <col min="6646" max="6646" width="39" style="503" customWidth="1"/>
    <col min="6647" max="6647" width="36.42578125" style="503" customWidth="1"/>
    <col min="6648" max="6648" width="8" style="503" customWidth="1"/>
    <col min="6649" max="6649" width="15.5703125" style="503" customWidth="1"/>
    <col min="6650" max="6650" width="17.28515625" style="503" customWidth="1"/>
    <col min="6651" max="6651" width="18.85546875" style="503" customWidth="1"/>
    <col min="6652" max="6652" width="81" style="503" customWidth="1"/>
    <col min="6653" max="6653" width="14.85546875" style="503" customWidth="1"/>
    <col min="6654" max="6654" width="15.7109375" style="503" customWidth="1"/>
    <col min="6655" max="6655" width="17.5703125" style="503" customWidth="1"/>
    <col min="6656" max="6656" width="18.42578125" style="503" customWidth="1"/>
    <col min="6657" max="6657" width="16.5703125" style="503" customWidth="1"/>
    <col min="6658" max="6658" width="17.7109375" style="503" customWidth="1"/>
    <col min="6659" max="6659" width="17.85546875" style="503" customWidth="1"/>
    <col min="6660" max="6660" width="18.42578125" style="503" customWidth="1"/>
    <col min="6661" max="6661" width="15.42578125" style="503" customWidth="1"/>
    <col min="6662" max="6662" width="14.5703125" style="503" customWidth="1"/>
    <col min="6663" max="6663" width="15" style="503" customWidth="1"/>
    <col min="6664" max="6664" width="6.7109375" style="503" customWidth="1"/>
    <col min="6665" max="6665" width="14.28515625" style="503" customWidth="1"/>
    <col min="6666" max="6666" width="17.5703125" style="503" customWidth="1"/>
    <col min="6667" max="6667" width="27.7109375" style="503" customWidth="1"/>
    <col min="6668" max="6670" width="9.140625" style="503" customWidth="1"/>
    <col min="6671" max="6671" width="14.85546875" style="503" customWidth="1"/>
    <col min="6672" max="6672" width="13.85546875" style="503" customWidth="1"/>
    <col min="6673" max="6894" width="9.140625" style="503" customWidth="1"/>
    <col min="6895" max="6895" width="9.140625" style="503"/>
    <col min="6896" max="6896" width="6.5703125" style="503" customWidth="1"/>
    <col min="6897" max="6897" width="79.5703125" style="503" customWidth="1"/>
    <col min="6898" max="6898" width="23.5703125" style="503" customWidth="1"/>
    <col min="6899" max="6899" width="27.85546875" style="503" customWidth="1"/>
    <col min="6900" max="6900" width="22.28515625" style="503" customWidth="1"/>
    <col min="6901" max="6901" width="23.5703125" style="503" customWidth="1"/>
    <col min="6902" max="6902" width="39" style="503" customWidth="1"/>
    <col min="6903" max="6903" width="36.42578125" style="503" customWidth="1"/>
    <col min="6904" max="6904" width="8" style="503" customWidth="1"/>
    <col min="6905" max="6905" width="15.5703125" style="503" customWidth="1"/>
    <col min="6906" max="6906" width="17.28515625" style="503" customWidth="1"/>
    <col min="6907" max="6907" width="18.85546875" style="503" customWidth="1"/>
    <col min="6908" max="6908" width="81" style="503" customWidth="1"/>
    <col min="6909" max="6909" width="14.85546875" style="503" customWidth="1"/>
    <col min="6910" max="6910" width="15.7109375" style="503" customWidth="1"/>
    <col min="6911" max="6911" width="17.5703125" style="503" customWidth="1"/>
    <col min="6912" max="6912" width="18.42578125" style="503" customWidth="1"/>
    <col min="6913" max="6913" width="16.5703125" style="503" customWidth="1"/>
    <col min="6914" max="6914" width="17.7109375" style="503" customWidth="1"/>
    <col min="6915" max="6915" width="17.85546875" style="503" customWidth="1"/>
    <col min="6916" max="6916" width="18.42578125" style="503" customWidth="1"/>
    <col min="6917" max="6917" width="15.42578125" style="503" customWidth="1"/>
    <col min="6918" max="6918" width="14.5703125" style="503" customWidth="1"/>
    <col min="6919" max="6919" width="15" style="503" customWidth="1"/>
    <col min="6920" max="6920" width="6.7109375" style="503" customWidth="1"/>
    <col min="6921" max="6921" width="14.28515625" style="503" customWidth="1"/>
    <col min="6922" max="6922" width="17.5703125" style="503" customWidth="1"/>
    <col min="6923" max="6923" width="27.7109375" style="503" customWidth="1"/>
    <col min="6924" max="6926" width="9.140625" style="503" customWidth="1"/>
    <col min="6927" max="6927" width="14.85546875" style="503" customWidth="1"/>
    <col min="6928" max="6928" width="13.85546875" style="503" customWidth="1"/>
    <col min="6929" max="7150" width="9.140625" style="503" customWidth="1"/>
    <col min="7151" max="7151" width="9.140625" style="503"/>
    <col min="7152" max="7152" width="6.5703125" style="503" customWidth="1"/>
    <col min="7153" max="7153" width="79.5703125" style="503" customWidth="1"/>
    <col min="7154" max="7154" width="23.5703125" style="503" customWidth="1"/>
    <col min="7155" max="7155" width="27.85546875" style="503" customWidth="1"/>
    <col min="7156" max="7156" width="22.28515625" style="503" customWidth="1"/>
    <col min="7157" max="7157" width="23.5703125" style="503" customWidth="1"/>
    <col min="7158" max="7158" width="39" style="503" customWidth="1"/>
    <col min="7159" max="7159" width="36.42578125" style="503" customWidth="1"/>
    <col min="7160" max="7160" width="8" style="503" customWidth="1"/>
    <col min="7161" max="7161" width="15.5703125" style="503" customWidth="1"/>
    <col min="7162" max="7162" width="17.28515625" style="503" customWidth="1"/>
    <col min="7163" max="7163" width="18.85546875" style="503" customWidth="1"/>
    <col min="7164" max="7164" width="81" style="503" customWidth="1"/>
    <col min="7165" max="7165" width="14.85546875" style="503" customWidth="1"/>
    <col min="7166" max="7166" width="15.7109375" style="503" customWidth="1"/>
    <col min="7167" max="7167" width="17.5703125" style="503" customWidth="1"/>
    <col min="7168" max="7168" width="18.42578125" style="503" customWidth="1"/>
    <col min="7169" max="7169" width="16.5703125" style="503" customWidth="1"/>
    <col min="7170" max="7170" width="17.7109375" style="503" customWidth="1"/>
    <col min="7171" max="7171" width="17.85546875" style="503" customWidth="1"/>
    <col min="7172" max="7172" width="18.42578125" style="503" customWidth="1"/>
    <col min="7173" max="7173" width="15.42578125" style="503" customWidth="1"/>
    <col min="7174" max="7174" width="14.5703125" style="503" customWidth="1"/>
    <col min="7175" max="7175" width="15" style="503" customWidth="1"/>
    <col min="7176" max="7176" width="6.7109375" style="503" customWidth="1"/>
    <col min="7177" max="7177" width="14.28515625" style="503" customWidth="1"/>
    <col min="7178" max="7178" width="17.5703125" style="503" customWidth="1"/>
    <col min="7179" max="7179" width="27.7109375" style="503" customWidth="1"/>
    <col min="7180" max="7182" width="9.140625" style="503" customWidth="1"/>
    <col min="7183" max="7183" width="14.85546875" style="503" customWidth="1"/>
    <col min="7184" max="7184" width="13.85546875" style="503" customWidth="1"/>
    <col min="7185" max="7406" width="9.140625" style="503" customWidth="1"/>
    <col min="7407" max="7407" width="9.140625" style="503"/>
    <col min="7408" max="7408" width="6.5703125" style="503" customWidth="1"/>
    <col min="7409" max="7409" width="79.5703125" style="503" customWidth="1"/>
    <col min="7410" max="7410" width="23.5703125" style="503" customWidth="1"/>
    <col min="7411" max="7411" width="27.85546875" style="503" customWidth="1"/>
    <col min="7412" max="7412" width="22.28515625" style="503" customWidth="1"/>
    <col min="7413" max="7413" width="23.5703125" style="503" customWidth="1"/>
    <col min="7414" max="7414" width="39" style="503" customWidth="1"/>
    <col min="7415" max="7415" width="36.42578125" style="503" customWidth="1"/>
    <col min="7416" max="7416" width="8" style="503" customWidth="1"/>
    <col min="7417" max="7417" width="15.5703125" style="503" customWidth="1"/>
    <col min="7418" max="7418" width="17.28515625" style="503" customWidth="1"/>
    <col min="7419" max="7419" width="18.85546875" style="503" customWidth="1"/>
    <col min="7420" max="7420" width="81" style="503" customWidth="1"/>
    <col min="7421" max="7421" width="14.85546875" style="503" customWidth="1"/>
    <col min="7422" max="7422" width="15.7109375" style="503" customWidth="1"/>
    <col min="7423" max="7423" width="17.5703125" style="503" customWidth="1"/>
    <col min="7424" max="7424" width="18.42578125" style="503" customWidth="1"/>
    <col min="7425" max="7425" width="16.5703125" style="503" customWidth="1"/>
    <col min="7426" max="7426" width="17.7109375" style="503" customWidth="1"/>
    <col min="7427" max="7427" width="17.85546875" style="503" customWidth="1"/>
    <col min="7428" max="7428" width="18.42578125" style="503" customWidth="1"/>
    <col min="7429" max="7429" width="15.42578125" style="503" customWidth="1"/>
    <col min="7430" max="7430" width="14.5703125" style="503" customWidth="1"/>
    <col min="7431" max="7431" width="15" style="503" customWidth="1"/>
    <col min="7432" max="7432" width="6.7109375" style="503" customWidth="1"/>
    <col min="7433" max="7433" width="14.28515625" style="503" customWidth="1"/>
    <col min="7434" max="7434" width="17.5703125" style="503" customWidth="1"/>
    <col min="7435" max="7435" width="27.7109375" style="503" customWidth="1"/>
    <col min="7436" max="7438" width="9.140625" style="503" customWidth="1"/>
    <col min="7439" max="7439" width="14.85546875" style="503" customWidth="1"/>
    <col min="7440" max="7440" width="13.85546875" style="503" customWidth="1"/>
    <col min="7441" max="7662" width="9.140625" style="503" customWidth="1"/>
    <col min="7663" max="7663" width="9.140625" style="503"/>
    <col min="7664" max="7664" width="6.5703125" style="503" customWidth="1"/>
    <col min="7665" max="7665" width="79.5703125" style="503" customWidth="1"/>
    <col min="7666" max="7666" width="23.5703125" style="503" customWidth="1"/>
    <col min="7667" max="7667" width="27.85546875" style="503" customWidth="1"/>
    <col min="7668" max="7668" width="22.28515625" style="503" customWidth="1"/>
    <col min="7669" max="7669" width="23.5703125" style="503" customWidth="1"/>
    <col min="7670" max="7670" width="39" style="503" customWidth="1"/>
    <col min="7671" max="7671" width="36.42578125" style="503" customWidth="1"/>
    <col min="7672" max="7672" width="8" style="503" customWidth="1"/>
    <col min="7673" max="7673" width="15.5703125" style="503" customWidth="1"/>
    <col min="7674" max="7674" width="17.28515625" style="503" customWidth="1"/>
    <col min="7675" max="7675" width="18.85546875" style="503" customWidth="1"/>
    <col min="7676" max="7676" width="81" style="503" customWidth="1"/>
    <col min="7677" max="7677" width="14.85546875" style="503" customWidth="1"/>
    <col min="7678" max="7678" width="15.7109375" style="503" customWidth="1"/>
    <col min="7679" max="7679" width="17.5703125" style="503" customWidth="1"/>
    <col min="7680" max="7680" width="18.42578125" style="503" customWidth="1"/>
    <col min="7681" max="7681" width="16.5703125" style="503" customWidth="1"/>
    <col min="7682" max="7682" width="17.7109375" style="503" customWidth="1"/>
    <col min="7683" max="7683" width="17.85546875" style="503" customWidth="1"/>
    <col min="7684" max="7684" width="18.42578125" style="503" customWidth="1"/>
    <col min="7685" max="7685" width="15.42578125" style="503" customWidth="1"/>
    <col min="7686" max="7686" width="14.5703125" style="503" customWidth="1"/>
    <col min="7687" max="7687" width="15" style="503" customWidth="1"/>
    <col min="7688" max="7688" width="6.7109375" style="503" customWidth="1"/>
    <col min="7689" max="7689" width="14.28515625" style="503" customWidth="1"/>
    <col min="7690" max="7690" width="17.5703125" style="503" customWidth="1"/>
    <col min="7691" max="7691" width="27.7109375" style="503" customWidth="1"/>
    <col min="7692" max="7694" width="9.140625" style="503" customWidth="1"/>
    <col min="7695" max="7695" width="14.85546875" style="503" customWidth="1"/>
    <col min="7696" max="7696" width="13.85546875" style="503" customWidth="1"/>
    <col min="7697" max="7918" width="9.140625" style="503" customWidth="1"/>
    <col min="7919" max="7919" width="9.140625" style="503"/>
    <col min="7920" max="7920" width="6.5703125" style="503" customWidth="1"/>
    <col min="7921" max="7921" width="79.5703125" style="503" customWidth="1"/>
    <col min="7922" max="7922" width="23.5703125" style="503" customWidth="1"/>
    <col min="7923" max="7923" width="27.85546875" style="503" customWidth="1"/>
    <col min="7924" max="7924" width="22.28515625" style="503" customWidth="1"/>
    <col min="7925" max="7925" width="23.5703125" style="503" customWidth="1"/>
    <col min="7926" max="7926" width="39" style="503" customWidth="1"/>
    <col min="7927" max="7927" width="36.42578125" style="503" customWidth="1"/>
    <col min="7928" max="7928" width="8" style="503" customWidth="1"/>
    <col min="7929" max="7929" width="15.5703125" style="503" customWidth="1"/>
    <col min="7930" max="7930" width="17.28515625" style="503" customWidth="1"/>
    <col min="7931" max="7931" width="18.85546875" style="503" customWidth="1"/>
    <col min="7932" max="7932" width="81" style="503" customWidth="1"/>
    <col min="7933" max="7933" width="14.85546875" style="503" customWidth="1"/>
    <col min="7934" max="7934" width="15.7109375" style="503" customWidth="1"/>
    <col min="7935" max="7935" width="17.5703125" style="503" customWidth="1"/>
    <col min="7936" max="7936" width="18.42578125" style="503" customWidth="1"/>
    <col min="7937" max="7937" width="16.5703125" style="503" customWidth="1"/>
    <col min="7938" max="7938" width="17.7109375" style="503" customWidth="1"/>
    <col min="7939" max="7939" width="17.85546875" style="503" customWidth="1"/>
    <col min="7940" max="7940" width="18.42578125" style="503" customWidth="1"/>
    <col min="7941" max="7941" width="15.42578125" style="503" customWidth="1"/>
    <col min="7942" max="7942" width="14.5703125" style="503" customWidth="1"/>
    <col min="7943" max="7943" width="15" style="503" customWidth="1"/>
    <col min="7944" max="7944" width="6.7109375" style="503" customWidth="1"/>
    <col min="7945" max="7945" width="14.28515625" style="503" customWidth="1"/>
    <col min="7946" max="7946" width="17.5703125" style="503" customWidth="1"/>
    <col min="7947" max="7947" width="27.7109375" style="503" customWidth="1"/>
    <col min="7948" max="7950" width="9.140625" style="503" customWidth="1"/>
    <col min="7951" max="7951" width="14.85546875" style="503" customWidth="1"/>
    <col min="7952" max="7952" width="13.85546875" style="503" customWidth="1"/>
    <col min="7953" max="8174" width="9.140625" style="503" customWidth="1"/>
    <col min="8175" max="8175" width="9.140625" style="503"/>
    <col min="8176" max="8176" width="6.5703125" style="503" customWidth="1"/>
    <col min="8177" max="8177" width="79.5703125" style="503" customWidth="1"/>
    <col min="8178" max="8178" width="23.5703125" style="503" customWidth="1"/>
    <col min="8179" max="8179" width="27.85546875" style="503" customWidth="1"/>
    <col min="8180" max="8180" width="22.28515625" style="503" customWidth="1"/>
    <col min="8181" max="8181" width="23.5703125" style="503" customWidth="1"/>
    <col min="8182" max="8182" width="39" style="503" customWidth="1"/>
    <col min="8183" max="8183" width="36.42578125" style="503" customWidth="1"/>
    <col min="8184" max="8184" width="8" style="503" customWidth="1"/>
    <col min="8185" max="8185" width="15.5703125" style="503" customWidth="1"/>
    <col min="8186" max="8186" width="17.28515625" style="503" customWidth="1"/>
    <col min="8187" max="8187" width="18.85546875" style="503" customWidth="1"/>
    <col min="8188" max="8188" width="81" style="503" customWidth="1"/>
    <col min="8189" max="8189" width="14.85546875" style="503" customWidth="1"/>
    <col min="8190" max="8190" width="15.7109375" style="503" customWidth="1"/>
    <col min="8191" max="8191" width="17.5703125" style="503" customWidth="1"/>
    <col min="8192" max="8192" width="18.42578125" style="503" customWidth="1"/>
    <col min="8193" max="8193" width="16.5703125" style="503" customWidth="1"/>
    <col min="8194" max="8194" width="17.7109375" style="503" customWidth="1"/>
    <col min="8195" max="8195" width="17.85546875" style="503" customWidth="1"/>
    <col min="8196" max="8196" width="18.42578125" style="503" customWidth="1"/>
    <col min="8197" max="8197" width="15.42578125" style="503" customWidth="1"/>
    <col min="8198" max="8198" width="14.5703125" style="503" customWidth="1"/>
    <col min="8199" max="8199" width="15" style="503" customWidth="1"/>
    <col min="8200" max="8200" width="6.7109375" style="503" customWidth="1"/>
    <col min="8201" max="8201" width="14.28515625" style="503" customWidth="1"/>
    <col min="8202" max="8202" width="17.5703125" style="503" customWidth="1"/>
    <col min="8203" max="8203" width="27.7109375" style="503" customWidth="1"/>
    <col min="8204" max="8206" width="9.140625" style="503" customWidth="1"/>
    <col min="8207" max="8207" width="14.85546875" style="503" customWidth="1"/>
    <col min="8208" max="8208" width="13.85546875" style="503" customWidth="1"/>
    <col min="8209" max="8430" width="9.140625" style="503" customWidth="1"/>
    <col min="8431" max="8431" width="9.140625" style="503"/>
    <col min="8432" max="8432" width="6.5703125" style="503" customWidth="1"/>
    <col min="8433" max="8433" width="79.5703125" style="503" customWidth="1"/>
    <col min="8434" max="8434" width="23.5703125" style="503" customWidth="1"/>
    <col min="8435" max="8435" width="27.85546875" style="503" customWidth="1"/>
    <col min="8436" max="8436" width="22.28515625" style="503" customWidth="1"/>
    <col min="8437" max="8437" width="23.5703125" style="503" customWidth="1"/>
    <col min="8438" max="8438" width="39" style="503" customWidth="1"/>
    <col min="8439" max="8439" width="36.42578125" style="503" customWidth="1"/>
    <col min="8440" max="8440" width="8" style="503" customWidth="1"/>
    <col min="8441" max="8441" width="15.5703125" style="503" customWidth="1"/>
    <col min="8442" max="8442" width="17.28515625" style="503" customWidth="1"/>
    <col min="8443" max="8443" width="18.85546875" style="503" customWidth="1"/>
    <col min="8444" max="8444" width="81" style="503" customWidth="1"/>
    <col min="8445" max="8445" width="14.85546875" style="503" customWidth="1"/>
    <col min="8446" max="8446" width="15.7109375" style="503" customWidth="1"/>
    <col min="8447" max="8447" width="17.5703125" style="503" customWidth="1"/>
    <col min="8448" max="8448" width="18.42578125" style="503" customWidth="1"/>
    <col min="8449" max="8449" width="16.5703125" style="503" customWidth="1"/>
    <col min="8450" max="8450" width="17.7109375" style="503" customWidth="1"/>
    <col min="8451" max="8451" width="17.85546875" style="503" customWidth="1"/>
    <col min="8452" max="8452" width="18.42578125" style="503" customWidth="1"/>
    <col min="8453" max="8453" width="15.42578125" style="503" customWidth="1"/>
    <col min="8454" max="8454" width="14.5703125" style="503" customWidth="1"/>
    <col min="8455" max="8455" width="15" style="503" customWidth="1"/>
    <col min="8456" max="8456" width="6.7109375" style="503" customWidth="1"/>
    <col min="8457" max="8457" width="14.28515625" style="503" customWidth="1"/>
    <col min="8458" max="8458" width="17.5703125" style="503" customWidth="1"/>
    <col min="8459" max="8459" width="27.7109375" style="503" customWidth="1"/>
    <col min="8460" max="8462" width="9.140625" style="503" customWidth="1"/>
    <col min="8463" max="8463" width="14.85546875" style="503" customWidth="1"/>
    <col min="8464" max="8464" width="13.85546875" style="503" customWidth="1"/>
    <col min="8465" max="8686" width="9.140625" style="503" customWidth="1"/>
    <col min="8687" max="8687" width="9.140625" style="503"/>
    <col min="8688" max="8688" width="6.5703125" style="503" customWidth="1"/>
    <col min="8689" max="8689" width="79.5703125" style="503" customWidth="1"/>
    <col min="8690" max="8690" width="23.5703125" style="503" customWidth="1"/>
    <col min="8691" max="8691" width="27.85546875" style="503" customWidth="1"/>
    <col min="8692" max="8692" width="22.28515625" style="503" customWidth="1"/>
    <col min="8693" max="8693" width="23.5703125" style="503" customWidth="1"/>
    <col min="8694" max="8694" width="39" style="503" customWidth="1"/>
    <col min="8695" max="8695" width="36.42578125" style="503" customWidth="1"/>
    <col min="8696" max="8696" width="8" style="503" customWidth="1"/>
    <col min="8697" max="8697" width="15.5703125" style="503" customWidth="1"/>
    <col min="8698" max="8698" width="17.28515625" style="503" customWidth="1"/>
    <col min="8699" max="8699" width="18.85546875" style="503" customWidth="1"/>
    <col min="8700" max="8700" width="81" style="503" customWidth="1"/>
    <col min="8701" max="8701" width="14.85546875" style="503" customWidth="1"/>
    <col min="8702" max="8702" width="15.7109375" style="503" customWidth="1"/>
    <col min="8703" max="8703" width="17.5703125" style="503" customWidth="1"/>
    <col min="8704" max="8704" width="18.42578125" style="503" customWidth="1"/>
    <col min="8705" max="8705" width="16.5703125" style="503" customWidth="1"/>
    <col min="8706" max="8706" width="17.7109375" style="503" customWidth="1"/>
    <col min="8707" max="8707" width="17.85546875" style="503" customWidth="1"/>
    <col min="8708" max="8708" width="18.42578125" style="503" customWidth="1"/>
    <col min="8709" max="8709" width="15.42578125" style="503" customWidth="1"/>
    <col min="8710" max="8710" width="14.5703125" style="503" customWidth="1"/>
    <col min="8711" max="8711" width="15" style="503" customWidth="1"/>
    <col min="8712" max="8712" width="6.7109375" style="503" customWidth="1"/>
    <col min="8713" max="8713" width="14.28515625" style="503" customWidth="1"/>
    <col min="8714" max="8714" width="17.5703125" style="503" customWidth="1"/>
    <col min="8715" max="8715" width="27.7109375" style="503" customWidth="1"/>
    <col min="8716" max="8718" width="9.140625" style="503" customWidth="1"/>
    <col min="8719" max="8719" width="14.85546875" style="503" customWidth="1"/>
    <col min="8720" max="8720" width="13.85546875" style="503" customWidth="1"/>
    <col min="8721" max="8942" width="9.140625" style="503" customWidth="1"/>
    <col min="8943" max="8943" width="9.140625" style="503"/>
    <col min="8944" max="8944" width="6.5703125" style="503" customWidth="1"/>
    <col min="8945" max="8945" width="79.5703125" style="503" customWidth="1"/>
    <col min="8946" max="8946" width="23.5703125" style="503" customWidth="1"/>
    <col min="8947" max="8947" width="27.85546875" style="503" customWidth="1"/>
    <col min="8948" max="8948" width="22.28515625" style="503" customWidth="1"/>
    <col min="8949" max="8949" width="23.5703125" style="503" customWidth="1"/>
    <col min="8950" max="8950" width="39" style="503" customWidth="1"/>
    <col min="8951" max="8951" width="36.42578125" style="503" customWidth="1"/>
    <col min="8952" max="8952" width="8" style="503" customWidth="1"/>
    <col min="8953" max="8953" width="15.5703125" style="503" customWidth="1"/>
    <col min="8954" max="8954" width="17.28515625" style="503" customWidth="1"/>
    <col min="8955" max="8955" width="18.85546875" style="503" customWidth="1"/>
    <col min="8956" max="8956" width="81" style="503" customWidth="1"/>
    <col min="8957" max="8957" width="14.85546875" style="503" customWidth="1"/>
    <col min="8958" max="8958" width="15.7109375" style="503" customWidth="1"/>
    <col min="8959" max="8959" width="17.5703125" style="503" customWidth="1"/>
    <col min="8960" max="8960" width="18.42578125" style="503" customWidth="1"/>
    <col min="8961" max="8961" width="16.5703125" style="503" customWidth="1"/>
    <col min="8962" max="8962" width="17.7109375" style="503" customWidth="1"/>
    <col min="8963" max="8963" width="17.85546875" style="503" customWidth="1"/>
    <col min="8964" max="8964" width="18.42578125" style="503" customWidth="1"/>
    <col min="8965" max="8965" width="15.42578125" style="503" customWidth="1"/>
    <col min="8966" max="8966" width="14.5703125" style="503" customWidth="1"/>
    <col min="8967" max="8967" width="15" style="503" customWidth="1"/>
    <col min="8968" max="8968" width="6.7109375" style="503" customWidth="1"/>
    <col min="8969" max="8969" width="14.28515625" style="503" customWidth="1"/>
    <col min="8970" max="8970" width="17.5703125" style="503" customWidth="1"/>
    <col min="8971" max="8971" width="27.7109375" style="503" customWidth="1"/>
    <col min="8972" max="8974" width="9.140625" style="503" customWidth="1"/>
    <col min="8975" max="8975" width="14.85546875" style="503" customWidth="1"/>
    <col min="8976" max="8976" width="13.85546875" style="503" customWidth="1"/>
    <col min="8977" max="9198" width="9.140625" style="503" customWidth="1"/>
    <col min="9199" max="9199" width="9.140625" style="503"/>
    <col min="9200" max="9200" width="6.5703125" style="503" customWidth="1"/>
    <col min="9201" max="9201" width="79.5703125" style="503" customWidth="1"/>
    <col min="9202" max="9202" width="23.5703125" style="503" customWidth="1"/>
    <col min="9203" max="9203" width="27.85546875" style="503" customWidth="1"/>
    <col min="9204" max="9204" width="22.28515625" style="503" customWidth="1"/>
    <col min="9205" max="9205" width="23.5703125" style="503" customWidth="1"/>
    <col min="9206" max="9206" width="39" style="503" customWidth="1"/>
    <col min="9207" max="9207" width="36.42578125" style="503" customWidth="1"/>
    <col min="9208" max="9208" width="8" style="503" customWidth="1"/>
    <col min="9209" max="9209" width="15.5703125" style="503" customWidth="1"/>
    <col min="9210" max="9210" width="17.28515625" style="503" customWidth="1"/>
    <col min="9211" max="9211" width="18.85546875" style="503" customWidth="1"/>
    <col min="9212" max="9212" width="81" style="503" customWidth="1"/>
    <col min="9213" max="9213" width="14.85546875" style="503" customWidth="1"/>
    <col min="9214" max="9214" width="15.7109375" style="503" customWidth="1"/>
    <col min="9215" max="9215" width="17.5703125" style="503" customWidth="1"/>
    <col min="9216" max="9216" width="18.42578125" style="503" customWidth="1"/>
    <col min="9217" max="9217" width="16.5703125" style="503" customWidth="1"/>
    <col min="9218" max="9218" width="17.7109375" style="503" customWidth="1"/>
    <col min="9219" max="9219" width="17.85546875" style="503" customWidth="1"/>
    <col min="9220" max="9220" width="18.42578125" style="503" customWidth="1"/>
    <col min="9221" max="9221" width="15.42578125" style="503" customWidth="1"/>
    <col min="9222" max="9222" width="14.5703125" style="503" customWidth="1"/>
    <col min="9223" max="9223" width="15" style="503" customWidth="1"/>
    <col min="9224" max="9224" width="6.7109375" style="503" customWidth="1"/>
    <col min="9225" max="9225" width="14.28515625" style="503" customWidth="1"/>
    <col min="9226" max="9226" width="17.5703125" style="503" customWidth="1"/>
    <col min="9227" max="9227" width="27.7109375" style="503" customWidth="1"/>
    <col min="9228" max="9230" width="9.140625" style="503" customWidth="1"/>
    <col min="9231" max="9231" width="14.85546875" style="503" customWidth="1"/>
    <col min="9232" max="9232" width="13.85546875" style="503" customWidth="1"/>
    <col min="9233" max="9454" width="9.140625" style="503" customWidth="1"/>
    <col min="9455" max="9455" width="9.140625" style="503"/>
    <col min="9456" max="9456" width="6.5703125" style="503" customWidth="1"/>
    <col min="9457" max="9457" width="79.5703125" style="503" customWidth="1"/>
    <col min="9458" max="9458" width="23.5703125" style="503" customWidth="1"/>
    <col min="9459" max="9459" width="27.85546875" style="503" customWidth="1"/>
    <col min="9460" max="9460" width="22.28515625" style="503" customWidth="1"/>
    <col min="9461" max="9461" width="23.5703125" style="503" customWidth="1"/>
    <col min="9462" max="9462" width="39" style="503" customWidth="1"/>
    <col min="9463" max="9463" width="36.42578125" style="503" customWidth="1"/>
    <col min="9464" max="9464" width="8" style="503" customWidth="1"/>
    <col min="9465" max="9465" width="15.5703125" style="503" customWidth="1"/>
    <col min="9466" max="9466" width="17.28515625" style="503" customWidth="1"/>
    <col min="9467" max="9467" width="18.85546875" style="503" customWidth="1"/>
    <col min="9468" max="9468" width="81" style="503" customWidth="1"/>
    <col min="9469" max="9469" width="14.85546875" style="503" customWidth="1"/>
    <col min="9470" max="9470" width="15.7109375" style="503" customWidth="1"/>
    <col min="9471" max="9471" width="17.5703125" style="503" customWidth="1"/>
    <col min="9472" max="9472" width="18.42578125" style="503" customWidth="1"/>
    <col min="9473" max="9473" width="16.5703125" style="503" customWidth="1"/>
    <col min="9474" max="9474" width="17.7109375" style="503" customWidth="1"/>
    <col min="9475" max="9475" width="17.85546875" style="503" customWidth="1"/>
    <col min="9476" max="9476" width="18.42578125" style="503" customWidth="1"/>
    <col min="9477" max="9477" width="15.42578125" style="503" customWidth="1"/>
    <col min="9478" max="9478" width="14.5703125" style="503" customWidth="1"/>
    <col min="9479" max="9479" width="15" style="503" customWidth="1"/>
    <col min="9480" max="9480" width="6.7109375" style="503" customWidth="1"/>
    <col min="9481" max="9481" width="14.28515625" style="503" customWidth="1"/>
    <col min="9482" max="9482" width="17.5703125" style="503" customWidth="1"/>
    <col min="9483" max="9483" width="27.7109375" style="503" customWidth="1"/>
    <col min="9484" max="9486" width="9.140625" style="503" customWidth="1"/>
    <col min="9487" max="9487" width="14.85546875" style="503" customWidth="1"/>
    <col min="9488" max="9488" width="13.85546875" style="503" customWidth="1"/>
    <col min="9489" max="9710" width="9.140625" style="503" customWidth="1"/>
    <col min="9711" max="9711" width="9.140625" style="503"/>
    <col min="9712" max="9712" width="6.5703125" style="503" customWidth="1"/>
    <col min="9713" max="9713" width="79.5703125" style="503" customWidth="1"/>
    <col min="9714" max="9714" width="23.5703125" style="503" customWidth="1"/>
    <col min="9715" max="9715" width="27.85546875" style="503" customWidth="1"/>
    <col min="9716" max="9716" width="22.28515625" style="503" customWidth="1"/>
    <col min="9717" max="9717" width="23.5703125" style="503" customWidth="1"/>
    <col min="9718" max="9718" width="39" style="503" customWidth="1"/>
    <col min="9719" max="9719" width="36.42578125" style="503" customWidth="1"/>
    <col min="9720" max="9720" width="8" style="503" customWidth="1"/>
    <col min="9721" max="9721" width="15.5703125" style="503" customWidth="1"/>
    <col min="9722" max="9722" width="17.28515625" style="503" customWidth="1"/>
    <col min="9723" max="9723" width="18.85546875" style="503" customWidth="1"/>
    <col min="9724" max="9724" width="81" style="503" customWidth="1"/>
    <col min="9725" max="9725" width="14.85546875" style="503" customWidth="1"/>
    <col min="9726" max="9726" width="15.7109375" style="503" customWidth="1"/>
    <col min="9727" max="9727" width="17.5703125" style="503" customWidth="1"/>
    <col min="9728" max="9728" width="18.42578125" style="503" customWidth="1"/>
    <col min="9729" max="9729" width="16.5703125" style="503" customWidth="1"/>
    <col min="9730" max="9730" width="17.7109375" style="503" customWidth="1"/>
    <col min="9731" max="9731" width="17.85546875" style="503" customWidth="1"/>
    <col min="9732" max="9732" width="18.42578125" style="503" customWidth="1"/>
    <col min="9733" max="9733" width="15.42578125" style="503" customWidth="1"/>
    <col min="9734" max="9734" width="14.5703125" style="503" customWidth="1"/>
    <col min="9735" max="9735" width="15" style="503" customWidth="1"/>
    <col min="9736" max="9736" width="6.7109375" style="503" customWidth="1"/>
    <col min="9737" max="9737" width="14.28515625" style="503" customWidth="1"/>
    <col min="9738" max="9738" width="17.5703125" style="503" customWidth="1"/>
    <col min="9739" max="9739" width="27.7109375" style="503" customWidth="1"/>
    <col min="9740" max="9742" width="9.140625" style="503" customWidth="1"/>
    <col min="9743" max="9743" width="14.85546875" style="503" customWidth="1"/>
    <col min="9744" max="9744" width="13.85546875" style="503" customWidth="1"/>
    <col min="9745" max="9966" width="9.140625" style="503" customWidth="1"/>
    <col min="9967" max="9967" width="9.140625" style="503"/>
    <col min="9968" max="9968" width="6.5703125" style="503" customWidth="1"/>
    <col min="9969" max="9969" width="79.5703125" style="503" customWidth="1"/>
    <col min="9970" max="9970" width="23.5703125" style="503" customWidth="1"/>
    <col min="9971" max="9971" width="27.85546875" style="503" customWidth="1"/>
    <col min="9972" max="9972" width="22.28515625" style="503" customWidth="1"/>
    <col min="9973" max="9973" width="23.5703125" style="503" customWidth="1"/>
    <col min="9974" max="9974" width="39" style="503" customWidth="1"/>
    <col min="9975" max="9975" width="36.42578125" style="503" customWidth="1"/>
    <col min="9976" max="9976" width="8" style="503" customWidth="1"/>
    <col min="9977" max="9977" width="15.5703125" style="503" customWidth="1"/>
    <col min="9978" max="9978" width="17.28515625" style="503" customWidth="1"/>
    <col min="9979" max="9979" width="18.85546875" style="503" customWidth="1"/>
    <col min="9980" max="9980" width="81" style="503" customWidth="1"/>
    <col min="9981" max="9981" width="14.85546875" style="503" customWidth="1"/>
    <col min="9982" max="9982" width="15.7109375" style="503" customWidth="1"/>
    <col min="9983" max="9983" width="17.5703125" style="503" customWidth="1"/>
    <col min="9984" max="9984" width="18.42578125" style="503" customWidth="1"/>
    <col min="9985" max="9985" width="16.5703125" style="503" customWidth="1"/>
    <col min="9986" max="9986" width="17.7109375" style="503" customWidth="1"/>
    <col min="9987" max="9987" width="17.85546875" style="503" customWidth="1"/>
    <col min="9988" max="9988" width="18.42578125" style="503" customWidth="1"/>
    <col min="9989" max="9989" width="15.42578125" style="503" customWidth="1"/>
    <col min="9990" max="9990" width="14.5703125" style="503" customWidth="1"/>
    <col min="9991" max="9991" width="15" style="503" customWidth="1"/>
    <col min="9992" max="9992" width="6.7109375" style="503" customWidth="1"/>
    <col min="9993" max="9993" width="14.28515625" style="503" customWidth="1"/>
    <col min="9994" max="9994" width="17.5703125" style="503" customWidth="1"/>
    <col min="9995" max="9995" width="27.7109375" style="503" customWidth="1"/>
    <col min="9996" max="9998" width="9.140625" style="503" customWidth="1"/>
    <col min="9999" max="9999" width="14.85546875" style="503" customWidth="1"/>
    <col min="10000" max="10000" width="13.85546875" style="503" customWidth="1"/>
    <col min="10001" max="10222" width="9.140625" style="503" customWidth="1"/>
    <col min="10223" max="10223" width="9.140625" style="503"/>
    <col min="10224" max="10224" width="6.5703125" style="503" customWidth="1"/>
    <col min="10225" max="10225" width="79.5703125" style="503" customWidth="1"/>
    <col min="10226" max="10226" width="23.5703125" style="503" customWidth="1"/>
    <col min="10227" max="10227" width="27.85546875" style="503" customWidth="1"/>
    <col min="10228" max="10228" width="22.28515625" style="503" customWidth="1"/>
    <col min="10229" max="10229" width="23.5703125" style="503" customWidth="1"/>
    <col min="10230" max="10230" width="39" style="503" customWidth="1"/>
    <col min="10231" max="10231" width="36.42578125" style="503" customWidth="1"/>
    <col min="10232" max="10232" width="8" style="503" customWidth="1"/>
    <col min="10233" max="10233" width="15.5703125" style="503" customWidth="1"/>
    <col min="10234" max="10234" width="17.28515625" style="503" customWidth="1"/>
    <col min="10235" max="10235" width="18.85546875" style="503" customWidth="1"/>
    <col min="10236" max="10236" width="81" style="503" customWidth="1"/>
    <col min="10237" max="10237" width="14.85546875" style="503" customWidth="1"/>
    <col min="10238" max="10238" width="15.7109375" style="503" customWidth="1"/>
    <col min="10239" max="10239" width="17.5703125" style="503" customWidth="1"/>
    <col min="10240" max="10240" width="18.42578125" style="503" customWidth="1"/>
    <col min="10241" max="10241" width="16.5703125" style="503" customWidth="1"/>
    <col min="10242" max="10242" width="17.7109375" style="503" customWidth="1"/>
    <col min="10243" max="10243" width="17.85546875" style="503" customWidth="1"/>
    <col min="10244" max="10244" width="18.42578125" style="503" customWidth="1"/>
    <col min="10245" max="10245" width="15.42578125" style="503" customWidth="1"/>
    <col min="10246" max="10246" width="14.5703125" style="503" customWidth="1"/>
    <col min="10247" max="10247" width="15" style="503" customWidth="1"/>
    <col min="10248" max="10248" width="6.7109375" style="503" customWidth="1"/>
    <col min="10249" max="10249" width="14.28515625" style="503" customWidth="1"/>
    <col min="10250" max="10250" width="17.5703125" style="503" customWidth="1"/>
    <col min="10251" max="10251" width="27.7109375" style="503" customWidth="1"/>
    <col min="10252" max="10254" width="9.140625" style="503" customWidth="1"/>
    <col min="10255" max="10255" width="14.85546875" style="503" customWidth="1"/>
    <col min="10256" max="10256" width="13.85546875" style="503" customWidth="1"/>
    <col min="10257" max="10478" width="9.140625" style="503" customWidth="1"/>
    <col min="10479" max="10479" width="9.140625" style="503"/>
    <col min="10480" max="10480" width="6.5703125" style="503" customWidth="1"/>
    <col min="10481" max="10481" width="79.5703125" style="503" customWidth="1"/>
    <col min="10482" max="10482" width="23.5703125" style="503" customWidth="1"/>
    <col min="10483" max="10483" width="27.85546875" style="503" customWidth="1"/>
    <col min="10484" max="10484" width="22.28515625" style="503" customWidth="1"/>
    <col min="10485" max="10485" width="23.5703125" style="503" customWidth="1"/>
    <col min="10486" max="10486" width="39" style="503" customWidth="1"/>
    <col min="10487" max="10487" width="36.42578125" style="503" customWidth="1"/>
    <col min="10488" max="10488" width="8" style="503" customWidth="1"/>
    <col min="10489" max="10489" width="15.5703125" style="503" customWidth="1"/>
    <col min="10490" max="10490" width="17.28515625" style="503" customWidth="1"/>
    <col min="10491" max="10491" width="18.85546875" style="503" customWidth="1"/>
    <col min="10492" max="10492" width="81" style="503" customWidth="1"/>
    <col min="10493" max="10493" width="14.85546875" style="503" customWidth="1"/>
    <col min="10494" max="10494" width="15.7109375" style="503" customWidth="1"/>
    <col min="10495" max="10495" width="17.5703125" style="503" customWidth="1"/>
    <col min="10496" max="10496" width="18.42578125" style="503" customWidth="1"/>
    <col min="10497" max="10497" width="16.5703125" style="503" customWidth="1"/>
    <col min="10498" max="10498" width="17.7109375" style="503" customWidth="1"/>
    <col min="10499" max="10499" width="17.85546875" style="503" customWidth="1"/>
    <col min="10500" max="10500" width="18.42578125" style="503" customWidth="1"/>
    <col min="10501" max="10501" width="15.42578125" style="503" customWidth="1"/>
    <col min="10502" max="10502" width="14.5703125" style="503" customWidth="1"/>
    <col min="10503" max="10503" width="15" style="503" customWidth="1"/>
    <col min="10504" max="10504" width="6.7109375" style="503" customWidth="1"/>
    <col min="10505" max="10505" width="14.28515625" style="503" customWidth="1"/>
    <col min="10506" max="10506" width="17.5703125" style="503" customWidth="1"/>
    <col min="10507" max="10507" width="27.7109375" style="503" customWidth="1"/>
    <col min="10508" max="10510" width="9.140625" style="503" customWidth="1"/>
    <col min="10511" max="10511" width="14.85546875" style="503" customWidth="1"/>
    <col min="10512" max="10512" width="13.85546875" style="503" customWidth="1"/>
    <col min="10513" max="10734" width="9.140625" style="503" customWidth="1"/>
    <col min="10735" max="10735" width="9.140625" style="503"/>
    <col min="10736" max="10736" width="6.5703125" style="503" customWidth="1"/>
    <col min="10737" max="10737" width="79.5703125" style="503" customWidth="1"/>
    <col min="10738" max="10738" width="23.5703125" style="503" customWidth="1"/>
    <col min="10739" max="10739" width="27.85546875" style="503" customWidth="1"/>
    <col min="10740" max="10740" width="22.28515625" style="503" customWidth="1"/>
    <col min="10741" max="10741" width="23.5703125" style="503" customWidth="1"/>
    <col min="10742" max="10742" width="39" style="503" customWidth="1"/>
    <col min="10743" max="10743" width="36.42578125" style="503" customWidth="1"/>
    <col min="10744" max="10744" width="8" style="503" customWidth="1"/>
    <col min="10745" max="10745" width="15.5703125" style="503" customWidth="1"/>
    <col min="10746" max="10746" width="17.28515625" style="503" customWidth="1"/>
    <col min="10747" max="10747" width="18.85546875" style="503" customWidth="1"/>
    <col min="10748" max="10748" width="81" style="503" customWidth="1"/>
    <col min="10749" max="10749" width="14.85546875" style="503" customWidth="1"/>
    <col min="10750" max="10750" width="15.7109375" style="503" customWidth="1"/>
    <col min="10751" max="10751" width="17.5703125" style="503" customWidth="1"/>
    <col min="10752" max="10752" width="18.42578125" style="503" customWidth="1"/>
    <col min="10753" max="10753" width="16.5703125" style="503" customWidth="1"/>
    <col min="10754" max="10754" width="17.7109375" style="503" customWidth="1"/>
    <col min="10755" max="10755" width="17.85546875" style="503" customWidth="1"/>
    <col min="10756" max="10756" width="18.42578125" style="503" customWidth="1"/>
    <col min="10757" max="10757" width="15.42578125" style="503" customWidth="1"/>
    <col min="10758" max="10758" width="14.5703125" style="503" customWidth="1"/>
    <col min="10759" max="10759" width="15" style="503" customWidth="1"/>
    <col min="10760" max="10760" width="6.7109375" style="503" customWidth="1"/>
    <col min="10761" max="10761" width="14.28515625" style="503" customWidth="1"/>
    <col min="10762" max="10762" width="17.5703125" style="503" customWidth="1"/>
    <col min="10763" max="10763" width="27.7109375" style="503" customWidth="1"/>
    <col min="10764" max="10766" width="9.140625" style="503" customWidth="1"/>
    <col min="10767" max="10767" width="14.85546875" style="503" customWidth="1"/>
    <col min="10768" max="10768" width="13.85546875" style="503" customWidth="1"/>
    <col min="10769" max="10990" width="9.140625" style="503" customWidth="1"/>
    <col min="10991" max="10991" width="9.140625" style="503"/>
    <col min="10992" max="10992" width="6.5703125" style="503" customWidth="1"/>
    <col min="10993" max="10993" width="79.5703125" style="503" customWidth="1"/>
    <col min="10994" max="10994" width="23.5703125" style="503" customWidth="1"/>
    <col min="10995" max="10995" width="27.85546875" style="503" customWidth="1"/>
    <col min="10996" max="10996" width="22.28515625" style="503" customWidth="1"/>
    <col min="10997" max="10997" width="23.5703125" style="503" customWidth="1"/>
    <col min="10998" max="10998" width="39" style="503" customWidth="1"/>
    <col min="10999" max="10999" width="36.42578125" style="503" customWidth="1"/>
    <col min="11000" max="11000" width="8" style="503" customWidth="1"/>
    <col min="11001" max="11001" width="15.5703125" style="503" customWidth="1"/>
    <col min="11002" max="11002" width="17.28515625" style="503" customWidth="1"/>
    <col min="11003" max="11003" width="18.85546875" style="503" customWidth="1"/>
    <col min="11004" max="11004" width="81" style="503" customWidth="1"/>
    <col min="11005" max="11005" width="14.85546875" style="503" customWidth="1"/>
    <col min="11006" max="11006" width="15.7109375" style="503" customWidth="1"/>
    <col min="11007" max="11007" width="17.5703125" style="503" customWidth="1"/>
    <col min="11008" max="11008" width="18.42578125" style="503" customWidth="1"/>
    <col min="11009" max="11009" width="16.5703125" style="503" customWidth="1"/>
    <col min="11010" max="11010" width="17.7109375" style="503" customWidth="1"/>
    <col min="11011" max="11011" width="17.85546875" style="503" customWidth="1"/>
    <col min="11012" max="11012" width="18.42578125" style="503" customWidth="1"/>
    <col min="11013" max="11013" width="15.42578125" style="503" customWidth="1"/>
    <col min="11014" max="11014" width="14.5703125" style="503" customWidth="1"/>
    <col min="11015" max="11015" width="15" style="503" customWidth="1"/>
    <col min="11016" max="11016" width="6.7109375" style="503" customWidth="1"/>
    <col min="11017" max="11017" width="14.28515625" style="503" customWidth="1"/>
    <col min="11018" max="11018" width="17.5703125" style="503" customWidth="1"/>
    <col min="11019" max="11019" width="27.7109375" style="503" customWidth="1"/>
    <col min="11020" max="11022" width="9.140625" style="503" customWidth="1"/>
    <col min="11023" max="11023" width="14.85546875" style="503" customWidth="1"/>
    <col min="11024" max="11024" width="13.85546875" style="503" customWidth="1"/>
    <col min="11025" max="11246" width="9.140625" style="503" customWidth="1"/>
    <col min="11247" max="11247" width="9.140625" style="503"/>
    <col min="11248" max="11248" width="6.5703125" style="503" customWidth="1"/>
    <col min="11249" max="11249" width="79.5703125" style="503" customWidth="1"/>
    <col min="11250" max="11250" width="23.5703125" style="503" customWidth="1"/>
    <col min="11251" max="11251" width="27.85546875" style="503" customWidth="1"/>
    <col min="11252" max="11252" width="22.28515625" style="503" customWidth="1"/>
    <col min="11253" max="11253" width="23.5703125" style="503" customWidth="1"/>
    <col min="11254" max="11254" width="39" style="503" customWidth="1"/>
    <col min="11255" max="11255" width="36.42578125" style="503" customWidth="1"/>
    <col min="11256" max="11256" width="8" style="503" customWidth="1"/>
    <col min="11257" max="11257" width="15.5703125" style="503" customWidth="1"/>
    <col min="11258" max="11258" width="17.28515625" style="503" customWidth="1"/>
    <col min="11259" max="11259" width="18.85546875" style="503" customWidth="1"/>
    <col min="11260" max="11260" width="81" style="503" customWidth="1"/>
    <col min="11261" max="11261" width="14.85546875" style="503" customWidth="1"/>
    <col min="11262" max="11262" width="15.7109375" style="503" customWidth="1"/>
    <col min="11263" max="11263" width="17.5703125" style="503" customWidth="1"/>
    <col min="11264" max="11264" width="18.42578125" style="503" customWidth="1"/>
    <col min="11265" max="11265" width="16.5703125" style="503" customWidth="1"/>
    <col min="11266" max="11266" width="17.7109375" style="503" customWidth="1"/>
    <col min="11267" max="11267" width="17.85546875" style="503" customWidth="1"/>
    <col min="11268" max="11268" width="18.42578125" style="503" customWidth="1"/>
    <col min="11269" max="11269" width="15.42578125" style="503" customWidth="1"/>
    <col min="11270" max="11270" width="14.5703125" style="503" customWidth="1"/>
    <col min="11271" max="11271" width="15" style="503" customWidth="1"/>
    <col min="11272" max="11272" width="6.7109375" style="503" customWidth="1"/>
    <col min="11273" max="11273" width="14.28515625" style="503" customWidth="1"/>
    <col min="11274" max="11274" width="17.5703125" style="503" customWidth="1"/>
    <col min="11275" max="11275" width="27.7109375" style="503" customWidth="1"/>
    <col min="11276" max="11278" width="9.140625" style="503" customWidth="1"/>
    <col min="11279" max="11279" width="14.85546875" style="503" customWidth="1"/>
    <col min="11280" max="11280" width="13.85546875" style="503" customWidth="1"/>
    <col min="11281" max="11502" width="9.140625" style="503" customWidth="1"/>
    <col min="11503" max="11503" width="9.140625" style="503"/>
    <col min="11504" max="11504" width="6.5703125" style="503" customWidth="1"/>
    <col min="11505" max="11505" width="79.5703125" style="503" customWidth="1"/>
    <col min="11506" max="11506" width="23.5703125" style="503" customWidth="1"/>
    <col min="11507" max="11507" width="27.85546875" style="503" customWidth="1"/>
    <col min="11508" max="11508" width="22.28515625" style="503" customWidth="1"/>
    <col min="11509" max="11509" width="23.5703125" style="503" customWidth="1"/>
    <col min="11510" max="11510" width="39" style="503" customWidth="1"/>
    <col min="11511" max="11511" width="36.42578125" style="503" customWidth="1"/>
    <col min="11512" max="11512" width="8" style="503" customWidth="1"/>
    <col min="11513" max="11513" width="15.5703125" style="503" customWidth="1"/>
    <col min="11514" max="11514" width="17.28515625" style="503" customWidth="1"/>
    <col min="11515" max="11515" width="18.85546875" style="503" customWidth="1"/>
    <col min="11516" max="11516" width="81" style="503" customWidth="1"/>
    <col min="11517" max="11517" width="14.85546875" style="503" customWidth="1"/>
    <col min="11518" max="11518" width="15.7109375" style="503" customWidth="1"/>
    <col min="11519" max="11519" width="17.5703125" style="503" customWidth="1"/>
    <col min="11520" max="11520" width="18.42578125" style="503" customWidth="1"/>
    <col min="11521" max="11521" width="16.5703125" style="503" customWidth="1"/>
    <col min="11522" max="11522" width="17.7109375" style="503" customWidth="1"/>
    <col min="11523" max="11523" width="17.85546875" style="503" customWidth="1"/>
    <col min="11524" max="11524" width="18.42578125" style="503" customWidth="1"/>
    <col min="11525" max="11525" width="15.42578125" style="503" customWidth="1"/>
    <col min="11526" max="11526" width="14.5703125" style="503" customWidth="1"/>
    <col min="11527" max="11527" width="15" style="503" customWidth="1"/>
    <col min="11528" max="11528" width="6.7109375" style="503" customWidth="1"/>
    <col min="11529" max="11529" width="14.28515625" style="503" customWidth="1"/>
    <col min="11530" max="11530" width="17.5703125" style="503" customWidth="1"/>
    <col min="11531" max="11531" width="27.7109375" style="503" customWidth="1"/>
    <col min="11532" max="11534" width="9.140625" style="503" customWidth="1"/>
    <col min="11535" max="11535" width="14.85546875" style="503" customWidth="1"/>
    <col min="11536" max="11536" width="13.85546875" style="503" customWidth="1"/>
    <col min="11537" max="11758" width="9.140625" style="503" customWidth="1"/>
    <col min="11759" max="11759" width="9.140625" style="503"/>
    <col min="11760" max="11760" width="6.5703125" style="503" customWidth="1"/>
    <col min="11761" max="11761" width="79.5703125" style="503" customWidth="1"/>
    <col min="11762" max="11762" width="23.5703125" style="503" customWidth="1"/>
    <col min="11763" max="11763" width="27.85546875" style="503" customWidth="1"/>
    <col min="11764" max="11764" width="22.28515625" style="503" customWidth="1"/>
    <col min="11765" max="11765" width="23.5703125" style="503" customWidth="1"/>
    <col min="11766" max="11766" width="39" style="503" customWidth="1"/>
    <col min="11767" max="11767" width="36.42578125" style="503" customWidth="1"/>
    <col min="11768" max="11768" width="8" style="503" customWidth="1"/>
    <col min="11769" max="11769" width="15.5703125" style="503" customWidth="1"/>
    <col min="11770" max="11770" width="17.28515625" style="503" customWidth="1"/>
    <col min="11771" max="11771" width="18.85546875" style="503" customWidth="1"/>
    <col min="11772" max="11772" width="81" style="503" customWidth="1"/>
    <col min="11773" max="11773" width="14.85546875" style="503" customWidth="1"/>
    <col min="11774" max="11774" width="15.7109375" style="503" customWidth="1"/>
    <col min="11775" max="11775" width="17.5703125" style="503" customWidth="1"/>
    <col min="11776" max="11776" width="18.42578125" style="503" customWidth="1"/>
    <col min="11777" max="11777" width="16.5703125" style="503" customWidth="1"/>
    <col min="11778" max="11778" width="17.7109375" style="503" customWidth="1"/>
    <col min="11779" max="11779" width="17.85546875" style="503" customWidth="1"/>
    <col min="11780" max="11780" width="18.42578125" style="503" customWidth="1"/>
    <col min="11781" max="11781" width="15.42578125" style="503" customWidth="1"/>
    <col min="11782" max="11782" width="14.5703125" style="503" customWidth="1"/>
    <col min="11783" max="11783" width="15" style="503" customWidth="1"/>
    <col min="11784" max="11784" width="6.7109375" style="503" customWidth="1"/>
    <col min="11785" max="11785" width="14.28515625" style="503" customWidth="1"/>
    <col min="11786" max="11786" width="17.5703125" style="503" customWidth="1"/>
    <col min="11787" max="11787" width="27.7109375" style="503" customWidth="1"/>
    <col min="11788" max="11790" width="9.140625" style="503" customWidth="1"/>
    <col min="11791" max="11791" width="14.85546875" style="503" customWidth="1"/>
    <col min="11792" max="11792" width="13.85546875" style="503" customWidth="1"/>
    <col min="11793" max="12014" width="9.140625" style="503" customWidth="1"/>
    <col min="12015" max="12015" width="9.140625" style="503"/>
    <col min="12016" max="12016" width="6.5703125" style="503" customWidth="1"/>
    <col min="12017" max="12017" width="79.5703125" style="503" customWidth="1"/>
    <col min="12018" max="12018" width="23.5703125" style="503" customWidth="1"/>
    <col min="12019" max="12019" width="27.85546875" style="503" customWidth="1"/>
    <col min="12020" max="12020" width="22.28515625" style="503" customWidth="1"/>
    <col min="12021" max="12021" width="23.5703125" style="503" customWidth="1"/>
    <col min="12022" max="12022" width="39" style="503" customWidth="1"/>
    <col min="12023" max="12023" width="36.42578125" style="503" customWidth="1"/>
    <col min="12024" max="12024" width="8" style="503" customWidth="1"/>
    <col min="12025" max="12025" width="15.5703125" style="503" customWidth="1"/>
    <col min="12026" max="12026" width="17.28515625" style="503" customWidth="1"/>
    <col min="12027" max="12027" width="18.85546875" style="503" customWidth="1"/>
    <col min="12028" max="12028" width="81" style="503" customWidth="1"/>
    <col min="12029" max="12029" width="14.85546875" style="503" customWidth="1"/>
    <col min="12030" max="12030" width="15.7109375" style="503" customWidth="1"/>
    <col min="12031" max="12031" width="17.5703125" style="503" customWidth="1"/>
    <col min="12032" max="12032" width="18.42578125" style="503" customWidth="1"/>
    <col min="12033" max="12033" width="16.5703125" style="503" customWidth="1"/>
    <col min="12034" max="12034" width="17.7109375" style="503" customWidth="1"/>
    <col min="12035" max="12035" width="17.85546875" style="503" customWidth="1"/>
    <col min="12036" max="12036" width="18.42578125" style="503" customWidth="1"/>
    <col min="12037" max="12037" width="15.42578125" style="503" customWidth="1"/>
    <col min="12038" max="12038" width="14.5703125" style="503" customWidth="1"/>
    <col min="12039" max="12039" width="15" style="503" customWidth="1"/>
    <col min="12040" max="12040" width="6.7109375" style="503" customWidth="1"/>
    <col min="12041" max="12041" width="14.28515625" style="503" customWidth="1"/>
    <col min="12042" max="12042" width="17.5703125" style="503" customWidth="1"/>
    <col min="12043" max="12043" width="27.7109375" style="503" customWidth="1"/>
    <col min="12044" max="12046" width="9.140625" style="503" customWidth="1"/>
    <col min="12047" max="12047" width="14.85546875" style="503" customWidth="1"/>
    <col min="12048" max="12048" width="13.85546875" style="503" customWidth="1"/>
    <col min="12049" max="12270" width="9.140625" style="503" customWidth="1"/>
    <col min="12271" max="12271" width="9.140625" style="503"/>
    <col min="12272" max="12272" width="6.5703125" style="503" customWidth="1"/>
    <col min="12273" max="12273" width="79.5703125" style="503" customWidth="1"/>
    <col min="12274" max="12274" width="23.5703125" style="503" customWidth="1"/>
    <col min="12275" max="12275" width="27.85546875" style="503" customWidth="1"/>
    <col min="12276" max="12276" width="22.28515625" style="503" customWidth="1"/>
    <col min="12277" max="12277" width="23.5703125" style="503" customWidth="1"/>
    <col min="12278" max="12278" width="39" style="503" customWidth="1"/>
    <col min="12279" max="12279" width="36.42578125" style="503" customWidth="1"/>
    <col min="12280" max="12280" width="8" style="503" customWidth="1"/>
    <col min="12281" max="12281" width="15.5703125" style="503" customWidth="1"/>
    <col min="12282" max="12282" width="17.28515625" style="503" customWidth="1"/>
    <col min="12283" max="12283" width="18.85546875" style="503" customWidth="1"/>
    <col min="12284" max="12284" width="81" style="503" customWidth="1"/>
    <col min="12285" max="12285" width="14.85546875" style="503" customWidth="1"/>
    <col min="12286" max="12286" width="15.7109375" style="503" customWidth="1"/>
    <col min="12287" max="12287" width="17.5703125" style="503" customWidth="1"/>
    <col min="12288" max="12288" width="18.42578125" style="503" customWidth="1"/>
    <col min="12289" max="12289" width="16.5703125" style="503" customWidth="1"/>
    <col min="12290" max="12290" width="17.7109375" style="503" customWidth="1"/>
    <col min="12291" max="12291" width="17.85546875" style="503" customWidth="1"/>
    <col min="12292" max="12292" width="18.42578125" style="503" customWidth="1"/>
    <col min="12293" max="12293" width="15.42578125" style="503" customWidth="1"/>
    <col min="12294" max="12294" width="14.5703125" style="503" customWidth="1"/>
    <col min="12295" max="12295" width="15" style="503" customWidth="1"/>
    <col min="12296" max="12296" width="6.7109375" style="503" customWidth="1"/>
    <col min="12297" max="12297" width="14.28515625" style="503" customWidth="1"/>
    <col min="12298" max="12298" width="17.5703125" style="503" customWidth="1"/>
    <col min="12299" max="12299" width="27.7109375" style="503" customWidth="1"/>
    <col min="12300" max="12302" width="9.140625" style="503" customWidth="1"/>
    <col min="12303" max="12303" width="14.85546875" style="503" customWidth="1"/>
    <col min="12304" max="12304" width="13.85546875" style="503" customWidth="1"/>
    <col min="12305" max="12526" width="9.140625" style="503" customWidth="1"/>
    <col min="12527" max="12527" width="9.140625" style="503"/>
    <col min="12528" max="12528" width="6.5703125" style="503" customWidth="1"/>
    <col min="12529" max="12529" width="79.5703125" style="503" customWidth="1"/>
    <col min="12530" max="12530" width="23.5703125" style="503" customWidth="1"/>
    <col min="12531" max="12531" width="27.85546875" style="503" customWidth="1"/>
    <col min="12532" max="12532" width="22.28515625" style="503" customWidth="1"/>
    <col min="12533" max="12533" width="23.5703125" style="503" customWidth="1"/>
    <col min="12534" max="12534" width="39" style="503" customWidth="1"/>
    <col min="12535" max="12535" width="36.42578125" style="503" customWidth="1"/>
    <col min="12536" max="12536" width="8" style="503" customWidth="1"/>
    <col min="12537" max="12537" width="15.5703125" style="503" customWidth="1"/>
    <col min="12538" max="12538" width="17.28515625" style="503" customWidth="1"/>
    <col min="12539" max="12539" width="18.85546875" style="503" customWidth="1"/>
    <col min="12540" max="12540" width="81" style="503" customWidth="1"/>
    <col min="12541" max="12541" width="14.85546875" style="503" customWidth="1"/>
    <col min="12542" max="12542" width="15.7109375" style="503" customWidth="1"/>
    <col min="12543" max="12543" width="17.5703125" style="503" customWidth="1"/>
    <col min="12544" max="12544" width="18.42578125" style="503" customWidth="1"/>
    <col min="12545" max="12545" width="16.5703125" style="503" customWidth="1"/>
    <col min="12546" max="12546" width="17.7109375" style="503" customWidth="1"/>
    <col min="12547" max="12547" width="17.85546875" style="503" customWidth="1"/>
    <col min="12548" max="12548" width="18.42578125" style="503" customWidth="1"/>
    <col min="12549" max="12549" width="15.42578125" style="503" customWidth="1"/>
    <col min="12550" max="12550" width="14.5703125" style="503" customWidth="1"/>
    <col min="12551" max="12551" width="15" style="503" customWidth="1"/>
    <col min="12552" max="12552" width="6.7109375" style="503" customWidth="1"/>
    <col min="12553" max="12553" width="14.28515625" style="503" customWidth="1"/>
    <col min="12554" max="12554" width="17.5703125" style="503" customWidth="1"/>
    <col min="12555" max="12555" width="27.7109375" style="503" customWidth="1"/>
    <col min="12556" max="12558" width="9.140625" style="503" customWidth="1"/>
    <col min="12559" max="12559" width="14.85546875" style="503" customWidth="1"/>
    <col min="12560" max="12560" width="13.85546875" style="503" customWidth="1"/>
    <col min="12561" max="12782" width="9.140625" style="503" customWidth="1"/>
    <col min="12783" max="12783" width="9.140625" style="503"/>
    <col min="12784" max="12784" width="6.5703125" style="503" customWidth="1"/>
    <col min="12785" max="12785" width="79.5703125" style="503" customWidth="1"/>
    <col min="12786" max="12786" width="23.5703125" style="503" customWidth="1"/>
    <col min="12787" max="12787" width="27.85546875" style="503" customWidth="1"/>
    <col min="12788" max="12788" width="22.28515625" style="503" customWidth="1"/>
    <col min="12789" max="12789" width="23.5703125" style="503" customWidth="1"/>
    <col min="12790" max="12790" width="39" style="503" customWidth="1"/>
    <col min="12791" max="12791" width="36.42578125" style="503" customWidth="1"/>
    <col min="12792" max="12792" width="8" style="503" customWidth="1"/>
    <col min="12793" max="12793" width="15.5703125" style="503" customWidth="1"/>
    <col min="12794" max="12794" width="17.28515625" style="503" customWidth="1"/>
    <col min="12795" max="12795" width="18.85546875" style="503" customWidth="1"/>
    <col min="12796" max="12796" width="81" style="503" customWidth="1"/>
    <col min="12797" max="12797" width="14.85546875" style="503" customWidth="1"/>
    <col min="12798" max="12798" width="15.7109375" style="503" customWidth="1"/>
    <col min="12799" max="12799" width="17.5703125" style="503" customWidth="1"/>
    <col min="12800" max="12800" width="18.42578125" style="503" customWidth="1"/>
    <col min="12801" max="12801" width="16.5703125" style="503" customWidth="1"/>
    <col min="12802" max="12802" width="17.7109375" style="503" customWidth="1"/>
    <col min="12803" max="12803" width="17.85546875" style="503" customWidth="1"/>
    <col min="12804" max="12804" width="18.42578125" style="503" customWidth="1"/>
    <col min="12805" max="12805" width="15.42578125" style="503" customWidth="1"/>
    <col min="12806" max="12806" width="14.5703125" style="503" customWidth="1"/>
    <col min="12807" max="12807" width="15" style="503" customWidth="1"/>
    <col min="12808" max="12808" width="6.7109375" style="503" customWidth="1"/>
    <col min="12809" max="12809" width="14.28515625" style="503" customWidth="1"/>
    <col min="12810" max="12810" width="17.5703125" style="503" customWidth="1"/>
    <col min="12811" max="12811" width="27.7109375" style="503" customWidth="1"/>
    <col min="12812" max="12814" width="9.140625" style="503" customWidth="1"/>
    <col min="12815" max="12815" width="14.85546875" style="503" customWidth="1"/>
    <col min="12816" max="12816" width="13.85546875" style="503" customWidth="1"/>
    <col min="12817" max="13038" width="9.140625" style="503" customWidth="1"/>
    <col min="13039" max="13039" width="9.140625" style="503"/>
    <col min="13040" max="13040" width="6.5703125" style="503" customWidth="1"/>
    <col min="13041" max="13041" width="79.5703125" style="503" customWidth="1"/>
    <col min="13042" max="13042" width="23.5703125" style="503" customWidth="1"/>
    <col min="13043" max="13043" width="27.85546875" style="503" customWidth="1"/>
    <col min="13044" max="13044" width="22.28515625" style="503" customWidth="1"/>
    <col min="13045" max="13045" width="23.5703125" style="503" customWidth="1"/>
    <col min="13046" max="13046" width="39" style="503" customWidth="1"/>
    <col min="13047" max="13047" width="36.42578125" style="503" customWidth="1"/>
    <col min="13048" max="13048" width="8" style="503" customWidth="1"/>
    <col min="13049" max="13049" width="15.5703125" style="503" customWidth="1"/>
    <col min="13050" max="13050" width="17.28515625" style="503" customWidth="1"/>
    <col min="13051" max="13051" width="18.85546875" style="503" customWidth="1"/>
    <col min="13052" max="13052" width="81" style="503" customWidth="1"/>
    <col min="13053" max="13053" width="14.85546875" style="503" customWidth="1"/>
    <col min="13054" max="13054" width="15.7109375" style="503" customWidth="1"/>
    <col min="13055" max="13055" width="17.5703125" style="503" customWidth="1"/>
    <col min="13056" max="13056" width="18.42578125" style="503" customWidth="1"/>
    <col min="13057" max="13057" width="16.5703125" style="503" customWidth="1"/>
    <col min="13058" max="13058" width="17.7109375" style="503" customWidth="1"/>
    <col min="13059" max="13059" width="17.85546875" style="503" customWidth="1"/>
    <col min="13060" max="13060" width="18.42578125" style="503" customWidth="1"/>
    <col min="13061" max="13061" width="15.42578125" style="503" customWidth="1"/>
    <col min="13062" max="13062" width="14.5703125" style="503" customWidth="1"/>
    <col min="13063" max="13063" width="15" style="503" customWidth="1"/>
    <col min="13064" max="13064" width="6.7109375" style="503" customWidth="1"/>
    <col min="13065" max="13065" width="14.28515625" style="503" customWidth="1"/>
    <col min="13066" max="13066" width="17.5703125" style="503" customWidth="1"/>
    <col min="13067" max="13067" width="27.7109375" style="503" customWidth="1"/>
    <col min="13068" max="13070" width="9.140625" style="503" customWidth="1"/>
    <col min="13071" max="13071" width="14.85546875" style="503" customWidth="1"/>
    <col min="13072" max="13072" width="13.85546875" style="503" customWidth="1"/>
    <col min="13073" max="13294" width="9.140625" style="503" customWidth="1"/>
    <col min="13295" max="13295" width="9.140625" style="503"/>
    <col min="13296" max="13296" width="6.5703125" style="503" customWidth="1"/>
    <col min="13297" max="13297" width="79.5703125" style="503" customWidth="1"/>
    <col min="13298" max="13298" width="23.5703125" style="503" customWidth="1"/>
    <col min="13299" max="13299" width="27.85546875" style="503" customWidth="1"/>
    <col min="13300" max="13300" width="22.28515625" style="503" customWidth="1"/>
    <col min="13301" max="13301" width="23.5703125" style="503" customWidth="1"/>
    <col min="13302" max="13302" width="39" style="503" customWidth="1"/>
    <col min="13303" max="13303" width="36.42578125" style="503" customWidth="1"/>
    <col min="13304" max="13304" width="8" style="503" customWidth="1"/>
    <col min="13305" max="13305" width="15.5703125" style="503" customWidth="1"/>
    <col min="13306" max="13306" width="17.28515625" style="503" customWidth="1"/>
    <col min="13307" max="13307" width="18.85546875" style="503" customWidth="1"/>
    <col min="13308" max="13308" width="81" style="503" customWidth="1"/>
    <col min="13309" max="13309" width="14.85546875" style="503" customWidth="1"/>
    <col min="13310" max="13310" width="15.7109375" style="503" customWidth="1"/>
    <col min="13311" max="13311" width="17.5703125" style="503" customWidth="1"/>
    <col min="13312" max="13312" width="18.42578125" style="503" customWidth="1"/>
    <col min="13313" max="13313" width="16.5703125" style="503" customWidth="1"/>
    <col min="13314" max="13314" width="17.7109375" style="503" customWidth="1"/>
    <col min="13315" max="13315" width="17.85546875" style="503" customWidth="1"/>
    <col min="13316" max="13316" width="18.42578125" style="503" customWidth="1"/>
    <col min="13317" max="13317" width="15.42578125" style="503" customWidth="1"/>
    <col min="13318" max="13318" width="14.5703125" style="503" customWidth="1"/>
    <col min="13319" max="13319" width="15" style="503" customWidth="1"/>
    <col min="13320" max="13320" width="6.7109375" style="503" customWidth="1"/>
    <col min="13321" max="13321" width="14.28515625" style="503" customWidth="1"/>
    <col min="13322" max="13322" width="17.5703125" style="503" customWidth="1"/>
    <col min="13323" max="13323" width="27.7109375" style="503" customWidth="1"/>
    <col min="13324" max="13326" width="9.140625" style="503" customWidth="1"/>
    <col min="13327" max="13327" width="14.85546875" style="503" customWidth="1"/>
    <col min="13328" max="13328" width="13.85546875" style="503" customWidth="1"/>
    <col min="13329" max="13550" width="9.140625" style="503" customWidth="1"/>
    <col min="13551" max="13551" width="9.140625" style="503"/>
    <col min="13552" max="13552" width="6.5703125" style="503" customWidth="1"/>
    <col min="13553" max="13553" width="79.5703125" style="503" customWidth="1"/>
    <col min="13554" max="13554" width="23.5703125" style="503" customWidth="1"/>
    <col min="13555" max="13555" width="27.85546875" style="503" customWidth="1"/>
    <col min="13556" max="13556" width="22.28515625" style="503" customWidth="1"/>
    <col min="13557" max="13557" width="23.5703125" style="503" customWidth="1"/>
    <col min="13558" max="13558" width="39" style="503" customWidth="1"/>
    <col min="13559" max="13559" width="36.42578125" style="503" customWidth="1"/>
    <col min="13560" max="13560" width="8" style="503" customWidth="1"/>
    <col min="13561" max="13561" width="15.5703125" style="503" customWidth="1"/>
    <col min="13562" max="13562" width="17.28515625" style="503" customWidth="1"/>
    <col min="13563" max="13563" width="18.85546875" style="503" customWidth="1"/>
    <col min="13564" max="13564" width="81" style="503" customWidth="1"/>
    <col min="13565" max="13565" width="14.85546875" style="503" customWidth="1"/>
    <col min="13566" max="13566" width="15.7109375" style="503" customWidth="1"/>
    <col min="13567" max="13567" width="17.5703125" style="503" customWidth="1"/>
    <col min="13568" max="13568" width="18.42578125" style="503" customWidth="1"/>
    <col min="13569" max="13569" width="16.5703125" style="503" customWidth="1"/>
    <col min="13570" max="13570" width="17.7109375" style="503" customWidth="1"/>
    <col min="13571" max="13571" width="17.85546875" style="503" customWidth="1"/>
    <col min="13572" max="13572" width="18.42578125" style="503" customWidth="1"/>
    <col min="13573" max="13573" width="15.42578125" style="503" customWidth="1"/>
    <col min="13574" max="13574" width="14.5703125" style="503" customWidth="1"/>
    <col min="13575" max="13575" width="15" style="503" customWidth="1"/>
    <col min="13576" max="13576" width="6.7109375" style="503" customWidth="1"/>
    <col min="13577" max="13577" width="14.28515625" style="503" customWidth="1"/>
    <col min="13578" max="13578" width="17.5703125" style="503" customWidth="1"/>
    <col min="13579" max="13579" width="27.7109375" style="503" customWidth="1"/>
    <col min="13580" max="13582" width="9.140625" style="503" customWidth="1"/>
    <col min="13583" max="13583" width="14.85546875" style="503" customWidth="1"/>
    <col min="13584" max="13584" width="13.85546875" style="503" customWidth="1"/>
    <col min="13585" max="13806" width="9.140625" style="503" customWidth="1"/>
    <col min="13807" max="13807" width="9.140625" style="503"/>
    <col min="13808" max="13808" width="6.5703125" style="503" customWidth="1"/>
    <col min="13809" max="13809" width="79.5703125" style="503" customWidth="1"/>
    <col min="13810" max="13810" width="23.5703125" style="503" customWidth="1"/>
    <col min="13811" max="13811" width="27.85546875" style="503" customWidth="1"/>
    <col min="13812" max="13812" width="22.28515625" style="503" customWidth="1"/>
    <col min="13813" max="13813" width="23.5703125" style="503" customWidth="1"/>
    <col min="13814" max="13814" width="39" style="503" customWidth="1"/>
    <col min="13815" max="13815" width="36.42578125" style="503" customWidth="1"/>
    <col min="13816" max="13816" width="8" style="503" customWidth="1"/>
    <col min="13817" max="13817" width="15.5703125" style="503" customWidth="1"/>
    <col min="13818" max="13818" width="17.28515625" style="503" customWidth="1"/>
    <col min="13819" max="13819" width="18.85546875" style="503" customWidth="1"/>
    <col min="13820" max="13820" width="81" style="503" customWidth="1"/>
    <col min="13821" max="13821" width="14.85546875" style="503" customWidth="1"/>
    <col min="13822" max="13822" width="15.7109375" style="503" customWidth="1"/>
    <col min="13823" max="13823" width="17.5703125" style="503" customWidth="1"/>
    <col min="13824" max="13824" width="18.42578125" style="503" customWidth="1"/>
    <col min="13825" max="13825" width="16.5703125" style="503" customWidth="1"/>
    <col min="13826" max="13826" width="17.7109375" style="503" customWidth="1"/>
    <col min="13827" max="13827" width="17.85546875" style="503" customWidth="1"/>
    <col min="13828" max="13828" width="18.42578125" style="503" customWidth="1"/>
    <col min="13829" max="13829" width="15.42578125" style="503" customWidth="1"/>
    <col min="13830" max="13830" width="14.5703125" style="503" customWidth="1"/>
    <col min="13831" max="13831" width="15" style="503" customWidth="1"/>
    <col min="13832" max="13832" width="6.7109375" style="503" customWidth="1"/>
    <col min="13833" max="13833" width="14.28515625" style="503" customWidth="1"/>
    <col min="13834" max="13834" width="17.5703125" style="503" customWidth="1"/>
    <col min="13835" max="13835" width="27.7109375" style="503" customWidth="1"/>
    <col min="13836" max="13838" width="9.140625" style="503" customWidth="1"/>
    <col min="13839" max="13839" width="14.85546875" style="503" customWidth="1"/>
    <col min="13840" max="13840" width="13.85546875" style="503" customWidth="1"/>
    <col min="13841" max="14062" width="9.140625" style="503" customWidth="1"/>
    <col min="14063" max="14063" width="9.140625" style="503"/>
    <col min="14064" max="14064" width="6.5703125" style="503" customWidth="1"/>
    <col min="14065" max="14065" width="79.5703125" style="503" customWidth="1"/>
    <col min="14066" max="14066" width="23.5703125" style="503" customWidth="1"/>
    <col min="14067" max="14067" width="27.85546875" style="503" customWidth="1"/>
    <col min="14068" max="14068" width="22.28515625" style="503" customWidth="1"/>
    <col min="14069" max="14069" width="23.5703125" style="503" customWidth="1"/>
    <col min="14070" max="14070" width="39" style="503" customWidth="1"/>
    <col min="14071" max="14071" width="36.42578125" style="503" customWidth="1"/>
    <col min="14072" max="14072" width="8" style="503" customWidth="1"/>
    <col min="14073" max="14073" width="15.5703125" style="503" customWidth="1"/>
    <col min="14074" max="14074" width="17.28515625" style="503" customWidth="1"/>
    <col min="14075" max="14075" width="18.85546875" style="503" customWidth="1"/>
    <col min="14076" max="14076" width="81" style="503" customWidth="1"/>
    <col min="14077" max="14077" width="14.85546875" style="503" customWidth="1"/>
    <col min="14078" max="14078" width="15.7109375" style="503" customWidth="1"/>
    <col min="14079" max="14079" width="17.5703125" style="503" customWidth="1"/>
    <col min="14080" max="14080" width="18.42578125" style="503" customWidth="1"/>
    <col min="14081" max="14081" width="16.5703125" style="503" customWidth="1"/>
    <col min="14082" max="14082" width="17.7109375" style="503" customWidth="1"/>
    <col min="14083" max="14083" width="17.85546875" style="503" customWidth="1"/>
    <col min="14084" max="14084" width="18.42578125" style="503" customWidth="1"/>
    <col min="14085" max="14085" width="15.42578125" style="503" customWidth="1"/>
    <col min="14086" max="14086" width="14.5703125" style="503" customWidth="1"/>
    <col min="14087" max="14087" width="15" style="503" customWidth="1"/>
    <col min="14088" max="14088" width="6.7109375" style="503" customWidth="1"/>
    <col min="14089" max="14089" width="14.28515625" style="503" customWidth="1"/>
    <col min="14090" max="14090" width="17.5703125" style="503" customWidth="1"/>
    <col min="14091" max="14091" width="27.7109375" style="503" customWidth="1"/>
    <col min="14092" max="14094" width="9.140625" style="503" customWidth="1"/>
    <col min="14095" max="14095" width="14.85546875" style="503" customWidth="1"/>
    <col min="14096" max="14096" width="13.85546875" style="503" customWidth="1"/>
    <col min="14097" max="14318" width="9.140625" style="503" customWidth="1"/>
    <col min="14319" max="14319" width="9.140625" style="503"/>
    <col min="14320" max="14320" width="6.5703125" style="503" customWidth="1"/>
    <col min="14321" max="14321" width="79.5703125" style="503" customWidth="1"/>
    <col min="14322" max="14322" width="23.5703125" style="503" customWidth="1"/>
    <col min="14323" max="14323" width="27.85546875" style="503" customWidth="1"/>
    <col min="14324" max="14324" width="22.28515625" style="503" customWidth="1"/>
    <col min="14325" max="14325" width="23.5703125" style="503" customWidth="1"/>
    <col min="14326" max="14326" width="39" style="503" customWidth="1"/>
    <col min="14327" max="14327" width="36.42578125" style="503" customWidth="1"/>
    <col min="14328" max="14328" width="8" style="503" customWidth="1"/>
    <col min="14329" max="14329" width="15.5703125" style="503" customWidth="1"/>
    <col min="14330" max="14330" width="17.28515625" style="503" customWidth="1"/>
    <col min="14331" max="14331" width="18.85546875" style="503" customWidth="1"/>
    <col min="14332" max="14332" width="81" style="503" customWidth="1"/>
    <col min="14333" max="14333" width="14.85546875" style="503" customWidth="1"/>
    <col min="14334" max="14334" width="15.7109375" style="503" customWidth="1"/>
    <col min="14335" max="14335" width="17.5703125" style="503" customWidth="1"/>
    <col min="14336" max="14336" width="18.42578125" style="503" customWidth="1"/>
    <col min="14337" max="14337" width="16.5703125" style="503" customWidth="1"/>
    <col min="14338" max="14338" width="17.7109375" style="503" customWidth="1"/>
    <col min="14339" max="14339" width="17.85546875" style="503" customWidth="1"/>
    <col min="14340" max="14340" width="18.42578125" style="503" customWidth="1"/>
    <col min="14341" max="14341" width="15.42578125" style="503" customWidth="1"/>
    <col min="14342" max="14342" width="14.5703125" style="503" customWidth="1"/>
    <col min="14343" max="14343" width="15" style="503" customWidth="1"/>
    <col min="14344" max="14344" width="6.7109375" style="503" customWidth="1"/>
    <col min="14345" max="14345" width="14.28515625" style="503" customWidth="1"/>
    <col min="14346" max="14346" width="17.5703125" style="503" customWidth="1"/>
    <col min="14347" max="14347" width="27.7109375" style="503" customWidth="1"/>
    <col min="14348" max="14350" width="9.140625" style="503" customWidth="1"/>
    <col min="14351" max="14351" width="14.85546875" style="503" customWidth="1"/>
    <col min="14352" max="14352" width="13.85546875" style="503" customWidth="1"/>
    <col min="14353" max="14574" width="9.140625" style="503" customWidth="1"/>
    <col min="14575" max="14575" width="9.140625" style="503"/>
    <col min="14576" max="14576" width="6.5703125" style="503" customWidth="1"/>
    <col min="14577" max="14577" width="79.5703125" style="503" customWidth="1"/>
    <col min="14578" max="14578" width="23.5703125" style="503" customWidth="1"/>
    <col min="14579" max="14579" width="27.85546875" style="503" customWidth="1"/>
    <col min="14580" max="14580" width="22.28515625" style="503" customWidth="1"/>
    <col min="14581" max="14581" width="23.5703125" style="503" customWidth="1"/>
    <col min="14582" max="14582" width="39" style="503" customWidth="1"/>
    <col min="14583" max="14583" width="36.42578125" style="503" customWidth="1"/>
    <col min="14584" max="14584" width="8" style="503" customWidth="1"/>
    <col min="14585" max="14585" width="15.5703125" style="503" customWidth="1"/>
    <col min="14586" max="14586" width="17.28515625" style="503" customWidth="1"/>
    <col min="14587" max="14587" width="18.85546875" style="503" customWidth="1"/>
    <col min="14588" max="14588" width="81" style="503" customWidth="1"/>
    <col min="14589" max="14589" width="14.85546875" style="503" customWidth="1"/>
    <col min="14590" max="14590" width="15.7109375" style="503" customWidth="1"/>
    <col min="14591" max="14591" width="17.5703125" style="503" customWidth="1"/>
    <col min="14592" max="14592" width="18.42578125" style="503" customWidth="1"/>
    <col min="14593" max="14593" width="16.5703125" style="503" customWidth="1"/>
    <col min="14594" max="14594" width="17.7109375" style="503" customWidth="1"/>
    <col min="14595" max="14595" width="17.85546875" style="503" customWidth="1"/>
    <col min="14596" max="14596" width="18.42578125" style="503" customWidth="1"/>
    <col min="14597" max="14597" width="15.42578125" style="503" customWidth="1"/>
    <col min="14598" max="14598" width="14.5703125" style="503" customWidth="1"/>
    <col min="14599" max="14599" width="15" style="503" customWidth="1"/>
    <col min="14600" max="14600" width="6.7109375" style="503" customWidth="1"/>
    <col min="14601" max="14601" width="14.28515625" style="503" customWidth="1"/>
    <col min="14602" max="14602" width="17.5703125" style="503" customWidth="1"/>
    <col min="14603" max="14603" width="27.7109375" style="503" customWidth="1"/>
    <col min="14604" max="14606" width="9.140625" style="503" customWidth="1"/>
    <col min="14607" max="14607" width="14.85546875" style="503" customWidth="1"/>
    <col min="14608" max="14608" width="13.85546875" style="503" customWidth="1"/>
    <col min="14609" max="14830" width="9.140625" style="503" customWidth="1"/>
    <col min="14831" max="14831" width="9.140625" style="503"/>
    <col min="14832" max="14832" width="6.5703125" style="503" customWidth="1"/>
    <col min="14833" max="14833" width="79.5703125" style="503" customWidth="1"/>
    <col min="14834" max="14834" width="23.5703125" style="503" customWidth="1"/>
    <col min="14835" max="14835" width="27.85546875" style="503" customWidth="1"/>
    <col min="14836" max="14836" width="22.28515625" style="503" customWidth="1"/>
    <col min="14837" max="14837" width="23.5703125" style="503" customWidth="1"/>
    <col min="14838" max="14838" width="39" style="503" customWidth="1"/>
    <col min="14839" max="14839" width="36.42578125" style="503" customWidth="1"/>
    <col min="14840" max="14840" width="8" style="503" customWidth="1"/>
    <col min="14841" max="14841" width="15.5703125" style="503" customWidth="1"/>
    <col min="14842" max="14842" width="17.28515625" style="503" customWidth="1"/>
    <col min="14843" max="14843" width="18.85546875" style="503" customWidth="1"/>
    <col min="14844" max="14844" width="81" style="503" customWidth="1"/>
    <col min="14845" max="14845" width="14.85546875" style="503" customWidth="1"/>
    <col min="14846" max="14846" width="15.7109375" style="503" customWidth="1"/>
    <col min="14847" max="14847" width="17.5703125" style="503" customWidth="1"/>
    <col min="14848" max="14848" width="18.42578125" style="503" customWidth="1"/>
    <col min="14849" max="14849" width="16.5703125" style="503" customWidth="1"/>
    <col min="14850" max="14850" width="17.7109375" style="503" customWidth="1"/>
    <col min="14851" max="14851" width="17.85546875" style="503" customWidth="1"/>
    <col min="14852" max="14852" width="18.42578125" style="503" customWidth="1"/>
    <col min="14853" max="14853" width="15.42578125" style="503" customWidth="1"/>
    <col min="14854" max="14854" width="14.5703125" style="503" customWidth="1"/>
    <col min="14855" max="14855" width="15" style="503" customWidth="1"/>
    <col min="14856" max="14856" width="6.7109375" style="503" customWidth="1"/>
    <col min="14857" max="14857" width="14.28515625" style="503" customWidth="1"/>
    <col min="14858" max="14858" width="17.5703125" style="503" customWidth="1"/>
    <col min="14859" max="14859" width="27.7109375" style="503" customWidth="1"/>
    <col min="14860" max="14862" width="9.140625" style="503" customWidth="1"/>
    <col min="14863" max="14863" width="14.85546875" style="503" customWidth="1"/>
    <col min="14864" max="14864" width="13.85546875" style="503" customWidth="1"/>
    <col min="14865" max="15086" width="9.140625" style="503" customWidth="1"/>
    <col min="15087" max="15087" width="9.140625" style="503"/>
    <col min="15088" max="15088" width="6.5703125" style="503" customWidth="1"/>
    <col min="15089" max="15089" width="79.5703125" style="503" customWidth="1"/>
    <col min="15090" max="15090" width="23.5703125" style="503" customWidth="1"/>
    <col min="15091" max="15091" width="27.85546875" style="503" customWidth="1"/>
    <col min="15092" max="15092" width="22.28515625" style="503" customWidth="1"/>
    <col min="15093" max="15093" width="23.5703125" style="503" customWidth="1"/>
    <col min="15094" max="15094" width="39" style="503" customWidth="1"/>
    <col min="15095" max="15095" width="36.42578125" style="503" customWidth="1"/>
    <col min="15096" max="15096" width="8" style="503" customWidth="1"/>
    <col min="15097" max="15097" width="15.5703125" style="503" customWidth="1"/>
    <col min="15098" max="15098" width="17.28515625" style="503" customWidth="1"/>
    <col min="15099" max="15099" width="18.85546875" style="503" customWidth="1"/>
    <col min="15100" max="15100" width="81" style="503" customWidth="1"/>
    <col min="15101" max="15101" width="14.85546875" style="503" customWidth="1"/>
    <col min="15102" max="15102" width="15.7109375" style="503" customWidth="1"/>
    <col min="15103" max="15103" width="17.5703125" style="503" customWidth="1"/>
    <col min="15104" max="15104" width="18.42578125" style="503" customWidth="1"/>
    <col min="15105" max="15105" width="16.5703125" style="503" customWidth="1"/>
    <col min="15106" max="15106" width="17.7109375" style="503" customWidth="1"/>
    <col min="15107" max="15107" width="17.85546875" style="503" customWidth="1"/>
    <col min="15108" max="15108" width="18.42578125" style="503" customWidth="1"/>
    <col min="15109" max="15109" width="15.42578125" style="503" customWidth="1"/>
    <col min="15110" max="15110" width="14.5703125" style="503" customWidth="1"/>
    <col min="15111" max="15111" width="15" style="503" customWidth="1"/>
    <col min="15112" max="15112" width="6.7109375" style="503" customWidth="1"/>
    <col min="15113" max="15113" width="14.28515625" style="503" customWidth="1"/>
    <col min="15114" max="15114" width="17.5703125" style="503" customWidth="1"/>
    <col min="15115" max="15115" width="27.7109375" style="503" customWidth="1"/>
    <col min="15116" max="15118" width="9.140625" style="503" customWidth="1"/>
    <col min="15119" max="15119" width="14.85546875" style="503" customWidth="1"/>
    <col min="15120" max="15120" width="13.85546875" style="503" customWidth="1"/>
    <col min="15121" max="15342" width="9.140625" style="503" customWidth="1"/>
    <col min="15343" max="15343" width="9.140625" style="503"/>
    <col min="15344" max="15344" width="6.5703125" style="503" customWidth="1"/>
    <col min="15345" max="15345" width="79.5703125" style="503" customWidth="1"/>
    <col min="15346" max="15346" width="23.5703125" style="503" customWidth="1"/>
    <col min="15347" max="15347" width="27.85546875" style="503" customWidth="1"/>
    <col min="15348" max="15348" width="22.28515625" style="503" customWidth="1"/>
    <col min="15349" max="15349" width="23.5703125" style="503" customWidth="1"/>
    <col min="15350" max="15350" width="39" style="503" customWidth="1"/>
    <col min="15351" max="15351" width="36.42578125" style="503" customWidth="1"/>
    <col min="15352" max="15352" width="8" style="503" customWidth="1"/>
    <col min="15353" max="15353" width="15.5703125" style="503" customWidth="1"/>
    <col min="15354" max="15354" width="17.28515625" style="503" customWidth="1"/>
    <col min="15355" max="15355" width="18.85546875" style="503" customWidth="1"/>
    <col min="15356" max="15356" width="81" style="503" customWidth="1"/>
    <col min="15357" max="15357" width="14.85546875" style="503" customWidth="1"/>
    <col min="15358" max="15358" width="15.7109375" style="503" customWidth="1"/>
    <col min="15359" max="15359" width="17.5703125" style="503" customWidth="1"/>
    <col min="15360" max="15360" width="18.42578125" style="503" customWidth="1"/>
    <col min="15361" max="15361" width="16.5703125" style="503" customWidth="1"/>
    <col min="15362" max="15362" width="17.7109375" style="503" customWidth="1"/>
    <col min="15363" max="15363" width="17.85546875" style="503" customWidth="1"/>
    <col min="15364" max="15364" width="18.42578125" style="503" customWidth="1"/>
    <col min="15365" max="15365" width="15.42578125" style="503" customWidth="1"/>
    <col min="15366" max="15366" width="14.5703125" style="503" customWidth="1"/>
    <col min="15367" max="15367" width="15" style="503" customWidth="1"/>
    <col min="15368" max="15368" width="6.7109375" style="503" customWidth="1"/>
    <col min="15369" max="15369" width="14.28515625" style="503" customWidth="1"/>
    <col min="15370" max="15370" width="17.5703125" style="503" customWidth="1"/>
    <col min="15371" max="15371" width="27.7109375" style="503" customWidth="1"/>
    <col min="15372" max="15374" width="9.140625" style="503" customWidth="1"/>
    <col min="15375" max="15375" width="14.85546875" style="503" customWidth="1"/>
    <col min="15376" max="15376" width="13.85546875" style="503" customWidth="1"/>
    <col min="15377" max="15598" width="9.140625" style="503" customWidth="1"/>
    <col min="15599" max="15599" width="9.140625" style="503"/>
    <col min="15600" max="15600" width="6.5703125" style="503" customWidth="1"/>
    <col min="15601" max="15601" width="79.5703125" style="503" customWidth="1"/>
    <col min="15602" max="15602" width="23.5703125" style="503" customWidth="1"/>
    <col min="15603" max="15603" width="27.85546875" style="503" customWidth="1"/>
    <col min="15604" max="15604" width="22.28515625" style="503" customWidth="1"/>
    <col min="15605" max="15605" width="23.5703125" style="503" customWidth="1"/>
    <col min="15606" max="15606" width="39" style="503" customWidth="1"/>
    <col min="15607" max="15607" width="36.42578125" style="503" customWidth="1"/>
    <col min="15608" max="15608" width="8" style="503" customWidth="1"/>
    <col min="15609" max="15609" width="15.5703125" style="503" customWidth="1"/>
    <col min="15610" max="15610" width="17.28515625" style="503" customWidth="1"/>
    <col min="15611" max="15611" width="18.85546875" style="503" customWidth="1"/>
    <col min="15612" max="15612" width="81" style="503" customWidth="1"/>
    <col min="15613" max="15613" width="14.85546875" style="503" customWidth="1"/>
    <col min="15614" max="15614" width="15.7109375" style="503" customWidth="1"/>
    <col min="15615" max="15615" width="17.5703125" style="503" customWidth="1"/>
    <col min="15616" max="15616" width="18.42578125" style="503" customWidth="1"/>
    <col min="15617" max="15617" width="16.5703125" style="503" customWidth="1"/>
    <col min="15618" max="15618" width="17.7109375" style="503" customWidth="1"/>
    <col min="15619" max="15619" width="17.85546875" style="503" customWidth="1"/>
    <col min="15620" max="15620" width="18.42578125" style="503" customWidth="1"/>
    <col min="15621" max="15621" width="15.42578125" style="503" customWidth="1"/>
    <col min="15622" max="15622" width="14.5703125" style="503" customWidth="1"/>
    <col min="15623" max="15623" width="15" style="503" customWidth="1"/>
    <col min="15624" max="15624" width="6.7109375" style="503" customWidth="1"/>
    <col min="15625" max="15625" width="14.28515625" style="503" customWidth="1"/>
    <col min="15626" max="15626" width="17.5703125" style="503" customWidth="1"/>
    <col min="15627" max="15627" width="27.7109375" style="503" customWidth="1"/>
    <col min="15628" max="15630" width="9.140625" style="503" customWidth="1"/>
    <col min="15631" max="15631" width="14.85546875" style="503" customWidth="1"/>
    <col min="15632" max="15632" width="13.85546875" style="503" customWidth="1"/>
    <col min="15633" max="15854" width="9.140625" style="503" customWidth="1"/>
    <col min="15855" max="15855" width="9.140625" style="503"/>
    <col min="15856" max="15856" width="6.5703125" style="503" customWidth="1"/>
    <col min="15857" max="15857" width="79.5703125" style="503" customWidth="1"/>
    <col min="15858" max="15858" width="23.5703125" style="503" customWidth="1"/>
    <col min="15859" max="15859" width="27.85546875" style="503" customWidth="1"/>
    <col min="15860" max="15860" width="22.28515625" style="503" customWidth="1"/>
    <col min="15861" max="15861" width="23.5703125" style="503" customWidth="1"/>
    <col min="15862" max="15862" width="39" style="503" customWidth="1"/>
    <col min="15863" max="15863" width="36.42578125" style="503" customWidth="1"/>
    <col min="15864" max="15864" width="8" style="503" customWidth="1"/>
    <col min="15865" max="15865" width="15.5703125" style="503" customWidth="1"/>
    <col min="15866" max="15866" width="17.28515625" style="503" customWidth="1"/>
    <col min="15867" max="15867" width="18.85546875" style="503" customWidth="1"/>
    <col min="15868" max="15868" width="81" style="503" customWidth="1"/>
    <col min="15869" max="15869" width="14.85546875" style="503" customWidth="1"/>
    <col min="15870" max="15870" width="15.7109375" style="503" customWidth="1"/>
    <col min="15871" max="15871" width="17.5703125" style="503" customWidth="1"/>
    <col min="15872" max="15872" width="18.42578125" style="503" customWidth="1"/>
    <col min="15873" max="15873" width="16.5703125" style="503" customWidth="1"/>
    <col min="15874" max="15874" width="17.7109375" style="503" customWidth="1"/>
    <col min="15875" max="15875" width="17.85546875" style="503" customWidth="1"/>
    <col min="15876" max="15876" width="18.42578125" style="503" customWidth="1"/>
    <col min="15877" max="15877" width="15.42578125" style="503" customWidth="1"/>
    <col min="15878" max="15878" width="14.5703125" style="503" customWidth="1"/>
    <col min="15879" max="15879" width="15" style="503" customWidth="1"/>
    <col min="15880" max="15880" width="6.7109375" style="503" customWidth="1"/>
    <col min="15881" max="15881" width="14.28515625" style="503" customWidth="1"/>
    <col min="15882" max="15882" width="17.5703125" style="503" customWidth="1"/>
    <col min="15883" max="15883" width="27.7109375" style="503" customWidth="1"/>
    <col min="15884" max="15886" width="9.140625" style="503" customWidth="1"/>
    <col min="15887" max="15887" width="14.85546875" style="503" customWidth="1"/>
    <col min="15888" max="15888" width="13.85546875" style="503" customWidth="1"/>
    <col min="15889" max="16110" width="9.140625" style="503" customWidth="1"/>
    <col min="16111" max="16111" width="9.140625" style="503"/>
    <col min="16112" max="16112" width="6.5703125" style="503" customWidth="1"/>
    <col min="16113" max="16113" width="79.5703125" style="503" customWidth="1"/>
    <col min="16114" max="16114" width="23.5703125" style="503" customWidth="1"/>
    <col min="16115" max="16115" width="27.85546875" style="503" customWidth="1"/>
    <col min="16116" max="16116" width="22.28515625" style="503" customWidth="1"/>
    <col min="16117" max="16117" width="23.5703125" style="503" customWidth="1"/>
    <col min="16118" max="16118" width="39" style="503" customWidth="1"/>
    <col min="16119" max="16119" width="36.42578125" style="503" customWidth="1"/>
    <col min="16120" max="16120" width="8" style="503" customWidth="1"/>
    <col min="16121" max="16121" width="15.5703125" style="503" customWidth="1"/>
    <col min="16122" max="16122" width="17.28515625" style="503" customWidth="1"/>
    <col min="16123" max="16123" width="18.85546875" style="503" customWidth="1"/>
    <col min="16124" max="16124" width="81" style="503" customWidth="1"/>
    <col min="16125" max="16125" width="14.85546875" style="503" customWidth="1"/>
    <col min="16126" max="16126" width="15.7109375" style="503" customWidth="1"/>
    <col min="16127" max="16127" width="17.5703125" style="503" customWidth="1"/>
    <col min="16128" max="16128" width="18.42578125" style="503" customWidth="1"/>
    <col min="16129" max="16129" width="16.5703125" style="503" customWidth="1"/>
    <col min="16130" max="16130" width="17.7109375" style="503" customWidth="1"/>
    <col min="16131" max="16131" width="17.85546875" style="503" customWidth="1"/>
    <col min="16132" max="16132" width="18.42578125" style="503" customWidth="1"/>
    <col min="16133" max="16133" width="15.42578125" style="503" customWidth="1"/>
    <col min="16134" max="16134" width="14.5703125" style="503" customWidth="1"/>
    <col min="16135" max="16135" width="15" style="503" customWidth="1"/>
    <col min="16136" max="16136" width="6.7109375" style="503" customWidth="1"/>
    <col min="16137" max="16137" width="14.28515625" style="503" customWidth="1"/>
    <col min="16138" max="16138" width="17.5703125" style="503" customWidth="1"/>
    <col min="16139" max="16139" width="27.7109375" style="503" customWidth="1"/>
    <col min="16140" max="16142" width="9.140625" style="503" customWidth="1"/>
    <col min="16143" max="16143" width="14.85546875" style="503" customWidth="1"/>
    <col min="16144" max="16144" width="13.85546875" style="503" customWidth="1"/>
    <col min="16145" max="16360" width="9.140625" style="503" customWidth="1"/>
    <col min="16361" max="16384" width="9.140625" style="503"/>
  </cols>
  <sheetData>
    <row r="1" spans="1:28" s="509" customFormat="1" ht="50.25" customHeight="1">
      <c r="A1" s="510" t="s">
        <v>177</v>
      </c>
      <c r="B1" s="510" t="s">
        <v>178</v>
      </c>
      <c r="C1" s="511" t="s">
        <v>179</v>
      </c>
      <c r="D1" s="511" t="s">
        <v>180</v>
      </c>
      <c r="E1" s="510" t="s">
        <v>181</v>
      </c>
      <c r="F1" s="511" t="s">
        <v>182</v>
      </c>
      <c r="G1" s="511" t="s">
        <v>183</v>
      </c>
      <c r="H1" s="511" t="s">
        <v>184</v>
      </c>
      <c r="I1" s="511" t="s">
        <v>185</v>
      </c>
      <c r="J1" s="511" t="s">
        <v>186</v>
      </c>
      <c r="K1" s="510" t="s">
        <v>187</v>
      </c>
      <c r="L1" s="510" t="s">
        <v>188</v>
      </c>
      <c r="M1" s="510" t="s">
        <v>189</v>
      </c>
      <c r="N1" s="510" t="s">
        <v>190</v>
      </c>
      <c r="O1" s="510" t="s">
        <v>191</v>
      </c>
      <c r="P1" s="510" t="s">
        <v>192</v>
      </c>
      <c r="Q1" s="510" t="s">
        <v>193</v>
      </c>
      <c r="R1" s="510" t="s">
        <v>194</v>
      </c>
      <c r="S1" s="510" t="s">
        <v>195</v>
      </c>
      <c r="T1" s="510" t="s">
        <v>196</v>
      </c>
      <c r="U1" s="510" t="s">
        <v>197</v>
      </c>
      <c r="V1" s="510" t="s">
        <v>198</v>
      </c>
      <c r="W1" s="510" t="s">
        <v>199</v>
      </c>
      <c r="X1" s="510" t="s">
        <v>200</v>
      </c>
      <c r="Y1" s="510" t="s">
        <v>201</v>
      </c>
      <c r="Z1" s="510" t="s">
        <v>202</v>
      </c>
      <c r="AA1" s="510" t="s">
        <v>203</v>
      </c>
      <c r="AB1" s="512" t="s">
        <v>204</v>
      </c>
    </row>
    <row r="2" spans="1:28" s="490" customFormat="1">
      <c r="A2" s="483"/>
      <c r="B2" s="482"/>
      <c r="C2" s="483"/>
      <c r="D2" s="482"/>
      <c r="E2" s="484"/>
      <c r="F2" s="485"/>
      <c r="G2" s="486"/>
      <c r="H2" s="500">
        <v>0</v>
      </c>
      <c r="I2" s="500">
        <v>0</v>
      </c>
      <c r="J2" s="500">
        <v>0</v>
      </c>
      <c r="K2" s="500">
        <v>0</v>
      </c>
      <c r="L2" s="500">
        <v>0</v>
      </c>
      <c r="M2" s="500">
        <f>K2-L2</f>
        <v>0</v>
      </c>
      <c r="N2" s="500">
        <v>0</v>
      </c>
      <c r="O2" s="500">
        <v>0</v>
      </c>
      <c r="P2" s="500">
        <f>N2-O2</f>
        <v>0</v>
      </c>
      <c r="Q2" s="500">
        <v>0</v>
      </c>
      <c r="R2" s="500">
        <v>0</v>
      </c>
      <c r="S2" s="500">
        <f>Q2-R2</f>
        <v>0</v>
      </c>
      <c r="T2" s="500">
        <v>0</v>
      </c>
      <c r="U2" s="500">
        <v>0</v>
      </c>
      <c r="V2" s="500">
        <f>T2-U2</f>
        <v>0</v>
      </c>
      <c r="W2" s="488"/>
      <c r="X2" s="500">
        <v>0</v>
      </c>
      <c r="Y2" s="500">
        <v>0</v>
      </c>
      <c r="Z2" s="487">
        <v>0</v>
      </c>
      <c r="AA2" s="489"/>
      <c r="AB2" s="500">
        <f>SUM(Z2,V2,S2,P2,M2,J2,I2)</f>
        <v>0</v>
      </c>
    </row>
    <row r="3" spans="1:28" s="490" customFormat="1">
      <c r="A3" s="483"/>
      <c r="B3" s="482"/>
      <c r="C3" s="483"/>
      <c r="D3" s="482"/>
      <c r="E3" s="484"/>
      <c r="F3" s="485"/>
      <c r="G3" s="486"/>
      <c r="H3" s="500">
        <v>0</v>
      </c>
      <c r="I3" s="500">
        <v>0</v>
      </c>
      <c r="J3" s="500">
        <v>0</v>
      </c>
      <c r="K3" s="500">
        <v>0</v>
      </c>
      <c r="L3" s="500">
        <v>0</v>
      </c>
      <c r="M3" s="500">
        <f t="shared" ref="M3:M66" si="0">K3-L3</f>
        <v>0</v>
      </c>
      <c r="N3" s="500">
        <v>0</v>
      </c>
      <c r="O3" s="500">
        <v>0</v>
      </c>
      <c r="P3" s="500">
        <f t="shared" ref="P3:P66" si="1">N3-O3</f>
        <v>0</v>
      </c>
      <c r="Q3" s="500">
        <v>0</v>
      </c>
      <c r="R3" s="500">
        <v>0</v>
      </c>
      <c r="S3" s="500">
        <f t="shared" ref="S3:S66" si="2">Q3-R3</f>
        <v>0</v>
      </c>
      <c r="T3" s="500">
        <v>0</v>
      </c>
      <c r="U3" s="500">
        <v>0</v>
      </c>
      <c r="V3" s="500">
        <f t="shared" ref="V3:V66" si="3">T3-U3</f>
        <v>0</v>
      </c>
      <c r="W3" s="488"/>
      <c r="X3" s="500">
        <v>0</v>
      </c>
      <c r="Y3" s="500">
        <v>0</v>
      </c>
      <c r="Z3" s="487">
        <v>0</v>
      </c>
      <c r="AA3" s="489"/>
      <c r="AB3" s="500">
        <f t="shared" ref="AB3:AB66" si="4">SUM(Z3,V3,S3,P3,M3,J3,I3)</f>
        <v>0</v>
      </c>
    </row>
    <row r="4" spans="1:28" s="493" customFormat="1">
      <c r="A4" s="483"/>
      <c r="B4" s="482"/>
      <c r="C4" s="483"/>
      <c r="D4" s="482"/>
      <c r="E4" s="484"/>
      <c r="F4" s="492"/>
      <c r="G4" s="486"/>
      <c r="H4" s="500">
        <v>0</v>
      </c>
      <c r="I4" s="500">
        <v>0</v>
      </c>
      <c r="J4" s="500">
        <v>0</v>
      </c>
      <c r="K4" s="500">
        <v>0</v>
      </c>
      <c r="L4" s="500">
        <v>0</v>
      </c>
      <c r="M4" s="500">
        <f t="shared" si="0"/>
        <v>0</v>
      </c>
      <c r="N4" s="500">
        <v>0</v>
      </c>
      <c r="O4" s="500">
        <v>0</v>
      </c>
      <c r="P4" s="500">
        <f t="shared" si="1"/>
        <v>0</v>
      </c>
      <c r="Q4" s="500">
        <v>0</v>
      </c>
      <c r="R4" s="500">
        <v>0</v>
      </c>
      <c r="S4" s="500">
        <f t="shared" si="2"/>
        <v>0</v>
      </c>
      <c r="T4" s="500">
        <v>0</v>
      </c>
      <c r="U4" s="500">
        <v>0</v>
      </c>
      <c r="V4" s="500">
        <f t="shared" si="3"/>
        <v>0</v>
      </c>
      <c r="W4" s="488"/>
      <c r="X4" s="500">
        <v>0</v>
      </c>
      <c r="Y4" s="500">
        <v>0</v>
      </c>
      <c r="Z4" s="487">
        <v>0</v>
      </c>
      <c r="AA4" s="489"/>
      <c r="AB4" s="500">
        <f t="shared" si="4"/>
        <v>0</v>
      </c>
    </row>
    <row r="5" spans="1:28" s="493" customFormat="1">
      <c r="A5" s="483"/>
      <c r="B5" s="482"/>
      <c r="C5" s="483"/>
      <c r="D5" s="482"/>
      <c r="E5" s="484"/>
      <c r="F5" s="485"/>
      <c r="G5" s="486"/>
      <c r="H5" s="500">
        <v>0</v>
      </c>
      <c r="I5" s="500">
        <v>0</v>
      </c>
      <c r="J5" s="500">
        <v>0</v>
      </c>
      <c r="K5" s="500">
        <v>0</v>
      </c>
      <c r="L5" s="500">
        <v>0</v>
      </c>
      <c r="M5" s="500">
        <f t="shared" si="0"/>
        <v>0</v>
      </c>
      <c r="N5" s="500">
        <v>0</v>
      </c>
      <c r="O5" s="500">
        <v>0</v>
      </c>
      <c r="P5" s="500">
        <f t="shared" si="1"/>
        <v>0</v>
      </c>
      <c r="Q5" s="500">
        <v>0</v>
      </c>
      <c r="R5" s="500">
        <v>0</v>
      </c>
      <c r="S5" s="500">
        <f t="shared" si="2"/>
        <v>0</v>
      </c>
      <c r="T5" s="500">
        <v>0</v>
      </c>
      <c r="U5" s="500">
        <v>0</v>
      </c>
      <c r="V5" s="500">
        <f t="shared" si="3"/>
        <v>0</v>
      </c>
      <c r="W5" s="488"/>
      <c r="X5" s="500">
        <v>0</v>
      </c>
      <c r="Y5" s="500">
        <v>0</v>
      </c>
      <c r="Z5" s="487">
        <v>0</v>
      </c>
      <c r="AA5" s="489"/>
      <c r="AB5" s="500">
        <f t="shared" si="4"/>
        <v>0</v>
      </c>
    </row>
    <row r="6" spans="1:28" s="513" customFormat="1">
      <c r="A6" s="483"/>
      <c r="B6" s="482"/>
      <c r="C6" s="483"/>
      <c r="D6" s="482"/>
      <c r="E6" s="484"/>
      <c r="F6" s="485"/>
      <c r="G6" s="486"/>
      <c r="H6" s="500">
        <v>0</v>
      </c>
      <c r="I6" s="500">
        <v>0</v>
      </c>
      <c r="J6" s="500">
        <v>0</v>
      </c>
      <c r="K6" s="500">
        <v>0</v>
      </c>
      <c r="L6" s="500">
        <v>0</v>
      </c>
      <c r="M6" s="500">
        <f t="shared" si="0"/>
        <v>0</v>
      </c>
      <c r="N6" s="500">
        <v>0</v>
      </c>
      <c r="O6" s="500">
        <v>0</v>
      </c>
      <c r="P6" s="500">
        <f t="shared" si="1"/>
        <v>0</v>
      </c>
      <c r="Q6" s="500">
        <v>0</v>
      </c>
      <c r="R6" s="500">
        <v>0</v>
      </c>
      <c r="S6" s="500">
        <f t="shared" si="2"/>
        <v>0</v>
      </c>
      <c r="T6" s="500">
        <v>0</v>
      </c>
      <c r="U6" s="500">
        <v>0</v>
      </c>
      <c r="V6" s="500">
        <f t="shared" si="3"/>
        <v>0</v>
      </c>
      <c r="W6" s="488"/>
      <c r="X6" s="500">
        <v>0</v>
      </c>
      <c r="Y6" s="500">
        <v>0</v>
      </c>
      <c r="Z6" s="487">
        <v>0</v>
      </c>
      <c r="AA6" s="489"/>
      <c r="AB6" s="500">
        <f t="shared" si="4"/>
        <v>0</v>
      </c>
    </row>
    <row r="7" spans="1:28" s="513" customFormat="1">
      <c r="A7" s="483"/>
      <c r="B7" s="482"/>
      <c r="C7" s="483"/>
      <c r="D7" s="482"/>
      <c r="E7" s="484"/>
      <c r="F7" s="485"/>
      <c r="G7" s="486"/>
      <c r="H7" s="500">
        <v>0</v>
      </c>
      <c r="I7" s="500">
        <v>0</v>
      </c>
      <c r="J7" s="500">
        <v>0</v>
      </c>
      <c r="K7" s="500">
        <v>0</v>
      </c>
      <c r="L7" s="500">
        <v>0</v>
      </c>
      <c r="M7" s="500">
        <f t="shared" si="0"/>
        <v>0</v>
      </c>
      <c r="N7" s="500">
        <v>0</v>
      </c>
      <c r="O7" s="500">
        <v>0</v>
      </c>
      <c r="P7" s="500">
        <f t="shared" si="1"/>
        <v>0</v>
      </c>
      <c r="Q7" s="500">
        <v>0</v>
      </c>
      <c r="R7" s="500">
        <v>0</v>
      </c>
      <c r="S7" s="500">
        <f t="shared" si="2"/>
        <v>0</v>
      </c>
      <c r="T7" s="500">
        <v>0</v>
      </c>
      <c r="U7" s="500">
        <v>0</v>
      </c>
      <c r="V7" s="500">
        <f t="shared" si="3"/>
        <v>0</v>
      </c>
      <c r="W7" s="488"/>
      <c r="X7" s="500">
        <v>0</v>
      </c>
      <c r="Y7" s="500">
        <v>0</v>
      </c>
      <c r="Z7" s="487">
        <v>0</v>
      </c>
      <c r="AA7" s="489"/>
      <c r="AB7" s="500">
        <f t="shared" si="4"/>
        <v>0</v>
      </c>
    </row>
    <row r="8" spans="1:28" s="513" customFormat="1">
      <c r="A8" s="483"/>
      <c r="B8" s="482"/>
      <c r="C8" s="483"/>
      <c r="D8" s="482"/>
      <c r="E8" s="484"/>
      <c r="F8" s="485"/>
      <c r="G8" s="486"/>
      <c r="H8" s="500">
        <v>0</v>
      </c>
      <c r="I8" s="500">
        <v>0</v>
      </c>
      <c r="J8" s="500">
        <v>0</v>
      </c>
      <c r="K8" s="500">
        <v>0</v>
      </c>
      <c r="L8" s="500">
        <v>0</v>
      </c>
      <c r="M8" s="500">
        <f t="shared" si="0"/>
        <v>0</v>
      </c>
      <c r="N8" s="500">
        <v>0</v>
      </c>
      <c r="O8" s="500">
        <v>0</v>
      </c>
      <c r="P8" s="500">
        <f t="shared" si="1"/>
        <v>0</v>
      </c>
      <c r="Q8" s="500">
        <v>0</v>
      </c>
      <c r="R8" s="500">
        <v>0</v>
      </c>
      <c r="S8" s="500">
        <f t="shared" si="2"/>
        <v>0</v>
      </c>
      <c r="T8" s="500">
        <v>0</v>
      </c>
      <c r="U8" s="500">
        <v>0</v>
      </c>
      <c r="V8" s="500">
        <f t="shared" si="3"/>
        <v>0</v>
      </c>
      <c r="W8" s="488"/>
      <c r="X8" s="500">
        <v>0</v>
      </c>
      <c r="Y8" s="500">
        <v>0</v>
      </c>
      <c r="Z8" s="487">
        <v>0</v>
      </c>
      <c r="AA8" s="489"/>
      <c r="AB8" s="500">
        <f t="shared" si="4"/>
        <v>0</v>
      </c>
    </row>
    <row r="9" spans="1:28" s="513" customFormat="1">
      <c r="A9" s="483"/>
      <c r="B9" s="482"/>
      <c r="C9" s="494"/>
      <c r="D9" s="482"/>
      <c r="E9" s="484"/>
      <c r="F9" s="492"/>
      <c r="G9" s="486"/>
      <c r="H9" s="500">
        <v>0</v>
      </c>
      <c r="I9" s="500">
        <v>0</v>
      </c>
      <c r="J9" s="500">
        <v>0</v>
      </c>
      <c r="K9" s="500">
        <v>0</v>
      </c>
      <c r="L9" s="500">
        <v>0</v>
      </c>
      <c r="M9" s="500">
        <f t="shared" si="0"/>
        <v>0</v>
      </c>
      <c r="N9" s="500">
        <v>0</v>
      </c>
      <c r="O9" s="500">
        <v>0</v>
      </c>
      <c r="P9" s="500">
        <f t="shared" si="1"/>
        <v>0</v>
      </c>
      <c r="Q9" s="500">
        <v>0</v>
      </c>
      <c r="R9" s="500">
        <v>0</v>
      </c>
      <c r="S9" s="500">
        <f t="shared" si="2"/>
        <v>0</v>
      </c>
      <c r="T9" s="500">
        <v>0</v>
      </c>
      <c r="U9" s="500">
        <v>0</v>
      </c>
      <c r="V9" s="500">
        <f t="shared" si="3"/>
        <v>0</v>
      </c>
      <c r="W9" s="488"/>
      <c r="X9" s="500">
        <v>0</v>
      </c>
      <c r="Y9" s="500">
        <v>0</v>
      </c>
      <c r="Z9" s="487">
        <v>0</v>
      </c>
      <c r="AA9" s="489"/>
      <c r="AB9" s="500">
        <f t="shared" si="4"/>
        <v>0</v>
      </c>
    </row>
    <row r="10" spans="1:28" s="490" customFormat="1">
      <c r="A10" s="483"/>
      <c r="B10" s="482"/>
      <c r="C10" s="483"/>
      <c r="D10" s="482"/>
      <c r="E10" s="484"/>
      <c r="F10" s="492"/>
      <c r="G10" s="486"/>
      <c r="H10" s="500">
        <v>0</v>
      </c>
      <c r="I10" s="500">
        <v>0</v>
      </c>
      <c r="J10" s="500">
        <v>0</v>
      </c>
      <c r="K10" s="500">
        <v>0</v>
      </c>
      <c r="L10" s="500">
        <v>0</v>
      </c>
      <c r="M10" s="500">
        <f t="shared" si="0"/>
        <v>0</v>
      </c>
      <c r="N10" s="500">
        <v>0</v>
      </c>
      <c r="O10" s="500">
        <v>0</v>
      </c>
      <c r="P10" s="500">
        <f t="shared" si="1"/>
        <v>0</v>
      </c>
      <c r="Q10" s="500">
        <v>0</v>
      </c>
      <c r="R10" s="500">
        <v>0</v>
      </c>
      <c r="S10" s="500">
        <f t="shared" si="2"/>
        <v>0</v>
      </c>
      <c r="T10" s="500">
        <v>0</v>
      </c>
      <c r="U10" s="500">
        <v>0</v>
      </c>
      <c r="V10" s="500">
        <f t="shared" si="3"/>
        <v>0</v>
      </c>
      <c r="W10" s="488"/>
      <c r="X10" s="500">
        <v>0</v>
      </c>
      <c r="Y10" s="500">
        <v>0</v>
      </c>
      <c r="Z10" s="487">
        <v>0</v>
      </c>
      <c r="AA10" s="489"/>
      <c r="AB10" s="500">
        <f t="shared" si="4"/>
        <v>0</v>
      </c>
    </row>
    <row r="11" spans="1:28" s="490" customFormat="1">
      <c r="A11" s="483"/>
      <c r="B11" s="482"/>
      <c r="C11" s="483"/>
      <c r="D11" s="482"/>
      <c r="E11" s="484"/>
      <c r="F11" s="485"/>
      <c r="G11" s="486"/>
      <c r="H11" s="500">
        <v>0</v>
      </c>
      <c r="I11" s="500">
        <v>0</v>
      </c>
      <c r="J11" s="500">
        <v>0</v>
      </c>
      <c r="K11" s="500">
        <v>0</v>
      </c>
      <c r="L11" s="500">
        <v>0</v>
      </c>
      <c r="M11" s="500">
        <f t="shared" si="0"/>
        <v>0</v>
      </c>
      <c r="N11" s="500">
        <v>0</v>
      </c>
      <c r="O11" s="500">
        <v>0</v>
      </c>
      <c r="P11" s="500">
        <f t="shared" si="1"/>
        <v>0</v>
      </c>
      <c r="Q11" s="500">
        <v>0</v>
      </c>
      <c r="R11" s="500">
        <v>0</v>
      </c>
      <c r="S11" s="500">
        <f t="shared" si="2"/>
        <v>0</v>
      </c>
      <c r="T11" s="500">
        <v>0</v>
      </c>
      <c r="U11" s="500">
        <v>0</v>
      </c>
      <c r="V11" s="500">
        <f t="shared" si="3"/>
        <v>0</v>
      </c>
      <c r="W11" s="488"/>
      <c r="X11" s="500">
        <v>0</v>
      </c>
      <c r="Y11" s="500">
        <v>0</v>
      </c>
      <c r="Z11" s="487">
        <v>0</v>
      </c>
      <c r="AA11" s="489"/>
      <c r="AB11" s="500">
        <f t="shared" si="4"/>
        <v>0</v>
      </c>
    </row>
    <row r="12" spans="1:28" s="513" customFormat="1">
      <c r="A12" s="483"/>
      <c r="B12" s="482"/>
      <c r="C12" s="483"/>
      <c r="D12" s="482"/>
      <c r="E12" s="484"/>
      <c r="F12" s="485"/>
      <c r="G12" s="486"/>
      <c r="H12" s="500">
        <v>0</v>
      </c>
      <c r="I12" s="500">
        <v>0</v>
      </c>
      <c r="J12" s="500">
        <v>0</v>
      </c>
      <c r="K12" s="500">
        <v>0</v>
      </c>
      <c r="L12" s="500">
        <v>0</v>
      </c>
      <c r="M12" s="500">
        <f t="shared" si="0"/>
        <v>0</v>
      </c>
      <c r="N12" s="500">
        <v>0</v>
      </c>
      <c r="O12" s="500">
        <v>0</v>
      </c>
      <c r="P12" s="500">
        <f t="shared" si="1"/>
        <v>0</v>
      </c>
      <c r="Q12" s="500">
        <v>0</v>
      </c>
      <c r="R12" s="500">
        <v>0</v>
      </c>
      <c r="S12" s="500">
        <f t="shared" si="2"/>
        <v>0</v>
      </c>
      <c r="T12" s="500">
        <v>0</v>
      </c>
      <c r="U12" s="500">
        <v>0</v>
      </c>
      <c r="V12" s="500">
        <f t="shared" si="3"/>
        <v>0</v>
      </c>
      <c r="W12" s="488"/>
      <c r="X12" s="500">
        <v>0</v>
      </c>
      <c r="Y12" s="500">
        <v>0</v>
      </c>
      <c r="Z12" s="487">
        <v>0</v>
      </c>
      <c r="AA12" s="489"/>
      <c r="AB12" s="500">
        <f t="shared" si="4"/>
        <v>0</v>
      </c>
    </row>
    <row r="13" spans="1:28" s="513" customFormat="1">
      <c r="A13" s="483"/>
      <c r="B13" s="482"/>
      <c r="C13" s="516"/>
      <c r="D13" s="482"/>
      <c r="E13" s="484"/>
      <c r="F13" s="485"/>
      <c r="G13" s="486"/>
      <c r="H13" s="500">
        <v>0</v>
      </c>
      <c r="I13" s="500">
        <v>0</v>
      </c>
      <c r="J13" s="500">
        <v>0</v>
      </c>
      <c r="K13" s="500">
        <v>0</v>
      </c>
      <c r="L13" s="500">
        <v>0</v>
      </c>
      <c r="M13" s="500">
        <f t="shared" si="0"/>
        <v>0</v>
      </c>
      <c r="N13" s="500">
        <v>0</v>
      </c>
      <c r="O13" s="500">
        <v>0</v>
      </c>
      <c r="P13" s="500">
        <f t="shared" si="1"/>
        <v>0</v>
      </c>
      <c r="Q13" s="500">
        <v>0</v>
      </c>
      <c r="R13" s="500">
        <v>0</v>
      </c>
      <c r="S13" s="500">
        <f t="shared" si="2"/>
        <v>0</v>
      </c>
      <c r="T13" s="500">
        <v>0</v>
      </c>
      <c r="U13" s="500">
        <v>0</v>
      </c>
      <c r="V13" s="500">
        <f t="shared" si="3"/>
        <v>0</v>
      </c>
      <c r="W13" s="488"/>
      <c r="X13" s="500">
        <v>0</v>
      </c>
      <c r="Y13" s="500">
        <v>0</v>
      </c>
      <c r="Z13" s="487">
        <v>0</v>
      </c>
      <c r="AA13" s="489"/>
      <c r="AB13" s="500">
        <f t="shared" si="4"/>
        <v>0</v>
      </c>
    </row>
    <row r="14" spans="1:28" s="513" customFormat="1">
      <c r="A14" s="483"/>
      <c r="B14" s="482"/>
      <c r="C14" s="483"/>
      <c r="D14" s="482"/>
      <c r="E14" s="484"/>
      <c r="F14" s="485"/>
      <c r="G14" s="486"/>
      <c r="H14" s="500">
        <v>0</v>
      </c>
      <c r="I14" s="500">
        <v>0</v>
      </c>
      <c r="J14" s="500">
        <v>0</v>
      </c>
      <c r="K14" s="500">
        <v>0</v>
      </c>
      <c r="L14" s="500">
        <v>0</v>
      </c>
      <c r="M14" s="500">
        <f t="shared" si="0"/>
        <v>0</v>
      </c>
      <c r="N14" s="500">
        <v>0</v>
      </c>
      <c r="O14" s="500">
        <v>0</v>
      </c>
      <c r="P14" s="500">
        <f t="shared" si="1"/>
        <v>0</v>
      </c>
      <c r="Q14" s="500">
        <v>0</v>
      </c>
      <c r="R14" s="500">
        <v>0</v>
      </c>
      <c r="S14" s="500">
        <f t="shared" si="2"/>
        <v>0</v>
      </c>
      <c r="T14" s="500">
        <v>0</v>
      </c>
      <c r="U14" s="500">
        <v>0</v>
      </c>
      <c r="V14" s="500">
        <f t="shared" si="3"/>
        <v>0</v>
      </c>
      <c r="W14" s="488"/>
      <c r="X14" s="500">
        <v>0</v>
      </c>
      <c r="Y14" s="500">
        <v>0</v>
      </c>
      <c r="Z14" s="487">
        <v>0</v>
      </c>
      <c r="AA14" s="489"/>
      <c r="AB14" s="500">
        <f t="shared" si="4"/>
        <v>0</v>
      </c>
    </row>
    <row r="15" spans="1:28" s="513" customFormat="1">
      <c r="A15" s="483"/>
      <c r="B15" s="482"/>
      <c r="C15" s="483"/>
      <c r="D15" s="482"/>
      <c r="E15" s="484"/>
      <c r="F15" s="485"/>
      <c r="G15" s="486"/>
      <c r="H15" s="500">
        <v>0</v>
      </c>
      <c r="I15" s="500">
        <v>0</v>
      </c>
      <c r="J15" s="500">
        <v>0</v>
      </c>
      <c r="K15" s="500">
        <v>0</v>
      </c>
      <c r="L15" s="500">
        <v>0</v>
      </c>
      <c r="M15" s="500">
        <f t="shared" si="0"/>
        <v>0</v>
      </c>
      <c r="N15" s="500">
        <v>0</v>
      </c>
      <c r="O15" s="500">
        <v>0</v>
      </c>
      <c r="P15" s="500">
        <f t="shared" si="1"/>
        <v>0</v>
      </c>
      <c r="Q15" s="500">
        <v>0</v>
      </c>
      <c r="R15" s="500">
        <v>0</v>
      </c>
      <c r="S15" s="500">
        <f t="shared" si="2"/>
        <v>0</v>
      </c>
      <c r="T15" s="500">
        <v>0</v>
      </c>
      <c r="U15" s="500">
        <v>0</v>
      </c>
      <c r="V15" s="500">
        <f t="shared" si="3"/>
        <v>0</v>
      </c>
      <c r="W15" s="488"/>
      <c r="X15" s="500">
        <v>0</v>
      </c>
      <c r="Y15" s="500">
        <v>0</v>
      </c>
      <c r="Z15" s="487">
        <v>0</v>
      </c>
      <c r="AA15" s="489"/>
      <c r="AB15" s="500">
        <f t="shared" si="4"/>
        <v>0</v>
      </c>
    </row>
    <row r="16" spans="1:28" s="513" customFormat="1">
      <c r="A16" s="483"/>
      <c r="B16" s="482"/>
      <c r="C16" s="483"/>
      <c r="D16" s="482"/>
      <c r="E16" s="484"/>
      <c r="F16" s="485"/>
      <c r="G16" s="486"/>
      <c r="H16" s="500">
        <v>0</v>
      </c>
      <c r="I16" s="500">
        <v>0</v>
      </c>
      <c r="J16" s="500">
        <v>0</v>
      </c>
      <c r="K16" s="500">
        <v>0</v>
      </c>
      <c r="L16" s="500">
        <v>0</v>
      </c>
      <c r="M16" s="500">
        <f t="shared" si="0"/>
        <v>0</v>
      </c>
      <c r="N16" s="500">
        <v>0</v>
      </c>
      <c r="O16" s="500">
        <v>0</v>
      </c>
      <c r="P16" s="500">
        <f t="shared" si="1"/>
        <v>0</v>
      </c>
      <c r="Q16" s="500">
        <v>0</v>
      </c>
      <c r="R16" s="500">
        <v>0</v>
      </c>
      <c r="S16" s="500">
        <f t="shared" si="2"/>
        <v>0</v>
      </c>
      <c r="T16" s="500">
        <v>0</v>
      </c>
      <c r="U16" s="500">
        <v>0</v>
      </c>
      <c r="V16" s="500">
        <f t="shared" si="3"/>
        <v>0</v>
      </c>
      <c r="W16" s="488"/>
      <c r="X16" s="500">
        <v>0</v>
      </c>
      <c r="Y16" s="500">
        <v>0</v>
      </c>
      <c r="Z16" s="487">
        <v>0</v>
      </c>
      <c r="AA16" s="489"/>
      <c r="AB16" s="500">
        <f t="shared" si="4"/>
        <v>0</v>
      </c>
    </row>
    <row r="17" spans="1:28" s="513" customFormat="1">
      <c r="A17" s="483"/>
      <c r="B17" s="482"/>
      <c r="C17" s="483"/>
      <c r="D17" s="482"/>
      <c r="E17" s="484"/>
      <c r="F17" s="491"/>
      <c r="G17" s="486"/>
      <c r="H17" s="500">
        <v>0</v>
      </c>
      <c r="I17" s="500">
        <v>0</v>
      </c>
      <c r="J17" s="500">
        <v>0</v>
      </c>
      <c r="K17" s="500">
        <v>0</v>
      </c>
      <c r="L17" s="500">
        <v>0</v>
      </c>
      <c r="M17" s="500">
        <f t="shared" si="0"/>
        <v>0</v>
      </c>
      <c r="N17" s="500">
        <v>0</v>
      </c>
      <c r="O17" s="500">
        <v>0</v>
      </c>
      <c r="P17" s="500">
        <f t="shared" si="1"/>
        <v>0</v>
      </c>
      <c r="Q17" s="500">
        <v>0</v>
      </c>
      <c r="R17" s="500">
        <v>0</v>
      </c>
      <c r="S17" s="500">
        <f t="shared" si="2"/>
        <v>0</v>
      </c>
      <c r="T17" s="500">
        <v>0</v>
      </c>
      <c r="U17" s="500">
        <v>0</v>
      </c>
      <c r="V17" s="500">
        <f t="shared" si="3"/>
        <v>0</v>
      </c>
      <c r="W17" s="488"/>
      <c r="X17" s="500">
        <v>0</v>
      </c>
      <c r="Y17" s="500">
        <v>0</v>
      </c>
      <c r="Z17" s="487">
        <v>0</v>
      </c>
      <c r="AA17" s="489"/>
      <c r="AB17" s="500">
        <f t="shared" si="4"/>
        <v>0</v>
      </c>
    </row>
    <row r="18" spans="1:28" s="513" customFormat="1">
      <c r="A18" s="483"/>
      <c r="B18" s="482"/>
      <c r="C18" s="483"/>
      <c r="D18" s="482"/>
      <c r="E18" s="484"/>
      <c r="F18" s="492"/>
      <c r="G18" s="486"/>
      <c r="H18" s="500">
        <v>0</v>
      </c>
      <c r="I18" s="500">
        <v>0</v>
      </c>
      <c r="J18" s="500">
        <v>0</v>
      </c>
      <c r="K18" s="500">
        <v>0</v>
      </c>
      <c r="L18" s="500">
        <v>0</v>
      </c>
      <c r="M18" s="500">
        <f t="shared" si="0"/>
        <v>0</v>
      </c>
      <c r="N18" s="500">
        <v>0</v>
      </c>
      <c r="O18" s="500">
        <v>0</v>
      </c>
      <c r="P18" s="500">
        <f t="shared" si="1"/>
        <v>0</v>
      </c>
      <c r="Q18" s="500">
        <v>0</v>
      </c>
      <c r="R18" s="500">
        <v>0</v>
      </c>
      <c r="S18" s="500">
        <f t="shared" si="2"/>
        <v>0</v>
      </c>
      <c r="T18" s="500">
        <v>0</v>
      </c>
      <c r="U18" s="500">
        <v>0</v>
      </c>
      <c r="V18" s="500">
        <f t="shared" si="3"/>
        <v>0</v>
      </c>
      <c r="W18" s="488"/>
      <c r="X18" s="500">
        <v>0</v>
      </c>
      <c r="Y18" s="500">
        <v>0</v>
      </c>
      <c r="Z18" s="487">
        <v>0</v>
      </c>
      <c r="AA18" s="489"/>
      <c r="AB18" s="500">
        <f t="shared" si="4"/>
        <v>0</v>
      </c>
    </row>
    <row r="19" spans="1:28" s="513" customFormat="1">
      <c r="A19" s="483"/>
      <c r="B19" s="482"/>
      <c r="C19" s="483"/>
      <c r="D19" s="482"/>
      <c r="E19" s="484"/>
      <c r="F19" s="492"/>
      <c r="G19" s="486"/>
      <c r="H19" s="500">
        <v>0</v>
      </c>
      <c r="I19" s="500">
        <v>0</v>
      </c>
      <c r="J19" s="500">
        <v>0</v>
      </c>
      <c r="K19" s="500">
        <v>0</v>
      </c>
      <c r="L19" s="500">
        <v>0</v>
      </c>
      <c r="M19" s="500">
        <f t="shared" si="0"/>
        <v>0</v>
      </c>
      <c r="N19" s="500">
        <v>0</v>
      </c>
      <c r="O19" s="500">
        <v>0</v>
      </c>
      <c r="P19" s="500">
        <f t="shared" si="1"/>
        <v>0</v>
      </c>
      <c r="Q19" s="500">
        <v>0</v>
      </c>
      <c r="R19" s="500">
        <v>0</v>
      </c>
      <c r="S19" s="500">
        <f t="shared" si="2"/>
        <v>0</v>
      </c>
      <c r="T19" s="500">
        <v>0</v>
      </c>
      <c r="U19" s="500">
        <v>0</v>
      </c>
      <c r="V19" s="500">
        <f t="shared" si="3"/>
        <v>0</v>
      </c>
      <c r="W19" s="488"/>
      <c r="X19" s="500">
        <v>0</v>
      </c>
      <c r="Y19" s="500">
        <v>0</v>
      </c>
      <c r="Z19" s="487">
        <v>0</v>
      </c>
      <c r="AA19" s="489"/>
      <c r="AB19" s="500">
        <f t="shared" si="4"/>
        <v>0</v>
      </c>
    </row>
    <row r="20" spans="1:28" s="513" customFormat="1">
      <c r="A20" s="483"/>
      <c r="B20" s="482"/>
      <c r="C20" s="483"/>
      <c r="D20" s="482"/>
      <c r="E20" s="484"/>
      <c r="F20" s="485"/>
      <c r="G20" s="486"/>
      <c r="H20" s="500">
        <v>0</v>
      </c>
      <c r="I20" s="500">
        <v>0</v>
      </c>
      <c r="J20" s="500">
        <v>0</v>
      </c>
      <c r="K20" s="500">
        <v>0</v>
      </c>
      <c r="L20" s="500">
        <v>0</v>
      </c>
      <c r="M20" s="500">
        <f t="shared" si="0"/>
        <v>0</v>
      </c>
      <c r="N20" s="500">
        <v>0</v>
      </c>
      <c r="O20" s="500">
        <v>0</v>
      </c>
      <c r="P20" s="500">
        <f t="shared" si="1"/>
        <v>0</v>
      </c>
      <c r="Q20" s="500">
        <v>0</v>
      </c>
      <c r="R20" s="500">
        <v>0</v>
      </c>
      <c r="S20" s="500">
        <f t="shared" si="2"/>
        <v>0</v>
      </c>
      <c r="T20" s="500">
        <v>0</v>
      </c>
      <c r="U20" s="500">
        <v>0</v>
      </c>
      <c r="V20" s="500">
        <f t="shared" si="3"/>
        <v>0</v>
      </c>
      <c r="W20" s="488"/>
      <c r="X20" s="500">
        <v>0</v>
      </c>
      <c r="Y20" s="500">
        <v>0</v>
      </c>
      <c r="Z20" s="487">
        <v>0</v>
      </c>
      <c r="AA20" s="489"/>
      <c r="AB20" s="500">
        <f t="shared" si="4"/>
        <v>0</v>
      </c>
    </row>
    <row r="21" spans="1:28" s="513" customFormat="1">
      <c r="A21" s="483"/>
      <c r="B21" s="482"/>
      <c r="C21" s="483"/>
      <c r="D21" s="482"/>
      <c r="E21" s="484"/>
      <c r="F21" s="485"/>
      <c r="G21" s="486"/>
      <c r="H21" s="500">
        <v>0</v>
      </c>
      <c r="I21" s="500">
        <v>0</v>
      </c>
      <c r="J21" s="500">
        <v>0</v>
      </c>
      <c r="K21" s="500">
        <v>0</v>
      </c>
      <c r="L21" s="500">
        <v>0</v>
      </c>
      <c r="M21" s="500">
        <f t="shared" si="0"/>
        <v>0</v>
      </c>
      <c r="N21" s="500">
        <v>0</v>
      </c>
      <c r="O21" s="500">
        <v>0</v>
      </c>
      <c r="P21" s="500">
        <f t="shared" si="1"/>
        <v>0</v>
      </c>
      <c r="Q21" s="500">
        <v>0</v>
      </c>
      <c r="R21" s="500">
        <v>0</v>
      </c>
      <c r="S21" s="500">
        <f t="shared" si="2"/>
        <v>0</v>
      </c>
      <c r="T21" s="500">
        <v>0</v>
      </c>
      <c r="U21" s="500">
        <v>0</v>
      </c>
      <c r="V21" s="500">
        <f t="shared" si="3"/>
        <v>0</v>
      </c>
      <c r="W21" s="488"/>
      <c r="X21" s="500">
        <v>0</v>
      </c>
      <c r="Y21" s="500">
        <v>0</v>
      </c>
      <c r="Z21" s="487">
        <v>0</v>
      </c>
      <c r="AA21" s="489"/>
      <c r="AB21" s="500">
        <f t="shared" si="4"/>
        <v>0</v>
      </c>
    </row>
    <row r="22" spans="1:28" s="513" customFormat="1">
      <c r="A22" s="483"/>
      <c r="B22" s="482"/>
      <c r="C22" s="483"/>
      <c r="D22" s="482"/>
      <c r="E22" s="484"/>
      <c r="F22" s="485"/>
      <c r="G22" s="486"/>
      <c r="H22" s="500">
        <v>0</v>
      </c>
      <c r="I22" s="500">
        <v>0</v>
      </c>
      <c r="J22" s="500">
        <v>0</v>
      </c>
      <c r="K22" s="500">
        <v>0</v>
      </c>
      <c r="L22" s="500">
        <v>0</v>
      </c>
      <c r="M22" s="500">
        <f t="shared" si="0"/>
        <v>0</v>
      </c>
      <c r="N22" s="500">
        <v>0</v>
      </c>
      <c r="O22" s="500">
        <v>0</v>
      </c>
      <c r="P22" s="500">
        <f t="shared" si="1"/>
        <v>0</v>
      </c>
      <c r="Q22" s="500">
        <v>0</v>
      </c>
      <c r="R22" s="500">
        <v>0</v>
      </c>
      <c r="S22" s="500">
        <f t="shared" si="2"/>
        <v>0</v>
      </c>
      <c r="T22" s="500">
        <v>0</v>
      </c>
      <c r="U22" s="500">
        <v>0</v>
      </c>
      <c r="V22" s="500">
        <f t="shared" si="3"/>
        <v>0</v>
      </c>
      <c r="W22" s="488"/>
      <c r="X22" s="500">
        <v>0</v>
      </c>
      <c r="Y22" s="500">
        <v>0</v>
      </c>
      <c r="Z22" s="487">
        <v>0</v>
      </c>
      <c r="AA22" s="489"/>
      <c r="AB22" s="500">
        <f t="shared" si="4"/>
        <v>0</v>
      </c>
    </row>
    <row r="23" spans="1:28" s="513" customFormat="1">
      <c r="A23" s="483"/>
      <c r="B23" s="482"/>
      <c r="C23" s="483"/>
      <c r="D23" s="482"/>
      <c r="E23" s="484"/>
      <c r="F23" s="485"/>
      <c r="G23" s="486"/>
      <c r="H23" s="500">
        <v>0</v>
      </c>
      <c r="I23" s="500">
        <v>0</v>
      </c>
      <c r="J23" s="500">
        <v>0</v>
      </c>
      <c r="K23" s="500">
        <v>0</v>
      </c>
      <c r="L23" s="500">
        <v>0</v>
      </c>
      <c r="M23" s="500">
        <f t="shared" si="0"/>
        <v>0</v>
      </c>
      <c r="N23" s="500">
        <v>0</v>
      </c>
      <c r="O23" s="500">
        <v>0</v>
      </c>
      <c r="P23" s="500">
        <f t="shared" si="1"/>
        <v>0</v>
      </c>
      <c r="Q23" s="500">
        <v>0</v>
      </c>
      <c r="R23" s="500">
        <v>0</v>
      </c>
      <c r="S23" s="500">
        <f t="shared" si="2"/>
        <v>0</v>
      </c>
      <c r="T23" s="500">
        <v>0</v>
      </c>
      <c r="U23" s="500">
        <v>0</v>
      </c>
      <c r="V23" s="500">
        <f t="shared" si="3"/>
        <v>0</v>
      </c>
      <c r="W23" s="488"/>
      <c r="X23" s="500">
        <v>0</v>
      </c>
      <c r="Y23" s="500">
        <v>0</v>
      </c>
      <c r="Z23" s="487">
        <v>0</v>
      </c>
      <c r="AA23" s="489"/>
      <c r="AB23" s="500">
        <f t="shared" si="4"/>
        <v>0</v>
      </c>
    </row>
    <row r="24" spans="1:28" s="513" customFormat="1">
      <c r="A24" s="483"/>
      <c r="B24" s="482"/>
      <c r="C24" s="494"/>
      <c r="D24" s="482"/>
      <c r="E24" s="484"/>
      <c r="F24" s="485"/>
      <c r="G24" s="486"/>
      <c r="H24" s="500">
        <v>0</v>
      </c>
      <c r="I24" s="500">
        <v>0</v>
      </c>
      <c r="J24" s="500">
        <v>0</v>
      </c>
      <c r="K24" s="500">
        <v>0</v>
      </c>
      <c r="L24" s="500">
        <v>0</v>
      </c>
      <c r="M24" s="500">
        <f t="shared" si="0"/>
        <v>0</v>
      </c>
      <c r="N24" s="500">
        <v>0</v>
      </c>
      <c r="O24" s="500">
        <v>0</v>
      </c>
      <c r="P24" s="500">
        <f t="shared" si="1"/>
        <v>0</v>
      </c>
      <c r="Q24" s="500">
        <v>0</v>
      </c>
      <c r="R24" s="500">
        <v>0</v>
      </c>
      <c r="S24" s="500">
        <f t="shared" si="2"/>
        <v>0</v>
      </c>
      <c r="T24" s="500">
        <v>0</v>
      </c>
      <c r="U24" s="500">
        <v>0</v>
      </c>
      <c r="V24" s="500">
        <f t="shared" si="3"/>
        <v>0</v>
      </c>
      <c r="W24" s="488"/>
      <c r="X24" s="500">
        <v>0</v>
      </c>
      <c r="Y24" s="500">
        <v>0</v>
      </c>
      <c r="Z24" s="487">
        <v>0</v>
      </c>
      <c r="AA24" s="489"/>
      <c r="AB24" s="500">
        <f t="shared" si="4"/>
        <v>0</v>
      </c>
    </row>
    <row r="25" spans="1:28" s="513" customFormat="1">
      <c r="A25" s="483"/>
      <c r="B25" s="482"/>
      <c r="C25" s="483"/>
      <c r="D25" s="482"/>
      <c r="E25" s="484"/>
      <c r="F25" s="492"/>
      <c r="G25" s="486"/>
      <c r="H25" s="500">
        <v>0</v>
      </c>
      <c r="I25" s="500">
        <v>0</v>
      </c>
      <c r="J25" s="500">
        <v>0</v>
      </c>
      <c r="K25" s="500">
        <v>0</v>
      </c>
      <c r="L25" s="500">
        <v>0</v>
      </c>
      <c r="M25" s="500">
        <f t="shared" si="0"/>
        <v>0</v>
      </c>
      <c r="N25" s="500">
        <v>0</v>
      </c>
      <c r="O25" s="500">
        <v>0</v>
      </c>
      <c r="P25" s="500">
        <f t="shared" si="1"/>
        <v>0</v>
      </c>
      <c r="Q25" s="500">
        <v>0</v>
      </c>
      <c r="R25" s="500">
        <v>0</v>
      </c>
      <c r="S25" s="500">
        <f t="shared" si="2"/>
        <v>0</v>
      </c>
      <c r="T25" s="500">
        <v>0</v>
      </c>
      <c r="U25" s="500">
        <v>0</v>
      </c>
      <c r="V25" s="500">
        <f t="shared" si="3"/>
        <v>0</v>
      </c>
      <c r="W25" s="488"/>
      <c r="X25" s="500">
        <v>0</v>
      </c>
      <c r="Y25" s="500">
        <v>0</v>
      </c>
      <c r="Z25" s="487">
        <v>0</v>
      </c>
      <c r="AA25" s="489"/>
      <c r="AB25" s="500">
        <f t="shared" si="4"/>
        <v>0</v>
      </c>
    </row>
    <row r="26" spans="1:28" s="513" customFormat="1">
      <c r="A26" s="483"/>
      <c r="B26" s="482"/>
      <c r="C26" s="483"/>
      <c r="D26" s="482"/>
      <c r="E26" s="484"/>
      <c r="F26" s="492"/>
      <c r="G26" s="486"/>
      <c r="H26" s="500">
        <v>0</v>
      </c>
      <c r="I26" s="500">
        <v>0</v>
      </c>
      <c r="J26" s="500">
        <v>0</v>
      </c>
      <c r="K26" s="500">
        <v>0</v>
      </c>
      <c r="L26" s="500">
        <v>0</v>
      </c>
      <c r="M26" s="500">
        <f t="shared" si="0"/>
        <v>0</v>
      </c>
      <c r="N26" s="500">
        <v>0</v>
      </c>
      <c r="O26" s="500">
        <v>0</v>
      </c>
      <c r="P26" s="500">
        <f t="shared" si="1"/>
        <v>0</v>
      </c>
      <c r="Q26" s="500">
        <v>0</v>
      </c>
      <c r="R26" s="500">
        <v>0</v>
      </c>
      <c r="S26" s="500">
        <f t="shared" si="2"/>
        <v>0</v>
      </c>
      <c r="T26" s="500">
        <v>0</v>
      </c>
      <c r="U26" s="500">
        <v>0</v>
      </c>
      <c r="V26" s="500">
        <f t="shared" si="3"/>
        <v>0</v>
      </c>
      <c r="W26" s="488"/>
      <c r="X26" s="500">
        <v>0</v>
      </c>
      <c r="Y26" s="500">
        <v>0</v>
      </c>
      <c r="Z26" s="487">
        <v>0</v>
      </c>
      <c r="AA26" s="489"/>
      <c r="AB26" s="500">
        <f t="shared" si="4"/>
        <v>0</v>
      </c>
    </row>
    <row r="27" spans="1:28" s="513" customFormat="1">
      <c r="A27" s="483"/>
      <c r="B27" s="482"/>
      <c r="C27" s="483"/>
      <c r="D27" s="482"/>
      <c r="E27" s="484"/>
      <c r="F27" s="492"/>
      <c r="G27" s="486"/>
      <c r="H27" s="500">
        <v>0</v>
      </c>
      <c r="I27" s="500">
        <v>0</v>
      </c>
      <c r="J27" s="500">
        <v>0</v>
      </c>
      <c r="K27" s="500">
        <v>0</v>
      </c>
      <c r="L27" s="500">
        <v>0</v>
      </c>
      <c r="M27" s="500">
        <f t="shared" si="0"/>
        <v>0</v>
      </c>
      <c r="N27" s="500">
        <v>0</v>
      </c>
      <c r="O27" s="500">
        <v>0</v>
      </c>
      <c r="P27" s="500">
        <f t="shared" si="1"/>
        <v>0</v>
      </c>
      <c r="Q27" s="500">
        <v>0</v>
      </c>
      <c r="R27" s="500">
        <v>0</v>
      </c>
      <c r="S27" s="500">
        <f t="shared" si="2"/>
        <v>0</v>
      </c>
      <c r="T27" s="500">
        <v>0</v>
      </c>
      <c r="U27" s="500">
        <v>0</v>
      </c>
      <c r="V27" s="500">
        <f t="shared" si="3"/>
        <v>0</v>
      </c>
      <c r="W27" s="488"/>
      <c r="X27" s="500">
        <v>0</v>
      </c>
      <c r="Y27" s="500">
        <v>0</v>
      </c>
      <c r="Z27" s="487">
        <v>0</v>
      </c>
      <c r="AA27" s="489"/>
      <c r="AB27" s="500">
        <f t="shared" si="4"/>
        <v>0</v>
      </c>
    </row>
    <row r="28" spans="1:28" s="513" customFormat="1">
      <c r="A28" s="483"/>
      <c r="B28" s="482"/>
      <c r="C28" s="483"/>
      <c r="D28" s="482"/>
      <c r="E28" s="484"/>
      <c r="F28" s="485"/>
      <c r="G28" s="486"/>
      <c r="H28" s="500">
        <v>0</v>
      </c>
      <c r="I28" s="500">
        <v>0</v>
      </c>
      <c r="J28" s="500">
        <v>0</v>
      </c>
      <c r="K28" s="500">
        <v>0</v>
      </c>
      <c r="L28" s="500">
        <v>0</v>
      </c>
      <c r="M28" s="500">
        <f t="shared" si="0"/>
        <v>0</v>
      </c>
      <c r="N28" s="500">
        <v>0</v>
      </c>
      <c r="O28" s="500">
        <v>0</v>
      </c>
      <c r="P28" s="500">
        <f t="shared" si="1"/>
        <v>0</v>
      </c>
      <c r="Q28" s="500">
        <v>0</v>
      </c>
      <c r="R28" s="500">
        <v>0</v>
      </c>
      <c r="S28" s="500">
        <f t="shared" si="2"/>
        <v>0</v>
      </c>
      <c r="T28" s="500">
        <v>0</v>
      </c>
      <c r="U28" s="500">
        <v>0</v>
      </c>
      <c r="V28" s="500">
        <f t="shared" si="3"/>
        <v>0</v>
      </c>
      <c r="W28" s="488"/>
      <c r="X28" s="500">
        <v>0</v>
      </c>
      <c r="Y28" s="500">
        <v>0</v>
      </c>
      <c r="Z28" s="487">
        <v>0</v>
      </c>
      <c r="AA28" s="489"/>
      <c r="AB28" s="500">
        <f t="shared" si="4"/>
        <v>0</v>
      </c>
    </row>
    <row r="29" spans="1:28" s="513" customFormat="1">
      <c r="A29" s="483"/>
      <c r="B29" s="482"/>
      <c r="C29" s="483"/>
      <c r="D29" s="482"/>
      <c r="E29" s="484"/>
      <c r="F29" s="492"/>
      <c r="G29" s="486"/>
      <c r="H29" s="500">
        <v>0</v>
      </c>
      <c r="I29" s="500">
        <v>0</v>
      </c>
      <c r="J29" s="500">
        <v>0</v>
      </c>
      <c r="K29" s="500">
        <v>0</v>
      </c>
      <c r="L29" s="500">
        <v>0</v>
      </c>
      <c r="M29" s="500">
        <f t="shared" si="0"/>
        <v>0</v>
      </c>
      <c r="N29" s="500">
        <v>0</v>
      </c>
      <c r="O29" s="500">
        <v>0</v>
      </c>
      <c r="P29" s="500">
        <f t="shared" si="1"/>
        <v>0</v>
      </c>
      <c r="Q29" s="500">
        <v>0</v>
      </c>
      <c r="R29" s="500">
        <v>0</v>
      </c>
      <c r="S29" s="500">
        <f t="shared" si="2"/>
        <v>0</v>
      </c>
      <c r="T29" s="500">
        <v>0</v>
      </c>
      <c r="U29" s="500">
        <v>0</v>
      </c>
      <c r="V29" s="500">
        <f t="shared" si="3"/>
        <v>0</v>
      </c>
      <c r="W29" s="488"/>
      <c r="X29" s="500">
        <v>0</v>
      </c>
      <c r="Y29" s="500">
        <v>0</v>
      </c>
      <c r="Z29" s="487">
        <v>0</v>
      </c>
      <c r="AA29" s="489"/>
      <c r="AB29" s="500">
        <f t="shared" si="4"/>
        <v>0</v>
      </c>
    </row>
    <row r="30" spans="1:28" s="513" customFormat="1">
      <c r="A30" s="483"/>
      <c r="B30" s="482"/>
      <c r="C30" s="494"/>
      <c r="D30" s="482"/>
      <c r="E30" s="484"/>
      <c r="F30" s="485"/>
      <c r="G30" s="486"/>
      <c r="H30" s="500">
        <v>0</v>
      </c>
      <c r="I30" s="500">
        <v>0</v>
      </c>
      <c r="J30" s="500">
        <v>0</v>
      </c>
      <c r="K30" s="500">
        <v>0</v>
      </c>
      <c r="L30" s="500">
        <v>0</v>
      </c>
      <c r="M30" s="500">
        <f t="shared" si="0"/>
        <v>0</v>
      </c>
      <c r="N30" s="500">
        <v>0</v>
      </c>
      <c r="O30" s="500">
        <v>0</v>
      </c>
      <c r="P30" s="500">
        <f t="shared" si="1"/>
        <v>0</v>
      </c>
      <c r="Q30" s="500">
        <v>0</v>
      </c>
      <c r="R30" s="500">
        <v>0</v>
      </c>
      <c r="S30" s="500">
        <f t="shared" si="2"/>
        <v>0</v>
      </c>
      <c r="T30" s="500">
        <v>0</v>
      </c>
      <c r="U30" s="500">
        <v>0</v>
      </c>
      <c r="V30" s="500">
        <f t="shared" si="3"/>
        <v>0</v>
      </c>
      <c r="W30" s="488"/>
      <c r="X30" s="500">
        <v>0</v>
      </c>
      <c r="Y30" s="500">
        <v>0</v>
      </c>
      <c r="Z30" s="487">
        <v>0</v>
      </c>
      <c r="AA30" s="489"/>
      <c r="AB30" s="500">
        <f t="shared" si="4"/>
        <v>0</v>
      </c>
    </row>
    <row r="31" spans="1:28" s="513" customFormat="1">
      <c r="A31" s="483"/>
      <c r="B31" s="482"/>
      <c r="C31" s="494"/>
      <c r="D31" s="482"/>
      <c r="E31" s="484"/>
      <c r="F31" s="485"/>
      <c r="G31" s="486"/>
      <c r="H31" s="500">
        <v>0</v>
      </c>
      <c r="I31" s="500">
        <v>0</v>
      </c>
      <c r="J31" s="500">
        <v>0</v>
      </c>
      <c r="K31" s="500">
        <v>0</v>
      </c>
      <c r="L31" s="500">
        <v>0</v>
      </c>
      <c r="M31" s="500">
        <f t="shared" si="0"/>
        <v>0</v>
      </c>
      <c r="N31" s="500">
        <v>0</v>
      </c>
      <c r="O31" s="500">
        <v>0</v>
      </c>
      <c r="P31" s="500">
        <f t="shared" si="1"/>
        <v>0</v>
      </c>
      <c r="Q31" s="500">
        <v>0</v>
      </c>
      <c r="R31" s="500">
        <v>0</v>
      </c>
      <c r="S31" s="500">
        <f t="shared" si="2"/>
        <v>0</v>
      </c>
      <c r="T31" s="500">
        <v>0</v>
      </c>
      <c r="U31" s="500">
        <v>0</v>
      </c>
      <c r="V31" s="500">
        <f t="shared" si="3"/>
        <v>0</v>
      </c>
      <c r="W31" s="488"/>
      <c r="X31" s="500">
        <v>0</v>
      </c>
      <c r="Y31" s="500">
        <v>0</v>
      </c>
      <c r="Z31" s="487">
        <v>0</v>
      </c>
      <c r="AA31" s="489"/>
      <c r="AB31" s="500">
        <f t="shared" si="4"/>
        <v>0</v>
      </c>
    </row>
    <row r="32" spans="1:28" s="513" customFormat="1">
      <c r="A32" s="483"/>
      <c r="B32" s="482"/>
      <c r="C32" s="483"/>
      <c r="D32" s="482"/>
      <c r="E32" s="484"/>
      <c r="F32" s="492"/>
      <c r="G32" s="486"/>
      <c r="H32" s="500">
        <v>0</v>
      </c>
      <c r="I32" s="500">
        <v>0</v>
      </c>
      <c r="J32" s="500">
        <v>0</v>
      </c>
      <c r="K32" s="500">
        <v>0</v>
      </c>
      <c r="L32" s="500">
        <v>0</v>
      </c>
      <c r="M32" s="500">
        <f t="shared" si="0"/>
        <v>0</v>
      </c>
      <c r="N32" s="500">
        <v>0</v>
      </c>
      <c r="O32" s="500">
        <v>0</v>
      </c>
      <c r="P32" s="500">
        <f t="shared" si="1"/>
        <v>0</v>
      </c>
      <c r="Q32" s="500">
        <v>0</v>
      </c>
      <c r="R32" s="500">
        <v>0</v>
      </c>
      <c r="S32" s="500">
        <f t="shared" si="2"/>
        <v>0</v>
      </c>
      <c r="T32" s="500">
        <v>0</v>
      </c>
      <c r="U32" s="500">
        <v>0</v>
      </c>
      <c r="V32" s="500">
        <f t="shared" si="3"/>
        <v>0</v>
      </c>
      <c r="W32" s="488"/>
      <c r="X32" s="500">
        <v>0</v>
      </c>
      <c r="Y32" s="500">
        <v>0</v>
      </c>
      <c r="Z32" s="487">
        <v>0</v>
      </c>
      <c r="AA32" s="489"/>
      <c r="AB32" s="500">
        <f t="shared" si="4"/>
        <v>0</v>
      </c>
    </row>
    <row r="33" spans="1:28" s="513" customFormat="1">
      <c r="A33" s="483"/>
      <c r="B33" s="482"/>
      <c r="C33" s="483"/>
      <c r="D33" s="482"/>
      <c r="E33" s="484"/>
      <c r="F33" s="485"/>
      <c r="G33" s="486"/>
      <c r="H33" s="500">
        <v>0</v>
      </c>
      <c r="I33" s="500">
        <v>0</v>
      </c>
      <c r="J33" s="500">
        <v>0</v>
      </c>
      <c r="K33" s="500">
        <v>0</v>
      </c>
      <c r="L33" s="500">
        <v>0</v>
      </c>
      <c r="M33" s="500">
        <f t="shared" si="0"/>
        <v>0</v>
      </c>
      <c r="N33" s="500">
        <v>0</v>
      </c>
      <c r="O33" s="500">
        <v>0</v>
      </c>
      <c r="P33" s="500">
        <f t="shared" si="1"/>
        <v>0</v>
      </c>
      <c r="Q33" s="500">
        <v>0</v>
      </c>
      <c r="R33" s="500">
        <v>0</v>
      </c>
      <c r="S33" s="500">
        <f t="shared" si="2"/>
        <v>0</v>
      </c>
      <c r="T33" s="500">
        <v>0</v>
      </c>
      <c r="U33" s="500">
        <v>0</v>
      </c>
      <c r="V33" s="500">
        <f t="shared" si="3"/>
        <v>0</v>
      </c>
      <c r="W33" s="488"/>
      <c r="X33" s="500">
        <v>0</v>
      </c>
      <c r="Y33" s="500">
        <v>0</v>
      </c>
      <c r="Z33" s="487">
        <v>0</v>
      </c>
      <c r="AA33" s="489"/>
      <c r="AB33" s="500">
        <f t="shared" si="4"/>
        <v>0</v>
      </c>
    </row>
    <row r="34" spans="1:28" s="513" customFormat="1">
      <c r="A34" s="483"/>
      <c r="B34" s="482"/>
      <c r="C34" s="483"/>
      <c r="D34" s="482"/>
      <c r="E34" s="484"/>
      <c r="F34" s="485"/>
      <c r="G34" s="486"/>
      <c r="H34" s="500">
        <v>0</v>
      </c>
      <c r="I34" s="500">
        <v>0</v>
      </c>
      <c r="J34" s="500">
        <v>0</v>
      </c>
      <c r="K34" s="500">
        <v>0</v>
      </c>
      <c r="L34" s="500">
        <v>0</v>
      </c>
      <c r="M34" s="500">
        <f t="shared" si="0"/>
        <v>0</v>
      </c>
      <c r="N34" s="500">
        <v>0</v>
      </c>
      <c r="O34" s="500">
        <v>0</v>
      </c>
      <c r="P34" s="500">
        <f t="shared" si="1"/>
        <v>0</v>
      </c>
      <c r="Q34" s="500">
        <v>0</v>
      </c>
      <c r="R34" s="500">
        <v>0</v>
      </c>
      <c r="S34" s="500">
        <f t="shared" si="2"/>
        <v>0</v>
      </c>
      <c r="T34" s="500">
        <v>0</v>
      </c>
      <c r="U34" s="500">
        <v>0</v>
      </c>
      <c r="V34" s="500">
        <f t="shared" si="3"/>
        <v>0</v>
      </c>
      <c r="W34" s="488"/>
      <c r="X34" s="500">
        <v>0</v>
      </c>
      <c r="Y34" s="500">
        <v>0</v>
      </c>
      <c r="Z34" s="487">
        <v>0</v>
      </c>
      <c r="AA34" s="489"/>
      <c r="AB34" s="500">
        <f t="shared" si="4"/>
        <v>0</v>
      </c>
    </row>
    <row r="35" spans="1:28" s="513" customFormat="1">
      <c r="A35" s="483"/>
      <c r="B35" s="482"/>
      <c r="C35" s="494"/>
      <c r="D35" s="482"/>
      <c r="E35" s="484"/>
      <c r="F35" s="492"/>
      <c r="G35" s="486"/>
      <c r="H35" s="500">
        <v>0</v>
      </c>
      <c r="I35" s="500">
        <v>0</v>
      </c>
      <c r="J35" s="500">
        <v>0</v>
      </c>
      <c r="K35" s="500">
        <v>0</v>
      </c>
      <c r="L35" s="500">
        <v>0</v>
      </c>
      <c r="M35" s="500">
        <f t="shared" si="0"/>
        <v>0</v>
      </c>
      <c r="N35" s="500">
        <v>0</v>
      </c>
      <c r="O35" s="500">
        <v>0</v>
      </c>
      <c r="P35" s="500">
        <f t="shared" si="1"/>
        <v>0</v>
      </c>
      <c r="Q35" s="500">
        <v>0</v>
      </c>
      <c r="R35" s="500">
        <v>0</v>
      </c>
      <c r="S35" s="500">
        <f t="shared" si="2"/>
        <v>0</v>
      </c>
      <c r="T35" s="500">
        <v>0</v>
      </c>
      <c r="U35" s="500">
        <v>0</v>
      </c>
      <c r="V35" s="500">
        <f t="shared" si="3"/>
        <v>0</v>
      </c>
      <c r="W35" s="488"/>
      <c r="X35" s="500">
        <v>0</v>
      </c>
      <c r="Y35" s="500">
        <v>0</v>
      </c>
      <c r="Z35" s="487">
        <v>0</v>
      </c>
      <c r="AA35" s="489"/>
      <c r="AB35" s="500">
        <f t="shared" si="4"/>
        <v>0</v>
      </c>
    </row>
    <row r="36" spans="1:28" s="513" customFormat="1">
      <c r="A36" s="483"/>
      <c r="B36" s="482"/>
      <c r="C36" s="483"/>
      <c r="D36" s="482"/>
      <c r="E36" s="484"/>
      <c r="F36" s="492"/>
      <c r="G36" s="486"/>
      <c r="H36" s="500">
        <v>0</v>
      </c>
      <c r="I36" s="500">
        <v>0</v>
      </c>
      <c r="J36" s="500">
        <v>0</v>
      </c>
      <c r="K36" s="500">
        <v>0</v>
      </c>
      <c r="L36" s="500">
        <v>0</v>
      </c>
      <c r="M36" s="500">
        <f t="shared" si="0"/>
        <v>0</v>
      </c>
      <c r="N36" s="500">
        <v>0</v>
      </c>
      <c r="O36" s="500">
        <v>0</v>
      </c>
      <c r="P36" s="500">
        <f t="shared" si="1"/>
        <v>0</v>
      </c>
      <c r="Q36" s="500">
        <v>0</v>
      </c>
      <c r="R36" s="500">
        <v>0</v>
      </c>
      <c r="S36" s="500">
        <f t="shared" si="2"/>
        <v>0</v>
      </c>
      <c r="T36" s="500">
        <v>0</v>
      </c>
      <c r="U36" s="500">
        <v>0</v>
      </c>
      <c r="V36" s="500">
        <f t="shared" si="3"/>
        <v>0</v>
      </c>
      <c r="W36" s="488"/>
      <c r="X36" s="500">
        <v>0</v>
      </c>
      <c r="Y36" s="500">
        <v>0</v>
      </c>
      <c r="Z36" s="487">
        <v>0</v>
      </c>
      <c r="AA36" s="489"/>
      <c r="AB36" s="500">
        <f t="shared" si="4"/>
        <v>0</v>
      </c>
    </row>
    <row r="37" spans="1:28" s="513" customFormat="1">
      <c r="A37" s="483"/>
      <c r="B37" s="482"/>
      <c r="C37" s="483"/>
      <c r="D37" s="482"/>
      <c r="E37" s="484"/>
      <c r="F37" s="495"/>
      <c r="G37" s="486"/>
      <c r="H37" s="500">
        <v>0</v>
      </c>
      <c r="I37" s="500">
        <v>0</v>
      </c>
      <c r="J37" s="500">
        <v>0</v>
      </c>
      <c r="K37" s="500">
        <v>0</v>
      </c>
      <c r="L37" s="500">
        <v>0</v>
      </c>
      <c r="M37" s="500">
        <f t="shared" si="0"/>
        <v>0</v>
      </c>
      <c r="N37" s="500">
        <v>0</v>
      </c>
      <c r="O37" s="500">
        <v>0</v>
      </c>
      <c r="P37" s="500">
        <f t="shared" si="1"/>
        <v>0</v>
      </c>
      <c r="Q37" s="500">
        <v>0</v>
      </c>
      <c r="R37" s="500">
        <v>0</v>
      </c>
      <c r="S37" s="500">
        <f t="shared" si="2"/>
        <v>0</v>
      </c>
      <c r="T37" s="500">
        <v>0</v>
      </c>
      <c r="U37" s="500">
        <v>0</v>
      </c>
      <c r="V37" s="500">
        <f t="shared" si="3"/>
        <v>0</v>
      </c>
      <c r="W37" s="488"/>
      <c r="X37" s="500">
        <v>0</v>
      </c>
      <c r="Y37" s="500">
        <v>0</v>
      </c>
      <c r="Z37" s="487">
        <v>0</v>
      </c>
      <c r="AA37" s="489"/>
      <c r="AB37" s="500">
        <f t="shared" si="4"/>
        <v>0</v>
      </c>
    </row>
    <row r="38" spans="1:28" s="513" customFormat="1">
      <c r="A38" s="483"/>
      <c r="B38" s="482"/>
      <c r="C38" s="483"/>
      <c r="D38" s="482"/>
      <c r="E38" s="484"/>
      <c r="F38" s="485"/>
      <c r="G38" s="486"/>
      <c r="H38" s="500">
        <v>0</v>
      </c>
      <c r="I38" s="500">
        <v>0</v>
      </c>
      <c r="J38" s="500">
        <v>0</v>
      </c>
      <c r="K38" s="500">
        <v>0</v>
      </c>
      <c r="L38" s="500">
        <v>0</v>
      </c>
      <c r="M38" s="500">
        <f t="shared" si="0"/>
        <v>0</v>
      </c>
      <c r="N38" s="500">
        <v>0</v>
      </c>
      <c r="O38" s="500">
        <v>0</v>
      </c>
      <c r="P38" s="500">
        <f t="shared" si="1"/>
        <v>0</v>
      </c>
      <c r="Q38" s="500">
        <v>0</v>
      </c>
      <c r="R38" s="500">
        <v>0</v>
      </c>
      <c r="S38" s="500">
        <f t="shared" si="2"/>
        <v>0</v>
      </c>
      <c r="T38" s="500">
        <v>0</v>
      </c>
      <c r="U38" s="500">
        <v>0</v>
      </c>
      <c r="V38" s="500">
        <f t="shared" si="3"/>
        <v>0</v>
      </c>
      <c r="W38" s="488"/>
      <c r="X38" s="500">
        <v>0</v>
      </c>
      <c r="Y38" s="500">
        <v>0</v>
      </c>
      <c r="Z38" s="487">
        <v>0</v>
      </c>
      <c r="AA38" s="489"/>
      <c r="AB38" s="500">
        <f t="shared" si="4"/>
        <v>0</v>
      </c>
    </row>
    <row r="39" spans="1:28" s="513" customFormat="1">
      <c r="A39" s="483"/>
      <c r="B39" s="482"/>
      <c r="C39" s="494"/>
      <c r="D39" s="482"/>
      <c r="E39" s="484"/>
      <c r="F39" s="485"/>
      <c r="G39" s="486"/>
      <c r="H39" s="500">
        <v>0</v>
      </c>
      <c r="I39" s="500">
        <v>0</v>
      </c>
      <c r="J39" s="500">
        <v>0</v>
      </c>
      <c r="K39" s="500">
        <v>0</v>
      </c>
      <c r="L39" s="500">
        <v>0</v>
      </c>
      <c r="M39" s="500">
        <f t="shared" si="0"/>
        <v>0</v>
      </c>
      <c r="N39" s="500">
        <v>0</v>
      </c>
      <c r="O39" s="500">
        <v>0</v>
      </c>
      <c r="P39" s="500">
        <f t="shared" si="1"/>
        <v>0</v>
      </c>
      <c r="Q39" s="500">
        <v>0</v>
      </c>
      <c r="R39" s="500">
        <v>0</v>
      </c>
      <c r="S39" s="500">
        <f t="shared" si="2"/>
        <v>0</v>
      </c>
      <c r="T39" s="500">
        <v>0</v>
      </c>
      <c r="U39" s="500">
        <v>0</v>
      </c>
      <c r="V39" s="500">
        <f t="shared" si="3"/>
        <v>0</v>
      </c>
      <c r="W39" s="488"/>
      <c r="X39" s="500">
        <v>0</v>
      </c>
      <c r="Y39" s="500">
        <v>0</v>
      </c>
      <c r="Z39" s="487">
        <v>0</v>
      </c>
      <c r="AA39" s="489"/>
      <c r="AB39" s="500">
        <f t="shared" si="4"/>
        <v>0</v>
      </c>
    </row>
    <row r="40" spans="1:28" s="513" customFormat="1">
      <c r="A40" s="483"/>
      <c r="B40" s="482"/>
      <c r="C40" s="483"/>
      <c r="D40" s="482"/>
      <c r="E40" s="484"/>
      <c r="F40" s="485"/>
      <c r="G40" s="486"/>
      <c r="H40" s="500">
        <v>0</v>
      </c>
      <c r="I40" s="500">
        <v>0</v>
      </c>
      <c r="J40" s="500">
        <v>0</v>
      </c>
      <c r="K40" s="500">
        <v>0</v>
      </c>
      <c r="L40" s="500">
        <v>0</v>
      </c>
      <c r="M40" s="500">
        <f t="shared" si="0"/>
        <v>0</v>
      </c>
      <c r="N40" s="500">
        <v>0</v>
      </c>
      <c r="O40" s="500">
        <v>0</v>
      </c>
      <c r="P40" s="500">
        <f t="shared" si="1"/>
        <v>0</v>
      </c>
      <c r="Q40" s="500">
        <v>0</v>
      </c>
      <c r="R40" s="500">
        <v>0</v>
      </c>
      <c r="S40" s="500">
        <f t="shared" si="2"/>
        <v>0</v>
      </c>
      <c r="T40" s="500">
        <v>0</v>
      </c>
      <c r="U40" s="500">
        <v>0</v>
      </c>
      <c r="V40" s="500">
        <f t="shared" si="3"/>
        <v>0</v>
      </c>
      <c r="W40" s="488"/>
      <c r="X40" s="500">
        <v>0</v>
      </c>
      <c r="Y40" s="500">
        <v>0</v>
      </c>
      <c r="Z40" s="487">
        <v>0</v>
      </c>
      <c r="AA40" s="489"/>
      <c r="AB40" s="500">
        <f t="shared" si="4"/>
        <v>0</v>
      </c>
    </row>
    <row r="41" spans="1:28" s="513" customFormat="1">
      <c r="A41" s="483"/>
      <c r="B41" s="482"/>
      <c r="C41" s="483"/>
      <c r="D41" s="482"/>
      <c r="E41" s="484"/>
      <c r="F41" s="485"/>
      <c r="G41" s="486"/>
      <c r="H41" s="500">
        <v>0</v>
      </c>
      <c r="I41" s="500">
        <v>0</v>
      </c>
      <c r="J41" s="500">
        <v>0</v>
      </c>
      <c r="K41" s="500">
        <v>0</v>
      </c>
      <c r="L41" s="500">
        <v>0</v>
      </c>
      <c r="M41" s="500">
        <f t="shared" si="0"/>
        <v>0</v>
      </c>
      <c r="N41" s="500">
        <v>0</v>
      </c>
      <c r="O41" s="500">
        <v>0</v>
      </c>
      <c r="P41" s="500">
        <f t="shared" si="1"/>
        <v>0</v>
      </c>
      <c r="Q41" s="500">
        <v>0</v>
      </c>
      <c r="R41" s="500">
        <v>0</v>
      </c>
      <c r="S41" s="500">
        <f t="shared" si="2"/>
        <v>0</v>
      </c>
      <c r="T41" s="500">
        <v>0</v>
      </c>
      <c r="U41" s="500">
        <v>0</v>
      </c>
      <c r="V41" s="500">
        <f t="shared" si="3"/>
        <v>0</v>
      </c>
      <c r="W41" s="488"/>
      <c r="X41" s="500">
        <v>0</v>
      </c>
      <c r="Y41" s="500">
        <v>0</v>
      </c>
      <c r="Z41" s="487">
        <v>0</v>
      </c>
      <c r="AA41" s="489"/>
      <c r="AB41" s="500">
        <f t="shared" si="4"/>
        <v>0</v>
      </c>
    </row>
    <row r="42" spans="1:28" s="513" customFormat="1">
      <c r="A42" s="483"/>
      <c r="B42" s="482"/>
      <c r="C42" s="494"/>
      <c r="D42" s="482"/>
      <c r="E42" s="484"/>
      <c r="F42" s="485"/>
      <c r="G42" s="486"/>
      <c r="H42" s="500">
        <v>0</v>
      </c>
      <c r="I42" s="500">
        <v>0</v>
      </c>
      <c r="J42" s="500">
        <v>0</v>
      </c>
      <c r="K42" s="500">
        <v>0</v>
      </c>
      <c r="L42" s="500">
        <v>0</v>
      </c>
      <c r="M42" s="500">
        <f t="shared" si="0"/>
        <v>0</v>
      </c>
      <c r="N42" s="500">
        <v>0</v>
      </c>
      <c r="O42" s="500">
        <v>0</v>
      </c>
      <c r="P42" s="500">
        <f t="shared" si="1"/>
        <v>0</v>
      </c>
      <c r="Q42" s="500">
        <v>0</v>
      </c>
      <c r="R42" s="500">
        <v>0</v>
      </c>
      <c r="S42" s="500">
        <f t="shared" si="2"/>
        <v>0</v>
      </c>
      <c r="T42" s="500">
        <v>0</v>
      </c>
      <c r="U42" s="500">
        <v>0</v>
      </c>
      <c r="V42" s="500">
        <f t="shared" si="3"/>
        <v>0</v>
      </c>
      <c r="W42" s="488"/>
      <c r="X42" s="500">
        <v>0</v>
      </c>
      <c r="Y42" s="500">
        <v>0</v>
      </c>
      <c r="Z42" s="487">
        <v>0</v>
      </c>
      <c r="AA42" s="489"/>
      <c r="AB42" s="500">
        <f t="shared" si="4"/>
        <v>0</v>
      </c>
    </row>
    <row r="43" spans="1:28" s="513" customFormat="1">
      <c r="A43" s="483"/>
      <c r="B43" s="482"/>
      <c r="C43" s="494"/>
      <c r="D43" s="482"/>
      <c r="E43" s="484"/>
      <c r="F43" s="485"/>
      <c r="G43" s="486"/>
      <c r="H43" s="500">
        <v>0</v>
      </c>
      <c r="I43" s="500">
        <v>0</v>
      </c>
      <c r="J43" s="500">
        <v>0</v>
      </c>
      <c r="K43" s="500">
        <v>0</v>
      </c>
      <c r="L43" s="500">
        <v>0</v>
      </c>
      <c r="M43" s="500">
        <f t="shared" si="0"/>
        <v>0</v>
      </c>
      <c r="N43" s="500">
        <v>0</v>
      </c>
      <c r="O43" s="500">
        <v>0</v>
      </c>
      <c r="P43" s="500">
        <f t="shared" si="1"/>
        <v>0</v>
      </c>
      <c r="Q43" s="500">
        <v>0</v>
      </c>
      <c r="R43" s="500">
        <v>0</v>
      </c>
      <c r="S43" s="500">
        <f t="shared" si="2"/>
        <v>0</v>
      </c>
      <c r="T43" s="500">
        <v>0</v>
      </c>
      <c r="U43" s="500">
        <v>0</v>
      </c>
      <c r="V43" s="500">
        <f t="shared" si="3"/>
        <v>0</v>
      </c>
      <c r="W43" s="488"/>
      <c r="X43" s="500">
        <v>0</v>
      </c>
      <c r="Y43" s="500">
        <v>0</v>
      </c>
      <c r="Z43" s="487">
        <v>0</v>
      </c>
      <c r="AA43" s="489"/>
      <c r="AB43" s="500">
        <f t="shared" si="4"/>
        <v>0</v>
      </c>
    </row>
    <row r="44" spans="1:28" s="513" customFormat="1">
      <c r="A44" s="483"/>
      <c r="B44" s="482"/>
      <c r="C44" s="516"/>
      <c r="D44" s="482"/>
      <c r="E44" s="484"/>
      <c r="F44" s="492"/>
      <c r="G44" s="486"/>
      <c r="H44" s="500">
        <v>0</v>
      </c>
      <c r="I44" s="500">
        <v>0</v>
      </c>
      <c r="J44" s="500">
        <v>0</v>
      </c>
      <c r="K44" s="500">
        <v>0</v>
      </c>
      <c r="L44" s="500">
        <v>0</v>
      </c>
      <c r="M44" s="500">
        <f t="shared" si="0"/>
        <v>0</v>
      </c>
      <c r="N44" s="500">
        <v>0</v>
      </c>
      <c r="O44" s="500">
        <v>0</v>
      </c>
      <c r="P44" s="500">
        <f t="shared" si="1"/>
        <v>0</v>
      </c>
      <c r="Q44" s="500">
        <v>0</v>
      </c>
      <c r="R44" s="500">
        <v>0</v>
      </c>
      <c r="S44" s="500">
        <f t="shared" si="2"/>
        <v>0</v>
      </c>
      <c r="T44" s="500">
        <v>0</v>
      </c>
      <c r="U44" s="500">
        <v>0</v>
      </c>
      <c r="V44" s="500">
        <f t="shared" si="3"/>
        <v>0</v>
      </c>
      <c r="W44" s="488"/>
      <c r="X44" s="500">
        <v>0</v>
      </c>
      <c r="Y44" s="500">
        <v>0</v>
      </c>
      <c r="Z44" s="487">
        <v>0</v>
      </c>
      <c r="AA44" s="489"/>
      <c r="AB44" s="500">
        <f t="shared" si="4"/>
        <v>0</v>
      </c>
    </row>
    <row r="45" spans="1:28" s="513" customFormat="1">
      <c r="A45" s="483"/>
      <c r="B45" s="482"/>
      <c r="C45" s="486"/>
      <c r="D45" s="482"/>
      <c r="E45" s="484"/>
      <c r="F45" s="485"/>
      <c r="G45" s="486"/>
      <c r="H45" s="500">
        <v>0</v>
      </c>
      <c r="I45" s="500">
        <v>0</v>
      </c>
      <c r="J45" s="500">
        <v>0</v>
      </c>
      <c r="K45" s="500">
        <v>0</v>
      </c>
      <c r="L45" s="500">
        <v>0</v>
      </c>
      <c r="M45" s="500">
        <f t="shared" si="0"/>
        <v>0</v>
      </c>
      <c r="N45" s="500">
        <v>0</v>
      </c>
      <c r="O45" s="500">
        <v>0</v>
      </c>
      <c r="P45" s="500">
        <f t="shared" si="1"/>
        <v>0</v>
      </c>
      <c r="Q45" s="500">
        <v>0</v>
      </c>
      <c r="R45" s="500">
        <v>0</v>
      </c>
      <c r="S45" s="500">
        <f t="shared" si="2"/>
        <v>0</v>
      </c>
      <c r="T45" s="500">
        <v>0</v>
      </c>
      <c r="U45" s="500">
        <v>0</v>
      </c>
      <c r="V45" s="500">
        <f t="shared" si="3"/>
        <v>0</v>
      </c>
      <c r="W45" s="488"/>
      <c r="X45" s="500">
        <v>0</v>
      </c>
      <c r="Y45" s="500">
        <v>0</v>
      </c>
      <c r="Z45" s="487">
        <v>0</v>
      </c>
      <c r="AA45" s="489"/>
      <c r="AB45" s="500">
        <f t="shared" si="4"/>
        <v>0</v>
      </c>
    </row>
    <row r="46" spans="1:28" s="513" customFormat="1">
      <c r="A46" s="483"/>
      <c r="B46" s="482"/>
      <c r="C46" s="494"/>
      <c r="D46" s="482"/>
      <c r="E46" s="484"/>
      <c r="F46" s="492"/>
      <c r="G46" s="486"/>
      <c r="H46" s="500">
        <v>0</v>
      </c>
      <c r="I46" s="500">
        <v>0</v>
      </c>
      <c r="J46" s="500">
        <v>0</v>
      </c>
      <c r="K46" s="500">
        <v>0</v>
      </c>
      <c r="L46" s="500">
        <v>0</v>
      </c>
      <c r="M46" s="500">
        <f t="shared" si="0"/>
        <v>0</v>
      </c>
      <c r="N46" s="500">
        <v>0</v>
      </c>
      <c r="O46" s="500">
        <v>0</v>
      </c>
      <c r="P46" s="500">
        <f t="shared" si="1"/>
        <v>0</v>
      </c>
      <c r="Q46" s="500">
        <v>0</v>
      </c>
      <c r="R46" s="500">
        <v>0</v>
      </c>
      <c r="S46" s="500">
        <f t="shared" si="2"/>
        <v>0</v>
      </c>
      <c r="T46" s="500">
        <v>0</v>
      </c>
      <c r="U46" s="500">
        <v>0</v>
      </c>
      <c r="V46" s="500">
        <f t="shared" si="3"/>
        <v>0</v>
      </c>
      <c r="W46" s="488"/>
      <c r="X46" s="500">
        <v>0</v>
      </c>
      <c r="Y46" s="500">
        <v>0</v>
      </c>
      <c r="Z46" s="487">
        <v>0</v>
      </c>
      <c r="AA46" s="489"/>
      <c r="AB46" s="500">
        <f t="shared" si="4"/>
        <v>0</v>
      </c>
    </row>
    <row r="47" spans="1:28" s="513" customFormat="1">
      <c r="A47" s="483"/>
      <c r="B47" s="482"/>
      <c r="C47" s="494"/>
      <c r="D47" s="482"/>
      <c r="E47" s="484"/>
      <c r="F47" s="485"/>
      <c r="G47" s="486"/>
      <c r="H47" s="500">
        <v>0</v>
      </c>
      <c r="I47" s="500">
        <v>0</v>
      </c>
      <c r="J47" s="500">
        <v>0</v>
      </c>
      <c r="K47" s="500">
        <v>0</v>
      </c>
      <c r="L47" s="500">
        <v>0</v>
      </c>
      <c r="M47" s="500">
        <f t="shared" si="0"/>
        <v>0</v>
      </c>
      <c r="N47" s="500">
        <v>0</v>
      </c>
      <c r="O47" s="500">
        <v>0</v>
      </c>
      <c r="P47" s="500">
        <f t="shared" si="1"/>
        <v>0</v>
      </c>
      <c r="Q47" s="500">
        <v>0</v>
      </c>
      <c r="R47" s="500">
        <v>0</v>
      </c>
      <c r="S47" s="500">
        <f t="shared" si="2"/>
        <v>0</v>
      </c>
      <c r="T47" s="500">
        <v>0</v>
      </c>
      <c r="U47" s="500">
        <v>0</v>
      </c>
      <c r="V47" s="500">
        <f t="shared" si="3"/>
        <v>0</v>
      </c>
      <c r="W47" s="488"/>
      <c r="X47" s="500">
        <v>0</v>
      </c>
      <c r="Y47" s="500">
        <v>0</v>
      </c>
      <c r="Z47" s="487">
        <v>0</v>
      </c>
      <c r="AA47" s="489"/>
      <c r="AB47" s="500">
        <f t="shared" si="4"/>
        <v>0</v>
      </c>
    </row>
    <row r="48" spans="1:28" s="513" customFormat="1">
      <c r="A48" s="483"/>
      <c r="B48" s="482"/>
      <c r="C48" s="494"/>
      <c r="D48" s="482"/>
      <c r="E48" s="484"/>
      <c r="F48" s="485"/>
      <c r="G48" s="486"/>
      <c r="H48" s="500">
        <v>0</v>
      </c>
      <c r="I48" s="500">
        <v>0</v>
      </c>
      <c r="J48" s="500">
        <v>0</v>
      </c>
      <c r="K48" s="500">
        <v>0</v>
      </c>
      <c r="L48" s="500">
        <v>0</v>
      </c>
      <c r="M48" s="500">
        <f t="shared" si="0"/>
        <v>0</v>
      </c>
      <c r="N48" s="500">
        <v>0</v>
      </c>
      <c r="O48" s="500">
        <v>0</v>
      </c>
      <c r="P48" s="500">
        <f t="shared" si="1"/>
        <v>0</v>
      </c>
      <c r="Q48" s="500">
        <v>0</v>
      </c>
      <c r="R48" s="500">
        <v>0</v>
      </c>
      <c r="S48" s="500">
        <f t="shared" si="2"/>
        <v>0</v>
      </c>
      <c r="T48" s="500">
        <v>0</v>
      </c>
      <c r="U48" s="500">
        <v>0</v>
      </c>
      <c r="V48" s="500">
        <f t="shared" si="3"/>
        <v>0</v>
      </c>
      <c r="W48" s="488"/>
      <c r="X48" s="500">
        <v>0</v>
      </c>
      <c r="Y48" s="500">
        <v>0</v>
      </c>
      <c r="Z48" s="487">
        <v>0</v>
      </c>
      <c r="AA48" s="489"/>
      <c r="AB48" s="500">
        <f t="shared" si="4"/>
        <v>0</v>
      </c>
    </row>
    <row r="49" spans="1:28" s="513" customFormat="1">
      <c r="A49" s="483"/>
      <c r="B49" s="482"/>
      <c r="C49" s="494"/>
      <c r="D49" s="482"/>
      <c r="E49" s="484"/>
      <c r="F49" s="492"/>
      <c r="G49" s="486"/>
      <c r="H49" s="500">
        <v>0</v>
      </c>
      <c r="I49" s="500">
        <v>0</v>
      </c>
      <c r="J49" s="500">
        <v>0</v>
      </c>
      <c r="K49" s="500">
        <v>0</v>
      </c>
      <c r="L49" s="500">
        <v>0</v>
      </c>
      <c r="M49" s="500">
        <f t="shared" si="0"/>
        <v>0</v>
      </c>
      <c r="N49" s="500">
        <v>0</v>
      </c>
      <c r="O49" s="500">
        <v>0</v>
      </c>
      <c r="P49" s="500">
        <f t="shared" si="1"/>
        <v>0</v>
      </c>
      <c r="Q49" s="500">
        <v>0</v>
      </c>
      <c r="R49" s="500">
        <v>0</v>
      </c>
      <c r="S49" s="500">
        <f t="shared" si="2"/>
        <v>0</v>
      </c>
      <c r="T49" s="500">
        <v>0</v>
      </c>
      <c r="U49" s="500">
        <v>0</v>
      </c>
      <c r="V49" s="500">
        <f t="shared" si="3"/>
        <v>0</v>
      </c>
      <c r="W49" s="488"/>
      <c r="X49" s="500">
        <v>0</v>
      </c>
      <c r="Y49" s="500">
        <v>0</v>
      </c>
      <c r="Z49" s="487">
        <v>0</v>
      </c>
      <c r="AA49" s="489"/>
      <c r="AB49" s="500">
        <f t="shared" si="4"/>
        <v>0</v>
      </c>
    </row>
    <row r="50" spans="1:28" s="513" customFormat="1">
      <c r="A50" s="483"/>
      <c r="B50" s="482"/>
      <c r="C50" s="494"/>
      <c r="D50" s="482"/>
      <c r="E50" s="484"/>
      <c r="F50" s="495"/>
      <c r="G50" s="486"/>
      <c r="H50" s="500">
        <v>0</v>
      </c>
      <c r="I50" s="500">
        <v>0</v>
      </c>
      <c r="J50" s="500">
        <v>0</v>
      </c>
      <c r="K50" s="500">
        <v>0</v>
      </c>
      <c r="L50" s="500">
        <v>0</v>
      </c>
      <c r="M50" s="500">
        <f t="shared" si="0"/>
        <v>0</v>
      </c>
      <c r="N50" s="500">
        <v>0</v>
      </c>
      <c r="O50" s="500">
        <v>0</v>
      </c>
      <c r="P50" s="500">
        <f t="shared" si="1"/>
        <v>0</v>
      </c>
      <c r="Q50" s="500">
        <v>0</v>
      </c>
      <c r="R50" s="500">
        <v>0</v>
      </c>
      <c r="S50" s="500">
        <f t="shared" si="2"/>
        <v>0</v>
      </c>
      <c r="T50" s="500">
        <v>0</v>
      </c>
      <c r="U50" s="500">
        <v>0</v>
      </c>
      <c r="V50" s="500">
        <f t="shared" si="3"/>
        <v>0</v>
      </c>
      <c r="W50" s="488"/>
      <c r="X50" s="500">
        <v>0</v>
      </c>
      <c r="Y50" s="500">
        <v>0</v>
      </c>
      <c r="Z50" s="487">
        <v>0</v>
      </c>
      <c r="AA50" s="489"/>
      <c r="AB50" s="500">
        <f t="shared" si="4"/>
        <v>0</v>
      </c>
    </row>
    <row r="51" spans="1:28" s="513" customFormat="1">
      <c r="A51" s="483"/>
      <c r="B51" s="482"/>
      <c r="C51" s="494"/>
      <c r="D51" s="482"/>
      <c r="E51" s="484"/>
      <c r="F51" s="485"/>
      <c r="G51" s="486"/>
      <c r="H51" s="500">
        <v>0</v>
      </c>
      <c r="I51" s="500">
        <v>0</v>
      </c>
      <c r="J51" s="500">
        <v>0</v>
      </c>
      <c r="K51" s="500">
        <v>0</v>
      </c>
      <c r="L51" s="500">
        <v>0</v>
      </c>
      <c r="M51" s="500">
        <f t="shared" si="0"/>
        <v>0</v>
      </c>
      <c r="N51" s="500">
        <v>0</v>
      </c>
      <c r="O51" s="500">
        <v>0</v>
      </c>
      <c r="P51" s="500">
        <f t="shared" si="1"/>
        <v>0</v>
      </c>
      <c r="Q51" s="500">
        <v>0</v>
      </c>
      <c r="R51" s="500">
        <v>0</v>
      </c>
      <c r="S51" s="500">
        <f t="shared" si="2"/>
        <v>0</v>
      </c>
      <c r="T51" s="500">
        <v>0</v>
      </c>
      <c r="U51" s="500">
        <v>0</v>
      </c>
      <c r="V51" s="500">
        <f t="shared" si="3"/>
        <v>0</v>
      </c>
      <c r="W51" s="488"/>
      <c r="X51" s="500">
        <v>0</v>
      </c>
      <c r="Y51" s="500">
        <v>0</v>
      </c>
      <c r="Z51" s="487">
        <v>0</v>
      </c>
      <c r="AA51" s="489"/>
      <c r="AB51" s="500">
        <f t="shared" si="4"/>
        <v>0</v>
      </c>
    </row>
    <row r="52" spans="1:28" s="513" customFormat="1">
      <c r="A52" s="483"/>
      <c r="B52" s="482"/>
      <c r="C52" s="486"/>
      <c r="D52" s="482"/>
      <c r="E52" s="484"/>
      <c r="F52" s="485"/>
      <c r="G52" s="486"/>
      <c r="H52" s="500">
        <v>0</v>
      </c>
      <c r="I52" s="500">
        <v>0</v>
      </c>
      <c r="J52" s="500">
        <v>0</v>
      </c>
      <c r="K52" s="500">
        <v>0</v>
      </c>
      <c r="L52" s="500">
        <v>0</v>
      </c>
      <c r="M52" s="500">
        <f t="shared" si="0"/>
        <v>0</v>
      </c>
      <c r="N52" s="500">
        <v>0</v>
      </c>
      <c r="O52" s="500">
        <v>0</v>
      </c>
      <c r="P52" s="500">
        <f t="shared" si="1"/>
        <v>0</v>
      </c>
      <c r="Q52" s="500">
        <v>0</v>
      </c>
      <c r="R52" s="500">
        <v>0</v>
      </c>
      <c r="S52" s="500">
        <f t="shared" si="2"/>
        <v>0</v>
      </c>
      <c r="T52" s="500">
        <v>0</v>
      </c>
      <c r="U52" s="500">
        <v>0</v>
      </c>
      <c r="V52" s="500">
        <f t="shared" si="3"/>
        <v>0</v>
      </c>
      <c r="W52" s="488"/>
      <c r="X52" s="500">
        <v>0</v>
      </c>
      <c r="Y52" s="500">
        <v>0</v>
      </c>
      <c r="Z52" s="487">
        <v>0</v>
      </c>
      <c r="AA52" s="489"/>
      <c r="AB52" s="500">
        <f t="shared" si="4"/>
        <v>0</v>
      </c>
    </row>
    <row r="53" spans="1:28" s="513" customFormat="1">
      <c r="A53" s="483"/>
      <c r="B53" s="482"/>
      <c r="C53" s="516"/>
      <c r="D53" s="482"/>
      <c r="E53" s="484"/>
      <c r="F53" s="492"/>
      <c r="G53" s="486"/>
      <c r="H53" s="500">
        <v>0</v>
      </c>
      <c r="I53" s="500">
        <v>0</v>
      </c>
      <c r="J53" s="500">
        <v>0</v>
      </c>
      <c r="K53" s="500">
        <v>0</v>
      </c>
      <c r="L53" s="500">
        <v>0</v>
      </c>
      <c r="M53" s="500">
        <f t="shared" si="0"/>
        <v>0</v>
      </c>
      <c r="N53" s="500">
        <v>0</v>
      </c>
      <c r="O53" s="500">
        <v>0</v>
      </c>
      <c r="P53" s="500">
        <f t="shared" si="1"/>
        <v>0</v>
      </c>
      <c r="Q53" s="500">
        <v>0</v>
      </c>
      <c r="R53" s="500">
        <v>0</v>
      </c>
      <c r="S53" s="500">
        <f t="shared" si="2"/>
        <v>0</v>
      </c>
      <c r="T53" s="500">
        <v>0</v>
      </c>
      <c r="U53" s="500">
        <v>0</v>
      </c>
      <c r="V53" s="500">
        <f t="shared" si="3"/>
        <v>0</v>
      </c>
      <c r="W53" s="488"/>
      <c r="X53" s="500">
        <v>0</v>
      </c>
      <c r="Y53" s="500">
        <v>0</v>
      </c>
      <c r="Z53" s="487">
        <v>0</v>
      </c>
      <c r="AA53" s="489"/>
      <c r="AB53" s="500">
        <f t="shared" si="4"/>
        <v>0</v>
      </c>
    </row>
    <row r="54" spans="1:28" s="513" customFormat="1">
      <c r="A54" s="483"/>
      <c r="B54" s="482"/>
      <c r="C54" s="494"/>
      <c r="D54" s="482"/>
      <c r="E54" s="484"/>
      <c r="F54" s="492"/>
      <c r="G54" s="486"/>
      <c r="H54" s="500">
        <v>0</v>
      </c>
      <c r="I54" s="500">
        <v>0</v>
      </c>
      <c r="J54" s="500">
        <v>0</v>
      </c>
      <c r="K54" s="500">
        <v>0</v>
      </c>
      <c r="L54" s="500">
        <v>0</v>
      </c>
      <c r="M54" s="500">
        <f t="shared" si="0"/>
        <v>0</v>
      </c>
      <c r="N54" s="500">
        <v>0</v>
      </c>
      <c r="O54" s="500">
        <v>0</v>
      </c>
      <c r="P54" s="500">
        <f t="shared" si="1"/>
        <v>0</v>
      </c>
      <c r="Q54" s="500">
        <v>0</v>
      </c>
      <c r="R54" s="500">
        <v>0</v>
      </c>
      <c r="S54" s="500">
        <f t="shared" si="2"/>
        <v>0</v>
      </c>
      <c r="T54" s="500">
        <v>0</v>
      </c>
      <c r="U54" s="500">
        <v>0</v>
      </c>
      <c r="V54" s="500">
        <f t="shared" si="3"/>
        <v>0</v>
      </c>
      <c r="W54" s="488"/>
      <c r="X54" s="500">
        <v>0</v>
      </c>
      <c r="Y54" s="500">
        <v>0</v>
      </c>
      <c r="Z54" s="487">
        <v>0</v>
      </c>
      <c r="AA54" s="489"/>
      <c r="AB54" s="500">
        <f t="shared" si="4"/>
        <v>0</v>
      </c>
    </row>
    <row r="55" spans="1:28" s="513" customFormat="1">
      <c r="A55" s="483"/>
      <c r="B55" s="482"/>
      <c r="C55" s="486"/>
      <c r="D55" s="482"/>
      <c r="E55" s="484"/>
      <c r="F55" s="485"/>
      <c r="G55" s="486"/>
      <c r="H55" s="500">
        <v>0</v>
      </c>
      <c r="I55" s="500">
        <v>0</v>
      </c>
      <c r="J55" s="500">
        <v>0</v>
      </c>
      <c r="K55" s="500">
        <v>0</v>
      </c>
      <c r="L55" s="500">
        <v>0</v>
      </c>
      <c r="M55" s="500">
        <f t="shared" si="0"/>
        <v>0</v>
      </c>
      <c r="N55" s="500">
        <v>0</v>
      </c>
      <c r="O55" s="500">
        <v>0</v>
      </c>
      <c r="P55" s="500">
        <f t="shared" si="1"/>
        <v>0</v>
      </c>
      <c r="Q55" s="500">
        <v>0</v>
      </c>
      <c r="R55" s="500">
        <v>0</v>
      </c>
      <c r="S55" s="500">
        <f t="shared" si="2"/>
        <v>0</v>
      </c>
      <c r="T55" s="500">
        <v>0</v>
      </c>
      <c r="U55" s="500">
        <v>0</v>
      </c>
      <c r="V55" s="500">
        <f t="shared" si="3"/>
        <v>0</v>
      </c>
      <c r="W55" s="488"/>
      <c r="X55" s="500">
        <v>0</v>
      </c>
      <c r="Y55" s="500">
        <v>0</v>
      </c>
      <c r="Z55" s="487">
        <v>0</v>
      </c>
      <c r="AA55" s="489"/>
      <c r="AB55" s="500">
        <f t="shared" si="4"/>
        <v>0</v>
      </c>
    </row>
    <row r="56" spans="1:28" s="513" customFormat="1">
      <c r="A56" s="483"/>
      <c r="B56" s="482"/>
      <c r="C56" s="494"/>
      <c r="D56" s="482"/>
      <c r="E56" s="484"/>
      <c r="F56" s="485"/>
      <c r="G56" s="486"/>
      <c r="H56" s="500">
        <v>0</v>
      </c>
      <c r="I56" s="500">
        <v>0</v>
      </c>
      <c r="J56" s="500">
        <v>0</v>
      </c>
      <c r="K56" s="500">
        <v>0</v>
      </c>
      <c r="L56" s="500">
        <v>0</v>
      </c>
      <c r="M56" s="500">
        <f t="shared" si="0"/>
        <v>0</v>
      </c>
      <c r="N56" s="500">
        <v>0</v>
      </c>
      <c r="O56" s="500">
        <v>0</v>
      </c>
      <c r="P56" s="500">
        <f t="shared" si="1"/>
        <v>0</v>
      </c>
      <c r="Q56" s="500">
        <v>0</v>
      </c>
      <c r="R56" s="500">
        <v>0</v>
      </c>
      <c r="S56" s="500">
        <f t="shared" si="2"/>
        <v>0</v>
      </c>
      <c r="T56" s="500">
        <v>0</v>
      </c>
      <c r="U56" s="500">
        <v>0</v>
      </c>
      <c r="V56" s="500">
        <f t="shared" si="3"/>
        <v>0</v>
      </c>
      <c r="W56" s="488"/>
      <c r="X56" s="500">
        <v>0</v>
      </c>
      <c r="Y56" s="500">
        <v>0</v>
      </c>
      <c r="Z56" s="487">
        <v>0</v>
      </c>
      <c r="AA56" s="489"/>
      <c r="AB56" s="500">
        <f t="shared" si="4"/>
        <v>0</v>
      </c>
    </row>
    <row r="57" spans="1:28" s="514" customFormat="1">
      <c r="A57" s="483"/>
      <c r="B57" s="482"/>
      <c r="C57" s="494"/>
      <c r="D57" s="482"/>
      <c r="E57" s="484"/>
      <c r="F57" s="485"/>
      <c r="G57" s="486"/>
      <c r="H57" s="500">
        <v>0</v>
      </c>
      <c r="I57" s="500">
        <v>0</v>
      </c>
      <c r="J57" s="500">
        <v>0</v>
      </c>
      <c r="K57" s="500">
        <v>0</v>
      </c>
      <c r="L57" s="500">
        <v>0</v>
      </c>
      <c r="M57" s="500">
        <f t="shared" si="0"/>
        <v>0</v>
      </c>
      <c r="N57" s="500">
        <v>0</v>
      </c>
      <c r="O57" s="500">
        <v>0</v>
      </c>
      <c r="P57" s="500">
        <f t="shared" si="1"/>
        <v>0</v>
      </c>
      <c r="Q57" s="500">
        <v>0</v>
      </c>
      <c r="R57" s="500">
        <v>0</v>
      </c>
      <c r="S57" s="500">
        <f t="shared" si="2"/>
        <v>0</v>
      </c>
      <c r="T57" s="500">
        <v>0</v>
      </c>
      <c r="U57" s="500">
        <v>0</v>
      </c>
      <c r="V57" s="500">
        <f t="shared" si="3"/>
        <v>0</v>
      </c>
      <c r="W57" s="488"/>
      <c r="X57" s="500">
        <v>0</v>
      </c>
      <c r="Y57" s="500">
        <v>0</v>
      </c>
      <c r="Z57" s="487">
        <v>0</v>
      </c>
      <c r="AA57" s="489"/>
      <c r="AB57" s="500">
        <f t="shared" si="4"/>
        <v>0</v>
      </c>
    </row>
    <row r="58" spans="1:28" s="515" customFormat="1">
      <c r="A58" s="483"/>
      <c r="B58" s="482"/>
      <c r="C58" s="494"/>
      <c r="D58" s="482"/>
      <c r="E58" s="484"/>
      <c r="F58" s="485"/>
      <c r="G58" s="486"/>
      <c r="H58" s="500">
        <v>0</v>
      </c>
      <c r="I58" s="500">
        <v>0</v>
      </c>
      <c r="J58" s="500">
        <v>0</v>
      </c>
      <c r="K58" s="500">
        <v>0</v>
      </c>
      <c r="L58" s="500">
        <v>0</v>
      </c>
      <c r="M58" s="500">
        <f t="shared" si="0"/>
        <v>0</v>
      </c>
      <c r="N58" s="500">
        <v>0</v>
      </c>
      <c r="O58" s="500">
        <v>0</v>
      </c>
      <c r="P58" s="500">
        <f t="shared" si="1"/>
        <v>0</v>
      </c>
      <c r="Q58" s="500">
        <v>0</v>
      </c>
      <c r="R58" s="500">
        <v>0</v>
      </c>
      <c r="S58" s="500">
        <f t="shared" si="2"/>
        <v>0</v>
      </c>
      <c r="T58" s="500">
        <v>0</v>
      </c>
      <c r="U58" s="500">
        <v>0</v>
      </c>
      <c r="V58" s="500">
        <f t="shared" si="3"/>
        <v>0</v>
      </c>
      <c r="W58" s="488"/>
      <c r="X58" s="500">
        <v>0</v>
      </c>
      <c r="Y58" s="500">
        <v>0</v>
      </c>
      <c r="Z58" s="487">
        <v>0</v>
      </c>
      <c r="AA58" s="489"/>
      <c r="AB58" s="500">
        <f t="shared" si="4"/>
        <v>0</v>
      </c>
    </row>
    <row r="59" spans="1:28" s="515" customFormat="1">
      <c r="A59" s="483"/>
      <c r="B59" s="482"/>
      <c r="C59" s="494"/>
      <c r="D59" s="482"/>
      <c r="E59" s="484"/>
      <c r="F59" s="485"/>
      <c r="G59" s="486"/>
      <c r="H59" s="500">
        <v>0</v>
      </c>
      <c r="I59" s="500">
        <v>0</v>
      </c>
      <c r="J59" s="500">
        <v>0</v>
      </c>
      <c r="K59" s="500">
        <v>0</v>
      </c>
      <c r="L59" s="500">
        <v>0</v>
      </c>
      <c r="M59" s="500">
        <f t="shared" si="0"/>
        <v>0</v>
      </c>
      <c r="N59" s="500">
        <v>0</v>
      </c>
      <c r="O59" s="500">
        <v>0</v>
      </c>
      <c r="P59" s="500">
        <f t="shared" si="1"/>
        <v>0</v>
      </c>
      <c r="Q59" s="500">
        <v>0</v>
      </c>
      <c r="R59" s="500">
        <v>0</v>
      </c>
      <c r="S59" s="500">
        <f t="shared" si="2"/>
        <v>0</v>
      </c>
      <c r="T59" s="500">
        <v>0</v>
      </c>
      <c r="U59" s="500">
        <v>0</v>
      </c>
      <c r="V59" s="500">
        <f t="shared" si="3"/>
        <v>0</v>
      </c>
      <c r="W59" s="488"/>
      <c r="X59" s="500">
        <v>0</v>
      </c>
      <c r="Y59" s="500">
        <v>0</v>
      </c>
      <c r="Z59" s="487">
        <v>0</v>
      </c>
      <c r="AA59" s="489"/>
      <c r="AB59" s="500">
        <f t="shared" si="4"/>
        <v>0</v>
      </c>
    </row>
    <row r="60" spans="1:28" s="515" customFormat="1">
      <c r="A60" s="483"/>
      <c r="B60" s="482"/>
      <c r="C60" s="494"/>
      <c r="D60" s="482"/>
      <c r="E60" s="484"/>
      <c r="F60" s="485"/>
      <c r="G60" s="486"/>
      <c r="H60" s="500">
        <v>0</v>
      </c>
      <c r="I60" s="500">
        <v>0</v>
      </c>
      <c r="J60" s="500">
        <v>0</v>
      </c>
      <c r="K60" s="500">
        <v>0</v>
      </c>
      <c r="L60" s="500">
        <v>0</v>
      </c>
      <c r="M60" s="500">
        <f t="shared" si="0"/>
        <v>0</v>
      </c>
      <c r="N60" s="500">
        <v>0</v>
      </c>
      <c r="O60" s="500">
        <v>0</v>
      </c>
      <c r="P60" s="500">
        <f t="shared" si="1"/>
        <v>0</v>
      </c>
      <c r="Q60" s="500">
        <v>0</v>
      </c>
      <c r="R60" s="500">
        <v>0</v>
      </c>
      <c r="S60" s="500">
        <f t="shared" si="2"/>
        <v>0</v>
      </c>
      <c r="T60" s="500">
        <v>0</v>
      </c>
      <c r="U60" s="500">
        <v>0</v>
      </c>
      <c r="V60" s="500">
        <f t="shared" si="3"/>
        <v>0</v>
      </c>
      <c r="W60" s="488"/>
      <c r="X60" s="500">
        <v>0</v>
      </c>
      <c r="Y60" s="500">
        <v>0</v>
      </c>
      <c r="Z60" s="487">
        <v>0</v>
      </c>
      <c r="AA60" s="489"/>
      <c r="AB60" s="500">
        <f t="shared" si="4"/>
        <v>0</v>
      </c>
    </row>
    <row r="61" spans="1:28" s="515" customFormat="1">
      <c r="A61" s="483"/>
      <c r="B61" s="482"/>
      <c r="C61" s="483"/>
      <c r="D61" s="482"/>
      <c r="E61" s="484"/>
      <c r="F61" s="485"/>
      <c r="G61" s="486"/>
      <c r="H61" s="500">
        <v>0</v>
      </c>
      <c r="I61" s="500">
        <v>0</v>
      </c>
      <c r="J61" s="500">
        <v>0</v>
      </c>
      <c r="K61" s="500">
        <v>0</v>
      </c>
      <c r="L61" s="500">
        <v>0</v>
      </c>
      <c r="M61" s="500">
        <f t="shared" si="0"/>
        <v>0</v>
      </c>
      <c r="N61" s="500">
        <v>0</v>
      </c>
      <c r="O61" s="500">
        <v>0</v>
      </c>
      <c r="P61" s="500">
        <f t="shared" si="1"/>
        <v>0</v>
      </c>
      <c r="Q61" s="500">
        <v>0</v>
      </c>
      <c r="R61" s="500">
        <v>0</v>
      </c>
      <c r="S61" s="500">
        <f t="shared" si="2"/>
        <v>0</v>
      </c>
      <c r="T61" s="500">
        <v>0</v>
      </c>
      <c r="U61" s="500">
        <v>0</v>
      </c>
      <c r="V61" s="500">
        <f t="shared" si="3"/>
        <v>0</v>
      </c>
      <c r="W61" s="488"/>
      <c r="X61" s="500">
        <v>0</v>
      </c>
      <c r="Y61" s="500">
        <v>0</v>
      </c>
      <c r="Z61" s="487">
        <v>0</v>
      </c>
      <c r="AA61" s="489"/>
      <c r="AB61" s="500">
        <f t="shared" si="4"/>
        <v>0</v>
      </c>
    </row>
    <row r="62" spans="1:28" s="515" customFormat="1">
      <c r="A62" s="483"/>
      <c r="B62" s="482"/>
      <c r="C62" s="516"/>
      <c r="D62" s="482"/>
      <c r="E62" s="484"/>
      <c r="F62" s="485"/>
      <c r="G62" s="486"/>
      <c r="H62" s="500">
        <v>0</v>
      </c>
      <c r="I62" s="500">
        <v>0</v>
      </c>
      <c r="J62" s="500">
        <v>0</v>
      </c>
      <c r="K62" s="500">
        <v>0</v>
      </c>
      <c r="L62" s="500">
        <v>0</v>
      </c>
      <c r="M62" s="500">
        <f t="shared" si="0"/>
        <v>0</v>
      </c>
      <c r="N62" s="500">
        <v>0</v>
      </c>
      <c r="O62" s="500">
        <v>0</v>
      </c>
      <c r="P62" s="500">
        <f t="shared" si="1"/>
        <v>0</v>
      </c>
      <c r="Q62" s="500">
        <v>0</v>
      </c>
      <c r="R62" s="500">
        <v>0</v>
      </c>
      <c r="S62" s="500">
        <f t="shared" si="2"/>
        <v>0</v>
      </c>
      <c r="T62" s="500">
        <v>0</v>
      </c>
      <c r="U62" s="500">
        <v>0</v>
      </c>
      <c r="V62" s="500">
        <f t="shared" si="3"/>
        <v>0</v>
      </c>
      <c r="W62" s="488"/>
      <c r="X62" s="500">
        <v>0</v>
      </c>
      <c r="Y62" s="500">
        <v>0</v>
      </c>
      <c r="Z62" s="487">
        <v>0</v>
      </c>
      <c r="AA62" s="489"/>
      <c r="AB62" s="500">
        <f t="shared" si="4"/>
        <v>0</v>
      </c>
    </row>
    <row r="63" spans="1:28" s="515" customFormat="1">
      <c r="A63" s="483"/>
      <c r="B63" s="482"/>
      <c r="C63" s="494"/>
      <c r="D63" s="482"/>
      <c r="E63" s="484"/>
      <c r="F63" s="485"/>
      <c r="G63" s="486"/>
      <c r="H63" s="500">
        <v>0</v>
      </c>
      <c r="I63" s="500">
        <v>0</v>
      </c>
      <c r="J63" s="500">
        <v>0</v>
      </c>
      <c r="K63" s="500">
        <v>0</v>
      </c>
      <c r="L63" s="500">
        <v>0</v>
      </c>
      <c r="M63" s="500">
        <f t="shared" si="0"/>
        <v>0</v>
      </c>
      <c r="N63" s="500">
        <v>0</v>
      </c>
      <c r="O63" s="500">
        <v>0</v>
      </c>
      <c r="P63" s="500">
        <f t="shared" si="1"/>
        <v>0</v>
      </c>
      <c r="Q63" s="500">
        <v>0</v>
      </c>
      <c r="R63" s="500">
        <v>0</v>
      </c>
      <c r="S63" s="500">
        <f t="shared" si="2"/>
        <v>0</v>
      </c>
      <c r="T63" s="500">
        <v>0</v>
      </c>
      <c r="U63" s="500">
        <v>0</v>
      </c>
      <c r="V63" s="500">
        <f t="shared" si="3"/>
        <v>0</v>
      </c>
      <c r="W63" s="488"/>
      <c r="X63" s="500">
        <v>0</v>
      </c>
      <c r="Y63" s="500">
        <v>0</v>
      </c>
      <c r="Z63" s="487">
        <v>0</v>
      </c>
      <c r="AA63" s="489"/>
      <c r="AB63" s="500">
        <f t="shared" si="4"/>
        <v>0</v>
      </c>
    </row>
    <row r="64" spans="1:28" s="515" customFormat="1">
      <c r="A64" s="483"/>
      <c r="B64" s="482"/>
      <c r="C64" s="494"/>
      <c r="D64" s="482"/>
      <c r="E64" s="484"/>
      <c r="F64" s="495"/>
      <c r="G64" s="486"/>
      <c r="H64" s="500">
        <v>0</v>
      </c>
      <c r="I64" s="500">
        <v>0</v>
      </c>
      <c r="J64" s="500">
        <v>0</v>
      </c>
      <c r="K64" s="500">
        <v>0</v>
      </c>
      <c r="L64" s="500">
        <v>0</v>
      </c>
      <c r="M64" s="500">
        <f t="shared" si="0"/>
        <v>0</v>
      </c>
      <c r="N64" s="500">
        <v>0</v>
      </c>
      <c r="O64" s="500">
        <v>0</v>
      </c>
      <c r="P64" s="500">
        <f t="shared" si="1"/>
        <v>0</v>
      </c>
      <c r="Q64" s="500">
        <v>0</v>
      </c>
      <c r="R64" s="500">
        <v>0</v>
      </c>
      <c r="S64" s="500">
        <f t="shared" si="2"/>
        <v>0</v>
      </c>
      <c r="T64" s="500">
        <v>0</v>
      </c>
      <c r="U64" s="500">
        <v>0</v>
      </c>
      <c r="V64" s="500">
        <f t="shared" si="3"/>
        <v>0</v>
      </c>
      <c r="W64" s="488"/>
      <c r="X64" s="500">
        <v>0</v>
      </c>
      <c r="Y64" s="500">
        <v>0</v>
      </c>
      <c r="Z64" s="487">
        <v>0</v>
      </c>
      <c r="AA64" s="489"/>
      <c r="AB64" s="500">
        <f t="shared" si="4"/>
        <v>0</v>
      </c>
    </row>
    <row r="65" spans="1:28" s="515" customFormat="1">
      <c r="A65" s="483"/>
      <c r="B65" s="482"/>
      <c r="C65" s="516"/>
      <c r="D65" s="482"/>
      <c r="E65" s="484"/>
      <c r="F65" s="485"/>
      <c r="G65" s="486"/>
      <c r="H65" s="500">
        <v>0</v>
      </c>
      <c r="I65" s="500">
        <v>0</v>
      </c>
      <c r="J65" s="500">
        <v>0</v>
      </c>
      <c r="K65" s="500">
        <v>0</v>
      </c>
      <c r="L65" s="500">
        <v>0</v>
      </c>
      <c r="M65" s="500">
        <f t="shared" si="0"/>
        <v>0</v>
      </c>
      <c r="N65" s="500">
        <v>0</v>
      </c>
      <c r="O65" s="500">
        <v>0</v>
      </c>
      <c r="P65" s="500">
        <f t="shared" si="1"/>
        <v>0</v>
      </c>
      <c r="Q65" s="500">
        <v>0</v>
      </c>
      <c r="R65" s="500">
        <v>0</v>
      </c>
      <c r="S65" s="500">
        <f t="shared" si="2"/>
        <v>0</v>
      </c>
      <c r="T65" s="500">
        <v>0</v>
      </c>
      <c r="U65" s="500">
        <v>0</v>
      </c>
      <c r="V65" s="500">
        <f t="shared" si="3"/>
        <v>0</v>
      </c>
      <c r="W65" s="488"/>
      <c r="X65" s="500">
        <v>0</v>
      </c>
      <c r="Y65" s="500">
        <v>0</v>
      </c>
      <c r="Z65" s="487">
        <v>0</v>
      </c>
      <c r="AA65" s="489"/>
      <c r="AB65" s="500">
        <f t="shared" si="4"/>
        <v>0</v>
      </c>
    </row>
    <row r="66" spans="1:28" s="515" customFormat="1">
      <c r="A66" s="483"/>
      <c r="B66" s="482"/>
      <c r="C66" s="494"/>
      <c r="D66" s="482"/>
      <c r="E66" s="484"/>
      <c r="F66" s="485"/>
      <c r="G66" s="486"/>
      <c r="H66" s="500">
        <v>0</v>
      </c>
      <c r="I66" s="500">
        <v>0</v>
      </c>
      <c r="J66" s="500">
        <v>0</v>
      </c>
      <c r="K66" s="500">
        <v>0</v>
      </c>
      <c r="L66" s="500">
        <v>0</v>
      </c>
      <c r="M66" s="500">
        <f t="shared" si="0"/>
        <v>0</v>
      </c>
      <c r="N66" s="500">
        <v>0</v>
      </c>
      <c r="O66" s="500">
        <v>0</v>
      </c>
      <c r="P66" s="500">
        <f t="shared" si="1"/>
        <v>0</v>
      </c>
      <c r="Q66" s="500">
        <v>0</v>
      </c>
      <c r="R66" s="500">
        <v>0</v>
      </c>
      <c r="S66" s="500">
        <f t="shared" si="2"/>
        <v>0</v>
      </c>
      <c r="T66" s="500">
        <v>0</v>
      </c>
      <c r="U66" s="500">
        <v>0</v>
      </c>
      <c r="V66" s="500">
        <f t="shared" si="3"/>
        <v>0</v>
      </c>
      <c r="W66" s="488"/>
      <c r="X66" s="500">
        <v>0</v>
      </c>
      <c r="Y66" s="500">
        <v>0</v>
      </c>
      <c r="Z66" s="487">
        <v>0</v>
      </c>
      <c r="AA66" s="489"/>
      <c r="AB66" s="500">
        <f t="shared" si="4"/>
        <v>0</v>
      </c>
    </row>
    <row r="67" spans="1:28" s="515" customFormat="1">
      <c r="A67" s="483"/>
      <c r="B67" s="482"/>
      <c r="C67" s="494"/>
      <c r="D67" s="482"/>
      <c r="E67" s="484"/>
      <c r="F67" s="485"/>
      <c r="G67" s="486"/>
      <c r="H67" s="500">
        <v>0</v>
      </c>
      <c r="I67" s="500">
        <v>0</v>
      </c>
      <c r="J67" s="500">
        <v>0</v>
      </c>
      <c r="K67" s="500">
        <v>0</v>
      </c>
      <c r="L67" s="500">
        <v>0</v>
      </c>
      <c r="M67" s="500">
        <f t="shared" ref="M67:M130" si="5">K67-L67</f>
        <v>0</v>
      </c>
      <c r="N67" s="500">
        <v>0</v>
      </c>
      <c r="O67" s="500">
        <v>0</v>
      </c>
      <c r="P67" s="500">
        <f t="shared" ref="P67:P130" si="6">N67-O67</f>
        <v>0</v>
      </c>
      <c r="Q67" s="500">
        <v>0</v>
      </c>
      <c r="R67" s="500">
        <v>0</v>
      </c>
      <c r="S67" s="500">
        <f t="shared" ref="S67:S130" si="7">Q67-R67</f>
        <v>0</v>
      </c>
      <c r="T67" s="500">
        <v>0</v>
      </c>
      <c r="U67" s="500">
        <v>0</v>
      </c>
      <c r="V67" s="500">
        <f t="shared" ref="V67:V130" si="8">T67-U67</f>
        <v>0</v>
      </c>
      <c r="W67" s="488"/>
      <c r="X67" s="500">
        <v>0</v>
      </c>
      <c r="Y67" s="500">
        <v>0</v>
      </c>
      <c r="Z67" s="487">
        <v>0</v>
      </c>
      <c r="AA67" s="489"/>
      <c r="AB67" s="500">
        <f t="shared" ref="AB67:AB130" si="9">SUM(Z67,V67,S67,P67,M67,J67,I67)</f>
        <v>0</v>
      </c>
    </row>
    <row r="68" spans="1:28" s="515" customFormat="1">
      <c r="A68" s="483"/>
      <c r="B68" s="482"/>
      <c r="C68" s="494"/>
      <c r="D68" s="482"/>
      <c r="E68" s="484"/>
      <c r="F68" s="485"/>
      <c r="G68" s="486"/>
      <c r="H68" s="500">
        <v>0</v>
      </c>
      <c r="I68" s="500">
        <v>0</v>
      </c>
      <c r="J68" s="500">
        <v>0</v>
      </c>
      <c r="K68" s="500">
        <v>0</v>
      </c>
      <c r="L68" s="500">
        <v>0</v>
      </c>
      <c r="M68" s="500">
        <f t="shared" si="5"/>
        <v>0</v>
      </c>
      <c r="N68" s="500">
        <v>0</v>
      </c>
      <c r="O68" s="500">
        <v>0</v>
      </c>
      <c r="P68" s="500">
        <f t="shared" si="6"/>
        <v>0</v>
      </c>
      <c r="Q68" s="500">
        <v>0</v>
      </c>
      <c r="R68" s="500">
        <v>0</v>
      </c>
      <c r="S68" s="500">
        <f t="shared" si="7"/>
        <v>0</v>
      </c>
      <c r="T68" s="500">
        <v>0</v>
      </c>
      <c r="U68" s="500">
        <v>0</v>
      </c>
      <c r="V68" s="500">
        <f t="shared" si="8"/>
        <v>0</v>
      </c>
      <c r="W68" s="488"/>
      <c r="X68" s="500">
        <v>0</v>
      </c>
      <c r="Y68" s="500">
        <v>0</v>
      </c>
      <c r="Z68" s="487">
        <v>0</v>
      </c>
      <c r="AA68" s="489"/>
      <c r="AB68" s="500">
        <f t="shared" si="9"/>
        <v>0</v>
      </c>
    </row>
    <row r="69" spans="1:28" s="515" customFormat="1">
      <c r="A69" s="483"/>
      <c r="B69" s="482"/>
      <c r="C69" s="494"/>
      <c r="D69" s="482"/>
      <c r="E69" s="484"/>
      <c r="F69" s="492"/>
      <c r="G69" s="486"/>
      <c r="H69" s="500">
        <v>0</v>
      </c>
      <c r="I69" s="500">
        <v>0</v>
      </c>
      <c r="J69" s="500">
        <v>0</v>
      </c>
      <c r="K69" s="500">
        <v>0</v>
      </c>
      <c r="L69" s="500">
        <v>0</v>
      </c>
      <c r="M69" s="500">
        <f t="shared" si="5"/>
        <v>0</v>
      </c>
      <c r="N69" s="500">
        <v>0</v>
      </c>
      <c r="O69" s="500">
        <v>0</v>
      </c>
      <c r="P69" s="500">
        <f t="shared" si="6"/>
        <v>0</v>
      </c>
      <c r="Q69" s="500">
        <v>0</v>
      </c>
      <c r="R69" s="500">
        <v>0</v>
      </c>
      <c r="S69" s="500">
        <f t="shared" si="7"/>
        <v>0</v>
      </c>
      <c r="T69" s="500">
        <v>0</v>
      </c>
      <c r="U69" s="500">
        <v>0</v>
      </c>
      <c r="V69" s="500">
        <f t="shared" si="8"/>
        <v>0</v>
      </c>
      <c r="W69" s="488"/>
      <c r="X69" s="500">
        <v>0</v>
      </c>
      <c r="Y69" s="500">
        <v>0</v>
      </c>
      <c r="Z69" s="487">
        <v>0</v>
      </c>
      <c r="AA69" s="489"/>
      <c r="AB69" s="500">
        <f t="shared" si="9"/>
        <v>0</v>
      </c>
    </row>
    <row r="70" spans="1:28" s="515" customFormat="1">
      <c r="A70" s="483"/>
      <c r="B70" s="482"/>
      <c r="C70" s="494"/>
      <c r="D70" s="482"/>
      <c r="E70" s="484"/>
      <c r="F70" s="492"/>
      <c r="G70" s="486"/>
      <c r="H70" s="500">
        <v>0</v>
      </c>
      <c r="I70" s="500">
        <v>0</v>
      </c>
      <c r="J70" s="500">
        <v>0</v>
      </c>
      <c r="K70" s="500">
        <v>0</v>
      </c>
      <c r="L70" s="500">
        <v>0</v>
      </c>
      <c r="M70" s="500">
        <f t="shared" si="5"/>
        <v>0</v>
      </c>
      <c r="N70" s="500">
        <v>0</v>
      </c>
      <c r="O70" s="500">
        <v>0</v>
      </c>
      <c r="P70" s="500">
        <f t="shared" si="6"/>
        <v>0</v>
      </c>
      <c r="Q70" s="500">
        <v>0</v>
      </c>
      <c r="R70" s="500">
        <v>0</v>
      </c>
      <c r="S70" s="500">
        <f t="shared" si="7"/>
        <v>0</v>
      </c>
      <c r="T70" s="500">
        <v>0</v>
      </c>
      <c r="U70" s="500">
        <v>0</v>
      </c>
      <c r="V70" s="500">
        <f t="shared" si="8"/>
        <v>0</v>
      </c>
      <c r="W70" s="488"/>
      <c r="X70" s="500">
        <v>0</v>
      </c>
      <c r="Y70" s="500">
        <v>0</v>
      </c>
      <c r="Z70" s="487">
        <v>0</v>
      </c>
      <c r="AA70" s="489"/>
      <c r="AB70" s="500">
        <f t="shared" si="9"/>
        <v>0</v>
      </c>
    </row>
    <row r="71" spans="1:28" s="515" customFormat="1">
      <c r="A71" s="483"/>
      <c r="B71" s="482"/>
      <c r="C71" s="494"/>
      <c r="D71" s="482"/>
      <c r="E71" s="484"/>
      <c r="F71" s="485"/>
      <c r="G71" s="486"/>
      <c r="H71" s="500">
        <v>0</v>
      </c>
      <c r="I71" s="500">
        <v>0</v>
      </c>
      <c r="J71" s="500">
        <v>0</v>
      </c>
      <c r="K71" s="500">
        <v>0</v>
      </c>
      <c r="L71" s="500">
        <v>0</v>
      </c>
      <c r="M71" s="500">
        <f t="shared" si="5"/>
        <v>0</v>
      </c>
      <c r="N71" s="500">
        <v>0</v>
      </c>
      <c r="O71" s="500">
        <v>0</v>
      </c>
      <c r="P71" s="500">
        <f t="shared" si="6"/>
        <v>0</v>
      </c>
      <c r="Q71" s="500">
        <v>0</v>
      </c>
      <c r="R71" s="500">
        <v>0</v>
      </c>
      <c r="S71" s="500">
        <f t="shared" si="7"/>
        <v>0</v>
      </c>
      <c r="T71" s="500">
        <v>0</v>
      </c>
      <c r="U71" s="500">
        <v>0</v>
      </c>
      <c r="V71" s="500">
        <f t="shared" si="8"/>
        <v>0</v>
      </c>
      <c r="W71" s="488"/>
      <c r="X71" s="500">
        <v>0</v>
      </c>
      <c r="Y71" s="500">
        <v>0</v>
      </c>
      <c r="Z71" s="487">
        <v>0</v>
      </c>
      <c r="AA71" s="489"/>
      <c r="AB71" s="500">
        <f t="shared" si="9"/>
        <v>0</v>
      </c>
    </row>
    <row r="72" spans="1:28" s="493" customFormat="1">
      <c r="A72" s="483"/>
      <c r="B72" s="482"/>
      <c r="C72" s="486"/>
      <c r="D72" s="482"/>
      <c r="E72" s="484"/>
      <c r="F72" s="485"/>
      <c r="G72" s="486"/>
      <c r="H72" s="500">
        <v>0</v>
      </c>
      <c r="I72" s="500">
        <v>0</v>
      </c>
      <c r="J72" s="500">
        <v>0</v>
      </c>
      <c r="K72" s="500">
        <v>0</v>
      </c>
      <c r="L72" s="500">
        <v>0</v>
      </c>
      <c r="M72" s="500">
        <f t="shared" si="5"/>
        <v>0</v>
      </c>
      <c r="N72" s="500">
        <v>0</v>
      </c>
      <c r="O72" s="500">
        <v>0</v>
      </c>
      <c r="P72" s="500">
        <f t="shared" si="6"/>
        <v>0</v>
      </c>
      <c r="Q72" s="500">
        <v>0</v>
      </c>
      <c r="R72" s="500">
        <v>0</v>
      </c>
      <c r="S72" s="500">
        <f t="shared" si="7"/>
        <v>0</v>
      </c>
      <c r="T72" s="500">
        <v>0</v>
      </c>
      <c r="U72" s="500">
        <v>0</v>
      </c>
      <c r="V72" s="500">
        <f t="shared" si="8"/>
        <v>0</v>
      </c>
      <c r="W72" s="488"/>
      <c r="X72" s="500">
        <v>0</v>
      </c>
      <c r="Y72" s="500">
        <v>0</v>
      </c>
      <c r="Z72" s="487">
        <v>0</v>
      </c>
      <c r="AA72" s="489"/>
      <c r="AB72" s="500">
        <f t="shared" si="9"/>
        <v>0</v>
      </c>
    </row>
    <row r="73" spans="1:28" s="493" customFormat="1">
      <c r="A73" s="483"/>
      <c r="B73" s="482"/>
      <c r="C73" s="494"/>
      <c r="D73" s="482"/>
      <c r="E73" s="484"/>
      <c r="F73" s="485"/>
      <c r="G73" s="486"/>
      <c r="H73" s="500">
        <v>0</v>
      </c>
      <c r="I73" s="500">
        <v>0</v>
      </c>
      <c r="J73" s="500">
        <v>0</v>
      </c>
      <c r="K73" s="500">
        <v>0</v>
      </c>
      <c r="L73" s="500">
        <v>0</v>
      </c>
      <c r="M73" s="500">
        <f t="shared" si="5"/>
        <v>0</v>
      </c>
      <c r="N73" s="500">
        <v>0</v>
      </c>
      <c r="O73" s="500">
        <v>0</v>
      </c>
      <c r="P73" s="500">
        <f t="shared" si="6"/>
        <v>0</v>
      </c>
      <c r="Q73" s="500">
        <v>0</v>
      </c>
      <c r="R73" s="500">
        <v>0</v>
      </c>
      <c r="S73" s="500">
        <f t="shared" si="7"/>
        <v>0</v>
      </c>
      <c r="T73" s="500">
        <v>0</v>
      </c>
      <c r="U73" s="500">
        <v>0</v>
      </c>
      <c r="V73" s="500">
        <f t="shared" si="8"/>
        <v>0</v>
      </c>
      <c r="W73" s="488"/>
      <c r="X73" s="500">
        <v>0</v>
      </c>
      <c r="Y73" s="500">
        <v>0</v>
      </c>
      <c r="Z73" s="487">
        <v>0</v>
      </c>
      <c r="AA73" s="489"/>
      <c r="AB73" s="500">
        <f t="shared" si="9"/>
        <v>0</v>
      </c>
    </row>
    <row r="74" spans="1:28" s="493" customFormat="1">
      <c r="A74" s="483"/>
      <c r="B74" s="482"/>
      <c r="C74" s="486"/>
      <c r="D74" s="482"/>
      <c r="E74" s="484"/>
      <c r="F74" s="492"/>
      <c r="G74" s="486"/>
      <c r="H74" s="500">
        <v>0</v>
      </c>
      <c r="I74" s="500">
        <v>0</v>
      </c>
      <c r="J74" s="500">
        <v>0</v>
      </c>
      <c r="K74" s="500">
        <v>0</v>
      </c>
      <c r="L74" s="500">
        <v>0</v>
      </c>
      <c r="M74" s="500">
        <f t="shared" si="5"/>
        <v>0</v>
      </c>
      <c r="N74" s="500">
        <v>0</v>
      </c>
      <c r="O74" s="500">
        <v>0</v>
      </c>
      <c r="P74" s="500">
        <f t="shared" si="6"/>
        <v>0</v>
      </c>
      <c r="Q74" s="500">
        <v>0</v>
      </c>
      <c r="R74" s="500">
        <v>0</v>
      </c>
      <c r="S74" s="500">
        <f t="shared" si="7"/>
        <v>0</v>
      </c>
      <c r="T74" s="500">
        <v>0</v>
      </c>
      <c r="U74" s="500">
        <v>0</v>
      </c>
      <c r="V74" s="500">
        <f t="shared" si="8"/>
        <v>0</v>
      </c>
      <c r="W74" s="488"/>
      <c r="X74" s="500">
        <v>0</v>
      </c>
      <c r="Y74" s="500">
        <v>0</v>
      </c>
      <c r="Z74" s="487">
        <v>0</v>
      </c>
      <c r="AA74" s="489"/>
      <c r="AB74" s="500">
        <f t="shared" si="9"/>
        <v>0</v>
      </c>
    </row>
    <row r="75" spans="1:28" s="493" customFormat="1">
      <c r="A75" s="483"/>
      <c r="B75" s="482"/>
      <c r="C75" s="486"/>
      <c r="D75" s="482"/>
      <c r="E75" s="484"/>
      <c r="F75" s="485"/>
      <c r="G75" s="486"/>
      <c r="H75" s="500">
        <v>0</v>
      </c>
      <c r="I75" s="500">
        <v>0</v>
      </c>
      <c r="J75" s="500">
        <v>0</v>
      </c>
      <c r="K75" s="500">
        <v>0</v>
      </c>
      <c r="L75" s="500">
        <v>0</v>
      </c>
      <c r="M75" s="500">
        <f t="shared" si="5"/>
        <v>0</v>
      </c>
      <c r="N75" s="500">
        <v>0</v>
      </c>
      <c r="O75" s="500">
        <v>0</v>
      </c>
      <c r="P75" s="500">
        <f t="shared" si="6"/>
        <v>0</v>
      </c>
      <c r="Q75" s="500">
        <v>0</v>
      </c>
      <c r="R75" s="500">
        <v>0</v>
      </c>
      <c r="S75" s="500">
        <f t="shared" si="7"/>
        <v>0</v>
      </c>
      <c r="T75" s="500">
        <v>0</v>
      </c>
      <c r="U75" s="500">
        <v>0</v>
      </c>
      <c r="V75" s="500">
        <f t="shared" si="8"/>
        <v>0</v>
      </c>
      <c r="W75" s="488"/>
      <c r="X75" s="500">
        <v>0</v>
      </c>
      <c r="Y75" s="500">
        <v>0</v>
      </c>
      <c r="Z75" s="487">
        <v>0</v>
      </c>
      <c r="AA75" s="489"/>
      <c r="AB75" s="500">
        <f t="shared" si="9"/>
        <v>0</v>
      </c>
    </row>
    <row r="76" spans="1:28" s="515" customFormat="1">
      <c r="A76" s="483"/>
      <c r="B76" s="482"/>
      <c r="C76" s="486"/>
      <c r="D76" s="482"/>
      <c r="E76" s="484"/>
      <c r="F76" s="485"/>
      <c r="G76" s="486"/>
      <c r="H76" s="500">
        <v>0</v>
      </c>
      <c r="I76" s="500">
        <v>0</v>
      </c>
      <c r="J76" s="500">
        <v>0</v>
      </c>
      <c r="K76" s="500">
        <v>0</v>
      </c>
      <c r="L76" s="500">
        <v>0</v>
      </c>
      <c r="M76" s="500">
        <f t="shared" si="5"/>
        <v>0</v>
      </c>
      <c r="N76" s="500">
        <v>0</v>
      </c>
      <c r="O76" s="500">
        <v>0</v>
      </c>
      <c r="P76" s="500">
        <f t="shared" si="6"/>
        <v>0</v>
      </c>
      <c r="Q76" s="500">
        <v>0</v>
      </c>
      <c r="R76" s="500">
        <v>0</v>
      </c>
      <c r="S76" s="500">
        <f t="shared" si="7"/>
        <v>0</v>
      </c>
      <c r="T76" s="500">
        <v>0</v>
      </c>
      <c r="U76" s="500">
        <v>0</v>
      </c>
      <c r="V76" s="500">
        <f t="shared" si="8"/>
        <v>0</v>
      </c>
      <c r="W76" s="488"/>
      <c r="X76" s="500">
        <v>0</v>
      </c>
      <c r="Y76" s="500">
        <v>0</v>
      </c>
      <c r="Z76" s="487">
        <v>0</v>
      </c>
      <c r="AA76" s="489"/>
      <c r="AB76" s="500">
        <f t="shared" si="9"/>
        <v>0</v>
      </c>
    </row>
    <row r="77" spans="1:28" s="515" customFormat="1" ht="14.25" customHeight="1">
      <c r="A77" s="483"/>
      <c r="B77" s="482"/>
      <c r="C77" s="483"/>
      <c r="D77" s="482"/>
      <c r="E77" s="484"/>
      <c r="F77" s="485"/>
      <c r="G77" s="486"/>
      <c r="H77" s="500">
        <v>0</v>
      </c>
      <c r="I77" s="500">
        <v>0</v>
      </c>
      <c r="J77" s="500">
        <v>0</v>
      </c>
      <c r="K77" s="500">
        <v>0</v>
      </c>
      <c r="L77" s="500">
        <v>0</v>
      </c>
      <c r="M77" s="500">
        <f t="shared" si="5"/>
        <v>0</v>
      </c>
      <c r="N77" s="500">
        <v>0</v>
      </c>
      <c r="O77" s="500">
        <v>0</v>
      </c>
      <c r="P77" s="500">
        <f t="shared" si="6"/>
        <v>0</v>
      </c>
      <c r="Q77" s="500">
        <v>0</v>
      </c>
      <c r="R77" s="500">
        <v>0</v>
      </c>
      <c r="S77" s="500">
        <f t="shared" si="7"/>
        <v>0</v>
      </c>
      <c r="T77" s="500">
        <v>0</v>
      </c>
      <c r="U77" s="500">
        <v>0</v>
      </c>
      <c r="V77" s="500">
        <f t="shared" si="8"/>
        <v>0</v>
      </c>
      <c r="W77" s="488"/>
      <c r="X77" s="500">
        <v>0</v>
      </c>
      <c r="Y77" s="500">
        <v>0</v>
      </c>
      <c r="Z77" s="487">
        <v>0</v>
      </c>
      <c r="AA77" s="489"/>
      <c r="AB77" s="500">
        <f t="shared" si="9"/>
        <v>0</v>
      </c>
    </row>
    <row r="78" spans="1:28" s="515" customFormat="1" ht="14.25" customHeight="1">
      <c r="A78" s="483"/>
      <c r="B78" s="482"/>
      <c r="C78" s="483"/>
      <c r="D78" s="482"/>
      <c r="E78" s="484"/>
      <c r="F78" s="492"/>
      <c r="G78" s="486"/>
      <c r="H78" s="500">
        <v>0</v>
      </c>
      <c r="I78" s="500">
        <v>0</v>
      </c>
      <c r="J78" s="500">
        <v>0</v>
      </c>
      <c r="K78" s="500">
        <v>0</v>
      </c>
      <c r="L78" s="500">
        <v>0</v>
      </c>
      <c r="M78" s="500">
        <f t="shared" si="5"/>
        <v>0</v>
      </c>
      <c r="N78" s="500">
        <v>0</v>
      </c>
      <c r="O78" s="500">
        <v>0</v>
      </c>
      <c r="P78" s="500">
        <f t="shared" si="6"/>
        <v>0</v>
      </c>
      <c r="Q78" s="500">
        <v>0</v>
      </c>
      <c r="R78" s="500">
        <v>0</v>
      </c>
      <c r="S78" s="500">
        <f t="shared" si="7"/>
        <v>0</v>
      </c>
      <c r="T78" s="500">
        <v>0</v>
      </c>
      <c r="U78" s="500">
        <v>0</v>
      </c>
      <c r="V78" s="500">
        <f t="shared" si="8"/>
        <v>0</v>
      </c>
      <c r="W78" s="488"/>
      <c r="X78" s="500">
        <v>0</v>
      </c>
      <c r="Y78" s="500">
        <v>0</v>
      </c>
      <c r="Z78" s="487">
        <v>0</v>
      </c>
      <c r="AA78" s="489"/>
      <c r="AB78" s="500">
        <f t="shared" si="9"/>
        <v>0</v>
      </c>
    </row>
    <row r="79" spans="1:28" s="515" customFormat="1">
      <c r="A79" s="483"/>
      <c r="B79" s="482"/>
      <c r="C79" s="483"/>
      <c r="D79" s="482"/>
      <c r="E79" s="484"/>
      <c r="F79" s="485"/>
      <c r="G79" s="486"/>
      <c r="H79" s="500">
        <v>0</v>
      </c>
      <c r="I79" s="500">
        <v>0</v>
      </c>
      <c r="J79" s="500">
        <v>0</v>
      </c>
      <c r="K79" s="500">
        <v>0</v>
      </c>
      <c r="L79" s="500">
        <v>0</v>
      </c>
      <c r="M79" s="500">
        <f t="shared" si="5"/>
        <v>0</v>
      </c>
      <c r="N79" s="500">
        <v>0</v>
      </c>
      <c r="O79" s="500">
        <v>0</v>
      </c>
      <c r="P79" s="500">
        <f t="shared" si="6"/>
        <v>0</v>
      </c>
      <c r="Q79" s="500">
        <v>0</v>
      </c>
      <c r="R79" s="500">
        <v>0</v>
      </c>
      <c r="S79" s="500">
        <f t="shared" si="7"/>
        <v>0</v>
      </c>
      <c r="T79" s="500">
        <v>0</v>
      </c>
      <c r="U79" s="500">
        <v>0</v>
      </c>
      <c r="V79" s="500">
        <f t="shared" si="8"/>
        <v>0</v>
      </c>
      <c r="W79" s="488"/>
      <c r="X79" s="500">
        <v>0</v>
      </c>
      <c r="Y79" s="500">
        <v>0</v>
      </c>
      <c r="Z79" s="487">
        <v>0</v>
      </c>
      <c r="AA79" s="489"/>
      <c r="AB79" s="500">
        <f t="shared" si="9"/>
        <v>0</v>
      </c>
    </row>
    <row r="80" spans="1:28" s="515" customFormat="1">
      <c r="A80" s="483"/>
      <c r="B80" s="482"/>
      <c r="C80" s="483"/>
      <c r="D80" s="482"/>
      <c r="E80" s="484"/>
      <c r="F80" s="485"/>
      <c r="G80" s="486"/>
      <c r="H80" s="500">
        <v>0</v>
      </c>
      <c r="I80" s="500">
        <v>0</v>
      </c>
      <c r="J80" s="500">
        <v>0</v>
      </c>
      <c r="K80" s="500">
        <v>0</v>
      </c>
      <c r="L80" s="500">
        <v>0</v>
      </c>
      <c r="M80" s="500">
        <f t="shared" si="5"/>
        <v>0</v>
      </c>
      <c r="N80" s="500">
        <v>0</v>
      </c>
      <c r="O80" s="500">
        <v>0</v>
      </c>
      <c r="P80" s="500">
        <f t="shared" si="6"/>
        <v>0</v>
      </c>
      <c r="Q80" s="500">
        <v>0</v>
      </c>
      <c r="R80" s="500">
        <v>0</v>
      </c>
      <c r="S80" s="500">
        <f t="shared" si="7"/>
        <v>0</v>
      </c>
      <c r="T80" s="500">
        <v>0</v>
      </c>
      <c r="U80" s="500">
        <v>0</v>
      </c>
      <c r="V80" s="500">
        <f t="shared" si="8"/>
        <v>0</v>
      </c>
      <c r="W80" s="488"/>
      <c r="X80" s="500">
        <v>0</v>
      </c>
      <c r="Y80" s="500">
        <v>0</v>
      </c>
      <c r="Z80" s="487">
        <v>0</v>
      </c>
      <c r="AA80" s="489"/>
      <c r="AB80" s="500">
        <f t="shared" si="9"/>
        <v>0</v>
      </c>
    </row>
    <row r="81" spans="1:28" s="515" customFormat="1">
      <c r="A81" s="483"/>
      <c r="B81" s="482"/>
      <c r="C81" s="494"/>
      <c r="D81" s="482"/>
      <c r="E81" s="484"/>
      <c r="F81" s="492"/>
      <c r="G81" s="486"/>
      <c r="H81" s="500">
        <v>0</v>
      </c>
      <c r="I81" s="500">
        <v>0</v>
      </c>
      <c r="J81" s="500">
        <v>0</v>
      </c>
      <c r="K81" s="500">
        <v>0</v>
      </c>
      <c r="L81" s="500">
        <v>0</v>
      </c>
      <c r="M81" s="500">
        <f t="shared" si="5"/>
        <v>0</v>
      </c>
      <c r="N81" s="500">
        <v>0</v>
      </c>
      <c r="O81" s="500">
        <v>0</v>
      </c>
      <c r="P81" s="500">
        <f t="shared" si="6"/>
        <v>0</v>
      </c>
      <c r="Q81" s="500">
        <v>0</v>
      </c>
      <c r="R81" s="500">
        <v>0</v>
      </c>
      <c r="S81" s="500">
        <f t="shared" si="7"/>
        <v>0</v>
      </c>
      <c r="T81" s="500">
        <v>0</v>
      </c>
      <c r="U81" s="500">
        <v>0</v>
      </c>
      <c r="V81" s="500">
        <f t="shared" si="8"/>
        <v>0</v>
      </c>
      <c r="W81" s="488"/>
      <c r="X81" s="500">
        <v>0</v>
      </c>
      <c r="Y81" s="500">
        <v>0</v>
      </c>
      <c r="Z81" s="487">
        <v>0</v>
      </c>
      <c r="AA81" s="489"/>
      <c r="AB81" s="500">
        <f t="shared" si="9"/>
        <v>0</v>
      </c>
    </row>
    <row r="82" spans="1:28" s="515" customFormat="1">
      <c r="A82" s="483"/>
      <c r="B82" s="482"/>
      <c r="C82" s="483"/>
      <c r="D82" s="482"/>
      <c r="E82" s="484"/>
      <c r="F82" s="492"/>
      <c r="G82" s="486"/>
      <c r="H82" s="500">
        <v>0</v>
      </c>
      <c r="I82" s="500">
        <v>0</v>
      </c>
      <c r="J82" s="500">
        <v>0</v>
      </c>
      <c r="K82" s="500">
        <v>0</v>
      </c>
      <c r="L82" s="500">
        <v>0</v>
      </c>
      <c r="M82" s="500">
        <f t="shared" si="5"/>
        <v>0</v>
      </c>
      <c r="N82" s="500">
        <v>0</v>
      </c>
      <c r="O82" s="500">
        <v>0</v>
      </c>
      <c r="P82" s="500">
        <f t="shared" si="6"/>
        <v>0</v>
      </c>
      <c r="Q82" s="500">
        <v>0</v>
      </c>
      <c r="R82" s="500">
        <v>0</v>
      </c>
      <c r="S82" s="500">
        <f t="shared" si="7"/>
        <v>0</v>
      </c>
      <c r="T82" s="500">
        <v>0</v>
      </c>
      <c r="U82" s="500">
        <v>0</v>
      </c>
      <c r="V82" s="500">
        <f t="shared" si="8"/>
        <v>0</v>
      </c>
      <c r="W82" s="488"/>
      <c r="X82" s="500">
        <v>0</v>
      </c>
      <c r="Y82" s="500">
        <v>0</v>
      </c>
      <c r="Z82" s="487">
        <v>0</v>
      </c>
      <c r="AA82" s="489"/>
      <c r="AB82" s="500">
        <f t="shared" si="9"/>
        <v>0</v>
      </c>
    </row>
    <row r="83" spans="1:28" s="515" customFormat="1">
      <c r="A83" s="483"/>
      <c r="B83" s="482"/>
      <c r="C83" s="483"/>
      <c r="D83" s="482"/>
      <c r="E83" s="484"/>
      <c r="F83" s="495"/>
      <c r="G83" s="486"/>
      <c r="H83" s="500">
        <v>0</v>
      </c>
      <c r="I83" s="500">
        <v>0</v>
      </c>
      <c r="J83" s="500">
        <v>0</v>
      </c>
      <c r="K83" s="500">
        <v>0</v>
      </c>
      <c r="L83" s="500">
        <v>0</v>
      </c>
      <c r="M83" s="500">
        <f t="shared" si="5"/>
        <v>0</v>
      </c>
      <c r="N83" s="500">
        <v>0</v>
      </c>
      <c r="O83" s="500">
        <v>0</v>
      </c>
      <c r="P83" s="500">
        <f t="shared" si="6"/>
        <v>0</v>
      </c>
      <c r="Q83" s="500">
        <v>0</v>
      </c>
      <c r="R83" s="500">
        <v>0</v>
      </c>
      <c r="S83" s="500">
        <f t="shared" si="7"/>
        <v>0</v>
      </c>
      <c r="T83" s="500">
        <v>0</v>
      </c>
      <c r="U83" s="500">
        <v>0</v>
      </c>
      <c r="V83" s="500">
        <f t="shared" si="8"/>
        <v>0</v>
      </c>
      <c r="W83" s="488"/>
      <c r="X83" s="500">
        <v>0</v>
      </c>
      <c r="Y83" s="500">
        <v>0</v>
      </c>
      <c r="Z83" s="487">
        <v>0</v>
      </c>
      <c r="AA83" s="489"/>
      <c r="AB83" s="500">
        <f t="shared" si="9"/>
        <v>0</v>
      </c>
    </row>
    <row r="84" spans="1:28" s="515" customFormat="1">
      <c r="A84" s="483"/>
      <c r="B84" s="482"/>
      <c r="C84" s="494"/>
      <c r="D84" s="482"/>
      <c r="E84" s="484"/>
      <c r="F84" s="485"/>
      <c r="G84" s="486"/>
      <c r="H84" s="500">
        <v>0</v>
      </c>
      <c r="I84" s="500">
        <v>0</v>
      </c>
      <c r="J84" s="500">
        <v>0</v>
      </c>
      <c r="K84" s="500">
        <v>0</v>
      </c>
      <c r="L84" s="500">
        <v>0</v>
      </c>
      <c r="M84" s="500">
        <f t="shared" si="5"/>
        <v>0</v>
      </c>
      <c r="N84" s="500">
        <v>0</v>
      </c>
      <c r="O84" s="500">
        <v>0</v>
      </c>
      <c r="P84" s="500">
        <f t="shared" si="6"/>
        <v>0</v>
      </c>
      <c r="Q84" s="500">
        <v>0</v>
      </c>
      <c r="R84" s="500">
        <v>0</v>
      </c>
      <c r="S84" s="500">
        <f t="shared" si="7"/>
        <v>0</v>
      </c>
      <c r="T84" s="500">
        <v>0</v>
      </c>
      <c r="U84" s="500">
        <v>0</v>
      </c>
      <c r="V84" s="500">
        <f t="shared" si="8"/>
        <v>0</v>
      </c>
      <c r="W84" s="488"/>
      <c r="X84" s="500">
        <v>0</v>
      </c>
      <c r="Y84" s="500">
        <v>0</v>
      </c>
      <c r="Z84" s="487">
        <v>0</v>
      </c>
      <c r="AA84" s="489"/>
      <c r="AB84" s="500">
        <f t="shared" si="9"/>
        <v>0</v>
      </c>
    </row>
    <row r="85" spans="1:28" s="515" customFormat="1">
      <c r="A85" s="483"/>
      <c r="B85" s="482"/>
      <c r="C85" s="483"/>
      <c r="D85" s="482"/>
      <c r="E85" s="484"/>
      <c r="F85" s="492"/>
      <c r="G85" s="486"/>
      <c r="H85" s="500">
        <v>0</v>
      </c>
      <c r="I85" s="500">
        <v>0</v>
      </c>
      <c r="J85" s="500">
        <v>0</v>
      </c>
      <c r="K85" s="500">
        <v>0</v>
      </c>
      <c r="L85" s="500">
        <v>0</v>
      </c>
      <c r="M85" s="500">
        <f t="shared" si="5"/>
        <v>0</v>
      </c>
      <c r="N85" s="500">
        <v>0</v>
      </c>
      <c r="O85" s="500">
        <v>0</v>
      </c>
      <c r="P85" s="500">
        <f t="shared" si="6"/>
        <v>0</v>
      </c>
      <c r="Q85" s="500">
        <v>0</v>
      </c>
      <c r="R85" s="500">
        <v>0</v>
      </c>
      <c r="S85" s="500">
        <f t="shared" si="7"/>
        <v>0</v>
      </c>
      <c r="T85" s="500">
        <v>0</v>
      </c>
      <c r="U85" s="500">
        <v>0</v>
      </c>
      <c r="V85" s="500">
        <f t="shared" si="8"/>
        <v>0</v>
      </c>
      <c r="W85" s="488"/>
      <c r="X85" s="500">
        <v>0</v>
      </c>
      <c r="Y85" s="500">
        <v>0</v>
      </c>
      <c r="Z85" s="487">
        <v>0</v>
      </c>
      <c r="AA85" s="489"/>
      <c r="AB85" s="500">
        <f t="shared" si="9"/>
        <v>0</v>
      </c>
    </row>
    <row r="86" spans="1:28" s="515" customFormat="1">
      <c r="A86" s="483"/>
      <c r="B86" s="482"/>
      <c r="C86" s="494"/>
      <c r="D86" s="482"/>
      <c r="E86" s="484"/>
      <c r="F86" s="485"/>
      <c r="G86" s="486"/>
      <c r="H86" s="500">
        <v>0</v>
      </c>
      <c r="I86" s="500">
        <v>0</v>
      </c>
      <c r="J86" s="500">
        <v>0</v>
      </c>
      <c r="K86" s="500">
        <v>0</v>
      </c>
      <c r="L86" s="500">
        <v>0</v>
      </c>
      <c r="M86" s="500">
        <f t="shared" si="5"/>
        <v>0</v>
      </c>
      <c r="N86" s="500">
        <v>0</v>
      </c>
      <c r="O86" s="500">
        <v>0</v>
      </c>
      <c r="P86" s="500">
        <f t="shared" si="6"/>
        <v>0</v>
      </c>
      <c r="Q86" s="500">
        <v>0</v>
      </c>
      <c r="R86" s="500">
        <v>0</v>
      </c>
      <c r="S86" s="500">
        <f t="shared" si="7"/>
        <v>0</v>
      </c>
      <c r="T86" s="500">
        <v>0</v>
      </c>
      <c r="U86" s="500">
        <v>0</v>
      </c>
      <c r="V86" s="500">
        <f t="shared" si="8"/>
        <v>0</v>
      </c>
      <c r="W86" s="488"/>
      <c r="X86" s="500">
        <v>0</v>
      </c>
      <c r="Y86" s="500">
        <v>0</v>
      </c>
      <c r="Z86" s="487">
        <v>0</v>
      </c>
      <c r="AA86" s="489"/>
      <c r="AB86" s="500">
        <f t="shared" si="9"/>
        <v>0</v>
      </c>
    </row>
    <row r="87" spans="1:28" s="515" customFormat="1">
      <c r="A87" s="483"/>
      <c r="B87" s="482"/>
      <c r="C87" s="483"/>
      <c r="D87" s="482"/>
      <c r="E87" s="484"/>
      <c r="F87" s="491"/>
      <c r="G87" s="486"/>
      <c r="H87" s="500">
        <v>0</v>
      </c>
      <c r="I87" s="500">
        <v>0</v>
      </c>
      <c r="J87" s="500">
        <v>0</v>
      </c>
      <c r="K87" s="500">
        <v>0</v>
      </c>
      <c r="L87" s="500">
        <v>0</v>
      </c>
      <c r="M87" s="500">
        <f t="shared" si="5"/>
        <v>0</v>
      </c>
      <c r="N87" s="500">
        <v>0</v>
      </c>
      <c r="O87" s="500">
        <v>0</v>
      </c>
      <c r="P87" s="500">
        <f t="shared" si="6"/>
        <v>0</v>
      </c>
      <c r="Q87" s="500">
        <v>0</v>
      </c>
      <c r="R87" s="500">
        <v>0</v>
      </c>
      <c r="S87" s="500">
        <f t="shared" si="7"/>
        <v>0</v>
      </c>
      <c r="T87" s="500">
        <v>0</v>
      </c>
      <c r="U87" s="500">
        <v>0</v>
      </c>
      <c r="V87" s="500">
        <f t="shared" si="8"/>
        <v>0</v>
      </c>
      <c r="W87" s="488"/>
      <c r="X87" s="500">
        <v>0</v>
      </c>
      <c r="Y87" s="500">
        <v>0</v>
      </c>
      <c r="Z87" s="487">
        <v>0</v>
      </c>
      <c r="AA87" s="489"/>
      <c r="AB87" s="500">
        <f t="shared" si="9"/>
        <v>0</v>
      </c>
    </row>
    <row r="88" spans="1:28" s="515" customFormat="1">
      <c r="A88" s="483"/>
      <c r="B88" s="482"/>
      <c r="C88" s="494"/>
      <c r="D88" s="482"/>
      <c r="E88" s="484"/>
      <c r="F88" s="485"/>
      <c r="G88" s="486"/>
      <c r="H88" s="500">
        <v>0</v>
      </c>
      <c r="I88" s="500">
        <v>0</v>
      </c>
      <c r="J88" s="500">
        <v>0</v>
      </c>
      <c r="K88" s="500">
        <v>0</v>
      </c>
      <c r="L88" s="500">
        <v>0</v>
      </c>
      <c r="M88" s="500">
        <f t="shared" si="5"/>
        <v>0</v>
      </c>
      <c r="N88" s="500">
        <v>0</v>
      </c>
      <c r="O88" s="500">
        <v>0</v>
      </c>
      <c r="P88" s="500">
        <f t="shared" si="6"/>
        <v>0</v>
      </c>
      <c r="Q88" s="500">
        <v>0</v>
      </c>
      <c r="R88" s="500">
        <v>0</v>
      </c>
      <c r="S88" s="500">
        <f t="shared" si="7"/>
        <v>0</v>
      </c>
      <c r="T88" s="500">
        <v>0</v>
      </c>
      <c r="U88" s="500">
        <v>0</v>
      </c>
      <c r="V88" s="500">
        <f t="shared" si="8"/>
        <v>0</v>
      </c>
      <c r="W88" s="488"/>
      <c r="X88" s="500">
        <v>0</v>
      </c>
      <c r="Y88" s="500">
        <v>0</v>
      </c>
      <c r="Z88" s="487">
        <v>0</v>
      </c>
      <c r="AA88" s="489"/>
      <c r="AB88" s="500">
        <f t="shared" si="9"/>
        <v>0</v>
      </c>
    </row>
    <row r="89" spans="1:28" s="515" customFormat="1">
      <c r="A89" s="483"/>
      <c r="B89" s="482"/>
      <c r="C89" s="516"/>
      <c r="D89" s="482"/>
      <c r="E89" s="484"/>
      <c r="F89" s="485"/>
      <c r="G89" s="486"/>
      <c r="H89" s="500">
        <v>0</v>
      </c>
      <c r="I89" s="500">
        <v>0</v>
      </c>
      <c r="J89" s="500">
        <v>0</v>
      </c>
      <c r="K89" s="500">
        <v>0</v>
      </c>
      <c r="L89" s="500">
        <v>0</v>
      </c>
      <c r="M89" s="500">
        <f t="shared" si="5"/>
        <v>0</v>
      </c>
      <c r="N89" s="500">
        <v>0</v>
      </c>
      <c r="O89" s="500">
        <v>0</v>
      </c>
      <c r="P89" s="500">
        <f t="shared" si="6"/>
        <v>0</v>
      </c>
      <c r="Q89" s="500">
        <v>0</v>
      </c>
      <c r="R89" s="500">
        <v>0</v>
      </c>
      <c r="S89" s="500">
        <f t="shared" si="7"/>
        <v>0</v>
      </c>
      <c r="T89" s="500">
        <v>0</v>
      </c>
      <c r="U89" s="500">
        <v>0</v>
      </c>
      <c r="V89" s="500">
        <f t="shared" si="8"/>
        <v>0</v>
      </c>
      <c r="W89" s="488"/>
      <c r="X89" s="500">
        <v>0</v>
      </c>
      <c r="Y89" s="500">
        <v>0</v>
      </c>
      <c r="Z89" s="487">
        <v>0</v>
      </c>
      <c r="AA89" s="489"/>
      <c r="AB89" s="500">
        <f t="shared" si="9"/>
        <v>0</v>
      </c>
    </row>
    <row r="90" spans="1:28" s="515" customFormat="1">
      <c r="A90" s="483"/>
      <c r="B90" s="482"/>
      <c r="C90" s="483"/>
      <c r="D90" s="482"/>
      <c r="E90" s="484"/>
      <c r="F90" s="492"/>
      <c r="G90" s="486"/>
      <c r="H90" s="500">
        <v>0</v>
      </c>
      <c r="I90" s="500">
        <v>0</v>
      </c>
      <c r="J90" s="500">
        <v>0</v>
      </c>
      <c r="K90" s="500">
        <v>0</v>
      </c>
      <c r="L90" s="500">
        <v>0</v>
      </c>
      <c r="M90" s="500">
        <f t="shared" si="5"/>
        <v>0</v>
      </c>
      <c r="N90" s="500">
        <v>0</v>
      </c>
      <c r="O90" s="500">
        <v>0</v>
      </c>
      <c r="P90" s="500">
        <f t="shared" si="6"/>
        <v>0</v>
      </c>
      <c r="Q90" s="500">
        <v>0</v>
      </c>
      <c r="R90" s="500">
        <v>0</v>
      </c>
      <c r="S90" s="500">
        <f t="shared" si="7"/>
        <v>0</v>
      </c>
      <c r="T90" s="500">
        <v>0</v>
      </c>
      <c r="U90" s="500">
        <v>0</v>
      </c>
      <c r="V90" s="500">
        <f t="shared" si="8"/>
        <v>0</v>
      </c>
      <c r="W90" s="488"/>
      <c r="X90" s="500">
        <v>0</v>
      </c>
      <c r="Y90" s="500">
        <v>0</v>
      </c>
      <c r="Z90" s="487">
        <v>0</v>
      </c>
      <c r="AA90" s="489"/>
      <c r="AB90" s="500">
        <f t="shared" si="9"/>
        <v>0</v>
      </c>
    </row>
    <row r="91" spans="1:28" s="515" customFormat="1">
      <c r="A91" s="483"/>
      <c r="B91" s="482"/>
      <c r="C91" s="483"/>
      <c r="D91" s="482"/>
      <c r="E91" s="484"/>
      <c r="F91" s="485"/>
      <c r="G91" s="486"/>
      <c r="H91" s="500">
        <v>0</v>
      </c>
      <c r="I91" s="500">
        <v>0</v>
      </c>
      <c r="J91" s="500">
        <v>0</v>
      </c>
      <c r="K91" s="500">
        <v>0</v>
      </c>
      <c r="L91" s="500">
        <v>0</v>
      </c>
      <c r="M91" s="500">
        <f t="shared" si="5"/>
        <v>0</v>
      </c>
      <c r="N91" s="500">
        <v>0</v>
      </c>
      <c r="O91" s="500">
        <v>0</v>
      </c>
      <c r="P91" s="500">
        <f t="shared" si="6"/>
        <v>0</v>
      </c>
      <c r="Q91" s="500">
        <v>0</v>
      </c>
      <c r="R91" s="500">
        <v>0</v>
      </c>
      <c r="S91" s="500">
        <f t="shared" si="7"/>
        <v>0</v>
      </c>
      <c r="T91" s="500">
        <v>0</v>
      </c>
      <c r="U91" s="500">
        <v>0</v>
      </c>
      <c r="V91" s="500">
        <f t="shared" si="8"/>
        <v>0</v>
      </c>
      <c r="W91" s="488"/>
      <c r="X91" s="500">
        <v>0</v>
      </c>
      <c r="Y91" s="500">
        <v>0</v>
      </c>
      <c r="Z91" s="487">
        <v>0</v>
      </c>
      <c r="AA91" s="489"/>
      <c r="AB91" s="500">
        <f t="shared" si="9"/>
        <v>0</v>
      </c>
    </row>
    <row r="92" spans="1:28" s="515" customFormat="1">
      <c r="A92" s="483"/>
      <c r="B92" s="482"/>
      <c r="C92" s="486"/>
      <c r="D92" s="482"/>
      <c r="E92" s="484"/>
      <c r="F92" s="485"/>
      <c r="G92" s="486"/>
      <c r="H92" s="500">
        <v>0</v>
      </c>
      <c r="I92" s="500">
        <v>0</v>
      </c>
      <c r="J92" s="500">
        <v>0</v>
      </c>
      <c r="K92" s="500">
        <v>0</v>
      </c>
      <c r="L92" s="500">
        <v>0</v>
      </c>
      <c r="M92" s="500">
        <f t="shared" si="5"/>
        <v>0</v>
      </c>
      <c r="N92" s="500">
        <v>0</v>
      </c>
      <c r="O92" s="500">
        <v>0</v>
      </c>
      <c r="P92" s="500">
        <f t="shared" si="6"/>
        <v>0</v>
      </c>
      <c r="Q92" s="500">
        <v>0</v>
      </c>
      <c r="R92" s="500">
        <v>0</v>
      </c>
      <c r="S92" s="500">
        <f t="shared" si="7"/>
        <v>0</v>
      </c>
      <c r="T92" s="500">
        <v>0</v>
      </c>
      <c r="U92" s="500">
        <v>0</v>
      </c>
      <c r="V92" s="500">
        <f t="shared" si="8"/>
        <v>0</v>
      </c>
      <c r="W92" s="488"/>
      <c r="X92" s="500">
        <v>0</v>
      </c>
      <c r="Y92" s="500">
        <v>0</v>
      </c>
      <c r="Z92" s="487">
        <v>0</v>
      </c>
      <c r="AA92" s="489"/>
      <c r="AB92" s="500">
        <f t="shared" si="9"/>
        <v>0</v>
      </c>
    </row>
    <row r="93" spans="1:28" s="515" customFormat="1">
      <c r="A93" s="483"/>
      <c r="B93" s="482"/>
      <c r="C93" s="483"/>
      <c r="D93" s="482"/>
      <c r="E93" s="484"/>
      <c r="F93" s="492"/>
      <c r="G93" s="486"/>
      <c r="H93" s="500">
        <v>0</v>
      </c>
      <c r="I93" s="500">
        <v>0</v>
      </c>
      <c r="J93" s="500">
        <v>0</v>
      </c>
      <c r="K93" s="500">
        <v>0</v>
      </c>
      <c r="L93" s="500">
        <v>0</v>
      </c>
      <c r="M93" s="500">
        <f t="shared" si="5"/>
        <v>0</v>
      </c>
      <c r="N93" s="500">
        <v>0</v>
      </c>
      <c r="O93" s="500">
        <v>0</v>
      </c>
      <c r="P93" s="500">
        <f t="shared" si="6"/>
        <v>0</v>
      </c>
      <c r="Q93" s="500">
        <v>0</v>
      </c>
      <c r="R93" s="500">
        <v>0</v>
      </c>
      <c r="S93" s="500">
        <f t="shared" si="7"/>
        <v>0</v>
      </c>
      <c r="T93" s="500">
        <v>0</v>
      </c>
      <c r="U93" s="500">
        <v>0</v>
      </c>
      <c r="V93" s="500">
        <f t="shared" si="8"/>
        <v>0</v>
      </c>
      <c r="W93" s="488"/>
      <c r="X93" s="500">
        <v>0</v>
      </c>
      <c r="Y93" s="500">
        <v>0</v>
      </c>
      <c r="Z93" s="487">
        <v>0</v>
      </c>
      <c r="AA93" s="489"/>
      <c r="AB93" s="500">
        <f t="shared" si="9"/>
        <v>0</v>
      </c>
    </row>
    <row r="94" spans="1:28" s="515" customFormat="1">
      <c r="A94" s="483"/>
      <c r="B94" s="482"/>
      <c r="C94" s="483"/>
      <c r="D94" s="482"/>
      <c r="E94" s="484"/>
      <c r="F94" s="485"/>
      <c r="G94" s="486"/>
      <c r="H94" s="500">
        <v>0</v>
      </c>
      <c r="I94" s="500">
        <v>0</v>
      </c>
      <c r="J94" s="500">
        <v>0</v>
      </c>
      <c r="K94" s="500">
        <v>0</v>
      </c>
      <c r="L94" s="500">
        <v>0</v>
      </c>
      <c r="M94" s="500">
        <f t="shared" si="5"/>
        <v>0</v>
      </c>
      <c r="N94" s="500">
        <v>0</v>
      </c>
      <c r="O94" s="500">
        <v>0</v>
      </c>
      <c r="P94" s="500">
        <f t="shared" si="6"/>
        <v>0</v>
      </c>
      <c r="Q94" s="500">
        <v>0</v>
      </c>
      <c r="R94" s="500">
        <v>0</v>
      </c>
      <c r="S94" s="500">
        <f t="shared" si="7"/>
        <v>0</v>
      </c>
      <c r="T94" s="500">
        <v>0</v>
      </c>
      <c r="U94" s="500">
        <v>0</v>
      </c>
      <c r="V94" s="500">
        <f t="shared" si="8"/>
        <v>0</v>
      </c>
      <c r="W94" s="488"/>
      <c r="X94" s="500">
        <v>0</v>
      </c>
      <c r="Y94" s="500">
        <v>0</v>
      </c>
      <c r="Z94" s="487">
        <v>0</v>
      </c>
      <c r="AA94" s="489"/>
      <c r="AB94" s="500">
        <f t="shared" si="9"/>
        <v>0</v>
      </c>
    </row>
    <row r="95" spans="1:28" s="515" customFormat="1">
      <c r="A95" s="483"/>
      <c r="B95" s="482"/>
      <c r="C95" s="483"/>
      <c r="D95" s="482"/>
      <c r="E95" s="484"/>
      <c r="F95" s="485"/>
      <c r="G95" s="486"/>
      <c r="H95" s="500">
        <v>0</v>
      </c>
      <c r="I95" s="500">
        <v>0</v>
      </c>
      <c r="J95" s="500">
        <v>0</v>
      </c>
      <c r="K95" s="500">
        <v>0</v>
      </c>
      <c r="L95" s="500">
        <v>0</v>
      </c>
      <c r="M95" s="500">
        <f t="shared" si="5"/>
        <v>0</v>
      </c>
      <c r="N95" s="500">
        <v>0</v>
      </c>
      <c r="O95" s="500">
        <v>0</v>
      </c>
      <c r="P95" s="500">
        <f t="shared" si="6"/>
        <v>0</v>
      </c>
      <c r="Q95" s="500">
        <v>0</v>
      </c>
      <c r="R95" s="500">
        <v>0</v>
      </c>
      <c r="S95" s="500">
        <f t="shared" si="7"/>
        <v>0</v>
      </c>
      <c r="T95" s="500">
        <v>0</v>
      </c>
      <c r="U95" s="500">
        <v>0</v>
      </c>
      <c r="V95" s="500">
        <f t="shared" si="8"/>
        <v>0</v>
      </c>
      <c r="W95" s="488"/>
      <c r="X95" s="500">
        <v>0</v>
      </c>
      <c r="Y95" s="500">
        <v>0</v>
      </c>
      <c r="Z95" s="487">
        <v>0</v>
      </c>
      <c r="AA95" s="489"/>
      <c r="AB95" s="500">
        <f t="shared" si="9"/>
        <v>0</v>
      </c>
    </row>
    <row r="96" spans="1:28" s="515" customFormat="1">
      <c r="A96" s="483"/>
      <c r="B96" s="482"/>
      <c r="C96" s="494"/>
      <c r="D96" s="482"/>
      <c r="E96" s="484"/>
      <c r="F96" s="492"/>
      <c r="G96" s="486"/>
      <c r="H96" s="500">
        <v>0</v>
      </c>
      <c r="I96" s="500">
        <v>0</v>
      </c>
      <c r="J96" s="500">
        <v>0</v>
      </c>
      <c r="K96" s="500">
        <v>0</v>
      </c>
      <c r="L96" s="500">
        <v>0</v>
      </c>
      <c r="M96" s="500">
        <f t="shared" si="5"/>
        <v>0</v>
      </c>
      <c r="N96" s="500">
        <v>0</v>
      </c>
      <c r="O96" s="500">
        <v>0</v>
      </c>
      <c r="P96" s="500">
        <f t="shared" si="6"/>
        <v>0</v>
      </c>
      <c r="Q96" s="500">
        <v>0</v>
      </c>
      <c r="R96" s="500">
        <v>0</v>
      </c>
      <c r="S96" s="500">
        <f t="shared" si="7"/>
        <v>0</v>
      </c>
      <c r="T96" s="500">
        <v>0</v>
      </c>
      <c r="U96" s="500">
        <v>0</v>
      </c>
      <c r="V96" s="500">
        <f t="shared" si="8"/>
        <v>0</v>
      </c>
      <c r="W96" s="488"/>
      <c r="X96" s="500">
        <v>0</v>
      </c>
      <c r="Y96" s="500">
        <v>0</v>
      </c>
      <c r="Z96" s="487">
        <v>0</v>
      </c>
      <c r="AA96" s="489"/>
      <c r="AB96" s="500">
        <f t="shared" si="9"/>
        <v>0</v>
      </c>
    </row>
    <row r="97" spans="1:28" s="515" customFormat="1">
      <c r="A97" s="483"/>
      <c r="B97" s="482"/>
      <c r="C97" s="483"/>
      <c r="D97" s="482"/>
      <c r="E97" s="484"/>
      <c r="F97" s="492"/>
      <c r="G97" s="486"/>
      <c r="H97" s="500">
        <v>0</v>
      </c>
      <c r="I97" s="500">
        <v>0</v>
      </c>
      <c r="J97" s="500">
        <v>0</v>
      </c>
      <c r="K97" s="500">
        <v>0</v>
      </c>
      <c r="L97" s="500">
        <v>0</v>
      </c>
      <c r="M97" s="500">
        <f t="shared" si="5"/>
        <v>0</v>
      </c>
      <c r="N97" s="500">
        <v>0</v>
      </c>
      <c r="O97" s="500">
        <v>0</v>
      </c>
      <c r="P97" s="500">
        <f t="shared" si="6"/>
        <v>0</v>
      </c>
      <c r="Q97" s="500">
        <v>0</v>
      </c>
      <c r="R97" s="500">
        <v>0</v>
      </c>
      <c r="S97" s="500">
        <f t="shared" si="7"/>
        <v>0</v>
      </c>
      <c r="T97" s="500">
        <v>0</v>
      </c>
      <c r="U97" s="500">
        <v>0</v>
      </c>
      <c r="V97" s="500">
        <f t="shared" si="8"/>
        <v>0</v>
      </c>
      <c r="W97" s="488"/>
      <c r="X97" s="500">
        <v>0</v>
      </c>
      <c r="Y97" s="500">
        <v>0</v>
      </c>
      <c r="Z97" s="487">
        <v>0</v>
      </c>
      <c r="AA97" s="489"/>
      <c r="AB97" s="500">
        <f t="shared" si="9"/>
        <v>0</v>
      </c>
    </row>
    <row r="98" spans="1:28" s="515" customFormat="1">
      <c r="A98" s="483"/>
      <c r="B98" s="482"/>
      <c r="C98" s="516"/>
      <c r="D98" s="482"/>
      <c r="E98" s="484"/>
      <c r="F98" s="485"/>
      <c r="G98" s="486"/>
      <c r="H98" s="500">
        <v>0</v>
      </c>
      <c r="I98" s="500">
        <v>0</v>
      </c>
      <c r="J98" s="500">
        <v>0</v>
      </c>
      <c r="K98" s="500">
        <v>0</v>
      </c>
      <c r="L98" s="500">
        <v>0</v>
      </c>
      <c r="M98" s="500">
        <f t="shared" si="5"/>
        <v>0</v>
      </c>
      <c r="N98" s="500">
        <v>0</v>
      </c>
      <c r="O98" s="500">
        <v>0</v>
      </c>
      <c r="P98" s="500">
        <f t="shared" si="6"/>
        <v>0</v>
      </c>
      <c r="Q98" s="500">
        <v>0</v>
      </c>
      <c r="R98" s="500">
        <v>0</v>
      </c>
      <c r="S98" s="500">
        <f t="shared" si="7"/>
        <v>0</v>
      </c>
      <c r="T98" s="500">
        <v>0</v>
      </c>
      <c r="U98" s="500">
        <v>0</v>
      </c>
      <c r="V98" s="500">
        <f t="shared" si="8"/>
        <v>0</v>
      </c>
      <c r="W98" s="488"/>
      <c r="X98" s="500">
        <v>0</v>
      </c>
      <c r="Y98" s="500">
        <v>0</v>
      </c>
      <c r="Z98" s="487">
        <v>0</v>
      </c>
      <c r="AA98" s="489"/>
      <c r="AB98" s="500">
        <f t="shared" si="9"/>
        <v>0</v>
      </c>
    </row>
    <row r="99" spans="1:28" s="515" customFormat="1">
      <c r="A99" s="483"/>
      <c r="B99" s="482"/>
      <c r="C99" s="483"/>
      <c r="D99" s="482"/>
      <c r="E99" s="484"/>
      <c r="F99" s="485"/>
      <c r="G99" s="486"/>
      <c r="H99" s="500">
        <v>0</v>
      </c>
      <c r="I99" s="500">
        <v>0</v>
      </c>
      <c r="J99" s="500">
        <v>0</v>
      </c>
      <c r="K99" s="500">
        <v>0</v>
      </c>
      <c r="L99" s="500">
        <v>0</v>
      </c>
      <c r="M99" s="500">
        <f t="shared" si="5"/>
        <v>0</v>
      </c>
      <c r="N99" s="500">
        <v>0</v>
      </c>
      <c r="O99" s="500">
        <v>0</v>
      </c>
      <c r="P99" s="500">
        <f t="shared" si="6"/>
        <v>0</v>
      </c>
      <c r="Q99" s="500">
        <v>0</v>
      </c>
      <c r="R99" s="500">
        <v>0</v>
      </c>
      <c r="S99" s="500">
        <f t="shared" si="7"/>
        <v>0</v>
      </c>
      <c r="T99" s="500">
        <v>0</v>
      </c>
      <c r="U99" s="500">
        <v>0</v>
      </c>
      <c r="V99" s="500">
        <f t="shared" si="8"/>
        <v>0</v>
      </c>
      <c r="W99" s="488"/>
      <c r="X99" s="500">
        <v>0</v>
      </c>
      <c r="Y99" s="500">
        <v>0</v>
      </c>
      <c r="Z99" s="487">
        <v>0</v>
      </c>
      <c r="AA99" s="489"/>
      <c r="AB99" s="500">
        <f t="shared" si="9"/>
        <v>0</v>
      </c>
    </row>
    <row r="100" spans="1:28" s="515" customFormat="1">
      <c r="A100" s="483"/>
      <c r="B100" s="482"/>
      <c r="C100" s="494"/>
      <c r="D100" s="482"/>
      <c r="E100" s="484"/>
      <c r="F100" s="492"/>
      <c r="G100" s="486"/>
      <c r="H100" s="500">
        <v>0</v>
      </c>
      <c r="I100" s="500">
        <v>0</v>
      </c>
      <c r="J100" s="500">
        <v>0</v>
      </c>
      <c r="K100" s="500">
        <v>0</v>
      </c>
      <c r="L100" s="500">
        <v>0</v>
      </c>
      <c r="M100" s="500">
        <f t="shared" si="5"/>
        <v>0</v>
      </c>
      <c r="N100" s="500">
        <v>0</v>
      </c>
      <c r="O100" s="500">
        <v>0</v>
      </c>
      <c r="P100" s="500">
        <f t="shared" si="6"/>
        <v>0</v>
      </c>
      <c r="Q100" s="500">
        <v>0</v>
      </c>
      <c r="R100" s="500">
        <v>0</v>
      </c>
      <c r="S100" s="500">
        <f t="shared" si="7"/>
        <v>0</v>
      </c>
      <c r="T100" s="500">
        <v>0</v>
      </c>
      <c r="U100" s="500">
        <v>0</v>
      </c>
      <c r="V100" s="500">
        <f t="shared" si="8"/>
        <v>0</v>
      </c>
      <c r="W100" s="488"/>
      <c r="X100" s="500">
        <v>0</v>
      </c>
      <c r="Y100" s="500">
        <v>0</v>
      </c>
      <c r="Z100" s="487">
        <v>0</v>
      </c>
      <c r="AA100" s="489"/>
      <c r="AB100" s="500">
        <f t="shared" si="9"/>
        <v>0</v>
      </c>
    </row>
    <row r="101" spans="1:28" s="514" customFormat="1">
      <c r="A101" s="483"/>
      <c r="B101" s="482"/>
      <c r="C101" s="483"/>
      <c r="D101" s="482"/>
      <c r="E101" s="484"/>
      <c r="F101" s="485"/>
      <c r="G101" s="486"/>
      <c r="H101" s="500">
        <v>0</v>
      </c>
      <c r="I101" s="500">
        <v>0</v>
      </c>
      <c r="J101" s="500">
        <v>0</v>
      </c>
      <c r="K101" s="500">
        <v>0</v>
      </c>
      <c r="L101" s="500">
        <v>0</v>
      </c>
      <c r="M101" s="500">
        <f t="shared" si="5"/>
        <v>0</v>
      </c>
      <c r="N101" s="500">
        <v>0</v>
      </c>
      <c r="O101" s="500">
        <v>0</v>
      </c>
      <c r="P101" s="500">
        <f t="shared" si="6"/>
        <v>0</v>
      </c>
      <c r="Q101" s="500">
        <v>0</v>
      </c>
      <c r="R101" s="500">
        <v>0</v>
      </c>
      <c r="S101" s="500">
        <f t="shared" si="7"/>
        <v>0</v>
      </c>
      <c r="T101" s="500">
        <v>0</v>
      </c>
      <c r="U101" s="500">
        <v>0</v>
      </c>
      <c r="V101" s="500">
        <f t="shared" si="8"/>
        <v>0</v>
      </c>
      <c r="W101" s="488"/>
      <c r="X101" s="500">
        <v>0</v>
      </c>
      <c r="Y101" s="500">
        <v>0</v>
      </c>
      <c r="Z101" s="487">
        <v>0</v>
      </c>
      <c r="AA101" s="489"/>
      <c r="AB101" s="500">
        <f t="shared" si="9"/>
        <v>0</v>
      </c>
    </row>
    <row r="102" spans="1:28" s="514" customFormat="1">
      <c r="A102" s="483"/>
      <c r="B102" s="482"/>
      <c r="C102" s="483"/>
      <c r="D102" s="482"/>
      <c r="E102" s="484"/>
      <c r="F102" s="491"/>
      <c r="G102" s="486"/>
      <c r="H102" s="500">
        <v>0</v>
      </c>
      <c r="I102" s="500">
        <v>0</v>
      </c>
      <c r="J102" s="500">
        <v>0</v>
      </c>
      <c r="K102" s="500">
        <v>0</v>
      </c>
      <c r="L102" s="500">
        <v>0</v>
      </c>
      <c r="M102" s="500">
        <f t="shared" si="5"/>
        <v>0</v>
      </c>
      <c r="N102" s="500">
        <v>0</v>
      </c>
      <c r="O102" s="500">
        <v>0</v>
      </c>
      <c r="P102" s="500">
        <f t="shared" si="6"/>
        <v>0</v>
      </c>
      <c r="Q102" s="500">
        <v>0</v>
      </c>
      <c r="R102" s="500">
        <v>0</v>
      </c>
      <c r="S102" s="500">
        <f t="shared" si="7"/>
        <v>0</v>
      </c>
      <c r="T102" s="500">
        <v>0</v>
      </c>
      <c r="U102" s="500">
        <v>0</v>
      </c>
      <c r="V102" s="500">
        <f t="shared" si="8"/>
        <v>0</v>
      </c>
      <c r="W102" s="488"/>
      <c r="X102" s="500">
        <v>0</v>
      </c>
      <c r="Y102" s="500">
        <v>0</v>
      </c>
      <c r="Z102" s="487">
        <v>0</v>
      </c>
      <c r="AA102" s="489"/>
      <c r="AB102" s="500">
        <f t="shared" si="9"/>
        <v>0</v>
      </c>
    </row>
    <row r="103" spans="1:28" s="514" customFormat="1">
      <c r="A103" s="483"/>
      <c r="B103" s="482"/>
      <c r="C103" s="483"/>
      <c r="D103" s="482"/>
      <c r="E103" s="484"/>
      <c r="F103" s="491"/>
      <c r="G103" s="486"/>
      <c r="H103" s="500">
        <v>0</v>
      </c>
      <c r="I103" s="500">
        <v>0</v>
      </c>
      <c r="J103" s="500">
        <v>0</v>
      </c>
      <c r="K103" s="500">
        <v>0</v>
      </c>
      <c r="L103" s="500">
        <v>0</v>
      </c>
      <c r="M103" s="500">
        <f t="shared" si="5"/>
        <v>0</v>
      </c>
      <c r="N103" s="500">
        <v>0</v>
      </c>
      <c r="O103" s="500">
        <v>0</v>
      </c>
      <c r="P103" s="500">
        <f t="shared" si="6"/>
        <v>0</v>
      </c>
      <c r="Q103" s="500">
        <v>0</v>
      </c>
      <c r="R103" s="500">
        <v>0</v>
      </c>
      <c r="S103" s="500">
        <f t="shared" si="7"/>
        <v>0</v>
      </c>
      <c r="T103" s="500">
        <v>0</v>
      </c>
      <c r="U103" s="500">
        <v>0</v>
      </c>
      <c r="V103" s="500">
        <f t="shared" si="8"/>
        <v>0</v>
      </c>
      <c r="W103" s="488"/>
      <c r="X103" s="500">
        <v>0</v>
      </c>
      <c r="Y103" s="500">
        <v>0</v>
      </c>
      <c r="Z103" s="487">
        <v>0</v>
      </c>
      <c r="AA103" s="489"/>
      <c r="AB103" s="500">
        <f t="shared" si="9"/>
        <v>0</v>
      </c>
    </row>
    <row r="104" spans="1:28" s="514" customFormat="1">
      <c r="A104" s="483"/>
      <c r="B104" s="482"/>
      <c r="C104" s="483"/>
      <c r="D104" s="482"/>
      <c r="E104" s="484"/>
      <c r="F104" s="485"/>
      <c r="G104" s="486"/>
      <c r="H104" s="500">
        <v>0</v>
      </c>
      <c r="I104" s="500">
        <v>0</v>
      </c>
      <c r="J104" s="500">
        <v>0</v>
      </c>
      <c r="K104" s="500">
        <v>0</v>
      </c>
      <c r="L104" s="500">
        <v>0</v>
      </c>
      <c r="M104" s="500">
        <f t="shared" si="5"/>
        <v>0</v>
      </c>
      <c r="N104" s="500">
        <v>0</v>
      </c>
      <c r="O104" s="500">
        <v>0</v>
      </c>
      <c r="P104" s="500">
        <f t="shared" si="6"/>
        <v>0</v>
      </c>
      <c r="Q104" s="500">
        <v>0</v>
      </c>
      <c r="R104" s="500">
        <v>0</v>
      </c>
      <c r="S104" s="500">
        <f t="shared" si="7"/>
        <v>0</v>
      </c>
      <c r="T104" s="500">
        <v>0</v>
      </c>
      <c r="U104" s="500">
        <v>0</v>
      </c>
      <c r="V104" s="500">
        <f t="shared" si="8"/>
        <v>0</v>
      </c>
      <c r="W104" s="488"/>
      <c r="X104" s="500">
        <v>0</v>
      </c>
      <c r="Y104" s="500">
        <v>0</v>
      </c>
      <c r="Z104" s="487">
        <v>0</v>
      </c>
      <c r="AA104" s="489"/>
      <c r="AB104" s="500">
        <f t="shared" si="9"/>
        <v>0</v>
      </c>
    </row>
    <row r="105" spans="1:28" s="514" customFormat="1">
      <c r="A105" s="483"/>
      <c r="B105" s="482"/>
      <c r="C105" s="483"/>
      <c r="D105" s="482"/>
      <c r="E105" s="484"/>
      <c r="F105" s="485"/>
      <c r="G105" s="486"/>
      <c r="H105" s="500">
        <v>0</v>
      </c>
      <c r="I105" s="500">
        <v>0</v>
      </c>
      <c r="J105" s="500">
        <v>0</v>
      </c>
      <c r="K105" s="500">
        <v>0</v>
      </c>
      <c r="L105" s="500">
        <v>0</v>
      </c>
      <c r="M105" s="500">
        <f t="shared" si="5"/>
        <v>0</v>
      </c>
      <c r="N105" s="500">
        <v>0</v>
      </c>
      <c r="O105" s="500">
        <v>0</v>
      </c>
      <c r="P105" s="500">
        <f t="shared" si="6"/>
        <v>0</v>
      </c>
      <c r="Q105" s="500">
        <v>0</v>
      </c>
      <c r="R105" s="500">
        <v>0</v>
      </c>
      <c r="S105" s="500">
        <f t="shared" si="7"/>
        <v>0</v>
      </c>
      <c r="T105" s="500">
        <v>0</v>
      </c>
      <c r="U105" s="500">
        <v>0</v>
      </c>
      <c r="V105" s="500">
        <f t="shared" si="8"/>
        <v>0</v>
      </c>
      <c r="W105" s="488"/>
      <c r="X105" s="500">
        <v>0</v>
      </c>
      <c r="Y105" s="500">
        <v>0</v>
      </c>
      <c r="Z105" s="487">
        <v>0</v>
      </c>
      <c r="AA105" s="489"/>
      <c r="AB105" s="500">
        <f t="shared" si="9"/>
        <v>0</v>
      </c>
    </row>
    <row r="106" spans="1:28" s="514" customFormat="1">
      <c r="A106" s="483"/>
      <c r="B106" s="482"/>
      <c r="C106" s="483"/>
      <c r="D106" s="482"/>
      <c r="E106" s="484"/>
      <c r="F106" s="485"/>
      <c r="G106" s="486"/>
      <c r="H106" s="500">
        <v>0</v>
      </c>
      <c r="I106" s="500">
        <v>0</v>
      </c>
      <c r="J106" s="500">
        <v>0</v>
      </c>
      <c r="K106" s="500">
        <v>0</v>
      </c>
      <c r="L106" s="500">
        <v>0</v>
      </c>
      <c r="M106" s="500">
        <f t="shared" si="5"/>
        <v>0</v>
      </c>
      <c r="N106" s="500">
        <v>0</v>
      </c>
      <c r="O106" s="500">
        <v>0</v>
      </c>
      <c r="P106" s="500">
        <f t="shared" si="6"/>
        <v>0</v>
      </c>
      <c r="Q106" s="500">
        <v>0</v>
      </c>
      <c r="R106" s="500">
        <v>0</v>
      </c>
      <c r="S106" s="500">
        <f t="shared" si="7"/>
        <v>0</v>
      </c>
      <c r="T106" s="500">
        <v>0</v>
      </c>
      <c r="U106" s="500">
        <v>0</v>
      </c>
      <c r="V106" s="500">
        <f t="shared" si="8"/>
        <v>0</v>
      </c>
      <c r="W106" s="488"/>
      <c r="X106" s="500">
        <v>0</v>
      </c>
      <c r="Y106" s="500">
        <v>0</v>
      </c>
      <c r="Z106" s="487">
        <v>0</v>
      </c>
      <c r="AA106" s="489"/>
      <c r="AB106" s="500">
        <f t="shared" si="9"/>
        <v>0</v>
      </c>
    </row>
    <row r="107" spans="1:28" s="514" customFormat="1">
      <c r="A107" s="483"/>
      <c r="B107" s="482"/>
      <c r="C107" s="483"/>
      <c r="D107" s="482"/>
      <c r="E107" s="484"/>
      <c r="F107" s="492"/>
      <c r="G107" s="486"/>
      <c r="H107" s="500">
        <v>0</v>
      </c>
      <c r="I107" s="500">
        <v>0</v>
      </c>
      <c r="J107" s="500">
        <v>0</v>
      </c>
      <c r="K107" s="500">
        <v>0</v>
      </c>
      <c r="L107" s="500">
        <v>0</v>
      </c>
      <c r="M107" s="500">
        <f t="shared" si="5"/>
        <v>0</v>
      </c>
      <c r="N107" s="500">
        <v>0</v>
      </c>
      <c r="O107" s="500">
        <v>0</v>
      </c>
      <c r="P107" s="500">
        <f t="shared" si="6"/>
        <v>0</v>
      </c>
      <c r="Q107" s="500">
        <v>0</v>
      </c>
      <c r="R107" s="500">
        <v>0</v>
      </c>
      <c r="S107" s="500">
        <f t="shared" si="7"/>
        <v>0</v>
      </c>
      <c r="T107" s="500">
        <v>0</v>
      </c>
      <c r="U107" s="500">
        <v>0</v>
      </c>
      <c r="V107" s="500">
        <f t="shared" si="8"/>
        <v>0</v>
      </c>
      <c r="W107" s="488"/>
      <c r="X107" s="500">
        <v>0</v>
      </c>
      <c r="Y107" s="500">
        <v>0</v>
      </c>
      <c r="Z107" s="487">
        <v>0</v>
      </c>
      <c r="AA107" s="489"/>
      <c r="AB107" s="500">
        <f t="shared" si="9"/>
        <v>0</v>
      </c>
    </row>
    <row r="108" spans="1:28" s="514" customFormat="1">
      <c r="A108" s="483"/>
      <c r="B108" s="482"/>
      <c r="C108" s="483"/>
      <c r="D108" s="482"/>
      <c r="E108" s="484"/>
      <c r="F108" s="492"/>
      <c r="G108" s="486"/>
      <c r="H108" s="500">
        <v>0</v>
      </c>
      <c r="I108" s="500">
        <v>0</v>
      </c>
      <c r="J108" s="500">
        <v>0</v>
      </c>
      <c r="K108" s="500">
        <v>0</v>
      </c>
      <c r="L108" s="500">
        <v>0</v>
      </c>
      <c r="M108" s="500">
        <f t="shared" si="5"/>
        <v>0</v>
      </c>
      <c r="N108" s="500">
        <v>0</v>
      </c>
      <c r="O108" s="500">
        <v>0</v>
      </c>
      <c r="P108" s="500">
        <f t="shared" si="6"/>
        <v>0</v>
      </c>
      <c r="Q108" s="500">
        <v>0</v>
      </c>
      <c r="R108" s="500">
        <v>0</v>
      </c>
      <c r="S108" s="500">
        <f t="shared" si="7"/>
        <v>0</v>
      </c>
      <c r="T108" s="500">
        <v>0</v>
      </c>
      <c r="U108" s="500">
        <v>0</v>
      </c>
      <c r="V108" s="500">
        <f t="shared" si="8"/>
        <v>0</v>
      </c>
      <c r="W108" s="488"/>
      <c r="X108" s="500">
        <v>0</v>
      </c>
      <c r="Y108" s="500">
        <v>0</v>
      </c>
      <c r="Z108" s="487">
        <v>0</v>
      </c>
      <c r="AA108" s="489"/>
      <c r="AB108" s="500">
        <f t="shared" si="9"/>
        <v>0</v>
      </c>
    </row>
    <row r="109" spans="1:28" s="514" customFormat="1">
      <c r="A109" s="483"/>
      <c r="B109" s="482"/>
      <c r="C109" s="494"/>
      <c r="D109" s="482"/>
      <c r="E109" s="484"/>
      <c r="F109" s="485"/>
      <c r="G109" s="486"/>
      <c r="H109" s="500">
        <v>0</v>
      </c>
      <c r="I109" s="500">
        <v>0</v>
      </c>
      <c r="J109" s="500">
        <v>0</v>
      </c>
      <c r="K109" s="500">
        <v>0</v>
      </c>
      <c r="L109" s="500">
        <v>0</v>
      </c>
      <c r="M109" s="500">
        <f t="shared" si="5"/>
        <v>0</v>
      </c>
      <c r="N109" s="500">
        <v>0</v>
      </c>
      <c r="O109" s="500">
        <v>0</v>
      </c>
      <c r="P109" s="500">
        <f t="shared" si="6"/>
        <v>0</v>
      </c>
      <c r="Q109" s="500">
        <v>0</v>
      </c>
      <c r="R109" s="500">
        <v>0</v>
      </c>
      <c r="S109" s="500">
        <f t="shared" si="7"/>
        <v>0</v>
      </c>
      <c r="T109" s="500">
        <v>0</v>
      </c>
      <c r="U109" s="500">
        <v>0</v>
      </c>
      <c r="V109" s="500">
        <f t="shared" si="8"/>
        <v>0</v>
      </c>
      <c r="W109" s="488"/>
      <c r="X109" s="500">
        <v>0</v>
      </c>
      <c r="Y109" s="500">
        <v>0</v>
      </c>
      <c r="Z109" s="487">
        <v>0</v>
      </c>
      <c r="AA109" s="489"/>
      <c r="AB109" s="500">
        <f t="shared" si="9"/>
        <v>0</v>
      </c>
    </row>
    <row r="110" spans="1:28" s="514" customFormat="1">
      <c r="A110" s="483"/>
      <c r="B110" s="482"/>
      <c r="C110" s="483"/>
      <c r="D110" s="482"/>
      <c r="E110" s="484"/>
      <c r="F110" s="485"/>
      <c r="G110" s="486"/>
      <c r="H110" s="500">
        <v>0</v>
      </c>
      <c r="I110" s="500">
        <v>0</v>
      </c>
      <c r="J110" s="500">
        <v>0</v>
      </c>
      <c r="K110" s="500">
        <v>0</v>
      </c>
      <c r="L110" s="500">
        <v>0</v>
      </c>
      <c r="M110" s="500">
        <f t="shared" si="5"/>
        <v>0</v>
      </c>
      <c r="N110" s="500">
        <v>0</v>
      </c>
      <c r="O110" s="500">
        <v>0</v>
      </c>
      <c r="P110" s="500">
        <f t="shared" si="6"/>
        <v>0</v>
      </c>
      <c r="Q110" s="500">
        <v>0</v>
      </c>
      <c r="R110" s="500">
        <v>0</v>
      </c>
      <c r="S110" s="500">
        <f t="shared" si="7"/>
        <v>0</v>
      </c>
      <c r="T110" s="500">
        <v>0</v>
      </c>
      <c r="U110" s="500">
        <v>0</v>
      </c>
      <c r="V110" s="500">
        <f t="shared" si="8"/>
        <v>0</v>
      </c>
      <c r="W110" s="488"/>
      <c r="X110" s="500">
        <v>0</v>
      </c>
      <c r="Y110" s="500">
        <v>0</v>
      </c>
      <c r="Z110" s="487">
        <v>0</v>
      </c>
      <c r="AA110" s="489"/>
      <c r="AB110" s="500">
        <f t="shared" si="9"/>
        <v>0</v>
      </c>
    </row>
    <row r="111" spans="1:28" s="514" customFormat="1">
      <c r="A111" s="483"/>
      <c r="B111" s="482"/>
      <c r="C111" s="494"/>
      <c r="D111" s="482"/>
      <c r="E111" s="484"/>
      <c r="F111" s="485"/>
      <c r="G111" s="486"/>
      <c r="H111" s="500">
        <v>0</v>
      </c>
      <c r="I111" s="500">
        <v>0</v>
      </c>
      <c r="J111" s="500">
        <v>0</v>
      </c>
      <c r="K111" s="500">
        <v>0</v>
      </c>
      <c r="L111" s="500">
        <v>0</v>
      </c>
      <c r="M111" s="500">
        <f t="shared" si="5"/>
        <v>0</v>
      </c>
      <c r="N111" s="500">
        <v>0</v>
      </c>
      <c r="O111" s="500">
        <v>0</v>
      </c>
      <c r="P111" s="500">
        <f t="shared" si="6"/>
        <v>0</v>
      </c>
      <c r="Q111" s="500">
        <v>0</v>
      </c>
      <c r="R111" s="500">
        <v>0</v>
      </c>
      <c r="S111" s="500">
        <f t="shared" si="7"/>
        <v>0</v>
      </c>
      <c r="T111" s="500">
        <v>0</v>
      </c>
      <c r="U111" s="500">
        <v>0</v>
      </c>
      <c r="V111" s="500">
        <f t="shared" si="8"/>
        <v>0</v>
      </c>
      <c r="W111" s="488"/>
      <c r="X111" s="500">
        <v>0</v>
      </c>
      <c r="Y111" s="500">
        <v>0</v>
      </c>
      <c r="Z111" s="487">
        <v>0</v>
      </c>
      <c r="AA111" s="489"/>
      <c r="AB111" s="500">
        <f t="shared" si="9"/>
        <v>0</v>
      </c>
    </row>
    <row r="112" spans="1:28" s="514" customFormat="1">
      <c r="A112" s="483"/>
      <c r="B112" s="482"/>
      <c r="C112" s="483"/>
      <c r="D112" s="482"/>
      <c r="E112" s="484"/>
      <c r="F112" s="492"/>
      <c r="G112" s="486"/>
      <c r="H112" s="500">
        <v>0</v>
      </c>
      <c r="I112" s="500">
        <v>0</v>
      </c>
      <c r="J112" s="500">
        <v>0</v>
      </c>
      <c r="K112" s="500">
        <v>0</v>
      </c>
      <c r="L112" s="500">
        <v>0</v>
      </c>
      <c r="M112" s="500">
        <f t="shared" si="5"/>
        <v>0</v>
      </c>
      <c r="N112" s="500">
        <v>0</v>
      </c>
      <c r="O112" s="500">
        <v>0</v>
      </c>
      <c r="P112" s="500">
        <f t="shared" si="6"/>
        <v>0</v>
      </c>
      <c r="Q112" s="500">
        <v>0</v>
      </c>
      <c r="R112" s="500">
        <v>0</v>
      </c>
      <c r="S112" s="500">
        <f t="shared" si="7"/>
        <v>0</v>
      </c>
      <c r="T112" s="500">
        <v>0</v>
      </c>
      <c r="U112" s="500">
        <v>0</v>
      </c>
      <c r="V112" s="500">
        <f t="shared" si="8"/>
        <v>0</v>
      </c>
      <c r="W112" s="488"/>
      <c r="X112" s="500">
        <v>0</v>
      </c>
      <c r="Y112" s="500">
        <v>0</v>
      </c>
      <c r="Z112" s="487">
        <v>0</v>
      </c>
      <c r="AA112" s="489"/>
      <c r="AB112" s="500">
        <f t="shared" si="9"/>
        <v>0</v>
      </c>
    </row>
    <row r="113" spans="1:28" s="514" customFormat="1">
      <c r="A113" s="483"/>
      <c r="B113" s="482"/>
      <c r="C113" s="483"/>
      <c r="D113" s="482"/>
      <c r="E113" s="484"/>
      <c r="F113" s="492"/>
      <c r="G113" s="486"/>
      <c r="H113" s="500">
        <v>0</v>
      </c>
      <c r="I113" s="500">
        <v>0</v>
      </c>
      <c r="J113" s="500">
        <v>0</v>
      </c>
      <c r="K113" s="500">
        <v>0</v>
      </c>
      <c r="L113" s="500">
        <v>0</v>
      </c>
      <c r="M113" s="500">
        <f t="shared" si="5"/>
        <v>0</v>
      </c>
      <c r="N113" s="500">
        <v>0</v>
      </c>
      <c r="O113" s="500">
        <v>0</v>
      </c>
      <c r="P113" s="500">
        <f t="shared" si="6"/>
        <v>0</v>
      </c>
      <c r="Q113" s="500">
        <v>0</v>
      </c>
      <c r="R113" s="500">
        <v>0</v>
      </c>
      <c r="S113" s="500">
        <f t="shared" si="7"/>
        <v>0</v>
      </c>
      <c r="T113" s="500">
        <v>0</v>
      </c>
      <c r="U113" s="500">
        <v>0</v>
      </c>
      <c r="V113" s="500">
        <f t="shared" si="8"/>
        <v>0</v>
      </c>
      <c r="W113" s="488"/>
      <c r="X113" s="500">
        <v>0</v>
      </c>
      <c r="Y113" s="500">
        <v>0</v>
      </c>
      <c r="Z113" s="487">
        <v>0</v>
      </c>
      <c r="AA113" s="489"/>
      <c r="AB113" s="500">
        <f t="shared" si="9"/>
        <v>0</v>
      </c>
    </row>
    <row r="114" spans="1:28" s="514" customFormat="1">
      <c r="A114" s="483"/>
      <c r="B114" s="482"/>
      <c r="C114" s="483"/>
      <c r="D114" s="482"/>
      <c r="E114" s="484"/>
      <c r="F114" s="485"/>
      <c r="G114" s="486"/>
      <c r="H114" s="500">
        <v>0</v>
      </c>
      <c r="I114" s="500">
        <v>0</v>
      </c>
      <c r="J114" s="500">
        <v>0</v>
      </c>
      <c r="K114" s="500">
        <v>0</v>
      </c>
      <c r="L114" s="500">
        <v>0</v>
      </c>
      <c r="M114" s="500">
        <f t="shared" si="5"/>
        <v>0</v>
      </c>
      <c r="N114" s="500">
        <v>0</v>
      </c>
      <c r="O114" s="500">
        <v>0</v>
      </c>
      <c r="P114" s="500">
        <f t="shared" si="6"/>
        <v>0</v>
      </c>
      <c r="Q114" s="500">
        <v>0</v>
      </c>
      <c r="R114" s="500">
        <v>0</v>
      </c>
      <c r="S114" s="500">
        <f t="shared" si="7"/>
        <v>0</v>
      </c>
      <c r="T114" s="500">
        <v>0</v>
      </c>
      <c r="U114" s="500">
        <v>0</v>
      </c>
      <c r="V114" s="500">
        <f t="shared" si="8"/>
        <v>0</v>
      </c>
      <c r="W114" s="488"/>
      <c r="X114" s="500">
        <v>0</v>
      </c>
      <c r="Y114" s="500">
        <v>0</v>
      </c>
      <c r="Z114" s="487">
        <v>0</v>
      </c>
      <c r="AA114" s="489"/>
      <c r="AB114" s="500">
        <f t="shared" si="9"/>
        <v>0</v>
      </c>
    </row>
    <row r="115" spans="1:28" s="514" customFormat="1">
      <c r="A115" s="483"/>
      <c r="B115" s="482"/>
      <c r="C115" s="483"/>
      <c r="D115" s="482"/>
      <c r="E115" s="484"/>
      <c r="F115" s="485"/>
      <c r="G115" s="486"/>
      <c r="H115" s="500">
        <v>0</v>
      </c>
      <c r="I115" s="500">
        <v>0</v>
      </c>
      <c r="J115" s="500">
        <v>0</v>
      </c>
      <c r="K115" s="500">
        <v>0</v>
      </c>
      <c r="L115" s="500">
        <v>0</v>
      </c>
      <c r="M115" s="500">
        <f t="shared" si="5"/>
        <v>0</v>
      </c>
      <c r="N115" s="500">
        <v>0</v>
      </c>
      <c r="O115" s="500">
        <v>0</v>
      </c>
      <c r="P115" s="500">
        <f t="shared" si="6"/>
        <v>0</v>
      </c>
      <c r="Q115" s="500">
        <v>0</v>
      </c>
      <c r="R115" s="500">
        <v>0</v>
      </c>
      <c r="S115" s="500">
        <f t="shared" si="7"/>
        <v>0</v>
      </c>
      <c r="T115" s="500">
        <v>0</v>
      </c>
      <c r="U115" s="500">
        <v>0</v>
      </c>
      <c r="V115" s="500">
        <f t="shared" si="8"/>
        <v>0</v>
      </c>
      <c r="W115" s="488"/>
      <c r="X115" s="500">
        <v>0</v>
      </c>
      <c r="Y115" s="500">
        <v>0</v>
      </c>
      <c r="Z115" s="487">
        <v>0</v>
      </c>
      <c r="AA115" s="489"/>
      <c r="AB115" s="500">
        <f t="shared" si="9"/>
        <v>0</v>
      </c>
    </row>
    <row r="116" spans="1:28" s="514" customFormat="1">
      <c r="A116" s="483"/>
      <c r="B116" s="482"/>
      <c r="C116" s="483"/>
      <c r="D116" s="482"/>
      <c r="E116" s="484"/>
      <c r="F116" s="485"/>
      <c r="G116" s="486"/>
      <c r="H116" s="500">
        <v>0</v>
      </c>
      <c r="I116" s="500">
        <v>0</v>
      </c>
      <c r="J116" s="500">
        <v>0</v>
      </c>
      <c r="K116" s="500">
        <v>0</v>
      </c>
      <c r="L116" s="500">
        <v>0</v>
      </c>
      <c r="M116" s="500">
        <f t="shared" si="5"/>
        <v>0</v>
      </c>
      <c r="N116" s="500">
        <v>0</v>
      </c>
      <c r="O116" s="500">
        <v>0</v>
      </c>
      <c r="P116" s="500">
        <f t="shared" si="6"/>
        <v>0</v>
      </c>
      <c r="Q116" s="500">
        <v>0</v>
      </c>
      <c r="R116" s="500">
        <v>0</v>
      </c>
      <c r="S116" s="500">
        <f t="shared" si="7"/>
        <v>0</v>
      </c>
      <c r="T116" s="500">
        <v>0</v>
      </c>
      <c r="U116" s="500">
        <v>0</v>
      </c>
      <c r="V116" s="500">
        <f t="shared" si="8"/>
        <v>0</v>
      </c>
      <c r="W116" s="488"/>
      <c r="X116" s="500">
        <v>0</v>
      </c>
      <c r="Y116" s="500">
        <v>0</v>
      </c>
      <c r="Z116" s="487">
        <v>0</v>
      </c>
      <c r="AA116" s="489"/>
      <c r="AB116" s="500">
        <f t="shared" si="9"/>
        <v>0</v>
      </c>
    </row>
    <row r="117" spans="1:28" s="514" customFormat="1">
      <c r="A117" s="483"/>
      <c r="B117" s="482"/>
      <c r="C117" s="483"/>
      <c r="D117" s="482"/>
      <c r="E117" s="484"/>
      <c r="F117" s="492"/>
      <c r="G117" s="486"/>
      <c r="H117" s="500">
        <v>0</v>
      </c>
      <c r="I117" s="500">
        <v>0</v>
      </c>
      <c r="J117" s="500">
        <v>0</v>
      </c>
      <c r="K117" s="500">
        <v>0</v>
      </c>
      <c r="L117" s="500">
        <v>0</v>
      </c>
      <c r="M117" s="500">
        <f t="shared" si="5"/>
        <v>0</v>
      </c>
      <c r="N117" s="500">
        <v>0</v>
      </c>
      <c r="O117" s="500">
        <v>0</v>
      </c>
      <c r="P117" s="500">
        <f t="shared" si="6"/>
        <v>0</v>
      </c>
      <c r="Q117" s="500">
        <v>0</v>
      </c>
      <c r="R117" s="500">
        <v>0</v>
      </c>
      <c r="S117" s="500">
        <f t="shared" si="7"/>
        <v>0</v>
      </c>
      <c r="T117" s="500">
        <v>0</v>
      </c>
      <c r="U117" s="500">
        <v>0</v>
      </c>
      <c r="V117" s="500">
        <f t="shared" si="8"/>
        <v>0</v>
      </c>
      <c r="W117" s="488"/>
      <c r="X117" s="500">
        <v>0</v>
      </c>
      <c r="Y117" s="500">
        <v>0</v>
      </c>
      <c r="Z117" s="487">
        <v>0</v>
      </c>
      <c r="AA117" s="489"/>
      <c r="AB117" s="500">
        <f t="shared" si="9"/>
        <v>0</v>
      </c>
    </row>
    <row r="118" spans="1:28" s="514" customFormat="1">
      <c r="A118" s="483"/>
      <c r="B118" s="482"/>
      <c r="C118" s="483"/>
      <c r="D118" s="482"/>
      <c r="E118" s="484"/>
      <c r="F118" s="485"/>
      <c r="G118" s="486"/>
      <c r="H118" s="500">
        <v>0</v>
      </c>
      <c r="I118" s="500">
        <v>0</v>
      </c>
      <c r="J118" s="500">
        <v>0</v>
      </c>
      <c r="K118" s="500">
        <v>0</v>
      </c>
      <c r="L118" s="500">
        <v>0</v>
      </c>
      <c r="M118" s="500">
        <f t="shared" si="5"/>
        <v>0</v>
      </c>
      <c r="N118" s="500">
        <v>0</v>
      </c>
      <c r="O118" s="500">
        <v>0</v>
      </c>
      <c r="P118" s="500">
        <f t="shared" si="6"/>
        <v>0</v>
      </c>
      <c r="Q118" s="500">
        <v>0</v>
      </c>
      <c r="R118" s="500">
        <v>0</v>
      </c>
      <c r="S118" s="500">
        <f t="shared" si="7"/>
        <v>0</v>
      </c>
      <c r="T118" s="500">
        <v>0</v>
      </c>
      <c r="U118" s="500">
        <v>0</v>
      </c>
      <c r="V118" s="500">
        <f t="shared" si="8"/>
        <v>0</v>
      </c>
      <c r="W118" s="488"/>
      <c r="X118" s="500">
        <v>0</v>
      </c>
      <c r="Y118" s="500">
        <v>0</v>
      </c>
      <c r="Z118" s="487">
        <v>0</v>
      </c>
      <c r="AA118" s="489"/>
      <c r="AB118" s="500">
        <f t="shared" si="9"/>
        <v>0</v>
      </c>
    </row>
    <row r="119" spans="1:28" s="514" customFormat="1">
      <c r="A119" s="483"/>
      <c r="B119" s="482"/>
      <c r="C119" s="494"/>
      <c r="D119" s="482"/>
      <c r="E119" s="484"/>
      <c r="F119" s="485"/>
      <c r="G119" s="486"/>
      <c r="H119" s="500">
        <v>0</v>
      </c>
      <c r="I119" s="500">
        <v>0</v>
      </c>
      <c r="J119" s="500">
        <v>0</v>
      </c>
      <c r="K119" s="500">
        <v>0</v>
      </c>
      <c r="L119" s="500">
        <v>0</v>
      </c>
      <c r="M119" s="500">
        <f t="shared" si="5"/>
        <v>0</v>
      </c>
      <c r="N119" s="500">
        <v>0</v>
      </c>
      <c r="O119" s="500">
        <v>0</v>
      </c>
      <c r="P119" s="500">
        <f t="shared" si="6"/>
        <v>0</v>
      </c>
      <c r="Q119" s="500">
        <v>0</v>
      </c>
      <c r="R119" s="500">
        <v>0</v>
      </c>
      <c r="S119" s="500">
        <f t="shared" si="7"/>
        <v>0</v>
      </c>
      <c r="T119" s="500">
        <v>0</v>
      </c>
      <c r="U119" s="500">
        <v>0</v>
      </c>
      <c r="V119" s="500">
        <f t="shared" si="8"/>
        <v>0</v>
      </c>
      <c r="W119" s="488"/>
      <c r="X119" s="500">
        <v>0</v>
      </c>
      <c r="Y119" s="500">
        <v>0</v>
      </c>
      <c r="Z119" s="487">
        <v>0</v>
      </c>
      <c r="AA119" s="489"/>
      <c r="AB119" s="500">
        <f t="shared" si="9"/>
        <v>0</v>
      </c>
    </row>
    <row r="120" spans="1:28" s="514" customFormat="1">
      <c r="A120" s="483"/>
      <c r="B120" s="482"/>
      <c r="C120" s="483"/>
      <c r="D120" s="482"/>
      <c r="E120" s="484"/>
      <c r="F120" s="485"/>
      <c r="G120" s="486"/>
      <c r="H120" s="500">
        <v>0</v>
      </c>
      <c r="I120" s="500">
        <v>0</v>
      </c>
      <c r="J120" s="500">
        <v>0</v>
      </c>
      <c r="K120" s="500">
        <v>0</v>
      </c>
      <c r="L120" s="500">
        <v>0</v>
      </c>
      <c r="M120" s="500">
        <f t="shared" si="5"/>
        <v>0</v>
      </c>
      <c r="N120" s="500">
        <v>0</v>
      </c>
      <c r="O120" s="500">
        <v>0</v>
      </c>
      <c r="P120" s="500">
        <f t="shared" si="6"/>
        <v>0</v>
      </c>
      <c r="Q120" s="500">
        <v>0</v>
      </c>
      <c r="R120" s="500">
        <v>0</v>
      </c>
      <c r="S120" s="500">
        <f t="shared" si="7"/>
        <v>0</v>
      </c>
      <c r="T120" s="500">
        <v>0</v>
      </c>
      <c r="U120" s="500">
        <v>0</v>
      </c>
      <c r="V120" s="500">
        <f t="shared" si="8"/>
        <v>0</v>
      </c>
      <c r="W120" s="488"/>
      <c r="X120" s="500">
        <v>0</v>
      </c>
      <c r="Y120" s="500">
        <v>0</v>
      </c>
      <c r="Z120" s="487">
        <v>0</v>
      </c>
      <c r="AA120" s="489"/>
      <c r="AB120" s="500">
        <f t="shared" si="9"/>
        <v>0</v>
      </c>
    </row>
    <row r="121" spans="1:28" s="514" customFormat="1">
      <c r="A121" s="483"/>
      <c r="B121" s="482"/>
      <c r="C121" s="483"/>
      <c r="D121" s="482"/>
      <c r="E121" s="484"/>
      <c r="F121" s="485"/>
      <c r="G121" s="486"/>
      <c r="H121" s="500">
        <v>0</v>
      </c>
      <c r="I121" s="500">
        <v>0</v>
      </c>
      <c r="J121" s="500">
        <v>0</v>
      </c>
      <c r="K121" s="500">
        <v>0</v>
      </c>
      <c r="L121" s="500">
        <v>0</v>
      </c>
      <c r="M121" s="500">
        <f t="shared" si="5"/>
        <v>0</v>
      </c>
      <c r="N121" s="500">
        <v>0</v>
      </c>
      <c r="O121" s="500">
        <v>0</v>
      </c>
      <c r="P121" s="500">
        <f t="shared" si="6"/>
        <v>0</v>
      </c>
      <c r="Q121" s="500">
        <v>0</v>
      </c>
      <c r="R121" s="500">
        <v>0</v>
      </c>
      <c r="S121" s="500">
        <f t="shared" si="7"/>
        <v>0</v>
      </c>
      <c r="T121" s="500">
        <v>0</v>
      </c>
      <c r="U121" s="500">
        <v>0</v>
      </c>
      <c r="V121" s="500">
        <f t="shared" si="8"/>
        <v>0</v>
      </c>
      <c r="W121" s="488"/>
      <c r="X121" s="500">
        <v>0</v>
      </c>
      <c r="Y121" s="500">
        <v>0</v>
      </c>
      <c r="Z121" s="487">
        <v>0</v>
      </c>
      <c r="AA121" s="489"/>
      <c r="AB121" s="500">
        <f t="shared" si="9"/>
        <v>0</v>
      </c>
    </row>
    <row r="122" spans="1:28" s="514" customFormat="1">
      <c r="A122" s="483"/>
      <c r="B122" s="482"/>
      <c r="C122" s="483"/>
      <c r="D122" s="482"/>
      <c r="E122" s="484"/>
      <c r="F122" s="485"/>
      <c r="G122" s="486"/>
      <c r="H122" s="500">
        <v>0</v>
      </c>
      <c r="I122" s="500">
        <v>0</v>
      </c>
      <c r="J122" s="500">
        <v>0</v>
      </c>
      <c r="K122" s="500">
        <v>0</v>
      </c>
      <c r="L122" s="500">
        <v>0</v>
      </c>
      <c r="M122" s="500">
        <f t="shared" si="5"/>
        <v>0</v>
      </c>
      <c r="N122" s="500">
        <v>0</v>
      </c>
      <c r="O122" s="500">
        <v>0</v>
      </c>
      <c r="P122" s="500">
        <f t="shared" si="6"/>
        <v>0</v>
      </c>
      <c r="Q122" s="500">
        <v>0</v>
      </c>
      <c r="R122" s="500">
        <v>0</v>
      </c>
      <c r="S122" s="500">
        <f t="shared" si="7"/>
        <v>0</v>
      </c>
      <c r="T122" s="500">
        <v>0</v>
      </c>
      <c r="U122" s="500">
        <v>0</v>
      </c>
      <c r="V122" s="500">
        <f t="shared" si="8"/>
        <v>0</v>
      </c>
      <c r="W122" s="488"/>
      <c r="X122" s="500">
        <v>0</v>
      </c>
      <c r="Y122" s="500">
        <v>0</v>
      </c>
      <c r="Z122" s="487">
        <v>0</v>
      </c>
      <c r="AA122" s="489"/>
      <c r="AB122" s="500">
        <f t="shared" si="9"/>
        <v>0</v>
      </c>
    </row>
    <row r="123" spans="1:28" s="514" customFormat="1">
      <c r="A123" s="483"/>
      <c r="B123" s="482"/>
      <c r="C123" s="483"/>
      <c r="D123" s="482"/>
      <c r="E123" s="484"/>
      <c r="F123" s="485"/>
      <c r="G123" s="486"/>
      <c r="H123" s="500">
        <v>0</v>
      </c>
      <c r="I123" s="500">
        <v>0</v>
      </c>
      <c r="J123" s="500">
        <v>0</v>
      </c>
      <c r="K123" s="500">
        <v>0</v>
      </c>
      <c r="L123" s="500">
        <v>0</v>
      </c>
      <c r="M123" s="500">
        <f t="shared" si="5"/>
        <v>0</v>
      </c>
      <c r="N123" s="500">
        <v>0</v>
      </c>
      <c r="O123" s="500">
        <v>0</v>
      </c>
      <c r="P123" s="500">
        <f t="shared" si="6"/>
        <v>0</v>
      </c>
      <c r="Q123" s="500">
        <v>0</v>
      </c>
      <c r="R123" s="500">
        <v>0</v>
      </c>
      <c r="S123" s="500">
        <f t="shared" si="7"/>
        <v>0</v>
      </c>
      <c r="T123" s="500">
        <v>0</v>
      </c>
      <c r="U123" s="500">
        <v>0</v>
      </c>
      <c r="V123" s="500">
        <f t="shared" si="8"/>
        <v>0</v>
      </c>
      <c r="W123" s="488"/>
      <c r="X123" s="500">
        <v>0</v>
      </c>
      <c r="Y123" s="500">
        <v>0</v>
      </c>
      <c r="Z123" s="487">
        <v>0</v>
      </c>
      <c r="AA123" s="489"/>
      <c r="AB123" s="500">
        <f t="shared" si="9"/>
        <v>0</v>
      </c>
    </row>
    <row r="124" spans="1:28" s="514" customFormat="1">
      <c r="A124" s="483"/>
      <c r="B124" s="482"/>
      <c r="C124" s="483"/>
      <c r="D124" s="482"/>
      <c r="E124" s="484"/>
      <c r="F124" s="492"/>
      <c r="G124" s="486"/>
      <c r="H124" s="500">
        <v>0</v>
      </c>
      <c r="I124" s="500">
        <v>0</v>
      </c>
      <c r="J124" s="500">
        <v>0</v>
      </c>
      <c r="K124" s="500">
        <v>0</v>
      </c>
      <c r="L124" s="500">
        <v>0</v>
      </c>
      <c r="M124" s="500">
        <f t="shared" si="5"/>
        <v>0</v>
      </c>
      <c r="N124" s="500">
        <v>0</v>
      </c>
      <c r="O124" s="500">
        <v>0</v>
      </c>
      <c r="P124" s="500">
        <f t="shared" si="6"/>
        <v>0</v>
      </c>
      <c r="Q124" s="500">
        <v>0</v>
      </c>
      <c r="R124" s="500">
        <v>0</v>
      </c>
      <c r="S124" s="500">
        <f t="shared" si="7"/>
        <v>0</v>
      </c>
      <c r="T124" s="500">
        <v>0</v>
      </c>
      <c r="U124" s="500">
        <v>0</v>
      </c>
      <c r="V124" s="500">
        <f t="shared" si="8"/>
        <v>0</v>
      </c>
      <c r="W124" s="488"/>
      <c r="X124" s="500">
        <v>0</v>
      </c>
      <c r="Y124" s="500">
        <v>0</v>
      </c>
      <c r="Z124" s="487">
        <v>0</v>
      </c>
      <c r="AA124" s="489"/>
      <c r="AB124" s="500">
        <f t="shared" si="9"/>
        <v>0</v>
      </c>
    </row>
    <row r="125" spans="1:28" s="514" customFormat="1">
      <c r="A125" s="483"/>
      <c r="B125" s="482"/>
      <c r="C125" s="483"/>
      <c r="D125" s="482"/>
      <c r="E125" s="484"/>
      <c r="F125" s="492"/>
      <c r="G125" s="486"/>
      <c r="H125" s="500">
        <v>0</v>
      </c>
      <c r="I125" s="500">
        <v>0</v>
      </c>
      <c r="J125" s="500">
        <v>0</v>
      </c>
      <c r="K125" s="500">
        <v>0</v>
      </c>
      <c r="L125" s="500">
        <v>0</v>
      </c>
      <c r="M125" s="500">
        <f t="shared" si="5"/>
        <v>0</v>
      </c>
      <c r="N125" s="500">
        <v>0</v>
      </c>
      <c r="O125" s="500">
        <v>0</v>
      </c>
      <c r="P125" s="500">
        <f t="shared" si="6"/>
        <v>0</v>
      </c>
      <c r="Q125" s="500">
        <v>0</v>
      </c>
      <c r="R125" s="500">
        <v>0</v>
      </c>
      <c r="S125" s="500">
        <f t="shared" si="7"/>
        <v>0</v>
      </c>
      <c r="T125" s="500">
        <v>0</v>
      </c>
      <c r="U125" s="500">
        <v>0</v>
      </c>
      <c r="V125" s="500">
        <f t="shared" si="8"/>
        <v>0</v>
      </c>
      <c r="W125" s="488"/>
      <c r="X125" s="500">
        <v>0</v>
      </c>
      <c r="Y125" s="500">
        <v>0</v>
      </c>
      <c r="Z125" s="487">
        <v>0</v>
      </c>
      <c r="AA125" s="489"/>
      <c r="AB125" s="500">
        <f t="shared" si="9"/>
        <v>0</v>
      </c>
    </row>
    <row r="126" spans="1:28" s="514" customFormat="1">
      <c r="A126" s="483"/>
      <c r="B126" s="482"/>
      <c r="C126" s="483"/>
      <c r="D126" s="482"/>
      <c r="E126" s="484"/>
      <c r="F126" s="492"/>
      <c r="G126" s="486"/>
      <c r="H126" s="500">
        <v>0</v>
      </c>
      <c r="I126" s="500">
        <v>0</v>
      </c>
      <c r="J126" s="500">
        <v>0</v>
      </c>
      <c r="K126" s="500">
        <v>0</v>
      </c>
      <c r="L126" s="500">
        <v>0</v>
      </c>
      <c r="M126" s="500">
        <f t="shared" si="5"/>
        <v>0</v>
      </c>
      <c r="N126" s="500">
        <v>0</v>
      </c>
      <c r="O126" s="500">
        <v>0</v>
      </c>
      <c r="P126" s="500">
        <f t="shared" si="6"/>
        <v>0</v>
      </c>
      <c r="Q126" s="500">
        <v>0</v>
      </c>
      <c r="R126" s="500">
        <v>0</v>
      </c>
      <c r="S126" s="500">
        <f t="shared" si="7"/>
        <v>0</v>
      </c>
      <c r="T126" s="500">
        <v>0</v>
      </c>
      <c r="U126" s="500">
        <v>0</v>
      </c>
      <c r="V126" s="500">
        <f t="shared" si="8"/>
        <v>0</v>
      </c>
      <c r="W126" s="488"/>
      <c r="X126" s="500">
        <v>0</v>
      </c>
      <c r="Y126" s="500">
        <v>0</v>
      </c>
      <c r="Z126" s="487">
        <v>0</v>
      </c>
      <c r="AA126" s="489"/>
      <c r="AB126" s="500">
        <f t="shared" si="9"/>
        <v>0</v>
      </c>
    </row>
    <row r="127" spans="1:28" s="514" customFormat="1">
      <c r="A127" s="483"/>
      <c r="B127" s="482"/>
      <c r="C127" s="483"/>
      <c r="D127" s="482"/>
      <c r="E127" s="484"/>
      <c r="F127" s="485"/>
      <c r="G127" s="486"/>
      <c r="H127" s="500">
        <v>0</v>
      </c>
      <c r="I127" s="500">
        <v>0</v>
      </c>
      <c r="J127" s="500">
        <v>0</v>
      </c>
      <c r="K127" s="500">
        <v>0</v>
      </c>
      <c r="L127" s="500">
        <v>0</v>
      </c>
      <c r="M127" s="500">
        <f t="shared" si="5"/>
        <v>0</v>
      </c>
      <c r="N127" s="500">
        <v>0</v>
      </c>
      <c r="O127" s="500">
        <v>0</v>
      </c>
      <c r="P127" s="500">
        <f t="shared" si="6"/>
        <v>0</v>
      </c>
      <c r="Q127" s="500">
        <v>0</v>
      </c>
      <c r="R127" s="500">
        <v>0</v>
      </c>
      <c r="S127" s="500">
        <f t="shared" si="7"/>
        <v>0</v>
      </c>
      <c r="T127" s="500">
        <v>0</v>
      </c>
      <c r="U127" s="500">
        <v>0</v>
      </c>
      <c r="V127" s="500">
        <f t="shared" si="8"/>
        <v>0</v>
      </c>
      <c r="W127" s="488"/>
      <c r="X127" s="500">
        <v>0</v>
      </c>
      <c r="Y127" s="500">
        <v>0</v>
      </c>
      <c r="Z127" s="487">
        <v>0</v>
      </c>
      <c r="AA127" s="489"/>
      <c r="AB127" s="500">
        <f t="shared" si="9"/>
        <v>0</v>
      </c>
    </row>
    <row r="128" spans="1:28" s="514" customFormat="1">
      <c r="A128" s="483"/>
      <c r="B128" s="482"/>
      <c r="C128" s="483"/>
      <c r="D128" s="482"/>
      <c r="E128" s="484"/>
      <c r="F128" s="485"/>
      <c r="G128" s="486"/>
      <c r="H128" s="500">
        <v>0</v>
      </c>
      <c r="I128" s="500">
        <v>0</v>
      </c>
      <c r="J128" s="500">
        <v>0</v>
      </c>
      <c r="K128" s="500">
        <v>0</v>
      </c>
      <c r="L128" s="500">
        <v>0</v>
      </c>
      <c r="M128" s="500">
        <f t="shared" si="5"/>
        <v>0</v>
      </c>
      <c r="N128" s="500">
        <v>0</v>
      </c>
      <c r="O128" s="500">
        <v>0</v>
      </c>
      <c r="P128" s="500">
        <f t="shared" si="6"/>
        <v>0</v>
      </c>
      <c r="Q128" s="500">
        <v>0</v>
      </c>
      <c r="R128" s="500">
        <v>0</v>
      </c>
      <c r="S128" s="500">
        <f t="shared" si="7"/>
        <v>0</v>
      </c>
      <c r="T128" s="500">
        <v>0</v>
      </c>
      <c r="U128" s="500">
        <v>0</v>
      </c>
      <c r="V128" s="500">
        <f t="shared" si="8"/>
        <v>0</v>
      </c>
      <c r="W128" s="488"/>
      <c r="X128" s="500">
        <v>0</v>
      </c>
      <c r="Y128" s="500">
        <v>0</v>
      </c>
      <c r="Z128" s="487">
        <v>0</v>
      </c>
      <c r="AA128" s="489"/>
      <c r="AB128" s="500">
        <f t="shared" si="9"/>
        <v>0</v>
      </c>
    </row>
    <row r="129" spans="1:28" s="514" customFormat="1">
      <c r="A129" s="483"/>
      <c r="B129" s="482"/>
      <c r="C129" s="483"/>
      <c r="D129" s="482"/>
      <c r="E129" s="484"/>
      <c r="F129" s="485"/>
      <c r="G129" s="486"/>
      <c r="H129" s="500">
        <v>0</v>
      </c>
      <c r="I129" s="500">
        <v>0</v>
      </c>
      <c r="J129" s="500">
        <v>0</v>
      </c>
      <c r="K129" s="500">
        <v>0</v>
      </c>
      <c r="L129" s="500">
        <v>0</v>
      </c>
      <c r="M129" s="500">
        <f t="shared" si="5"/>
        <v>0</v>
      </c>
      <c r="N129" s="500">
        <v>0</v>
      </c>
      <c r="O129" s="500">
        <v>0</v>
      </c>
      <c r="P129" s="500">
        <f t="shared" si="6"/>
        <v>0</v>
      </c>
      <c r="Q129" s="500">
        <v>0</v>
      </c>
      <c r="R129" s="500">
        <v>0</v>
      </c>
      <c r="S129" s="500">
        <f t="shared" si="7"/>
        <v>0</v>
      </c>
      <c r="T129" s="500">
        <v>0</v>
      </c>
      <c r="U129" s="500">
        <v>0</v>
      </c>
      <c r="V129" s="500">
        <f t="shared" si="8"/>
        <v>0</v>
      </c>
      <c r="W129" s="488"/>
      <c r="X129" s="500">
        <v>0</v>
      </c>
      <c r="Y129" s="500">
        <v>0</v>
      </c>
      <c r="Z129" s="487">
        <v>0</v>
      </c>
      <c r="AA129" s="489"/>
      <c r="AB129" s="500">
        <f t="shared" si="9"/>
        <v>0</v>
      </c>
    </row>
    <row r="130" spans="1:28" s="514" customFormat="1">
      <c r="A130" s="483"/>
      <c r="B130" s="482"/>
      <c r="C130" s="483"/>
      <c r="D130" s="482"/>
      <c r="E130" s="484"/>
      <c r="F130" s="485"/>
      <c r="G130" s="486"/>
      <c r="H130" s="500">
        <v>0</v>
      </c>
      <c r="I130" s="500">
        <v>0</v>
      </c>
      <c r="J130" s="500">
        <v>0</v>
      </c>
      <c r="K130" s="500">
        <v>0</v>
      </c>
      <c r="L130" s="500">
        <v>0</v>
      </c>
      <c r="M130" s="500">
        <f t="shared" si="5"/>
        <v>0</v>
      </c>
      <c r="N130" s="500">
        <v>0</v>
      </c>
      <c r="O130" s="500">
        <v>0</v>
      </c>
      <c r="P130" s="500">
        <f t="shared" si="6"/>
        <v>0</v>
      </c>
      <c r="Q130" s="500">
        <v>0</v>
      </c>
      <c r="R130" s="500">
        <v>0</v>
      </c>
      <c r="S130" s="500">
        <f t="shared" si="7"/>
        <v>0</v>
      </c>
      <c r="T130" s="500">
        <v>0</v>
      </c>
      <c r="U130" s="500">
        <v>0</v>
      </c>
      <c r="V130" s="500">
        <f t="shared" si="8"/>
        <v>0</v>
      </c>
      <c r="W130" s="488"/>
      <c r="X130" s="500">
        <v>0</v>
      </c>
      <c r="Y130" s="500">
        <v>0</v>
      </c>
      <c r="Z130" s="487">
        <v>0</v>
      </c>
      <c r="AA130" s="489"/>
      <c r="AB130" s="500">
        <f t="shared" si="9"/>
        <v>0</v>
      </c>
    </row>
    <row r="131" spans="1:28" s="514" customFormat="1">
      <c r="A131" s="483"/>
      <c r="B131" s="482"/>
      <c r="C131" s="516"/>
      <c r="D131" s="482"/>
      <c r="E131" s="484"/>
      <c r="F131" s="492"/>
      <c r="G131" s="486"/>
      <c r="H131" s="500">
        <v>0</v>
      </c>
      <c r="I131" s="500">
        <v>0</v>
      </c>
      <c r="J131" s="500">
        <v>0</v>
      </c>
      <c r="K131" s="500">
        <v>0</v>
      </c>
      <c r="L131" s="500">
        <v>0</v>
      </c>
      <c r="M131" s="500">
        <f t="shared" ref="M131:M194" si="10">K131-L131</f>
        <v>0</v>
      </c>
      <c r="N131" s="500">
        <v>0</v>
      </c>
      <c r="O131" s="500">
        <v>0</v>
      </c>
      <c r="P131" s="500">
        <f t="shared" ref="P131:P194" si="11">N131-O131</f>
        <v>0</v>
      </c>
      <c r="Q131" s="500">
        <v>0</v>
      </c>
      <c r="R131" s="500">
        <v>0</v>
      </c>
      <c r="S131" s="500">
        <f t="shared" ref="S131:S194" si="12">Q131-R131</f>
        <v>0</v>
      </c>
      <c r="T131" s="500">
        <v>0</v>
      </c>
      <c r="U131" s="500">
        <v>0</v>
      </c>
      <c r="V131" s="500">
        <f t="shared" ref="V131:V194" si="13">T131-U131</f>
        <v>0</v>
      </c>
      <c r="W131" s="488"/>
      <c r="X131" s="500">
        <v>0</v>
      </c>
      <c r="Y131" s="500">
        <v>0</v>
      </c>
      <c r="Z131" s="487">
        <v>0</v>
      </c>
      <c r="AA131" s="489"/>
      <c r="AB131" s="500">
        <f t="shared" ref="AB131:AB194" si="14">SUM(Z131,V131,S131,P131,M131,J131,I131)</f>
        <v>0</v>
      </c>
    </row>
    <row r="132" spans="1:28" s="514" customFormat="1">
      <c r="A132" s="483"/>
      <c r="B132" s="482"/>
      <c r="C132" s="483"/>
      <c r="D132" s="482"/>
      <c r="E132" s="484"/>
      <c r="F132" s="485"/>
      <c r="G132" s="486"/>
      <c r="H132" s="500">
        <v>0</v>
      </c>
      <c r="I132" s="500">
        <v>0</v>
      </c>
      <c r="J132" s="500">
        <v>0</v>
      </c>
      <c r="K132" s="500">
        <v>0</v>
      </c>
      <c r="L132" s="500">
        <v>0</v>
      </c>
      <c r="M132" s="500">
        <f t="shared" si="10"/>
        <v>0</v>
      </c>
      <c r="N132" s="500">
        <v>0</v>
      </c>
      <c r="O132" s="500">
        <v>0</v>
      </c>
      <c r="P132" s="500">
        <f t="shared" si="11"/>
        <v>0</v>
      </c>
      <c r="Q132" s="500">
        <v>0</v>
      </c>
      <c r="R132" s="500">
        <v>0</v>
      </c>
      <c r="S132" s="500">
        <f t="shared" si="12"/>
        <v>0</v>
      </c>
      <c r="T132" s="500">
        <v>0</v>
      </c>
      <c r="U132" s="500">
        <v>0</v>
      </c>
      <c r="V132" s="500">
        <f t="shared" si="13"/>
        <v>0</v>
      </c>
      <c r="W132" s="488"/>
      <c r="X132" s="500">
        <v>0</v>
      </c>
      <c r="Y132" s="500">
        <v>0</v>
      </c>
      <c r="Z132" s="487">
        <v>0</v>
      </c>
      <c r="AA132" s="489"/>
      <c r="AB132" s="500">
        <f t="shared" si="14"/>
        <v>0</v>
      </c>
    </row>
    <row r="133" spans="1:28" s="514" customFormat="1">
      <c r="A133" s="483"/>
      <c r="B133" s="482"/>
      <c r="C133" s="483"/>
      <c r="D133" s="482"/>
      <c r="E133" s="484"/>
      <c r="F133" s="485"/>
      <c r="G133" s="486"/>
      <c r="H133" s="500">
        <v>0</v>
      </c>
      <c r="I133" s="500">
        <v>0</v>
      </c>
      <c r="J133" s="500">
        <v>0</v>
      </c>
      <c r="K133" s="500">
        <v>0</v>
      </c>
      <c r="L133" s="500">
        <v>0</v>
      </c>
      <c r="M133" s="500">
        <f t="shared" si="10"/>
        <v>0</v>
      </c>
      <c r="N133" s="500">
        <v>0</v>
      </c>
      <c r="O133" s="500">
        <v>0</v>
      </c>
      <c r="P133" s="500">
        <f t="shared" si="11"/>
        <v>0</v>
      </c>
      <c r="Q133" s="500">
        <v>0</v>
      </c>
      <c r="R133" s="500">
        <v>0</v>
      </c>
      <c r="S133" s="500">
        <f t="shared" si="12"/>
        <v>0</v>
      </c>
      <c r="T133" s="500">
        <v>0</v>
      </c>
      <c r="U133" s="500">
        <v>0</v>
      </c>
      <c r="V133" s="500">
        <f t="shared" si="13"/>
        <v>0</v>
      </c>
      <c r="W133" s="488"/>
      <c r="X133" s="500">
        <v>0</v>
      </c>
      <c r="Y133" s="500">
        <v>0</v>
      </c>
      <c r="Z133" s="487">
        <v>0</v>
      </c>
      <c r="AA133" s="489"/>
      <c r="AB133" s="500">
        <f t="shared" si="14"/>
        <v>0</v>
      </c>
    </row>
    <row r="134" spans="1:28" s="514" customFormat="1">
      <c r="A134" s="483"/>
      <c r="B134" s="482"/>
      <c r="C134" s="483"/>
      <c r="D134" s="482"/>
      <c r="E134" s="484"/>
      <c r="F134" s="485"/>
      <c r="G134" s="486"/>
      <c r="H134" s="500">
        <v>0</v>
      </c>
      <c r="I134" s="500">
        <v>0</v>
      </c>
      <c r="J134" s="500">
        <v>0</v>
      </c>
      <c r="K134" s="500">
        <v>0</v>
      </c>
      <c r="L134" s="500">
        <v>0</v>
      </c>
      <c r="M134" s="500">
        <f t="shared" si="10"/>
        <v>0</v>
      </c>
      <c r="N134" s="500">
        <v>0</v>
      </c>
      <c r="O134" s="500">
        <v>0</v>
      </c>
      <c r="P134" s="500">
        <f t="shared" si="11"/>
        <v>0</v>
      </c>
      <c r="Q134" s="500">
        <v>0</v>
      </c>
      <c r="R134" s="500">
        <v>0</v>
      </c>
      <c r="S134" s="500">
        <f t="shared" si="12"/>
        <v>0</v>
      </c>
      <c r="T134" s="500">
        <v>0</v>
      </c>
      <c r="U134" s="500">
        <v>0</v>
      </c>
      <c r="V134" s="500">
        <f t="shared" si="13"/>
        <v>0</v>
      </c>
      <c r="W134" s="488"/>
      <c r="X134" s="500">
        <v>0</v>
      </c>
      <c r="Y134" s="500">
        <v>0</v>
      </c>
      <c r="Z134" s="487">
        <v>0</v>
      </c>
      <c r="AA134" s="489"/>
      <c r="AB134" s="500">
        <f t="shared" si="14"/>
        <v>0</v>
      </c>
    </row>
    <row r="135" spans="1:28" s="514" customFormat="1">
      <c r="A135" s="483"/>
      <c r="B135" s="482"/>
      <c r="C135" s="483"/>
      <c r="D135" s="482"/>
      <c r="E135" s="484"/>
      <c r="F135" s="485"/>
      <c r="G135" s="486"/>
      <c r="H135" s="500">
        <v>0</v>
      </c>
      <c r="I135" s="500">
        <v>0</v>
      </c>
      <c r="J135" s="500">
        <v>0</v>
      </c>
      <c r="K135" s="500">
        <v>0</v>
      </c>
      <c r="L135" s="500">
        <v>0</v>
      </c>
      <c r="M135" s="500">
        <f t="shared" si="10"/>
        <v>0</v>
      </c>
      <c r="N135" s="500">
        <v>0</v>
      </c>
      <c r="O135" s="500">
        <v>0</v>
      </c>
      <c r="P135" s="500">
        <f t="shared" si="11"/>
        <v>0</v>
      </c>
      <c r="Q135" s="500">
        <v>0</v>
      </c>
      <c r="R135" s="500">
        <v>0</v>
      </c>
      <c r="S135" s="500">
        <f t="shared" si="12"/>
        <v>0</v>
      </c>
      <c r="T135" s="500">
        <v>0</v>
      </c>
      <c r="U135" s="500">
        <v>0</v>
      </c>
      <c r="V135" s="500">
        <f t="shared" si="13"/>
        <v>0</v>
      </c>
      <c r="W135" s="488"/>
      <c r="X135" s="500">
        <v>0</v>
      </c>
      <c r="Y135" s="500">
        <v>0</v>
      </c>
      <c r="Z135" s="487">
        <v>0</v>
      </c>
      <c r="AA135" s="489"/>
      <c r="AB135" s="500">
        <f t="shared" si="14"/>
        <v>0</v>
      </c>
    </row>
    <row r="136" spans="1:28" s="514" customFormat="1">
      <c r="A136" s="483"/>
      <c r="B136" s="482"/>
      <c r="C136" s="483"/>
      <c r="D136" s="482"/>
      <c r="E136" s="484"/>
      <c r="F136" s="485"/>
      <c r="G136" s="486"/>
      <c r="H136" s="500">
        <v>0</v>
      </c>
      <c r="I136" s="500">
        <v>0</v>
      </c>
      <c r="J136" s="500">
        <v>0</v>
      </c>
      <c r="K136" s="500">
        <v>0</v>
      </c>
      <c r="L136" s="500">
        <v>0</v>
      </c>
      <c r="M136" s="500">
        <f t="shared" si="10"/>
        <v>0</v>
      </c>
      <c r="N136" s="500">
        <v>0</v>
      </c>
      <c r="O136" s="500">
        <v>0</v>
      </c>
      <c r="P136" s="500">
        <f t="shared" si="11"/>
        <v>0</v>
      </c>
      <c r="Q136" s="500">
        <v>0</v>
      </c>
      <c r="R136" s="500">
        <v>0</v>
      </c>
      <c r="S136" s="500">
        <f t="shared" si="12"/>
        <v>0</v>
      </c>
      <c r="T136" s="500">
        <v>0</v>
      </c>
      <c r="U136" s="500">
        <v>0</v>
      </c>
      <c r="V136" s="500">
        <f t="shared" si="13"/>
        <v>0</v>
      </c>
      <c r="W136" s="488"/>
      <c r="X136" s="500">
        <v>0</v>
      </c>
      <c r="Y136" s="500">
        <v>0</v>
      </c>
      <c r="Z136" s="487">
        <v>0</v>
      </c>
      <c r="AA136" s="489"/>
      <c r="AB136" s="500">
        <f t="shared" si="14"/>
        <v>0</v>
      </c>
    </row>
    <row r="137" spans="1:28" s="514" customFormat="1">
      <c r="A137" s="483"/>
      <c r="B137" s="482"/>
      <c r="C137" s="483"/>
      <c r="D137" s="482"/>
      <c r="E137" s="484"/>
      <c r="F137" s="485"/>
      <c r="G137" s="486"/>
      <c r="H137" s="500">
        <v>0</v>
      </c>
      <c r="I137" s="500">
        <v>0</v>
      </c>
      <c r="J137" s="500">
        <v>0</v>
      </c>
      <c r="K137" s="500">
        <v>0</v>
      </c>
      <c r="L137" s="500">
        <v>0</v>
      </c>
      <c r="M137" s="500">
        <f t="shared" si="10"/>
        <v>0</v>
      </c>
      <c r="N137" s="500">
        <v>0</v>
      </c>
      <c r="O137" s="500">
        <v>0</v>
      </c>
      <c r="P137" s="500">
        <f t="shared" si="11"/>
        <v>0</v>
      </c>
      <c r="Q137" s="500">
        <v>0</v>
      </c>
      <c r="R137" s="500">
        <v>0</v>
      </c>
      <c r="S137" s="500">
        <f t="shared" si="12"/>
        <v>0</v>
      </c>
      <c r="T137" s="500">
        <v>0</v>
      </c>
      <c r="U137" s="500">
        <v>0</v>
      </c>
      <c r="V137" s="500">
        <f t="shared" si="13"/>
        <v>0</v>
      </c>
      <c r="W137" s="488"/>
      <c r="X137" s="500">
        <v>0</v>
      </c>
      <c r="Y137" s="500">
        <v>0</v>
      </c>
      <c r="Z137" s="487">
        <v>0</v>
      </c>
      <c r="AA137" s="489"/>
      <c r="AB137" s="500">
        <f t="shared" si="14"/>
        <v>0</v>
      </c>
    </row>
    <row r="138" spans="1:28" s="514" customFormat="1">
      <c r="A138" s="483"/>
      <c r="B138" s="482"/>
      <c r="C138" s="494"/>
      <c r="D138" s="482"/>
      <c r="E138" s="484"/>
      <c r="F138" s="485"/>
      <c r="G138" s="486"/>
      <c r="H138" s="500">
        <v>0</v>
      </c>
      <c r="I138" s="500">
        <v>0</v>
      </c>
      <c r="J138" s="500">
        <v>0</v>
      </c>
      <c r="K138" s="500">
        <v>0</v>
      </c>
      <c r="L138" s="500">
        <v>0</v>
      </c>
      <c r="M138" s="500">
        <f t="shared" si="10"/>
        <v>0</v>
      </c>
      <c r="N138" s="500">
        <v>0</v>
      </c>
      <c r="O138" s="500">
        <v>0</v>
      </c>
      <c r="P138" s="500">
        <f t="shared" si="11"/>
        <v>0</v>
      </c>
      <c r="Q138" s="500">
        <v>0</v>
      </c>
      <c r="R138" s="500">
        <v>0</v>
      </c>
      <c r="S138" s="500">
        <f t="shared" si="12"/>
        <v>0</v>
      </c>
      <c r="T138" s="500">
        <v>0</v>
      </c>
      <c r="U138" s="500">
        <v>0</v>
      </c>
      <c r="V138" s="500">
        <f t="shared" si="13"/>
        <v>0</v>
      </c>
      <c r="W138" s="488"/>
      <c r="X138" s="500">
        <v>0</v>
      </c>
      <c r="Y138" s="500">
        <v>0</v>
      </c>
      <c r="Z138" s="487">
        <v>0</v>
      </c>
      <c r="AA138" s="489"/>
      <c r="AB138" s="500">
        <f t="shared" si="14"/>
        <v>0</v>
      </c>
    </row>
    <row r="139" spans="1:28" s="514" customFormat="1">
      <c r="A139" s="483"/>
      <c r="B139" s="482"/>
      <c r="C139" s="483"/>
      <c r="D139" s="482"/>
      <c r="E139" s="484"/>
      <c r="F139" s="485"/>
      <c r="G139" s="486"/>
      <c r="H139" s="500">
        <v>0</v>
      </c>
      <c r="I139" s="500">
        <v>0</v>
      </c>
      <c r="J139" s="500">
        <v>0</v>
      </c>
      <c r="K139" s="500">
        <v>0</v>
      </c>
      <c r="L139" s="500">
        <v>0</v>
      </c>
      <c r="M139" s="500">
        <f t="shared" si="10"/>
        <v>0</v>
      </c>
      <c r="N139" s="500">
        <v>0</v>
      </c>
      <c r="O139" s="500">
        <v>0</v>
      </c>
      <c r="P139" s="500">
        <f t="shared" si="11"/>
        <v>0</v>
      </c>
      <c r="Q139" s="500">
        <v>0</v>
      </c>
      <c r="R139" s="500">
        <v>0</v>
      </c>
      <c r="S139" s="500">
        <f t="shared" si="12"/>
        <v>0</v>
      </c>
      <c r="T139" s="500">
        <v>0</v>
      </c>
      <c r="U139" s="500">
        <v>0</v>
      </c>
      <c r="V139" s="500">
        <f t="shared" si="13"/>
        <v>0</v>
      </c>
      <c r="W139" s="488"/>
      <c r="X139" s="500">
        <v>0</v>
      </c>
      <c r="Y139" s="500">
        <v>0</v>
      </c>
      <c r="Z139" s="487">
        <v>0</v>
      </c>
      <c r="AA139" s="489"/>
      <c r="AB139" s="500">
        <f t="shared" si="14"/>
        <v>0</v>
      </c>
    </row>
    <row r="140" spans="1:28" s="514" customFormat="1">
      <c r="A140" s="483"/>
      <c r="B140" s="482"/>
      <c r="C140" s="483"/>
      <c r="D140" s="482"/>
      <c r="E140" s="484"/>
      <c r="F140" s="492"/>
      <c r="G140" s="486"/>
      <c r="H140" s="500">
        <v>0</v>
      </c>
      <c r="I140" s="500">
        <v>0</v>
      </c>
      <c r="J140" s="500">
        <v>0</v>
      </c>
      <c r="K140" s="500">
        <v>0</v>
      </c>
      <c r="L140" s="500">
        <v>0</v>
      </c>
      <c r="M140" s="500">
        <f t="shared" si="10"/>
        <v>0</v>
      </c>
      <c r="N140" s="500">
        <v>0</v>
      </c>
      <c r="O140" s="500">
        <v>0</v>
      </c>
      <c r="P140" s="500">
        <f t="shared" si="11"/>
        <v>0</v>
      </c>
      <c r="Q140" s="500">
        <v>0</v>
      </c>
      <c r="R140" s="500">
        <v>0</v>
      </c>
      <c r="S140" s="500">
        <f t="shared" si="12"/>
        <v>0</v>
      </c>
      <c r="T140" s="500">
        <v>0</v>
      </c>
      <c r="U140" s="500">
        <v>0</v>
      </c>
      <c r="V140" s="500">
        <f t="shared" si="13"/>
        <v>0</v>
      </c>
      <c r="W140" s="488"/>
      <c r="X140" s="500">
        <v>0</v>
      </c>
      <c r="Y140" s="500">
        <v>0</v>
      </c>
      <c r="Z140" s="487">
        <v>0</v>
      </c>
      <c r="AA140" s="489"/>
      <c r="AB140" s="500">
        <f t="shared" si="14"/>
        <v>0</v>
      </c>
    </row>
    <row r="141" spans="1:28" s="514" customFormat="1">
      <c r="A141" s="483"/>
      <c r="B141" s="482"/>
      <c r="C141" s="483"/>
      <c r="D141" s="482"/>
      <c r="E141" s="484"/>
      <c r="F141" s="492"/>
      <c r="G141" s="486"/>
      <c r="H141" s="500">
        <v>0</v>
      </c>
      <c r="I141" s="500">
        <v>0</v>
      </c>
      <c r="J141" s="500">
        <v>0</v>
      </c>
      <c r="K141" s="500">
        <v>0</v>
      </c>
      <c r="L141" s="500">
        <v>0</v>
      </c>
      <c r="M141" s="500">
        <f t="shared" si="10"/>
        <v>0</v>
      </c>
      <c r="N141" s="500">
        <v>0</v>
      </c>
      <c r="O141" s="500">
        <v>0</v>
      </c>
      <c r="P141" s="500">
        <f t="shared" si="11"/>
        <v>0</v>
      </c>
      <c r="Q141" s="500">
        <v>0</v>
      </c>
      <c r="R141" s="500">
        <v>0</v>
      </c>
      <c r="S141" s="500">
        <f t="shared" si="12"/>
        <v>0</v>
      </c>
      <c r="T141" s="500">
        <v>0</v>
      </c>
      <c r="U141" s="500">
        <v>0</v>
      </c>
      <c r="V141" s="500">
        <f t="shared" si="13"/>
        <v>0</v>
      </c>
      <c r="W141" s="488"/>
      <c r="X141" s="500">
        <v>0</v>
      </c>
      <c r="Y141" s="500">
        <v>0</v>
      </c>
      <c r="Z141" s="487">
        <v>0</v>
      </c>
      <c r="AA141" s="489"/>
      <c r="AB141" s="500">
        <f t="shared" si="14"/>
        <v>0</v>
      </c>
    </row>
    <row r="142" spans="1:28" s="514" customFormat="1">
      <c r="A142" s="483"/>
      <c r="B142" s="482"/>
      <c r="C142" s="483"/>
      <c r="D142" s="482"/>
      <c r="E142" s="484"/>
      <c r="F142" s="492"/>
      <c r="G142" s="486"/>
      <c r="H142" s="500">
        <v>0</v>
      </c>
      <c r="I142" s="500">
        <v>0</v>
      </c>
      <c r="J142" s="500">
        <v>0</v>
      </c>
      <c r="K142" s="500">
        <v>0</v>
      </c>
      <c r="L142" s="500">
        <v>0</v>
      </c>
      <c r="M142" s="500">
        <f t="shared" si="10"/>
        <v>0</v>
      </c>
      <c r="N142" s="500">
        <v>0</v>
      </c>
      <c r="O142" s="500">
        <v>0</v>
      </c>
      <c r="P142" s="500">
        <f t="shared" si="11"/>
        <v>0</v>
      </c>
      <c r="Q142" s="500">
        <v>0</v>
      </c>
      <c r="R142" s="500">
        <v>0</v>
      </c>
      <c r="S142" s="500">
        <f t="shared" si="12"/>
        <v>0</v>
      </c>
      <c r="T142" s="500">
        <v>0</v>
      </c>
      <c r="U142" s="500">
        <v>0</v>
      </c>
      <c r="V142" s="500">
        <f t="shared" si="13"/>
        <v>0</v>
      </c>
      <c r="W142" s="488"/>
      <c r="X142" s="500">
        <v>0</v>
      </c>
      <c r="Y142" s="500">
        <v>0</v>
      </c>
      <c r="Z142" s="487">
        <v>0</v>
      </c>
      <c r="AA142" s="489"/>
      <c r="AB142" s="500">
        <f t="shared" si="14"/>
        <v>0</v>
      </c>
    </row>
    <row r="143" spans="1:28" s="514" customFormat="1">
      <c r="A143" s="483"/>
      <c r="B143" s="482"/>
      <c r="C143" s="483"/>
      <c r="D143" s="482"/>
      <c r="E143" s="484"/>
      <c r="F143" s="485"/>
      <c r="G143" s="486"/>
      <c r="H143" s="500">
        <v>0</v>
      </c>
      <c r="I143" s="500">
        <v>0</v>
      </c>
      <c r="J143" s="500">
        <v>0</v>
      </c>
      <c r="K143" s="500">
        <v>0</v>
      </c>
      <c r="L143" s="500">
        <v>0</v>
      </c>
      <c r="M143" s="500">
        <f t="shared" si="10"/>
        <v>0</v>
      </c>
      <c r="N143" s="500">
        <v>0</v>
      </c>
      <c r="O143" s="500">
        <v>0</v>
      </c>
      <c r="P143" s="500">
        <f t="shared" si="11"/>
        <v>0</v>
      </c>
      <c r="Q143" s="500">
        <v>0</v>
      </c>
      <c r="R143" s="500">
        <v>0</v>
      </c>
      <c r="S143" s="500">
        <f t="shared" si="12"/>
        <v>0</v>
      </c>
      <c r="T143" s="500">
        <v>0</v>
      </c>
      <c r="U143" s="500">
        <v>0</v>
      </c>
      <c r="V143" s="500">
        <f t="shared" si="13"/>
        <v>0</v>
      </c>
      <c r="W143" s="488"/>
      <c r="X143" s="500">
        <v>0</v>
      </c>
      <c r="Y143" s="500">
        <v>0</v>
      </c>
      <c r="Z143" s="487">
        <v>0</v>
      </c>
      <c r="AA143" s="489"/>
      <c r="AB143" s="500">
        <f t="shared" si="14"/>
        <v>0</v>
      </c>
    </row>
    <row r="144" spans="1:28" s="514" customFormat="1">
      <c r="A144" s="483"/>
      <c r="B144" s="482"/>
      <c r="C144" s="486"/>
      <c r="D144" s="482"/>
      <c r="E144" s="484"/>
      <c r="F144" s="492"/>
      <c r="G144" s="486"/>
      <c r="H144" s="500">
        <v>0</v>
      </c>
      <c r="I144" s="500">
        <v>0</v>
      </c>
      <c r="J144" s="500">
        <v>0</v>
      </c>
      <c r="K144" s="500">
        <v>0</v>
      </c>
      <c r="L144" s="500">
        <v>0</v>
      </c>
      <c r="M144" s="500">
        <f t="shared" si="10"/>
        <v>0</v>
      </c>
      <c r="N144" s="500">
        <v>0</v>
      </c>
      <c r="O144" s="500">
        <v>0</v>
      </c>
      <c r="P144" s="500">
        <f t="shared" si="11"/>
        <v>0</v>
      </c>
      <c r="Q144" s="500">
        <v>0</v>
      </c>
      <c r="R144" s="500">
        <v>0</v>
      </c>
      <c r="S144" s="500">
        <f t="shared" si="12"/>
        <v>0</v>
      </c>
      <c r="T144" s="500">
        <v>0</v>
      </c>
      <c r="U144" s="500">
        <v>0</v>
      </c>
      <c r="V144" s="500">
        <f t="shared" si="13"/>
        <v>0</v>
      </c>
      <c r="W144" s="488"/>
      <c r="X144" s="500">
        <v>0</v>
      </c>
      <c r="Y144" s="500">
        <v>0</v>
      </c>
      <c r="Z144" s="487">
        <v>0</v>
      </c>
      <c r="AA144" s="489"/>
      <c r="AB144" s="500">
        <f t="shared" si="14"/>
        <v>0</v>
      </c>
    </row>
    <row r="145" spans="1:28" s="514" customFormat="1">
      <c r="A145" s="483"/>
      <c r="B145" s="482"/>
      <c r="C145" s="483"/>
      <c r="D145" s="482"/>
      <c r="E145" s="484"/>
      <c r="F145" s="485"/>
      <c r="G145" s="486"/>
      <c r="H145" s="500">
        <v>0</v>
      </c>
      <c r="I145" s="500">
        <v>0</v>
      </c>
      <c r="J145" s="500">
        <v>0</v>
      </c>
      <c r="K145" s="500">
        <v>0</v>
      </c>
      <c r="L145" s="500">
        <v>0</v>
      </c>
      <c r="M145" s="500">
        <f t="shared" si="10"/>
        <v>0</v>
      </c>
      <c r="N145" s="500">
        <v>0</v>
      </c>
      <c r="O145" s="500">
        <v>0</v>
      </c>
      <c r="P145" s="500">
        <f t="shared" si="11"/>
        <v>0</v>
      </c>
      <c r="Q145" s="500">
        <v>0</v>
      </c>
      <c r="R145" s="500">
        <v>0</v>
      </c>
      <c r="S145" s="500">
        <f t="shared" si="12"/>
        <v>0</v>
      </c>
      <c r="T145" s="500">
        <v>0</v>
      </c>
      <c r="U145" s="500">
        <v>0</v>
      </c>
      <c r="V145" s="500">
        <f t="shared" si="13"/>
        <v>0</v>
      </c>
      <c r="W145" s="488"/>
      <c r="X145" s="500">
        <v>0</v>
      </c>
      <c r="Y145" s="500">
        <v>0</v>
      </c>
      <c r="Z145" s="487">
        <v>0</v>
      </c>
      <c r="AA145" s="489"/>
      <c r="AB145" s="500">
        <f t="shared" si="14"/>
        <v>0</v>
      </c>
    </row>
    <row r="146" spans="1:28" s="514" customFormat="1">
      <c r="A146" s="483"/>
      <c r="B146" s="482"/>
      <c r="C146" s="486"/>
      <c r="D146" s="482"/>
      <c r="E146" s="484"/>
      <c r="F146" s="485"/>
      <c r="G146" s="486"/>
      <c r="H146" s="500">
        <v>0</v>
      </c>
      <c r="I146" s="500">
        <v>0</v>
      </c>
      <c r="J146" s="500">
        <v>0</v>
      </c>
      <c r="K146" s="500">
        <v>0</v>
      </c>
      <c r="L146" s="500">
        <v>0</v>
      </c>
      <c r="M146" s="500">
        <f t="shared" si="10"/>
        <v>0</v>
      </c>
      <c r="N146" s="500">
        <v>0</v>
      </c>
      <c r="O146" s="500">
        <v>0</v>
      </c>
      <c r="P146" s="500">
        <f t="shared" si="11"/>
        <v>0</v>
      </c>
      <c r="Q146" s="500">
        <v>0</v>
      </c>
      <c r="R146" s="500">
        <v>0</v>
      </c>
      <c r="S146" s="500">
        <f t="shared" si="12"/>
        <v>0</v>
      </c>
      <c r="T146" s="500">
        <v>0</v>
      </c>
      <c r="U146" s="500">
        <v>0</v>
      </c>
      <c r="V146" s="500">
        <f t="shared" si="13"/>
        <v>0</v>
      </c>
      <c r="W146" s="488"/>
      <c r="X146" s="500">
        <v>0</v>
      </c>
      <c r="Y146" s="500">
        <v>0</v>
      </c>
      <c r="Z146" s="487">
        <v>0</v>
      </c>
      <c r="AA146" s="489"/>
      <c r="AB146" s="500">
        <f t="shared" si="14"/>
        <v>0</v>
      </c>
    </row>
    <row r="147" spans="1:28" s="514" customFormat="1">
      <c r="A147" s="483"/>
      <c r="B147" s="482"/>
      <c r="C147" s="483"/>
      <c r="D147" s="482"/>
      <c r="E147" s="484"/>
      <c r="F147" s="485"/>
      <c r="G147" s="486"/>
      <c r="H147" s="500">
        <v>0</v>
      </c>
      <c r="I147" s="500">
        <v>0</v>
      </c>
      <c r="J147" s="500">
        <v>0</v>
      </c>
      <c r="K147" s="500">
        <v>0</v>
      </c>
      <c r="L147" s="500">
        <v>0</v>
      </c>
      <c r="M147" s="500">
        <f t="shared" si="10"/>
        <v>0</v>
      </c>
      <c r="N147" s="500">
        <v>0</v>
      </c>
      <c r="O147" s="500">
        <v>0</v>
      </c>
      <c r="P147" s="500">
        <f t="shared" si="11"/>
        <v>0</v>
      </c>
      <c r="Q147" s="500">
        <v>0</v>
      </c>
      <c r="R147" s="500">
        <v>0</v>
      </c>
      <c r="S147" s="500">
        <f t="shared" si="12"/>
        <v>0</v>
      </c>
      <c r="T147" s="500">
        <v>0</v>
      </c>
      <c r="U147" s="500">
        <v>0</v>
      </c>
      <c r="V147" s="500">
        <f t="shared" si="13"/>
        <v>0</v>
      </c>
      <c r="W147" s="488"/>
      <c r="X147" s="500">
        <v>0</v>
      </c>
      <c r="Y147" s="500">
        <v>0</v>
      </c>
      <c r="Z147" s="487">
        <v>0</v>
      </c>
      <c r="AA147" s="489"/>
      <c r="AB147" s="500">
        <f t="shared" si="14"/>
        <v>0</v>
      </c>
    </row>
    <row r="148" spans="1:28" s="514" customFormat="1">
      <c r="A148" s="483"/>
      <c r="B148" s="482"/>
      <c r="C148" s="483"/>
      <c r="D148" s="482"/>
      <c r="E148" s="484"/>
      <c r="F148" s="485"/>
      <c r="G148" s="486"/>
      <c r="H148" s="500">
        <v>0</v>
      </c>
      <c r="I148" s="500">
        <v>0</v>
      </c>
      <c r="J148" s="500">
        <v>0</v>
      </c>
      <c r="K148" s="500">
        <v>0</v>
      </c>
      <c r="L148" s="500">
        <v>0</v>
      </c>
      <c r="M148" s="500">
        <f t="shared" si="10"/>
        <v>0</v>
      </c>
      <c r="N148" s="500">
        <v>0</v>
      </c>
      <c r="O148" s="500">
        <v>0</v>
      </c>
      <c r="P148" s="500">
        <f t="shared" si="11"/>
        <v>0</v>
      </c>
      <c r="Q148" s="500">
        <v>0</v>
      </c>
      <c r="R148" s="500">
        <v>0</v>
      </c>
      <c r="S148" s="500">
        <f t="shared" si="12"/>
        <v>0</v>
      </c>
      <c r="T148" s="500">
        <v>0</v>
      </c>
      <c r="U148" s="500">
        <v>0</v>
      </c>
      <c r="V148" s="500">
        <f t="shared" si="13"/>
        <v>0</v>
      </c>
      <c r="W148" s="488"/>
      <c r="X148" s="500">
        <v>0</v>
      </c>
      <c r="Y148" s="500">
        <v>0</v>
      </c>
      <c r="Z148" s="487">
        <v>0</v>
      </c>
      <c r="AA148" s="489"/>
      <c r="AB148" s="500">
        <f t="shared" si="14"/>
        <v>0</v>
      </c>
    </row>
    <row r="149" spans="1:28" s="514" customFormat="1">
      <c r="A149" s="483"/>
      <c r="B149" s="482"/>
      <c r="C149" s="483"/>
      <c r="D149" s="482"/>
      <c r="E149" s="484"/>
      <c r="F149" s="485"/>
      <c r="G149" s="486"/>
      <c r="H149" s="500">
        <v>0</v>
      </c>
      <c r="I149" s="500">
        <v>0</v>
      </c>
      <c r="J149" s="500">
        <v>0</v>
      </c>
      <c r="K149" s="500">
        <v>0</v>
      </c>
      <c r="L149" s="500">
        <v>0</v>
      </c>
      <c r="M149" s="500">
        <f t="shared" si="10"/>
        <v>0</v>
      </c>
      <c r="N149" s="500">
        <v>0</v>
      </c>
      <c r="O149" s="500">
        <v>0</v>
      </c>
      <c r="P149" s="500">
        <f t="shared" si="11"/>
        <v>0</v>
      </c>
      <c r="Q149" s="500">
        <v>0</v>
      </c>
      <c r="R149" s="500">
        <v>0</v>
      </c>
      <c r="S149" s="500">
        <f t="shared" si="12"/>
        <v>0</v>
      </c>
      <c r="T149" s="500">
        <v>0</v>
      </c>
      <c r="U149" s="500">
        <v>0</v>
      </c>
      <c r="V149" s="500">
        <f t="shared" si="13"/>
        <v>0</v>
      </c>
      <c r="W149" s="488"/>
      <c r="X149" s="500">
        <v>0</v>
      </c>
      <c r="Y149" s="500">
        <v>0</v>
      </c>
      <c r="Z149" s="487">
        <v>0</v>
      </c>
      <c r="AA149" s="489"/>
      <c r="AB149" s="500">
        <f t="shared" si="14"/>
        <v>0</v>
      </c>
    </row>
    <row r="150" spans="1:28" s="514" customFormat="1">
      <c r="A150" s="483"/>
      <c r="B150" s="482"/>
      <c r="C150" s="483"/>
      <c r="D150" s="482"/>
      <c r="E150" s="484"/>
      <c r="F150" s="492"/>
      <c r="G150" s="486"/>
      <c r="H150" s="500">
        <v>0</v>
      </c>
      <c r="I150" s="500">
        <v>0</v>
      </c>
      <c r="J150" s="500">
        <v>0</v>
      </c>
      <c r="K150" s="500">
        <v>0</v>
      </c>
      <c r="L150" s="500">
        <v>0</v>
      </c>
      <c r="M150" s="500">
        <f t="shared" si="10"/>
        <v>0</v>
      </c>
      <c r="N150" s="500">
        <v>0</v>
      </c>
      <c r="O150" s="500">
        <v>0</v>
      </c>
      <c r="P150" s="500">
        <f t="shared" si="11"/>
        <v>0</v>
      </c>
      <c r="Q150" s="500">
        <v>0</v>
      </c>
      <c r="R150" s="500">
        <v>0</v>
      </c>
      <c r="S150" s="500">
        <f t="shared" si="12"/>
        <v>0</v>
      </c>
      <c r="T150" s="500">
        <v>0</v>
      </c>
      <c r="U150" s="500">
        <v>0</v>
      </c>
      <c r="V150" s="500">
        <f t="shared" si="13"/>
        <v>0</v>
      </c>
      <c r="W150" s="488"/>
      <c r="X150" s="500">
        <v>0</v>
      </c>
      <c r="Y150" s="500">
        <v>0</v>
      </c>
      <c r="Z150" s="487">
        <v>0</v>
      </c>
      <c r="AA150" s="489"/>
      <c r="AB150" s="500">
        <f t="shared" si="14"/>
        <v>0</v>
      </c>
    </row>
    <row r="151" spans="1:28" s="514" customFormat="1">
      <c r="A151" s="483"/>
      <c r="B151" s="482"/>
      <c r="C151" s="486"/>
      <c r="D151" s="482"/>
      <c r="E151" s="484"/>
      <c r="F151" s="485"/>
      <c r="G151" s="486"/>
      <c r="H151" s="500">
        <v>0</v>
      </c>
      <c r="I151" s="500">
        <v>0</v>
      </c>
      <c r="J151" s="500">
        <v>0</v>
      </c>
      <c r="K151" s="500">
        <v>0</v>
      </c>
      <c r="L151" s="500">
        <v>0</v>
      </c>
      <c r="M151" s="500">
        <f t="shared" si="10"/>
        <v>0</v>
      </c>
      <c r="N151" s="500">
        <v>0</v>
      </c>
      <c r="O151" s="500">
        <v>0</v>
      </c>
      <c r="P151" s="500">
        <f t="shared" si="11"/>
        <v>0</v>
      </c>
      <c r="Q151" s="500">
        <v>0</v>
      </c>
      <c r="R151" s="500">
        <v>0</v>
      </c>
      <c r="S151" s="500">
        <f t="shared" si="12"/>
        <v>0</v>
      </c>
      <c r="T151" s="500">
        <v>0</v>
      </c>
      <c r="U151" s="500">
        <v>0</v>
      </c>
      <c r="V151" s="500">
        <f t="shared" si="13"/>
        <v>0</v>
      </c>
      <c r="W151" s="488"/>
      <c r="X151" s="500">
        <v>0</v>
      </c>
      <c r="Y151" s="500">
        <v>0</v>
      </c>
      <c r="Z151" s="487">
        <v>0</v>
      </c>
      <c r="AA151" s="489"/>
      <c r="AB151" s="500">
        <f t="shared" si="14"/>
        <v>0</v>
      </c>
    </row>
    <row r="152" spans="1:28" s="514" customFormat="1">
      <c r="A152" s="483"/>
      <c r="B152" s="482"/>
      <c r="C152" s="483"/>
      <c r="D152" s="482"/>
      <c r="E152" s="484"/>
      <c r="F152" s="485"/>
      <c r="G152" s="486"/>
      <c r="H152" s="500">
        <v>0</v>
      </c>
      <c r="I152" s="500">
        <v>0</v>
      </c>
      <c r="J152" s="500">
        <v>0</v>
      </c>
      <c r="K152" s="500">
        <v>0</v>
      </c>
      <c r="L152" s="500">
        <v>0</v>
      </c>
      <c r="M152" s="500">
        <f t="shared" si="10"/>
        <v>0</v>
      </c>
      <c r="N152" s="500">
        <v>0</v>
      </c>
      <c r="O152" s="500">
        <v>0</v>
      </c>
      <c r="P152" s="500">
        <f t="shared" si="11"/>
        <v>0</v>
      </c>
      <c r="Q152" s="500">
        <v>0</v>
      </c>
      <c r="R152" s="500">
        <v>0</v>
      </c>
      <c r="S152" s="500">
        <f t="shared" si="12"/>
        <v>0</v>
      </c>
      <c r="T152" s="500">
        <v>0</v>
      </c>
      <c r="U152" s="500">
        <v>0</v>
      </c>
      <c r="V152" s="500">
        <f t="shared" si="13"/>
        <v>0</v>
      </c>
      <c r="W152" s="488"/>
      <c r="X152" s="500">
        <v>0</v>
      </c>
      <c r="Y152" s="500">
        <v>0</v>
      </c>
      <c r="Z152" s="487">
        <v>0</v>
      </c>
      <c r="AA152" s="489"/>
      <c r="AB152" s="500">
        <f t="shared" si="14"/>
        <v>0</v>
      </c>
    </row>
    <row r="153" spans="1:28" s="514" customFormat="1">
      <c r="A153" s="483"/>
      <c r="B153" s="482"/>
      <c r="C153" s="483"/>
      <c r="D153" s="482"/>
      <c r="E153" s="484"/>
      <c r="F153" s="485"/>
      <c r="G153" s="486"/>
      <c r="H153" s="500">
        <v>0</v>
      </c>
      <c r="I153" s="500">
        <v>0</v>
      </c>
      <c r="J153" s="500">
        <v>0</v>
      </c>
      <c r="K153" s="500">
        <v>0</v>
      </c>
      <c r="L153" s="500">
        <v>0</v>
      </c>
      <c r="M153" s="500">
        <f t="shared" si="10"/>
        <v>0</v>
      </c>
      <c r="N153" s="500">
        <v>0</v>
      </c>
      <c r="O153" s="500">
        <v>0</v>
      </c>
      <c r="P153" s="500">
        <f t="shared" si="11"/>
        <v>0</v>
      </c>
      <c r="Q153" s="500">
        <v>0</v>
      </c>
      <c r="R153" s="500">
        <v>0</v>
      </c>
      <c r="S153" s="500">
        <f t="shared" si="12"/>
        <v>0</v>
      </c>
      <c r="T153" s="500">
        <v>0</v>
      </c>
      <c r="U153" s="500">
        <v>0</v>
      </c>
      <c r="V153" s="500">
        <f t="shared" si="13"/>
        <v>0</v>
      </c>
      <c r="W153" s="488"/>
      <c r="X153" s="500">
        <v>0</v>
      </c>
      <c r="Y153" s="500">
        <v>0</v>
      </c>
      <c r="Z153" s="487">
        <v>0</v>
      </c>
      <c r="AA153" s="489"/>
      <c r="AB153" s="500">
        <f t="shared" si="14"/>
        <v>0</v>
      </c>
    </row>
    <row r="154" spans="1:28" s="514" customFormat="1">
      <c r="A154" s="483"/>
      <c r="B154" s="482"/>
      <c r="C154" s="483"/>
      <c r="D154" s="482"/>
      <c r="E154" s="484"/>
      <c r="F154" s="492"/>
      <c r="G154" s="486"/>
      <c r="H154" s="500">
        <v>0</v>
      </c>
      <c r="I154" s="500">
        <v>0</v>
      </c>
      <c r="J154" s="500">
        <v>0</v>
      </c>
      <c r="K154" s="500">
        <v>0</v>
      </c>
      <c r="L154" s="500">
        <v>0</v>
      </c>
      <c r="M154" s="500">
        <f t="shared" si="10"/>
        <v>0</v>
      </c>
      <c r="N154" s="500">
        <v>0</v>
      </c>
      <c r="O154" s="500">
        <v>0</v>
      </c>
      <c r="P154" s="500">
        <f t="shared" si="11"/>
        <v>0</v>
      </c>
      <c r="Q154" s="500">
        <v>0</v>
      </c>
      <c r="R154" s="500">
        <v>0</v>
      </c>
      <c r="S154" s="500">
        <f t="shared" si="12"/>
        <v>0</v>
      </c>
      <c r="T154" s="500">
        <v>0</v>
      </c>
      <c r="U154" s="500">
        <v>0</v>
      </c>
      <c r="V154" s="500">
        <f t="shared" si="13"/>
        <v>0</v>
      </c>
      <c r="W154" s="488"/>
      <c r="X154" s="500">
        <v>0</v>
      </c>
      <c r="Y154" s="500">
        <v>0</v>
      </c>
      <c r="Z154" s="487">
        <v>0</v>
      </c>
      <c r="AA154" s="489"/>
      <c r="AB154" s="500">
        <f t="shared" si="14"/>
        <v>0</v>
      </c>
    </row>
    <row r="155" spans="1:28" s="514" customFormat="1">
      <c r="A155" s="483"/>
      <c r="B155" s="482"/>
      <c r="C155" s="486"/>
      <c r="D155" s="482"/>
      <c r="E155" s="484"/>
      <c r="F155" s="485"/>
      <c r="G155" s="486"/>
      <c r="H155" s="500">
        <v>0</v>
      </c>
      <c r="I155" s="500">
        <v>0</v>
      </c>
      <c r="J155" s="500">
        <v>0</v>
      </c>
      <c r="K155" s="500">
        <v>0</v>
      </c>
      <c r="L155" s="500">
        <v>0</v>
      </c>
      <c r="M155" s="500">
        <f t="shared" si="10"/>
        <v>0</v>
      </c>
      <c r="N155" s="500">
        <v>0</v>
      </c>
      <c r="O155" s="500">
        <v>0</v>
      </c>
      <c r="P155" s="500">
        <f t="shared" si="11"/>
        <v>0</v>
      </c>
      <c r="Q155" s="500">
        <v>0</v>
      </c>
      <c r="R155" s="500">
        <v>0</v>
      </c>
      <c r="S155" s="500">
        <f t="shared" si="12"/>
        <v>0</v>
      </c>
      <c r="T155" s="500">
        <v>0</v>
      </c>
      <c r="U155" s="500">
        <v>0</v>
      </c>
      <c r="V155" s="500">
        <f t="shared" si="13"/>
        <v>0</v>
      </c>
      <c r="W155" s="488"/>
      <c r="X155" s="500">
        <v>0</v>
      </c>
      <c r="Y155" s="500">
        <v>0</v>
      </c>
      <c r="Z155" s="487">
        <v>0</v>
      </c>
      <c r="AA155" s="489"/>
      <c r="AB155" s="500">
        <f t="shared" si="14"/>
        <v>0</v>
      </c>
    </row>
    <row r="156" spans="1:28" s="514" customFormat="1">
      <c r="A156" s="483"/>
      <c r="B156" s="482"/>
      <c r="C156" s="483"/>
      <c r="D156" s="482"/>
      <c r="E156" s="484"/>
      <c r="F156" s="492"/>
      <c r="G156" s="486"/>
      <c r="H156" s="500">
        <v>0</v>
      </c>
      <c r="I156" s="500">
        <v>0</v>
      </c>
      <c r="J156" s="500">
        <v>0</v>
      </c>
      <c r="K156" s="500">
        <v>0</v>
      </c>
      <c r="L156" s="500">
        <v>0</v>
      </c>
      <c r="M156" s="500">
        <f t="shared" si="10"/>
        <v>0</v>
      </c>
      <c r="N156" s="500">
        <v>0</v>
      </c>
      <c r="O156" s="500">
        <v>0</v>
      </c>
      <c r="P156" s="500">
        <f t="shared" si="11"/>
        <v>0</v>
      </c>
      <c r="Q156" s="500">
        <v>0</v>
      </c>
      <c r="R156" s="500">
        <v>0</v>
      </c>
      <c r="S156" s="500">
        <f t="shared" si="12"/>
        <v>0</v>
      </c>
      <c r="T156" s="500">
        <v>0</v>
      </c>
      <c r="U156" s="500">
        <v>0</v>
      </c>
      <c r="V156" s="500">
        <f t="shared" si="13"/>
        <v>0</v>
      </c>
      <c r="W156" s="488"/>
      <c r="X156" s="500">
        <v>0</v>
      </c>
      <c r="Y156" s="500">
        <v>0</v>
      </c>
      <c r="Z156" s="487">
        <v>0</v>
      </c>
      <c r="AA156" s="489"/>
      <c r="AB156" s="500">
        <f t="shared" si="14"/>
        <v>0</v>
      </c>
    </row>
    <row r="157" spans="1:28" s="514" customFormat="1">
      <c r="A157" s="483"/>
      <c r="B157" s="482"/>
      <c r="C157" s="483"/>
      <c r="D157" s="482"/>
      <c r="E157" s="484"/>
      <c r="F157" s="485"/>
      <c r="G157" s="486"/>
      <c r="H157" s="500">
        <v>0</v>
      </c>
      <c r="I157" s="500">
        <v>0</v>
      </c>
      <c r="J157" s="500">
        <v>0</v>
      </c>
      <c r="K157" s="500">
        <v>0</v>
      </c>
      <c r="L157" s="500">
        <v>0</v>
      </c>
      <c r="M157" s="500">
        <f t="shared" si="10"/>
        <v>0</v>
      </c>
      <c r="N157" s="500">
        <v>0</v>
      </c>
      <c r="O157" s="500">
        <v>0</v>
      </c>
      <c r="P157" s="500">
        <f t="shared" si="11"/>
        <v>0</v>
      </c>
      <c r="Q157" s="500">
        <v>0</v>
      </c>
      <c r="R157" s="500">
        <v>0</v>
      </c>
      <c r="S157" s="500">
        <f t="shared" si="12"/>
        <v>0</v>
      </c>
      <c r="T157" s="500">
        <v>0</v>
      </c>
      <c r="U157" s="500">
        <v>0</v>
      </c>
      <c r="V157" s="500">
        <f t="shared" si="13"/>
        <v>0</v>
      </c>
      <c r="W157" s="488"/>
      <c r="X157" s="500">
        <v>0</v>
      </c>
      <c r="Y157" s="500">
        <v>0</v>
      </c>
      <c r="Z157" s="487">
        <v>0</v>
      </c>
      <c r="AA157" s="489"/>
      <c r="AB157" s="500">
        <f t="shared" si="14"/>
        <v>0</v>
      </c>
    </row>
    <row r="158" spans="1:28" s="514" customFormat="1">
      <c r="A158" s="483"/>
      <c r="B158" s="482"/>
      <c r="C158" s="483"/>
      <c r="D158" s="482"/>
      <c r="E158" s="484"/>
      <c r="F158" s="492"/>
      <c r="G158" s="486"/>
      <c r="H158" s="500">
        <v>0</v>
      </c>
      <c r="I158" s="500">
        <v>0</v>
      </c>
      <c r="J158" s="500">
        <v>0</v>
      </c>
      <c r="K158" s="500">
        <v>0</v>
      </c>
      <c r="L158" s="500">
        <v>0</v>
      </c>
      <c r="M158" s="500">
        <f t="shared" si="10"/>
        <v>0</v>
      </c>
      <c r="N158" s="500">
        <v>0</v>
      </c>
      <c r="O158" s="500">
        <v>0</v>
      </c>
      <c r="P158" s="500">
        <f t="shared" si="11"/>
        <v>0</v>
      </c>
      <c r="Q158" s="500">
        <v>0</v>
      </c>
      <c r="R158" s="500">
        <v>0</v>
      </c>
      <c r="S158" s="500">
        <f t="shared" si="12"/>
        <v>0</v>
      </c>
      <c r="T158" s="500">
        <v>0</v>
      </c>
      <c r="U158" s="500">
        <v>0</v>
      </c>
      <c r="V158" s="500">
        <f t="shared" si="13"/>
        <v>0</v>
      </c>
      <c r="W158" s="488"/>
      <c r="X158" s="500">
        <v>0</v>
      </c>
      <c r="Y158" s="500">
        <v>0</v>
      </c>
      <c r="Z158" s="487">
        <v>0</v>
      </c>
      <c r="AA158" s="489"/>
      <c r="AB158" s="500">
        <f t="shared" si="14"/>
        <v>0</v>
      </c>
    </row>
    <row r="159" spans="1:28" s="514" customFormat="1">
      <c r="A159" s="483"/>
      <c r="B159" s="482"/>
      <c r="C159" s="483"/>
      <c r="D159" s="482"/>
      <c r="E159" s="484"/>
      <c r="F159" s="485"/>
      <c r="G159" s="486"/>
      <c r="H159" s="500">
        <v>0</v>
      </c>
      <c r="I159" s="500">
        <v>0</v>
      </c>
      <c r="J159" s="500">
        <v>0</v>
      </c>
      <c r="K159" s="500">
        <v>0</v>
      </c>
      <c r="L159" s="500">
        <v>0</v>
      </c>
      <c r="M159" s="500">
        <f t="shared" si="10"/>
        <v>0</v>
      </c>
      <c r="N159" s="500">
        <v>0</v>
      </c>
      <c r="O159" s="500">
        <v>0</v>
      </c>
      <c r="P159" s="500">
        <f t="shared" si="11"/>
        <v>0</v>
      </c>
      <c r="Q159" s="500">
        <v>0</v>
      </c>
      <c r="R159" s="500">
        <v>0</v>
      </c>
      <c r="S159" s="500">
        <f t="shared" si="12"/>
        <v>0</v>
      </c>
      <c r="T159" s="500">
        <v>0</v>
      </c>
      <c r="U159" s="500">
        <v>0</v>
      </c>
      <c r="V159" s="500">
        <f t="shared" si="13"/>
        <v>0</v>
      </c>
      <c r="W159" s="488"/>
      <c r="X159" s="500">
        <v>0</v>
      </c>
      <c r="Y159" s="500">
        <v>0</v>
      </c>
      <c r="Z159" s="487">
        <v>0</v>
      </c>
      <c r="AA159" s="489"/>
      <c r="AB159" s="500">
        <f t="shared" si="14"/>
        <v>0</v>
      </c>
    </row>
    <row r="160" spans="1:28" s="514" customFormat="1">
      <c r="A160" s="483"/>
      <c r="B160" s="482"/>
      <c r="C160" s="483"/>
      <c r="D160" s="482"/>
      <c r="E160" s="484"/>
      <c r="F160" s="485"/>
      <c r="G160" s="486"/>
      <c r="H160" s="500">
        <v>0</v>
      </c>
      <c r="I160" s="500">
        <v>0</v>
      </c>
      <c r="J160" s="500">
        <v>0</v>
      </c>
      <c r="K160" s="500">
        <v>0</v>
      </c>
      <c r="L160" s="500">
        <v>0</v>
      </c>
      <c r="M160" s="500">
        <f t="shared" si="10"/>
        <v>0</v>
      </c>
      <c r="N160" s="500">
        <v>0</v>
      </c>
      <c r="O160" s="500">
        <v>0</v>
      </c>
      <c r="P160" s="500">
        <f t="shared" si="11"/>
        <v>0</v>
      </c>
      <c r="Q160" s="500">
        <v>0</v>
      </c>
      <c r="R160" s="500">
        <v>0</v>
      </c>
      <c r="S160" s="500">
        <f t="shared" si="12"/>
        <v>0</v>
      </c>
      <c r="T160" s="500">
        <v>0</v>
      </c>
      <c r="U160" s="500">
        <v>0</v>
      </c>
      <c r="V160" s="500">
        <f t="shared" si="13"/>
        <v>0</v>
      </c>
      <c r="W160" s="488"/>
      <c r="X160" s="500">
        <v>0</v>
      </c>
      <c r="Y160" s="500">
        <v>0</v>
      </c>
      <c r="Z160" s="487">
        <v>0</v>
      </c>
      <c r="AA160" s="489"/>
      <c r="AB160" s="500">
        <f t="shared" si="14"/>
        <v>0</v>
      </c>
    </row>
    <row r="161" spans="1:28" s="514" customFormat="1">
      <c r="A161" s="483"/>
      <c r="B161" s="482"/>
      <c r="C161" s="483"/>
      <c r="D161" s="482"/>
      <c r="E161" s="484"/>
      <c r="F161" s="492"/>
      <c r="G161" s="486"/>
      <c r="H161" s="500">
        <v>0</v>
      </c>
      <c r="I161" s="500">
        <v>0</v>
      </c>
      <c r="J161" s="500">
        <v>0</v>
      </c>
      <c r="K161" s="500">
        <v>0</v>
      </c>
      <c r="L161" s="500">
        <v>0</v>
      </c>
      <c r="M161" s="500">
        <f t="shared" si="10"/>
        <v>0</v>
      </c>
      <c r="N161" s="500">
        <v>0</v>
      </c>
      <c r="O161" s="500">
        <v>0</v>
      </c>
      <c r="P161" s="500">
        <f t="shared" si="11"/>
        <v>0</v>
      </c>
      <c r="Q161" s="500">
        <v>0</v>
      </c>
      <c r="R161" s="500">
        <v>0</v>
      </c>
      <c r="S161" s="500">
        <f t="shared" si="12"/>
        <v>0</v>
      </c>
      <c r="T161" s="500">
        <v>0</v>
      </c>
      <c r="U161" s="500">
        <v>0</v>
      </c>
      <c r="V161" s="500">
        <f t="shared" si="13"/>
        <v>0</v>
      </c>
      <c r="W161" s="488"/>
      <c r="X161" s="500">
        <v>0</v>
      </c>
      <c r="Y161" s="500">
        <v>0</v>
      </c>
      <c r="Z161" s="487">
        <v>0</v>
      </c>
      <c r="AA161" s="489"/>
      <c r="AB161" s="500">
        <f t="shared" si="14"/>
        <v>0</v>
      </c>
    </row>
    <row r="162" spans="1:28" s="514" customFormat="1">
      <c r="A162" s="483"/>
      <c r="B162" s="482"/>
      <c r="C162" s="483"/>
      <c r="D162" s="482"/>
      <c r="E162" s="484"/>
      <c r="F162" s="485"/>
      <c r="G162" s="486"/>
      <c r="H162" s="500">
        <v>0</v>
      </c>
      <c r="I162" s="500">
        <v>0</v>
      </c>
      <c r="J162" s="500">
        <v>0</v>
      </c>
      <c r="K162" s="500">
        <v>0</v>
      </c>
      <c r="L162" s="500">
        <v>0</v>
      </c>
      <c r="M162" s="500">
        <f t="shared" si="10"/>
        <v>0</v>
      </c>
      <c r="N162" s="500">
        <v>0</v>
      </c>
      <c r="O162" s="500">
        <v>0</v>
      </c>
      <c r="P162" s="500">
        <f t="shared" si="11"/>
        <v>0</v>
      </c>
      <c r="Q162" s="500">
        <v>0</v>
      </c>
      <c r="R162" s="500">
        <v>0</v>
      </c>
      <c r="S162" s="500">
        <f t="shared" si="12"/>
        <v>0</v>
      </c>
      <c r="T162" s="500">
        <v>0</v>
      </c>
      <c r="U162" s="500">
        <v>0</v>
      </c>
      <c r="V162" s="500">
        <f t="shared" si="13"/>
        <v>0</v>
      </c>
      <c r="W162" s="488"/>
      <c r="X162" s="500">
        <v>0</v>
      </c>
      <c r="Y162" s="500">
        <v>0</v>
      </c>
      <c r="Z162" s="487">
        <v>0</v>
      </c>
      <c r="AA162" s="489"/>
      <c r="AB162" s="500">
        <f t="shared" si="14"/>
        <v>0</v>
      </c>
    </row>
    <row r="163" spans="1:28" s="514" customFormat="1">
      <c r="A163" s="483"/>
      <c r="B163" s="482"/>
      <c r="C163" s="483"/>
      <c r="D163" s="482"/>
      <c r="E163" s="484"/>
      <c r="F163" s="485"/>
      <c r="G163" s="486"/>
      <c r="H163" s="500">
        <v>0</v>
      </c>
      <c r="I163" s="500">
        <v>0</v>
      </c>
      <c r="J163" s="500">
        <v>0</v>
      </c>
      <c r="K163" s="500">
        <v>0</v>
      </c>
      <c r="L163" s="500">
        <v>0</v>
      </c>
      <c r="M163" s="500">
        <f t="shared" si="10"/>
        <v>0</v>
      </c>
      <c r="N163" s="500">
        <v>0</v>
      </c>
      <c r="O163" s="500">
        <v>0</v>
      </c>
      <c r="P163" s="500">
        <f t="shared" si="11"/>
        <v>0</v>
      </c>
      <c r="Q163" s="500">
        <v>0</v>
      </c>
      <c r="R163" s="500">
        <v>0</v>
      </c>
      <c r="S163" s="500">
        <f t="shared" si="12"/>
        <v>0</v>
      </c>
      <c r="T163" s="500">
        <v>0</v>
      </c>
      <c r="U163" s="500">
        <v>0</v>
      </c>
      <c r="V163" s="500">
        <f t="shared" si="13"/>
        <v>0</v>
      </c>
      <c r="W163" s="488"/>
      <c r="X163" s="500">
        <v>0</v>
      </c>
      <c r="Y163" s="500">
        <v>0</v>
      </c>
      <c r="Z163" s="487">
        <v>0</v>
      </c>
      <c r="AA163" s="489"/>
      <c r="AB163" s="500">
        <f t="shared" si="14"/>
        <v>0</v>
      </c>
    </row>
    <row r="164" spans="1:28" s="514" customFormat="1">
      <c r="A164" s="483"/>
      <c r="B164" s="482"/>
      <c r="C164" s="483"/>
      <c r="D164" s="482"/>
      <c r="E164" s="484"/>
      <c r="F164" s="485"/>
      <c r="G164" s="486"/>
      <c r="H164" s="500">
        <v>0</v>
      </c>
      <c r="I164" s="500">
        <v>0</v>
      </c>
      <c r="J164" s="500">
        <v>0</v>
      </c>
      <c r="K164" s="500">
        <v>0</v>
      </c>
      <c r="L164" s="500">
        <v>0</v>
      </c>
      <c r="M164" s="500">
        <f t="shared" si="10"/>
        <v>0</v>
      </c>
      <c r="N164" s="500">
        <v>0</v>
      </c>
      <c r="O164" s="500">
        <v>0</v>
      </c>
      <c r="P164" s="500">
        <f t="shared" si="11"/>
        <v>0</v>
      </c>
      <c r="Q164" s="500">
        <v>0</v>
      </c>
      <c r="R164" s="500">
        <v>0</v>
      </c>
      <c r="S164" s="500">
        <f t="shared" si="12"/>
        <v>0</v>
      </c>
      <c r="T164" s="500">
        <v>0</v>
      </c>
      <c r="U164" s="500">
        <v>0</v>
      </c>
      <c r="V164" s="500">
        <f t="shared" si="13"/>
        <v>0</v>
      </c>
      <c r="W164" s="488"/>
      <c r="X164" s="500">
        <v>0</v>
      </c>
      <c r="Y164" s="500">
        <v>0</v>
      </c>
      <c r="Z164" s="487">
        <v>0</v>
      </c>
      <c r="AA164" s="489"/>
      <c r="AB164" s="500">
        <f t="shared" si="14"/>
        <v>0</v>
      </c>
    </row>
    <row r="165" spans="1:28" s="514" customFormat="1">
      <c r="A165" s="483"/>
      <c r="B165" s="482"/>
      <c r="C165" s="483"/>
      <c r="D165" s="482"/>
      <c r="E165" s="484"/>
      <c r="F165" s="485"/>
      <c r="G165" s="486"/>
      <c r="H165" s="500">
        <v>0</v>
      </c>
      <c r="I165" s="500">
        <v>0</v>
      </c>
      <c r="J165" s="500">
        <v>0</v>
      </c>
      <c r="K165" s="500">
        <v>0</v>
      </c>
      <c r="L165" s="500">
        <v>0</v>
      </c>
      <c r="M165" s="500">
        <f t="shared" si="10"/>
        <v>0</v>
      </c>
      <c r="N165" s="500">
        <v>0</v>
      </c>
      <c r="O165" s="500">
        <v>0</v>
      </c>
      <c r="P165" s="500">
        <f t="shared" si="11"/>
        <v>0</v>
      </c>
      <c r="Q165" s="500">
        <v>0</v>
      </c>
      <c r="R165" s="500">
        <v>0</v>
      </c>
      <c r="S165" s="500">
        <f t="shared" si="12"/>
        <v>0</v>
      </c>
      <c r="T165" s="500">
        <v>0</v>
      </c>
      <c r="U165" s="500">
        <v>0</v>
      </c>
      <c r="V165" s="500">
        <f t="shared" si="13"/>
        <v>0</v>
      </c>
      <c r="W165" s="488"/>
      <c r="X165" s="500">
        <v>0</v>
      </c>
      <c r="Y165" s="500">
        <v>0</v>
      </c>
      <c r="Z165" s="487">
        <v>0</v>
      </c>
      <c r="AA165" s="489"/>
      <c r="AB165" s="500">
        <f t="shared" si="14"/>
        <v>0</v>
      </c>
    </row>
    <row r="166" spans="1:28" s="514" customFormat="1">
      <c r="A166" s="483"/>
      <c r="B166" s="482"/>
      <c r="C166" s="486"/>
      <c r="D166" s="482"/>
      <c r="E166" s="484"/>
      <c r="F166" s="492"/>
      <c r="G166" s="486"/>
      <c r="H166" s="500">
        <v>0</v>
      </c>
      <c r="I166" s="500">
        <v>0</v>
      </c>
      <c r="J166" s="500">
        <v>0</v>
      </c>
      <c r="K166" s="500">
        <v>0</v>
      </c>
      <c r="L166" s="500">
        <v>0</v>
      </c>
      <c r="M166" s="500">
        <f t="shared" si="10"/>
        <v>0</v>
      </c>
      <c r="N166" s="500">
        <v>0</v>
      </c>
      <c r="O166" s="500">
        <v>0</v>
      </c>
      <c r="P166" s="500">
        <f t="shared" si="11"/>
        <v>0</v>
      </c>
      <c r="Q166" s="500">
        <v>0</v>
      </c>
      <c r="R166" s="500">
        <v>0</v>
      </c>
      <c r="S166" s="500">
        <f t="shared" si="12"/>
        <v>0</v>
      </c>
      <c r="T166" s="500">
        <v>0</v>
      </c>
      <c r="U166" s="500">
        <v>0</v>
      </c>
      <c r="V166" s="500">
        <f t="shared" si="13"/>
        <v>0</v>
      </c>
      <c r="W166" s="488"/>
      <c r="X166" s="500">
        <v>0</v>
      </c>
      <c r="Y166" s="500">
        <v>0</v>
      </c>
      <c r="Z166" s="487">
        <v>0</v>
      </c>
      <c r="AA166" s="489"/>
      <c r="AB166" s="500">
        <f t="shared" si="14"/>
        <v>0</v>
      </c>
    </row>
    <row r="167" spans="1:28" s="514" customFormat="1">
      <c r="A167" s="483"/>
      <c r="B167" s="482"/>
      <c r="C167" s="483"/>
      <c r="D167" s="482"/>
      <c r="E167" s="484"/>
      <c r="F167" s="485"/>
      <c r="G167" s="486"/>
      <c r="H167" s="500">
        <v>0</v>
      </c>
      <c r="I167" s="500">
        <v>0</v>
      </c>
      <c r="J167" s="500">
        <v>0</v>
      </c>
      <c r="K167" s="500">
        <v>0</v>
      </c>
      <c r="L167" s="500">
        <v>0</v>
      </c>
      <c r="M167" s="500">
        <f t="shared" si="10"/>
        <v>0</v>
      </c>
      <c r="N167" s="500">
        <v>0</v>
      </c>
      <c r="O167" s="500">
        <v>0</v>
      </c>
      <c r="P167" s="500">
        <f t="shared" si="11"/>
        <v>0</v>
      </c>
      <c r="Q167" s="500">
        <v>0</v>
      </c>
      <c r="R167" s="500">
        <v>0</v>
      </c>
      <c r="S167" s="500">
        <f t="shared" si="12"/>
        <v>0</v>
      </c>
      <c r="T167" s="500">
        <v>0</v>
      </c>
      <c r="U167" s="500">
        <v>0</v>
      </c>
      <c r="V167" s="500">
        <f t="shared" si="13"/>
        <v>0</v>
      </c>
      <c r="W167" s="488"/>
      <c r="X167" s="500">
        <v>0</v>
      </c>
      <c r="Y167" s="500">
        <v>0</v>
      </c>
      <c r="Z167" s="487">
        <v>0</v>
      </c>
      <c r="AA167" s="489"/>
      <c r="AB167" s="500">
        <f t="shared" si="14"/>
        <v>0</v>
      </c>
    </row>
    <row r="168" spans="1:28" s="514" customFormat="1">
      <c r="A168" s="496"/>
      <c r="B168" s="497"/>
      <c r="C168" s="496"/>
      <c r="D168" s="498"/>
      <c r="E168" s="499"/>
      <c r="F168" s="496"/>
      <c r="G168" s="496"/>
      <c r="H168" s="500">
        <v>0</v>
      </c>
      <c r="I168" s="500">
        <v>0</v>
      </c>
      <c r="J168" s="500">
        <v>0</v>
      </c>
      <c r="K168" s="500">
        <v>0</v>
      </c>
      <c r="L168" s="500">
        <v>0</v>
      </c>
      <c r="M168" s="500">
        <f t="shared" si="10"/>
        <v>0</v>
      </c>
      <c r="N168" s="500">
        <v>0</v>
      </c>
      <c r="O168" s="500">
        <v>0</v>
      </c>
      <c r="P168" s="500">
        <f t="shared" si="11"/>
        <v>0</v>
      </c>
      <c r="Q168" s="500">
        <v>0</v>
      </c>
      <c r="R168" s="500">
        <v>0</v>
      </c>
      <c r="S168" s="500">
        <f t="shared" si="12"/>
        <v>0</v>
      </c>
      <c r="T168" s="500">
        <v>0</v>
      </c>
      <c r="U168" s="500">
        <v>0</v>
      </c>
      <c r="V168" s="500">
        <f t="shared" si="13"/>
        <v>0</v>
      </c>
      <c r="W168" s="500"/>
      <c r="X168" s="500">
        <v>0</v>
      </c>
      <c r="Y168" s="500">
        <v>0</v>
      </c>
      <c r="Z168" s="500">
        <v>0</v>
      </c>
      <c r="AA168" s="500"/>
      <c r="AB168" s="500">
        <f t="shared" si="14"/>
        <v>0</v>
      </c>
    </row>
    <row r="169" spans="1:28" s="514" customFormat="1">
      <c r="A169" s="496"/>
      <c r="B169" s="497"/>
      <c r="C169" s="496"/>
      <c r="D169" s="498"/>
      <c r="E169" s="499"/>
      <c r="F169" s="496"/>
      <c r="G169" s="496"/>
      <c r="H169" s="500">
        <v>0</v>
      </c>
      <c r="I169" s="500">
        <v>0</v>
      </c>
      <c r="J169" s="500">
        <v>0</v>
      </c>
      <c r="K169" s="500">
        <v>0</v>
      </c>
      <c r="L169" s="500">
        <v>0</v>
      </c>
      <c r="M169" s="500">
        <f t="shared" si="10"/>
        <v>0</v>
      </c>
      <c r="N169" s="500">
        <v>0</v>
      </c>
      <c r="O169" s="500">
        <v>0</v>
      </c>
      <c r="P169" s="500">
        <f t="shared" si="11"/>
        <v>0</v>
      </c>
      <c r="Q169" s="500">
        <v>0</v>
      </c>
      <c r="R169" s="500">
        <v>0</v>
      </c>
      <c r="S169" s="500">
        <f t="shared" si="12"/>
        <v>0</v>
      </c>
      <c r="T169" s="500">
        <v>0</v>
      </c>
      <c r="U169" s="500">
        <v>0</v>
      </c>
      <c r="V169" s="500">
        <f t="shared" si="13"/>
        <v>0</v>
      </c>
      <c r="W169" s="500"/>
      <c r="X169" s="500">
        <v>0</v>
      </c>
      <c r="Y169" s="500">
        <v>0</v>
      </c>
      <c r="Z169" s="500">
        <v>0</v>
      </c>
      <c r="AA169" s="500"/>
      <c r="AB169" s="500">
        <f t="shared" si="14"/>
        <v>0</v>
      </c>
    </row>
    <row r="170" spans="1:28" s="514" customFormat="1">
      <c r="A170" s="496"/>
      <c r="B170" s="497"/>
      <c r="C170" s="496"/>
      <c r="D170" s="498"/>
      <c r="E170" s="499"/>
      <c r="F170" s="496"/>
      <c r="G170" s="496"/>
      <c r="H170" s="500">
        <v>0</v>
      </c>
      <c r="I170" s="500">
        <v>0</v>
      </c>
      <c r="J170" s="500">
        <v>0</v>
      </c>
      <c r="K170" s="500">
        <v>0</v>
      </c>
      <c r="L170" s="500">
        <v>0</v>
      </c>
      <c r="M170" s="500">
        <f t="shared" si="10"/>
        <v>0</v>
      </c>
      <c r="N170" s="500">
        <v>0</v>
      </c>
      <c r="O170" s="500">
        <v>0</v>
      </c>
      <c r="P170" s="500">
        <f t="shared" si="11"/>
        <v>0</v>
      </c>
      <c r="Q170" s="500">
        <v>0</v>
      </c>
      <c r="R170" s="500">
        <v>0</v>
      </c>
      <c r="S170" s="500">
        <f t="shared" si="12"/>
        <v>0</v>
      </c>
      <c r="T170" s="500">
        <v>0</v>
      </c>
      <c r="U170" s="500">
        <v>0</v>
      </c>
      <c r="V170" s="500">
        <f t="shared" si="13"/>
        <v>0</v>
      </c>
      <c r="W170" s="500"/>
      <c r="X170" s="500">
        <v>0</v>
      </c>
      <c r="Y170" s="500">
        <v>0</v>
      </c>
      <c r="Z170" s="500">
        <v>0</v>
      </c>
      <c r="AA170" s="500"/>
      <c r="AB170" s="500">
        <f t="shared" si="14"/>
        <v>0</v>
      </c>
    </row>
    <row r="171" spans="1:28" s="514" customFormat="1">
      <c r="A171" s="496"/>
      <c r="B171" s="497"/>
      <c r="C171" s="496"/>
      <c r="D171" s="498"/>
      <c r="E171" s="499"/>
      <c r="F171" s="496"/>
      <c r="G171" s="496"/>
      <c r="H171" s="500">
        <v>0</v>
      </c>
      <c r="I171" s="500">
        <v>0</v>
      </c>
      <c r="J171" s="500">
        <v>0</v>
      </c>
      <c r="K171" s="500">
        <v>0</v>
      </c>
      <c r="L171" s="500">
        <v>0</v>
      </c>
      <c r="M171" s="500">
        <f t="shared" si="10"/>
        <v>0</v>
      </c>
      <c r="N171" s="500">
        <v>0</v>
      </c>
      <c r="O171" s="500">
        <v>0</v>
      </c>
      <c r="P171" s="500">
        <f t="shared" si="11"/>
        <v>0</v>
      </c>
      <c r="Q171" s="500">
        <v>0</v>
      </c>
      <c r="R171" s="500">
        <v>0</v>
      </c>
      <c r="S171" s="500">
        <f t="shared" si="12"/>
        <v>0</v>
      </c>
      <c r="T171" s="500">
        <v>0</v>
      </c>
      <c r="U171" s="500">
        <v>0</v>
      </c>
      <c r="V171" s="500">
        <f t="shared" si="13"/>
        <v>0</v>
      </c>
      <c r="W171" s="500"/>
      <c r="X171" s="500">
        <v>0</v>
      </c>
      <c r="Y171" s="500">
        <v>0</v>
      </c>
      <c r="Z171" s="500">
        <v>0</v>
      </c>
      <c r="AA171" s="500"/>
      <c r="AB171" s="500">
        <f t="shared" si="14"/>
        <v>0</v>
      </c>
    </row>
    <row r="172" spans="1:28" s="514" customFormat="1">
      <c r="A172" s="496"/>
      <c r="B172" s="497"/>
      <c r="C172" s="496"/>
      <c r="D172" s="498"/>
      <c r="E172" s="499"/>
      <c r="F172" s="496"/>
      <c r="G172" s="496"/>
      <c r="H172" s="500">
        <v>0</v>
      </c>
      <c r="I172" s="500">
        <v>0</v>
      </c>
      <c r="J172" s="500">
        <v>0</v>
      </c>
      <c r="K172" s="500">
        <v>0</v>
      </c>
      <c r="L172" s="500">
        <v>0</v>
      </c>
      <c r="M172" s="500">
        <f t="shared" si="10"/>
        <v>0</v>
      </c>
      <c r="N172" s="500">
        <v>0</v>
      </c>
      <c r="O172" s="500">
        <v>0</v>
      </c>
      <c r="P172" s="500">
        <f t="shared" si="11"/>
        <v>0</v>
      </c>
      <c r="Q172" s="500">
        <v>0</v>
      </c>
      <c r="R172" s="500">
        <v>0</v>
      </c>
      <c r="S172" s="500">
        <f t="shared" si="12"/>
        <v>0</v>
      </c>
      <c r="T172" s="500">
        <v>0</v>
      </c>
      <c r="U172" s="500">
        <v>0</v>
      </c>
      <c r="V172" s="500">
        <f t="shared" si="13"/>
        <v>0</v>
      </c>
      <c r="W172" s="500"/>
      <c r="X172" s="500">
        <v>0</v>
      </c>
      <c r="Y172" s="500">
        <v>0</v>
      </c>
      <c r="Z172" s="500">
        <v>0</v>
      </c>
      <c r="AA172" s="500"/>
      <c r="AB172" s="500">
        <f t="shared" si="14"/>
        <v>0</v>
      </c>
    </row>
    <row r="173" spans="1:28" s="514" customFormat="1">
      <c r="A173" s="496"/>
      <c r="B173" s="497"/>
      <c r="C173" s="496"/>
      <c r="D173" s="498"/>
      <c r="E173" s="499"/>
      <c r="F173" s="496"/>
      <c r="G173" s="496"/>
      <c r="H173" s="500">
        <v>0</v>
      </c>
      <c r="I173" s="500">
        <v>0</v>
      </c>
      <c r="J173" s="500">
        <v>0</v>
      </c>
      <c r="K173" s="500">
        <v>0</v>
      </c>
      <c r="L173" s="500">
        <v>0</v>
      </c>
      <c r="M173" s="500">
        <f t="shared" si="10"/>
        <v>0</v>
      </c>
      <c r="N173" s="500">
        <v>0</v>
      </c>
      <c r="O173" s="500">
        <v>0</v>
      </c>
      <c r="P173" s="500">
        <f t="shared" si="11"/>
        <v>0</v>
      </c>
      <c r="Q173" s="500">
        <v>0</v>
      </c>
      <c r="R173" s="500">
        <v>0</v>
      </c>
      <c r="S173" s="500">
        <f t="shared" si="12"/>
        <v>0</v>
      </c>
      <c r="T173" s="500">
        <v>0</v>
      </c>
      <c r="U173" s="500">
        <v>0</v>
      </c>
      <c r="V173" s="500">
        <f t="shared" si="13"/>
        <v>0</v>
      </c>
      <c r="W173" s="500"/>
      <c r="X173" s="500">
        <v>0</v>
      </c>
      <c r="Y173" s="500">
        <v>0</v>
      </c>
      <c r="Z173" s="500">
        <v>0</v>
      </c>
      <c r="AA173" s="500"/>
      <c r="AB173" s="500">
        <f t="shared" si="14"/>
        <v>0</v>
      </c>
    </row>
    <row r="174" spans="1:28" s="514" customFormat="1">
      <c r="A174" s="496"/>
      <c r="B174" s="497"/>
      <c r="C174" s="496"/>
      <c r="D174" s="498"/>
      <c r="E174" s="499"/>
      <c r="F174" s="496"/>
      <c r="G174" s="496"/>
      <c r="H174" s="500">
        <v>0</v>
      </c>
      <c r="I174" s="500">
        <v>0</v>
      </c>
      <c r="J174" s="500">
        <v>0</v>
      </c>
      <c r="K174" s="500">
        <v>0</v>
      </c>
      <c r="L174" s="500">
        <v>0</v>
      </c>
      <c r="M174" s="500">
        <f t="shared" si="10"/>
        <v>0</v>
      </c>
      <c r="N174" s="500">
        <v>0</v>
      </c>
      <c r="O174" s="500">
        <v>0</v>
      </c>
      <c r="P174" s="500">
        <f t="shared" si="11"/>
        <v>0</v>
      </c>
      <c r="Q174" s="500">
        <v>0</v>
      </c>
      <c r="R174" s="500">
        <v>0</v>
      </c>
      <c r="S174" s="500">
        <f t="shared" si="12"/>
        <v>0</v>
      </c>
      <c r="T174" s="500">
        <v>0</v>
      </c>
      <c r="U174" s="500">
        <v>0</v>
      </c>
      <c r="V174" s="500">
        <f t="shared" si="13"/>
        <v>0</v>
      </c>
      <c r="W174" s="500"/>
      <c r="X174" s="500">
        <v>0</v>
      </c>
      <c r="Y174" s="500">
        <v>0</v>
      </c>
      <c r="Z174" s="500">
        <v>0</v>
      </c>
      <c r="AA174" s="500"/>
      <c r="AB174" s="500">
        <f t="shared" si="14"/>
        <v>0</v>
      </c>
    </row>
    <row r="175" spans="1:28" s="514" customFormat="1">
      <c r="A175" s="496"/>
      <c r="B175" s="497"/>
      <c r="C175" s="496"/>
      <c r="D175" s="498"/>
      <c r="E175" s="501"/>
      <c r="F175" s="496"/>
      <c r="G175" s="496"/>
      <c r="H175" s="500">
        <v>0</v>
      </c>
      <c r="I175" s="500">
        <v>0</v>
      </c>
      <c r="J175" s="500">
        <v>0</v>
      </c>
      <c r="K175" s="500">
        <v>0</v>
      </c>
      <c r="L175" s="500">
        <v>0</v>
      </c>
      <c r="M175" s="500">
        <f t="shared" si="10"/>
        <v>0</v>
      </c>
      <c r="N175" s="500">
        <v>0</v>
      </c>
      <c r="O175" s="500">
        <v>0</v>
      </c>
      <c r="P175" s="500">
        <f t="shared" si="11"/>
        <v>0</v>
      </c>
      <c r="Q175" s="500">
        <v>0</v>
      </c>
      <c r="R175" s="500">
        <v>0</v>
      </c>
      <c r="S175" s="500">
        <f t="shared" si="12"/>
        <v>0</v>
      </c>
      <c r="T175" s="500">
        <v>0</v>
      </c>
      <c r="U175" s="500">
        <v>0</v>
      </c>
      <c r="V175" s="500">
        <f t="shared" si="13"/>
        <v>0</v>
      </c>
      <c r="W175" s="500"/>
      <c r="X175" s="500">
        <v>0</v>
      </c>
      <c r="Y175" s="500">
        <v>0</v>
      </c>
      <c r="Z175" s="500">
        <v>0</v>
      </c>
      <c r="AA175" s="500"/>
      <c r="AB175" s="500">
        <f t="shared" si="14"/>
        <v>0</v>
      </c>
    </row>
    <row r="176" spans="1:28" s="514" customFormat="1">
      <c r="A176" s="496"/>
      <c r="B176" s="497"/>
      <c r="C176" s="496"/>
      <c r="D176" s="498"/>
      <c r="E176" s="499"/>
      <c r="F176" s="496"/>
      <c r="G176" s="496"/>
      <c r="H176" s="500">
        <v>0</v>
      </c>
      <c r="I176" s="500">
        <v>0</v>
      </c>
      <c r="J176" s="500">
        <v>0</v>
      </c>
      <c r="K176" s="500">
        <v>0</v>
      </c>
      <c r="L176" s="500">
        <v>0</v>
      </c>
      <c r="M176" s="500">
        <f t="shared" si="10"/>
        <v>0</v>
      </c>
      <c r="N176" s="500">
        <v>0</v>
      </c>
      <c r="O176" s="500">
        <v>0</v>
      </c>
      <c r="P176" s="500">
        <f t="shared" si="11"/>
        <v>0</v>
      </c>
      <c r="Q176" s="500">
        <v>0</v>
      </c>
      <c r="R176" s="500">
        <v>0</v>
      </c>
      <c r="S176" s="500">
        <f t="shared" si="12"/>
        <v>0</v>
      </c>
      <c r="T176" s="500">
        <v>0</v>
      </c>
      <c r="U176" s="500">
        <v>0</v>
      </c>
      <c r="V176" s="500">
        <f t="shared" si="13"/>
        <v>0</v>
      </c>
      <c r="W176" s="500"/>
      <c r="X176" s="500">
        <v>0</v>
      </c>
      <c r="Y176" s="500">
        <v>0</v>
      </c>
      <c r="Z176" s="500">
        <v>0</v>
      </c>
      <c r="AA176" s="500"/>
      <c r="AB176" s="500">
        <f t="shared" si="14"/>
        <v>0</v>
      </c>
    </row>
    <row r="177" spans="1:28" s="514" customFormat="1">
      <c r="A177" s="496"/>
      <c r="B177" s="497"/>
      <c r="C177" s="496"/>
      <c r="D177" s="498"/>
      <c r="E177" s="499"/>
      <c r="F177" s="496"/>
      <c r="G177" s="496"/>
      <c r="H177" s="500">
        <v>0</v>
      </c>
      <c r="I177" s="500">
        <v>0</v>
      </c>
      <c r="J177" s="500">
        <v>0</v>
      </c>
      <c r="K177" s="500">
        <v>0</v>
      </c>
      <c r="L177" s="500">
        <v>0</v>
      </c>
      <c r="M177" s="500">
        <f t="shared" si="10"/>
        <v>0</v>
      </c>
      <c r="N177" s="500">
        <v>0</v>
      </c>
      <c r="O177" s="500">
        <v>0</v>
      </c>
      <c r="P177" s="500">
        <f t="shared" si="11"/>
        <v>0</v>
      </c>
      <c r="Q177" s="500">
        <v>0</v>
      </c>
      <c r="R177" s="500">
        <v>0</v>
      </c>
      <c r="S177" s="500">
        <f t="shared" si="12"/>
        <v>0</v>
      </c>
      <c r="T177" s="500">
        <v>0</v>
      </c>
      <c r="U177" s="500">
        <v>0</v>
      </c>
      <c r="V177" s="500">
        <f t="shared" si="13"/>
        <v>0</v>
      </c>
      <c r="W177" s="500"/>
      <c r="X177" s="500">
        <v>0</v>
      </c>
      <c r="Y177" s="500">
        <v>0</v>
      </c>
      <c r="Z177" s="500">
        <v>0</v>
      </c>
      <c r="AA177" s="500"/>
      <c r="AB177" s="500">
        <f t="shared" si="14"/>
        <v>0</v>
      </c>
    </row>
    <row r="178" spans="1:28" s="514" customFormat="1">
      <c r="A178" s="496"/>
      <c r="B178" s="497"/>
      <c r="C178" s="496"/>
      <c r="D178" s="498"/>
      <c r="E178" s="499"/>
      <c r="F178" s="496"/>
      <c r="G178" s="496"/>
      <c r="H178" s="500">
        <v>0</v>
      </c>
      <c r="I178" s="500">
        <v>0</v>
      </c>
      <c r="J178" s="500">
        <v>0</v>
      </c>
      <c r="K178" s="500">
        <v>0</v>
      </c>
      <c r="L178" s="500">
        <v>0</v>
      </c>
      <c r="M178" s="500">
        <f t="shared" si="10"/>
        <v>0</v>
      </c>
      <c r="N178" s="500">
        <v>0</v>
      </c>
      <c r="O178" s="500">
        <v>0</v>
      </c>
      <c r="P178" s="500">
        <f t="shared" si="11"/>
        <v>0</v>
      </c>
      <c r="Q178" s="500">
        <v>0</v>
      </c>
      <c r="R178" s="500">
        <v>0</v>
      </c>
      <c r="S178" s="500">
        <f t="shared" si="12"/>
        <v>0</v>
      </c>
      <c r="T178" s="500">
        <v>0</v>
      </c>
      <c r="U178" s="500">
        <v>0</v>
      </c>
      <c r="V178" s="500">
        <f t="shared" si="13"/>
        <v>0</v>
      </c>
      <c r="W178" s="500"/>
      <c r="X178" s="500">
        <v>0</v>
      </c>
      <c r="Y178" s="500">
        <v>0</v>
      </c>
      <c r="Z178" s="500">
        <v>0</v>
      </c>
      <c r="AA178" s="500"/>
      <c r="AB178" s="500">
        <f t="shared" si="14"/>
        <v>0</v>
      </c>
    </row>
    <row r="179" spans="1:28" s="514" customFormat="1">
      <c r="A179" s="496"/>
      <c r="B179" s="497"/>
      <c r="C179" s="496"/>
      <c r="D179" s="498"/>
      <c r="E179" s="499"/>
      <c r="F179" s="496"/>
      <c r="G179" s="496"/>
      <c r="H179" s="500">
        <v>0</v>
      </c>
      <c r="I179" s="500">
        <v>0</v>
      </c>
      <c r="J179" s="500">
        <v>0</v>
      </c>
      <c r="K179" s="500">
        <v>0</v>
      </c>
      <c r="L179" s="500">
        <v>0</v>
      </c>
      <c r="M179" s="500">
        <f t="shared" si="10"/>
        <v>0</v>
      </c>
      <c r="N179" s="500">
        <v>0</v>
      </c>
      <c r="O179" s="500">
        <v>0</v>
      </c>
      <c r="P179" s="500">
        <f t="shared" si="11"/>
        <v>0</v>
      </c>
      <c r="Q179" s="500">
        <v>0</v>
      </c>
      <c r="R179" s="500">
        <v>0</v>
      </c>
      <c r="S179" s="500">
        <f t="shared" si="12"/>
        <v>0</v>
      </c>
      <c r="T179" s="500">
        <v>0</v>
      </c>
      <c r="U179" s="500">
        <v>0</v>
      </c>
      <c r="V179" s="500">
        <f t="shared" si="13"/>
        <v>0</v>
      </c>
      <c r="W179" s="500"/>
      <c r="X179" s="500">
        <v>0</v>
      </c>
      <c r="Y179" s="500">
        <v>0</v>
      </c>
      <c r="Z179" s="500">
        <v>0</v>
      </c>
      <c r="AA179" s="500"/>
      <c r="AB179" s="500">
        <f t="shared" si="14"/>
        <v>0</v>
      </c>
    </row>
    <row r="180" spans="1:28" s="514" customFormat="1">
      <c r="A180" s="496"/>
      <c r="B180" s="497"/>
      <c r="C180" s="496"/>
      <c r="D180" s="498"/>
      <c r="E180" s="499"/>
      <c r="F180" s="496"/>
      <c r="G180" s="496"/>
      <c r="H180" s="500">
        <v>0</v>
      </c>
      <c r="I180" s="500">
        <v>0</v>
      </c>
      <c r="J180" s="500">
        <v>0</v>
      </c>
      <c r="K180" s="500">
        <v>0</v>
      </c>
      <c r="L180" s="500">
        <v>0</v>
      </c>
      <c r="M180" s="500">
        <f t="shared" si="10"/>
        <v>0</v>
      </c>
      <c r="N180" s="500">
        <v>0</v>
      </c>
      <c r="O180" s="500">
        <v>0</v>
      </c>
      <c r="P180" s="500">
        <f t="shared" si="11"/>
        <v>0</v>
      </c>
      <c r="Q180" s="500">
        <v>0</v>
      </c>
      <c r="R180" s="500">
        <v>0</v>
      </c>
      <c r="S180" s="500">
        <f t="shared" si="12"/>
        <v>0</v>
      </c>
      <c r="T180" s="500">
        <v>0</v>
      </c>
      <c r="U180" s="500">
        <v>0</v>
      </c>
      <c r="V180" s="500">
        <f t="shared" si="13"/>
        <v>0</v>
      </c>
      <c r="W180" s="500"/>
      <c r="X180" s="500">
        <v>0</v>
      </c>
      <c r="Y180" s="500">
        <v>0</v>
      </c>
      <c r="Z180" s="500">
        <v>0</v>
      </c>
      <c r="AA180" s="500"/>
      <c r="AB180" s="500">
        <f t="shared" si="14"/>
        <v>0</v>
      </c>
    </row>
    <row r="181" spans="1:28" s="514" customFormat="1">
      <c r="A181" s="496"/>
      <c r="B181" s="497"/>
      <c r="C181" s="496"/>
      <c r="D181" s="498"/>
      <c r="E181" s="501"/>
      <c r="F181" s="496"/>
      <c r="G181" s="496"/>
      <c r="H181" s="500">
        <v>0</v>
      </c>
      <c r="I181" s="500">
        <v>0</v>
      </c>
      <c r="J181" s="500">
        <v>0</v>
      </c>
      <c r="K181" s="500">
        <v>0</v>
      </c>
      <c r="L181" s="500">
        <v>0</v>
      </c>
      <c r="M181" s="500">
        <f t="shared" si="10"/>
        <v>0</v>
      </c>
      <c r="N181" s="500">
        <v>0</v>
      </c>
      <c r="O181" s="500">
        <v>0</v>
      </c>
      <c r="P181" s="500">
        <f t="shared" si="11"/>
        <v>0</v>
      </c>
      <c r="Q181" s="500">
        <v>0</v>
      </c>
      <c r="R181" s="500">
        <v>0</v>
      </c>
      <c r="S181" s="500">
        <f t="shared" si="12"/>
        <v>0</v>
      </c>
      <c r="T181" s="500">
        <v>0</v>
      </c>
      <c r="U181" s="500">
        <v>0</v>
      </c>
      <c r="V181" s="500">
        <f t="shared" si="13"/>
        <v>0</v>
      </c>
      <c r="W181" s="500"/>
      <c r="X181" s="500">
        <v>0</v>
      </c>
      <c r="Y181" s="500">
        <v>0</v>
      </c>
      <c r="Z181" s="500">
        <v>0</v>
      </c>
      <c r="AA181" s="500"/>
      <c r="AB181" s="500">
        <f t="shared" si="14"/>
        <v>0</v>
      </c>
    </row>
    <row r="182" spans="1:28" s="514" customFormat="1">
      <c r="A182" s="496"/>
      <c r="B182" s="497"/>
      <c r="C182" s="496"/>
      <c r="D182" s="498"/>
      <c r="E182" s="499"/>
      <c r="F182" s="496"/>
      <c r="G182" s="496"/>
      <c r="H182" s="500">
        <v>0</v>
      </c>
      <c r="I182" s="500">
        <v>0</v>
      </c>
      <c r="J182" s="500">
        <v>0</v>
      </c>
      <c r="K182" s="500">
        <v>0</v>
      </c>
      <c r="L182" s="500">
        <v>0</v>
      </c>
      <c r="M182" s="500">
        <f t="shared" si="10"/>
        <v>0</v>
      </c>
      <c r="N182" s="500">
        <v>0</v>
      </c>
      <c r="O182" s="500">
        <v>0</v>
      </c>
      <c r="P182" s="500">
        <f t="shared" si="11"/>
        <v>0</v>
      </c>
      <c r="Q182" s="500">
        <v>0</v>
      </c>
      <c r="R182" s="500">
        <v>0</v>
      </c>
      <c r="S182" s="500">
        <f t="shared" si="12"/>
        <v>0</v>
      </c>
      <c r="T182" s="500">
        <v>0</v>
      </c>
      <c r="U182" s="500">
        <v>0</v>
      </c>
      <c r="V182" s="500">
        <f t="shared" si="13"/>
        <v>0</v>
      </c>
      <c r="W182" s="500"/>
      <c r="X182" s="500">
        <v>0</v>
      </c>
      <c r="Y182" s="500">
        <v>0</v>
      </c>
      <c r="Z182" s="500">
        <v>0</v>
      </c>
      <c r="AA182" s="500"/>
      <c r="AB182" s="500">
        <f t="shared" si="14"/>
        <v>0</v>
      </c>
    </row>
    <row r="183" spans="1:28" s="515" customFormat="1">
      <c r="A183" s="496"/>
      <c r="B183" s="497"/>
      <c r="C183" s="496"/>
      <c r="D183" s="498"/>
      <c r="E183" s="499"/>
      <c r="F183" s="496"/>
      <c r="G183" s="496"/>
      <c r="H183" s="500">
        <v>0</v>
      </c>
      <c r="I183" s="500">
        <v>0</v>
      </c>
      <c r="J183" s="500">
        <v>0</v>
      </c>
      <c r="K183" s="500">
        <v>0</v>
      </c>
      <c r="L183" s="500">
        <v>0</v>
      </c>
      <c r="M183" s="500">
        <f t="shared" si="10"/>
        <v>0</v>
      </c>
      <c r="N183" s="500">
        <v>0</v>
      </c>
      <c r="O183" s="500">
        <v>0</v>
      </c>
      <c r="P183" s="500">
        <f t="shared" si="11"/>
        <v>0</v>
      </c>
      <c r="Q183" s="500">
        <v>0</v>
      </c>
      <c r="R183" s="500">
        <v>0</v>
      </c>
      <c r="S183" s="500">
        <f t="shared" si="12"/>
        <v>0</v>
      </c>
      <c r="T183" s="500">
        <v>0</v>
      </c>
      <c r="U183" s="500">
        <v>0</v>
      </c>
      <c r="V183" s="500">
        <f t="shared" si="13"/>
        <v>0</v>
      </c>
      <c r="W183" s="500"/>
      <c r="X183" s="500">
        <v>0</v>
      </c>
      <c r="Y183" s="500">
        <v>0</v>
      </c>
      <c r="Z183" s="500">
        <v>0</v>
      </c>
      <c r="AA183" s="500"/>
      <c r="AB183" s="500">
        <f t="shared" si="14"/>
        <v>0</v>
      </c>
    </row>
    <row r="184" spans="1:28" s="514" customFormat="1">
      <c r="A184" s="496"/>
      <c r="B184" s="497"/>
      <c r="C184" s="496"/>
      <c r="D184" s="498"/>
      <c r="E184" s="499"/>
      <c r="F184" s="496"/>
      <c r="G184" s="496"/>
      <c r="H184" s="500">
        <v>0</v>
      </c>
      <c r="I184" s="500">
        <v>0</v>
      </c>
      <c r="J184" s="500">
        <v>0</v>
      </c>
      <c r="K184" s="500">
        <v>0</v>
      </c>
      <c r="L184" s="500">
        <v>0</v>
      </c>
      <c r="M184" s="500">
        <f t="shared" si="10"/>
        <v>0</v>
      </c>
      <c r="N184" s="500">
        <v>0</v>
      </c>
      <c r="O184" s="500">
        <v>0</v>
      </c>
      <c r="P184" s="500">
        <f t="shared" si="11"/>
        <v>0</v>
      </c>
      <c r="Q184" s="500">
        <v>0</v>
      </c>
      <c r="R184" s="500">
        <v>0</v>
      </c>
      <c r="S184" s="500">
        <f t="shared" si="12"/>
        <v>0</v>
      </c>
      <c r="T184" s="500">
        <v>0</v>
      </c>
      <c r="U184" s="500">
        <v>0</v>
      </c>
      <c r="V184" s="500">
        <f t="shared" si="13"/>
        <v>0</v>
      </c>
      <c r="W184" s="500"/>
      <c r="X184" s="500">
        <v>0</v>
      </c>
      <c r="Y184" s="500">
        <v>0</v>
      </c>
      <c r="Z184" s="500">
        <v>0</v>
      </c>
      <c r="AA184" s="500"/>
      <c r="AB184" s="500">
        <f t="shared" si="14"/>
        <v>0</v>
      </c>
    </row>
    <row r="185" spans="1:28" s="514" customFormat="1">
      <c r="A185" s="496"/>
      <c r="B185" s="497"/>
      <c r="C185" s="496"/>
      <c r="D185" s="498"/>
      <c r="E185" s="501"/>
      <c r="F185" s="496"/>
      <c r="G185" s="496"/>
      <c r="H185" s="500">
        <v>0</v>
      </c>
      <c r="I185" s="500">
        <v>0</v>
      </c>
      <c r="J185" s="500">
        <v>0</v>
      </c>
      <c r="K185" s="500">
        <v>0</v>
      </c>
      <c r="L185" s="500">
        <v>0</v>
      </c>
      <c r="M185" s="500">
        <f t="shared" si="10"/>
        <v>0</v>
      </c>
      <c r="N185" s="500">
        <v>0</v>
      </c>
      <c r="O185" s="500">
        <v>0</v>
      </c>
      <c r="P185" s="500">
        <f t="shared" si="11"/>
        <v>0</v>
      </c>
      <c r="Q185" s="500">
        <v>0</v>
      </c>
      <c r="R185" s="500">
        <v>0</v>
      </c>
      <c r="S185" s="500">
        <f t="shared" si="12"/>
        <v>0</v>
      </c>
      <c r="T185" s="500">
        <v>0</v>
      </c>
      <c r="U185" s="500">
        <v>0</v>
      </c>
      <c r="V185" s="500">
        <f t="shared" si="13"/>
        <v>0</v>
      </c>
      <c r="W185" s="500"/>
      <c r="X185" s="500">
        <v>0</v>
      </c>
      <c r="Y185" s="500">
        <v>0</v>
      </c>
      <c r="Z185" s="500">
        <v>0</v>
      </c>
      <c r="AA185" s="500"/>
      <c r="AB185" s="500">
        <f t="shared" si="14"/>
        <v>0</v>
      </c>
    </row>
    <row r="186" spans="1:28" s="514" customFormat="1">
      <c r="A186" s="496"/>
      <c r="B186" s="497"/>
      <c r="C186" s="496"/>
      <c r="D186" s="498"/>
      <c r="E186" s="501"/>
      <c r="F186" s="496"/>
      <c r="G186" s="496"/>
      <c r="H186" s="500">
        <v>0</v>
      </c>
      <c r="I186" s="500">
        <v>0</v>
      </c>
      <c r="J186" s="500">
        <v>0</v>
      </c>
      <c r="K186" s="500">
        <v>0</v>
      </c>
      <c r="L186" s="500">
        <v>0</v>
      </c>
      <c r="M186" s="500">
        <f t="shared" si="10"/>
        <v>0</v>
      </c>
      <c r="N186" s="500">
        <v>0</v>
      </c>
      <c r="O186" s="500">
        <v>0</v>
      </c>
      <c r="P186" s="500">
        <f t="shared" si="11"/>
        <v>0</v>
      </c>
      <c r="Q186" s="500">
        <v>0</v>
      </c>
      <c r="R186" s="500">
        <v>0</v>
      </c>
      <c r="S186" s="500">
        <f t="shared" si="12"/>
        <v>0</v>
      </c>
      <c r="T186" s="500">
        <v>0</v>
      </c>
      <c r="U186" s="500">
        <v>0</v>
      </c>
      <c r="V186" s="500">
        <f t="shared" si="13"/>
        <v>0</v>
      </c>
      <c r="W186" s="500"/>
      <c r="X186" s="500">
        <v>0</v>
      </c>
      <c r="Y186" s="500">
        <v>0</v>
      </c>
      <c r="Z186" s="500">
        <v>0</v>
      </c>
      <c r="AA186" s="500"/>
      <c r="AB186" s="500">
        <f t="shared" si="14"/>
        <v>0</v>
      </c>
    </row>
    <row r="187" spans="1:28" s="514" customFormat="1">
      <c r="A187" s="496"/>
      <c r="B187" s="497"/>
      <c r="C187" s="496"/>
      <c r="D187" s="498"/>
      <c r="E187" s="499"/>
      <c r="F187" s="496"/>
      <c r="G187" s="496"/>
      <c r="H187" s="500">
        <v>0</v>
      </c>
      <c r="I187" s="500">
        <v>0</v>
      </c>
      <c r="J187" s="500">
        <v>0</v>
      </c>
      <c r="K187" s="500">
        <v>0</v>
      </c>
      <c r="L187" s="500">
        <v>0</v>
      </c>
      <c r="M187" s="500">
        <f t="shared" si="10"/>
        <v>0</v>
      </c>
      <c r="N187" s="500">
        <v>0</v>
      </c>
      <c r="O187" s="500">
        <v>0</v>
      </c>
      <c r="P187" s="500">
        <f t="shared" si="11"/>
        <v>0</v>
      </c>
      <c r="Q187" s="500">
        <v>0</v>
      </c>
      <c r="R187" s="500">
        <v>0</v>
      </c>
      <c r="S187" s="500">
        <f t="shared" si="12"/>
        <v>0</v>
      </c>
      <c r="T187" s="500">
        <v>0</v>
      </c>
      <c r="U187" s="500">
        <v>0</v>
      </c>
      <c r="V187" s="500">
        <f t="shared" si="13"/>
        <v>0</v>
      </c>
      <c r="W187" s="500"/>
      <c r="X187" s="500">
        <v>0</v>
      </c>
      <c r="Y187" s="500">
        <v>0</v>
      </c>
      <c r="Z187" s="500">
        <v>0</v>
      </c>
      <c r="AA187" s="500"/>
      <c r="AB187" s="500">
        <f t="shared" si="14"/>
        <v>0</v>
      </c>
    </row>
    <row r="188" spans="1:28" s="514" customFormat="1">
      <c r="A188" s="496"/>
      <c r="B188" s="497"/>
      <c r="C188" s="496"/>
      <c r="D188" s="498"/>
      <c r="E188" s="499"/>
      <c r="F188" s="496"/>
      <c r="G188" s="496"/>
      <c r="H188" s="500">
        <v>0</v>
      </c>
      <c r="I188" s="500">
        <v>0</v>
      </c>
      <c r="J188" s="500">
        <v>0</v>
      </c>
      <c r="K188" s="500">
        <v>0</v>
      </c>
      <c r="L188" s="500">
        <v>0</v>
      </c>
      <c r="M188" s="500">
        <f t="shared" si="10"/>
        <v>0</v>
      </c>
      <c r="N188" s="500">
        <v>0</v>
      </c>
      <c r="O188" s="500">
        <v>0</v>
      </c>
      <c r="P188" s="500">
        <f t="shared" si="11"/>
        <v>0</v>
      </c>
      <c r="Q188" s="500">
        <v>0</v>
      </c>
      <c r="R188" s="500">
        <v>0</v>
      </c>
      <c r="S188" s="500">
        <f t="shared" si="12"/>
        <v>0</v>
      </c>
      <c r="T188" s="500">
        <v>0</v>
      </c>
      <c r="U188" s="500">
        <v>0</v>
      </c>
      <c r="V188" s="500">
        <f t="shared" si="13"/>
        <v>0</v>
      </c>
      <c r="W188" s="500"/>
      <c r="X188" s="500">
        <v>0</v>
      </c>
      <c r="Y188" s="500">
        <v>0</v>
      </c>
      <c r="Z188" s="500">
        <v>0</v>
      </c>
      <c r="AA188" s="500"/>
      <c r="AB188" s="500">
        <f t="shared" si="14"/>
        <v>0</v>
      </c>
    </row>
    <row r="189" spans="1:28" s="514" customFormat="1">
      <c r="A189" s="496"/>
      <c r="B189" s="497"/>
      <c r="C189" s="496"/>
      <c r="D189" s="498"/>
      <c r="E189" s="499"/>
      <c r="F189" s="496"/>
      <c r="G189" s="496"/>
      <c r="H189" s="500">
        <v>0</v>
      </c>
      <c r="I189" s="500">
        <v>0</v>
      </c>
      <c r="J189" s="500">
        <v>0</v>
      </c>
      <c r="K189" s="500">
        <v>0</v>
      </c>
      <c r="L189" s="500">
        <v>0</v>
      </c>
      <c r="M189" s="500">
        <f t="shared" si="10"/>
        <v>0</v>
      </c>
      <c r="N189" s="500">
        <v>0</v>
      </c>
      <c r="O189" s="500">
        <v>0</v>
      </c>
      <c r="P189" s="500">
        <f t="shared" si="11"/>
        <v>0</v>
      </c>
      <c r="Q189" s="500">
        <v>0</v>
      </c>
      <c r="R189" s="500">
        <v>0</v>
      </c>
      <c r="S189" s="500">
        <f t="shared" si="12"/>
        <v>0</v>
      </c>
      <c r="T189" s="500">
        <v>0</v>
      </c>
      <c r="U189" s="500">
        <v>0</v>
      </c>
      <c r="V189" s="500">
        <f t="shared" si="13"/>
        <v>0</v>
      </c>
      <c r="W189" s="500"/>
      <c r="X189" s="500">
        <v>0</v>
      </c>
      <c r="Y189" s="500">
        <v>0</v>
      </c>
      <c r="Z189" s="500">
        <v>0</v>
      </c>
      <c r="AA189" s="500"/>
      <c r="AB189" s="500">
        <f t="shared" si="14"/>
        <v>0</v>
      </c>
    </row>
    <row r="190" spans="1:28" s="514" customFormat="1">
      <c r="A190" s="496"/>
      <c r="B190" s="497"/>
      <c r="C190" s="496"/>
      <c r="D190" s="498"/>
      <c r="E190" s="499"/>
      <c r="F190" s="496"/>
      <c r="G190" s="496"/>
      <c r="H190" s="500">
        <v>0</v>
      </c>
      <c r="I190" s="500">
        <v>0</v>
      </c>
      <c r="J190" s="500">
        <v>0</v>
      </c>
      <c r="K190" s="500">
        <v>0</v>
      </c>
      <c r="L190" s="500">
        <v>0</v>
      </c>
      <c r="M190" s="500">
        <f t="shared" si="10"/>
        <v>0</v>
      </c>
      <c r="N190" s="500">
        <v>0</v>
      </c>
      <c r="O190" s="500">
        <v>0</v>
      </c>
      <c r="P190" s="500">
        <f t="shared" si="11"/>
        <v>0</v>
      </c>
      <c r="Q190" s="500">
        <v>0</v>
      </c>
      <c r="R190" s="500">
        <v>0</v>
      </c>
      <c r="S190" s="500">
        <f t="shared" si="12"/>
        <v>0</v>
      </c>
      <c r="T190" s="500">
        <v>0</v>
      </c>
      <c r="U190" s="500">
        <v>0</v>
      </c>
      <c r="V190" s="500">
        <f t="shared" si="13"/>
        <v>0</v>
      </c>
      <c r="W190" s="500"/>
      <c r="X190" s="500">
        <v>0</v>
      </c>
      <c r="Y190" s="500">
        <v>0</v>
      </c>
      <c r="Z190" s="500">
        <v>0</v>
      </c>
      <c r="AA190" s="500"/>
      <c r="AB190" s="500">
        <f t="shared" si="14"/>
        <v>0</v>
      </c>
    </row>
    <row r="191" spans="1:28" s="514" customFormat="1">
      <c r="A191" s="496"/>
      <c r="B191" s="497"/>
      <c r="C191" s="496"/>
      <c r="D191" s="498"/>
      <c r="E191" s="499"/>
      <c r="F191" s="496"/>
      <c r="G191" s="496"/>
      <c r="H191" s="500">
        <v>0</v>
      </c>
      <c r="I191" s="500">
        <v>0</v>
      </c>
      <c r="J191" s="500">
        <v>0</v>
      </c>
      <c r="K191" s="500">
        <v>0</v>
      </c>
      <c r="L191" s="500">
        <v>0</v>
      </c>
      <c r="M191" s="500">
        <f t="shared" si="10"/>
        <v>0</v>
      </c>
      <c r="N191" s="500">
        <v>0</v>
      </c>
      <c r="O191" s="500">
        <v>0</v>
      </c>
      <c r="P191" s="500">
        <f t="shared" si="11"/>
        <v>0</v>
      </c>
      <c r="Q191" s="500">
        <v>0</v>
      </c>
      <c r="R191" s="500">
        <v>0</v>
      </c>
      <c r="S191" s="500">
        <f t="shared" si="12"/>
        <v>0</v>
      </c>
      <c r="T191" s="500">
        <v>0</v>
      </c>
      <c r="U191" s="500">
        <v>0</v>
      </c>
      <c r="V191" s="500">
        <f t="shared" si="13"/>
        <v>0</v>
      </c>
      <c r="W191" s="500"/>
      <c r="X191" s="500">
        <v>0</v>
      </c>
      <c r="Y191" s="500">
        <v>0</v>
      </c>
      <c r="Z191" s="500">
        <v>0</v>
      </c>
      <c r="AA191" s="500"/>
      <c r="AB191" s="500">
        <f t="shared" si="14"/>
        <v>0</v>
      </c>
    </row>
    <row r="192" spans="1:28" s="514" customFormat="1">
      <c r="A192" s="496"/>
      <c r="B192" s="497"/>
      <c r="C192" s="496"/>
      <c r="D192" s="498"/>
      <c r="E192" s="499"/>
      <c r="F192" s="496"/>
      <c r="G192" s="496"/>
      <c r="H192" s="500">
        <v>0</v>
      </c>
      <c r="I192" s="500">
        <v>0</v>
      </c>
      <c r="J192" s="500">
        <v>0</v>
      </c>
      <c r="K192" s="500">
        <v>0</v>
      </c>
      <c r="L192" s="500">
        <v>0</v>
      </c>
      <c r="M192" s="500">
        <f t="shared" si="10"/>
        <v>0</v>
      </c>
      <c r="N192" s="500">
        <v>0</v>
      </c>
      <c r="O192" s="500">
        <v>0</v>
      </c>
      <c r="P192" s="500">
        <f t="shared" si="11"/>
        <v>0</v>
      </c>
      <c r="Q192" s="500">
        <v>0</v>
      </c>
      <c r="R192" s="500">
        <v>0</v>
      </c>
      <c r="S192" s="500">
        <f t="shared" si="12"/>
        <v>0</v>
      </c>
      <c r="T192" s="500">
        <v>0</v>
      </c>
      <c r="U192" s="500">
        <v>0</v>
      </c>
      <c r="V192" s="500">
        <f t="shared" si="13"/>
        <v>0</v>
      </c>
      <c r="W192" s="500"/>
      <c r="X192" s="500">
        <v>0</v>
      </c>
      <c r="Y192" s="500">
        <v>0</v>
      </c>
      <c r="Z192" s="500">
        <v>0</v>
      </c>
      <c r="AA192" s="500"/>
      <c r="AB192" s="500">
        <f t="shared" si="14"/>
        <v>0</v>
      </c>
    </row>
    <row r="193" spans="1:28" s="514" customFormat="1">
      <c r="A193" s="496"/>
      <c r="B193" s="497"/>
      <c r="C193" s="496"/>
      <c r="D193" s="498"/>
      <c r="E193" s="499"/>
      <c r="F193" s="496"/>
      <c r="G193" s="496"/>
      <c r="H193" s="500">
        <v>0</v>
      </c>
      <c r="I193" s="500">
        <v>0</v>
      </c>
      <c r="J193" s="500">
        <v>0</v>
      </c>
      <c r="K193" s="500">
        <v>0</v>
      </c>
      <c r="L193" s="500">
        <v>0</v>
      </c>
      <c r="M193" s="500">
        <f t="shared" si="10"/>
        <v>0</v>
      </c>
      <c r="N193" s="500">
        <v>0</v>
      </c>
      <c r="O193" s="500">
        <v>0</v>
      </c>
      <c r="P193" s="500">
        <f t="shared" si="11"/>
        <v>0</v>
      </c>
      <c r="Q193" s="500">
        <v>0</v>
      </c>
      <c r="R193" s="500">
        <v>0</v>
      </c>
      <c r="S193" s="500">
        <f t="shared" si="12"/>
        <v>0</v>
      </c>
      <c r="T193" s="500">
        <v>0</v>
      </c>
      <c r="U193" s="500">
        <v>0</v>
      </c>
      <c r="V193" s="500">
        <f t="shared" si="13"/>
        <v>0</v>
      </c>
      <c r="W193" s="500"/>
      <c r="X193" s="500">
        <v>0</v>
      </c>
      <c r="Y193" s="500">
        <v>0</v>
      </c>
      <c r="Z193" s="500">
        <v>0</v>
      </c>
      <c r="AA193" s="500"/>
      <c r="AB193" s="500">
        <f t="shared" si="14"/>
        <v>0</v>
      </c>
    </row>
    <row r="194" spans="1:28" s="514" customFormat="1">
      <c r="A194" s="496"/>
      <c r="B194" s="497"/>
      <c r="C194" s="496"/>
      <c r="D194" s="498"/>
      <c r="E194" s="499"/>
      <c r="F194" s="496"/>
      <c r="G194" s="496"/>
      <c r="H194" s="500">
        <v>0</v>
      </c>
      <c r="I194" s="500">
        <v>0</v>
      </c>
      <c r="J194" s="500">
        <v>0</v>
      </c>
      <c r="K194" s="500">
        <v>0</v>
      </c>
      <c r="L194" s="500">
        <v>0</v>
      </c>
      <c r="M194" s="500">
        <f t="shared" si="10"/>
        <v>0</v>
      </c>
      <c r="N194" s="500">
        <v>0</v>
      </c>
      <c r="O194" s="500">
        <v>0</v>
      </c>
      <c r="P194" s="500">
        <f t="shared" si="11"/>
        <v>0</v>
      </c>
      <c r="Q194" s="500">
        <v>0</v>
      </c>
      <c r="R194" s="500">
        <v>0</v>
      </c>
      <c r="S194" s="500">
        <f t="shared" si="12"/>
        <v>0</v>
      </c>
      <c r="T194" s="500">
        <v>0</v>
      </c>
      <c r="U194" s="500">
        <v>0</v>
      </c>
      <c r="V194" s="500">
        <f t="shared" si="13"/>
        <v>0</v>
      </c>
      <c r="W194" s="500"/>
      <c r="X194" s="500">
        <v>0</v>
      </c>
      <c r="Y194" s="500">
        <v>0</v>
      </c>
      <c r="Z194" s="500">
        <v>0</v>
      </c>
      <c r="AA194" s="500"/>
      <c r="AB194" s="500">
        <f t="shared" si="14"/>
        <v>0</v>
      </c>
    </row>
    <row r="195" spans="1:28" s="514" customFormat="1">
      <c r="A195" s="496"/>
      <c r="B195" s="497"/>
      <c r="C195" s="496"/>
      <c r="D195" s="498"/>
      <c r="E195" s="499"/>
      <c r="F195" s="496"/>
      <c r="G195" s="496"/>
      <c r="H195" s="500">
        <v>0</v>
      </c>
      <c r="I195" s="500">
        <v>0</v>
      </c>
      <c r="J195" s="500">
        <v>0</v>
      </c>
      <c r="K195" s="500">
        <v>0</v>
      </c>
      <c r="L195" s="500">
        <v>0</v>
      </c>
      <c r="M195" s="500">
        <f t="shared" ref="M195:M220" si="15">K195-L195</f>
        <v>0</v>
      </c>
      <c r="N195" s="500">
        <v>0</v>
      </c>
      <c r="O195" s="500">
        <v>0</v>
      </c>
      <c r="P195" s="500">
        <f t="shared" ref="P195:P220" si="16">N195-O195</f>
        <v>0</v>
      </c>
      <c r="Q195" s="500">
        <v>0</v>
      </c>
      <c r="R195" s="500">
        <v>0</v>
      </c>
      <c r="S195" s="500">
        <f t="shared" ref="S195:S220" si="17">Q195-R195</f>
        <v>0</v>
      </c>
      <c r="T195" s="500">
        <v>0</v>
      </c>
      <c r="U195" s="500">
        <v>0</v>
      </c>
      <c r="V195" s="500">
        <f t="shared" ref="V195:V220" si="18">T195-U195</f>
        <v>0</v>
      </c>
      <c r="W195" s="500"/>
      <c r="X195" s="500">
        <v>0</v>
      </c>
      <c r="Y195" s="500">
        <v>0</v>
      </c>
      <c r="Z195" s="500">
        <v>0</v>
      </c>
      <c r="AA195" s="500"/>
      <c r="AB195" s="500">
        <f t="shared" ref="AB195:AB220" si="19">SUM(Z195,V195,S195,P195,M195,J195,I195)</f>
        <v>0</v>
      </c>
    </row>
    <row r="196" spans="1:28" s="514" customFormat="1">
      <c r="A196" s="496"/>
      <c r="B196" s="497"/>
      <c r="C196" s="496"/>
      <c r="D196" s="498"/>
      <c r="E196" s="499"/>
      <c r="F196" s="496"/>
      <c r="G196" s="496"/>
      <c r="H196" s="500">
        <v>0</v>
      </c>
      <c r="I196" s="500">
        <v>0</v>
      </c>
      <c r="J196" s="500">
        <v>0</v>
      </c>
      <c r="K196" s="500">
        <v>0</v>
      </c>
      <c r="L196" s="500">
        <v>0</v>
      </c>
      <c r="M196" s="500">
        <f t="shared" si="15"/>
        <v>0</v>
      </c>
      <c r="N196" s="500">
        <v>0</v>
      </c>
      <c r="O196" s="500">
        <v>0</v>
      </c>
      <c r="P196" s="500">
        <f t="shared" si="16"/>
        <v>0</v>
      </c>
      <c r="Q196" s="500">
        <v>0</v>
      </c>
      <c r="R196" s="500">
        <v>0</v>
      </c>
      <c r="S196" s="500">
        <f t="shared" si="17"/>
        <v>0</v>
      </c>
      <c r="T196" s="500">
        <v>0</v>
      </c>
      <c r="U196" s="500">
        <v>0</v>
      </c>
      <c r="V196" s="500">
        <f t="shared" si="18"/>
        <v>0</v>
      </c>
      <c r="W196" s="500"/>
      <c r="X196" s="500">
        <v>0</v>
      </c>
      <c r="Y196" s="500">
        <v>0</v>
      </c>
      <c r="Z196" s="500">
        <v>0</v>
      </c>
      <c r="AA196" s="500"/>
      <c r="AB196" s="500">
        <f t="shared" si="19"/>
        <v>0</v>
      </c>
    </row>
    <row r="197" spans="1:28" s="514" customFormat="1">
      <c r="A197" s="496"/>
      <c r="B197" s="497"/>
      <c r="C197" s="496"/>
      <c r="D197" s="498"/>
      <c r="E197" s="499"/>
      <c r="F197" s="496"/>
      <c r="G197" s="496"/>
      <c r="H197" s="500">
        <v>0</v>
      </c>
      <c r="I197" s="500">
        <v>0</v>
      </c>
      <c r="J197" s="500">
        <v>0</v>
      </c>
      <c r="K197" s="500">
        <v>0</v>
      </c>
      <c r="L197" s="500">
        <v>0</v>
      </c>
      <c r="M197" s="500">
        <f t="shared" si="15"/>
        <v>0</v>
      </c>
      <c r="N197" s="500">
        <v>0</v>
      </c>
      <c r="O197" s="500">
        <v>0</v>
      </c>
      <c r="P197" s="500">
        <f t="shared" si="16"/>
        <v>0</v>
      </c>
      <c r="Q197" s="500">
        <v>0</v>
      </c>
      <c r="R197" s="500">
        <v>0</v>
      </c>
      <c r="S197" s="500">
        <f t="shared" si="17"/>
        <v>0</v>
      </c>
      <c r="T197" s="500">
        <v>0</v>
      </c>
      <c r="U197" s="500">
        <v>0</v>
      </c>
      <c r="V197" s="500">
        <f t="shared" si="18"/>
        <v>0</v>
      </c>
      <c r="W197" s="500"/>
      <c r="X197" s="500">
        <v>0</v>
      </c>
      <c r="Y197" s="500">
        <v>0</v>
      </c>
      <c r="Z197" s="500">
        <v>0</v>
      </c>
      <c r="AA197" s="500"/>
      <c r="AB197" s="500">
        <f t="shared" si="19"/>
        <v>0</v>
      </c>
    </row>
    <row r="198" spans="1:28" s="514" customFormat="1">
      <c r="A198" s="496"/>
      <c r="B198" s="497"/>
      <c r="C198" s="496"/>
      <c r="D198" s="498"/>
      <c r="E198" s="499"/>
      <c r="F198" s="496"/>
      <c r="G198" s="496"/>
      <c r="H198" s="500">
        <v>0</v>
      </c>
      <c r="I198" s="500">
        <v>0</v>
      </c>
      <c r="J198" s="500">
        <v>0</v>
      </c>
      <c r="K198" s="500">
        <v>0</v>
      </c>
      <c r="L198" s="500">
        <v>0</v>
      </c>
      <c r="M198" s="500">
        <f t="shared" si="15"/>
        <v>0</v>
      </c>
      <c r="N198" s="500">
        <v>0</v>
      </c>
      <c r="O198" s="500">
        <v>0</v>
      </c>
      <c r="P198" s="500">
        <f t="shared" si="16"/>
        <v>0</v>
      </c>
      <c r="Q198" s="500">
        <v>0</v>
      </c>
      <c r="R198" s="500">
        <v>0</v>
      </c>
      <c r="S198" s="500">
        <f t="shared" si="17"/>
        <v>0</v>
      </c>
      <c r="T198" s="500">
        <v>0</v>
      </c>
      <c r="U198" s="500">
        <v>0</v>
      </c>
      <c r="V198" s="500">
        <f t="shared" si="18"/>
        <v>0</v>
      </c>
      <c r="W198" s="500"/>
      <c r="X198" s="500">
        <v>0</v>
      </c>
      <c r="Y198" s="500">
        <v>0</v>
      </c>
      <c r="Z198" s="500">
        <v>0</v>
      </c>
      <c r="AA198" s="500"/>
      <c r="AB198" s="500">
        <f t="shared" si="19"/>
        <v>0</v>
      </c>
    </row>
    <row r="199" spans="1:28" s="514" customFormat="1">
      <c r="A199" s="496"/>
      <c r="B199" s="497"/>
      <c r="C199" s="496"/>
      <c r="D199" s="498"/>
      <c r="E199" s="499"/>
      <c r="F199" s="496"/>
      <c r="G199" s="496"/>
      <c r="H199" s="500">
        <v>0</v>
      </c>
      <c r="I199" s="500">
        <v>0</v>
      </c>
      <c r="J199" s="500">
        <v>0</v>
      </c>
      <c r="K199" s="500">
        <v>0</v>
      </c>
      <c r="L199" s="500">
        <v>0</v>
      </c>
      <c r="M199" s="500">
        <f t="shared" si="15"/>
        <v>0</v>
      </c>
      <c r="N199" s="500">
        <v>0</v>
      </c>
      <c r="O199" s="500">
        <v>0</v>
      </c>
      <c r="P199" s="500">
        <f t="shared" si="16"/>
        <v>0</v>
      </c>
      <c r="Q199" s="500">
        <v>0</v>
      </c>
      <c r="R199" s="500">
        <v>0</v>
      </c>
      <c r="S199" s="500">
        <f t="shared" si="17"/>
        <v>0</v>
      </c>
      <c r="T199" s="500">
        <v>0</v>
      </c>
      <c r="U199" s="500">
        <v>0</v>
      </c>
      <c r="V199" s="500">
        <f t="shared" si="18"/>
        <v>0</v>
      </c>
      <c r="W199" s="500"/>
      <c r="X199" s="500">
        <v>0</v>
      </c>
      <c r="Y199" s="500">
        <v>0</v>
      </c>
      <c r="Z199" s="500">
        <v>0</v>
      </c>
      <c r="AA199" s="500"/>
      <c r="AB199" s="500">
        <f t="shared" si="19"/>
        <v>0</v>
      </c>
    </row>
    <row r="200" spans="1:28" s="514" customFormat="1">
      <c r="A200" s="496"/>
      <c r="B200" s="497"/>
      <c r="C200" s="496"/>
      <c r="D200" s="498"/>
      <c r="E200" s="499"/>
      <c r="F200" s="496"/>
      <c r="G200" s="496"/>
      <c r="H200" s="500">
        <v>0</v>
      </c>
      <c r="I200" s="500">
        <v>0</v>
      </c>
      <c r="J200" s="500">
        <v>0</v>
      </c>
      <c r="K200" s="500">
        <v>0</v>
      </c>
      <c r="L200" s="500">
        <v>0</v>
      </c>
      <c r="M200" s="500">
        <f t="shared" si="15"/>
        <v>0</v>
      </c>
      <c r="N200" s="500">
        <v>0</v>
      </c>
      <c r="O200" s="500">
        <v>0</v>
      </c>
      <c r="P200" s="500">
        <f t="shared" si="16"/>
        <v>0</v>
      </c>
      <c r="Q200" s="500">
        <v>0</v>
      </c>
      <c r="R200" s="500">
        <v>0</v>
      </c>
      <c r="S200" s="500">
        <f t="shared" si="17"/>
        <v>0</v>
      </c>
      <c r="T200" s="500">
        <v>0</v>
      </c>
      <c r="U200" s="500">
        <v>0</v>
      </c>
      <c r="V200" s="500">
        <f t="shared" si="18"/>
        <v>0</v>
      </c>
      <c r="W200" s="500"/>
      <c r="X200" s="500">
        <v>0</v>
      </c>
      <c r="Y200" s="500">
        <v>0</v>
      </c>
      <c r="Z200" s="500">
        <v>0</v>
      </c>
      <c r="AA200" s="500"/>
      <c r="AB200" s="500">
        <f t="shared" si="19"/>
        <v>0</v>
      </c>
    </row>
    <row r="201" spans="1:28" s="514" customFormat="1">
      <c r="A201" s="496"/>
      <c r="B201" s="497"/>
      <c r="C201" s="496"/>
      <c r="D201" s="498"/>
      <c r="E201" s="499"/>
      <c r="F201" s="496"/>
      <c r="G201" s="496"/>
      <c r="H201" s="500">
        <v>0</v>
      </c>
      <c r="I201" s="500">
        <v>0</v>
      </c>
      <c r="J201" s="500">
        <v>0</v>
      </c>
      <c r="K201" s="500">
        <v>0</v>
      </c>
      <c r="L201" s="500">
        <v>0</v>
      </c>
      <c r="M201" s="500">
        <f t="shared" si="15"/>
        <v>0</v>
      </c>
      <c r="N201" s="500">
        <v>0</v>
      </c>
      <c r="O201" s="500">
        <v>0</v>
      </c>
      <c r="P201" s="500">
        <f t="shared" si="16"/>
        <v>0</v>
      </c>
      <c r="Q201" s="500">
        <v>0</v>
      </c>
      <c r="R201" s="500">
        <v>0</v>
      </c>
      <c r="S201" s="500">
        <f t="shared" si="17"/>
        <v>0</v>
      </c>
      <c r="T201" s="500">
        <v>0</v>
      </c>
      <c r="U201" s="500">
        <v>0</v>
      </c>
      <c r="V201" s="500">
        <f t="shared" si="18"/>
        <v>0</v>
      </c>
      <c r="W201" s="500"/>
      <c r="X201" s="500">
        <v>0</v>
      </c>
      <c r="Y201" s="500">
        <v>0</v>
      </c>
      <c r="Z201" s="500">
        <v>0</v>
      </c>
      <c r="AA201" s="500"/>
      <c r="AB201" s="500">
        <f t="shared" si="19"/>
        <v>0</v>
      </c>
    </row>
    <row r="202" spans="1:28" s="514" customFormat="1">
      <c r="A202" s="496"/>
      <c r="B202" s="497"/>
      <c r="C202" s="496"/>
      <c r="D202" s="498"/>
      <c r="E202" s="499"/>
      <c r="F202" s="496"/>
      <c r="G202" s="496"/>
      <c r="H202" s="500">
        <v>0</v>
      </c>
      <c r="I202" s="500">
        <v>0</v>
      </c>
      <c r="J202" s="500">
        <v>0</v>
      </c>
      <c r="K202" s="500">
        <v>0</v>
      </c>
      <c r="L202" s="500">
        <v>0</v>
      </c>
      <c r="M202" s="500">
        <f t="shared" si="15"/>
        <v>0</v>
      </c>
      <c r="N202" s="500">
        <v>0</v>
      </c>
      <c r="O202" s="500">
        <v>0</v>
      </c>
      <c r="P202" s="500">
        <f t="shared" si="16"/>
        <v>0</v>
      </c>
      <c r="Q202" s="500">
        <v>0</v>
      </c>
      <c r="R202" s="500">
        <v>0</v>
      </c>
      <c r="S202" s="500">
        <f t="shared" si="17"/>
        <v>0</v>
      </c>
      <c r="T202" s="500">
        <v>0</v>
      </c>
      <c r="U202" s="500">
        <v>0</v>
      </c>
      <c r="V202" s="500">
        <f t="shared" si="18"/>
        <v>0</v>
      </c>
      <c r="W202" s="500"/>
      <c r="X202" s="500">
        <v>0</v>
      </c>
      <c r="Y202" s="500">
        <v>0</v>
      </c>
      <c r="Z202" s="500">
        <v>0</v>
      </c>
      <c r="AA202" s="500"/>
      <c r="AB202" s="500">
        <f t="shared" si="19"/>
        <v>0</v>
      </c>
    </row>
    <row r="203" spans="1:28" s="514" customFormat="1">
      <c r="A203" s="496"/>
      <c r="B203" s="497"/>
      <c r="C203" s="496"/>
      <c r="D203" s="498"/>
      <c r="E203" s="499"/>
      <c r="F203" s="496"/>
      <c r="G203" s="496"/>
      <c r="H203" s="500">
        <v>0</v>
      </c>
      <c r="I203" s="500">
        <v>0</v>
      </c>
      <c r="J203" s="500">
        <v>0</v>
      </c>
      <c r="K203" s="500">
        <v>0</v>
      </c>
      <c r="L203" s="500">
        <v>0</v>
      </c>
      <c r="M203" s="500">
        <f t="shared" si="15"/>
        <v>0</v>
      </c>
      <c r="N203" s="500">
        <v>0</v>
      </c>
      <c r="O203" s="500">
        <v>0</v>
      </c>
      <c r="P203" s="500">
        <f t="shared" si="16"/>
        <v>0</v>
      </c>
      <c r="Q203" s="500">
        <v>0</v>
      </c>
      <c r="R203" s="500">
        <v>0</v>
      </c>
      <c r="S203" s="500">
        <f t="shared" si="17"/>
        <v>0</v>
      </c>
      <c r="T203" s="500">
        <v>0</v>
      </c>
      <c r="U203" s="500">
        <v>0</v>
      </c>
      <c r="V203" s="500">
        <f t="shared" si="18"/>
        <v>0</v>
      </c>
      <c r="W203" s="500"/>
      <c r="X203" s="500">
        <v>0</v>
      </c>
      <c r="Y203" s="500">
        <v>0</v>
      </c>
      <c r="Z203" s="500">
        <v>0</v>
      </c>
      <c r="AA203" s="500"/>
      <c r="AB203" s="500">
        <f t="shared" si="19"/>
        <v>0</v>
      </c>
    </row>
    <row r="204" spans="1:28" s="514" customFormat="1">
      <c r="A204" s="496"/>
      <c r="B204" s="497"/>
      <c r="C204" s="496"/>
      <c r="D204" s="498"/>
      <c r="E204" s="499"/>
      <c r="F204" s="496"/>
      <c r="G204" s="496"/>
      <c r="H204" s="500">
        <v>0</v>
      </c>
      <c r="I204" s="500">
        <v>0</v>
      </c>
      <c r="J204" s="500">
        <v>0</v>
      </c>
      <c r="K204" s="500">
        <v>0</v>
      </c>
      <c r="L204" s="500">
        <v>0</v>
      </c>
      <c r="M204" s="500">
        <f t="shared" si="15"/>
        <v>0</v>
      </c>
      <c r="N204" s="500">
        <v>0</v>
      </c>
      <c r="O204" s="500">
        <v>0</v>
      </c>
      <c r="P204" s="500">
        <f t="shared" si="16"/>
        <v>0</v>
      </c>
      <c r="Q204" s="500">
        <v>0</v>
      </c>
      <c r="R204" s="500">
        <v>0</v>
      </c>
      <c r="S204" s="500">
        <f t="shared" si="17"/>
        <v>0</v>
      </c>
      <c r="T204" s="500">
        <v>0</v>
      </c>
      <c r="U204" s="500">
        <v>0</v>
      </c>
      <c r="V204" s="500">
        <f t="shared" si="18"/>
        <v>0</v>
      </c>
      <c r="W204" s="500"/>
      <c r="X204" s="500">
        <v>0</v>
      </c>
      <c r="Y204" s="500">
        <v>0</v>
      </c>
      <c r="Z204" s="500">
        <v>0</v>
      </c>
      <c r="AA204" s="500"/>
      <c r="AB204" s="500">
        <f t="shared" si="19"/>
        <v>0</v>
      </c>
    </row>
    <row r="205" spans="1:28" s="514" customFormat="1">
      <c r="A205" s="496"/>
      <c r="B205" s="497"/>
      <c r="C205" s="496"/>
      <c r="D205" s="498"/>
      <c r="E205" s="502"/>
      <c r="F205" s="496"/>
      <c r="G205" s="496"/>
      <c r="H205" s="500">
        <v>0</v>
      </c>
      <c r="I205" s="500">
        <v>0</v>
      </c>
      <c r="J205" s="500">
        <v>0</v>
      </c>
      <c r="K205" s="500">
        <v>0</v>
      </c>
      <c r="L205" s="500">
        <v>0</v>
      </c>
      <c r="M205" s="500">
        <f t="shared" si="15"/>
        <v>0</v>
      </c>
      <c r="N205" s="500">
        <v>0</v>
      </c>
      <c r="O205" s="500">
        <v>0</v>
      </c>
      <c r="P205" s="500">
        <f t="shared" si="16"/>
        <v>0</v>
      </c>
      <c r="Q205" s="500">
        <v>0</v>
      </c>
      <c r="R205" s="500">
        <v>0</v>
      </c>
      <c r="S205" s="500">
        <f t="shared" si="17"/>
        <v>0</v>
      </c>
      <c r="T205" s="500">
        <v>0</v>
      </c>
      <c r="U205" s="500">
        <v>0</v>
      </c>
      <c r="V205" s="500">
        <f t="shared" si="18"/>
        <v>0</v>
      </c>
      <c r="W205" s="500"/>
      <c r="X205" s="500">
        <v>0</v>
      </c>
      <c r="Y205" s="500">
        <v>0</v>
      </c>
      <c r="Z205" s="500">
        <v>0</v>
      </c>
      <c r="AA205" s="500"/>
      <c r="AB205" s="500">
        <f t="shared" si="19"/>
        <v>0</v>
      </c>
    </row>
    <row r="206" spans="1:28" s="514" customFormat="1">
      <c r="A206" s="496"/>
      <c r="B206" s="497"/>
      <c r="C206" s="496"/>
      <c r="D206" s="498"/>
      <c r="E206" s="501"/>
      <c r="F206" s="496"/>
      <c r="G206" s="496"/>
      <c r="H206" s="500">
        <v>0</v>
      </c>
      <c r="I206" s="500">
        <v>0</v>
      </c>
      <c r="J206" s="500">
        <v>0</v>
      </c>
      <c r="K206" s="500">
        <v>0</v>
      </c>
      <c r="L206" s="500">
        <v>0</v>
      </c>
      <c r="M206" s="500">
        <f t="shared" si="15"/>
        <v>0</v>
      </c>
      <c r="N206" s="500">
        <v>0</v>
      </c>
      <c r="O206" s="500">
        <v>0</v>
      </c>
      <c r="P206" s="500">
        <f t="shared" si="16"/>
        <v>0</v>
      </c>
      <c r="Q206" s="500">
        <v>0</v>
      </c>
      <c r="R206" s="500">
        <v>0</v>
      </c>
      <c r="S206" s="500">
        <f t="shared" si="17"/>
        <v>0</v>
      </c>
      <c r="T206" s="500">
        <v>0</v>
      </c>
      <c r="U206" s="500">
        <v>0</v>
      </c>
      <c r="V206" s="500">
        <f t="shared" si="18"/>
        <v>0</v>
      </c>
      <c r="W206" s="500"/>
      <c r="X206" s="500">
        <v>0</v>
      </c>
      <c r="Y206" s="500">
        <v>0</v>
      </c>
      <c r="Z206" s="500">
        <v>0</v>
      </c>
      <c r="AA206" s="500"/>
      <c r="AB206" s="500">
        <f t="shared" si="19"/>
        <v>0</v>
      </c>
    </row>
    <row r="207" spans="1:28" s="514" customFormat="1">
      <c r="A207" s="496"/>
      <c r="B207" s="497"/>
      <c r="C207" s="496"/>
      <c r="D207" s="498"/>
      <c r="E207" s="499"/>
      <c r="F207" s="496"/>
      <c r="G207" s="496"/>
      <c r="H207" s="500">
        <v>0</v>
      </c>
      <c r="I207" s="500">
        <v>0</v>
      </c>
      <c r="J207" s="500">
        <v>0</v>
      </c>
      <c r="K207" s="500">
        <v>0</v>
      </c>
      <c r="L207" s="500">
        <v>0</v>
      </c>
      <c r="M207" s="500">
        <f t="shared" si="15"/>
        <v>0</v>
      </c>
      <c r="N207" s="500">
        <v>0</v>
      </c>
      <c r="O207" s="500">
        <v>0</v>
      </c>
      <c r="P207" s="500">
        <f t="shared" si="16"/>
        <v>0</v>
      </c>
      <c r="Q207" s="500">
        <v>0</v>
      </c>
      <c r="R207" s="500">
        <v>0</v>
      </c>
      <c r="S207" s="500">
        <f t="shared" si="17"/>
        <v>0</v>
      </c>
      <c r="T207" s="500">
        <v>0</v>
      </c>
      <c r="U207" s="500">
        <v>0</v>
      </c>
      <c r="V207" s="500">
        <f t="shared" si="18"/>
        <v>0</v>
      </c>
      <c r="W207" s="500"/>
      <c r="X207" s="500">
        <v>0</v>
      </c>
      <c r="Y207" s="500">
        <v>0</v>
      </c>
      <c r="Z207" s="500">
        <v>0</v>
      </c>
      <c r="AA207" s="500"/>
      <c r="AB207" s="500">
        <f t="shared" si="19"/>
        <v>0</v>
      </c>
    </row>
    <row r="208" spans="1:28" s="514" customFormat="1">
      <c r="A208" s="496"/>
      <c r="B208" s="497"/>
      <c r="C208" s="496"/>
      <c r="D208" s="498"/>
      <c r="E208" s="499"/>
      <c r="F208" s="496"/>
      <c r="G208" s="496"/>
      <c r="H208" s="500">
        <v>0</v>
      </c>
      <c r="I208" s="500">
        <v>0</v>
      </c>
      <c r="J208" s="500">
        <v>0</v>
      </c>
      <c r="K208" s="500">
        <v>0</v>
      </c>
      <c r="L208" s="500">
        <v>0</v>
      </c>
      <c r="M208" s="500">
        <f t="shared" si="15"/>
        <v>0</v>
      </c>
      <c r="N208" s="500">
        <v>0</v>
      </c>
      <c r="O208" s="500">
        <v>0</v>
      </c>
      <c r="P208" s="500">
        <f t="shared" si="16"/>
        <v>0</v>
      </c>
      <c r="Q208" s="500">
        <v>0</v>
      </c>
      <c r="R208" s="500">
        <v>0</v>
      </c>
      <c r="S208" s="500">
        <f t="shared" si="17"/>
        <v>0</v>
      </c>
      <c r="T208" s="500">
        <v>0</v>
      </c>
      <c r="U208" s="500">
        <v>0</v>
      </c>
      <c r="V208" s="500">
        <f t="shared" si="18"/>
        <v>0</v>
      </c>
      <c r="W208" s="500"/>
      <c r="X208" s="500">
        <v>0</v>
      </c>
      <c r="Y208" s="500">
        <v>0</v>
      </c>
      <c r="Z208" s="500">
        <v>0</v>
      </c>
      <c r="AA208" s="500"/>
      <c r="AB208" s="500">
        <f t="shared" si="19"/>
        <v>0</v>
      </c>
    </row>
    <row r="209" spans="1:28" s="514" customFormat="1">
      <c r="A209" s="496"/>
      <c r="B209" s="497"/>
      <c r="C209" s="496"/>
      <c r="D209" s="498"/>
      <c r="E209" s="499"/>
      <c r="F209" s="496"/>
      <c r="G209" s="496"/>
      <c r="H209" s="500">
        <v>0</v>
      </c>
      <c r="I209" s="500">
        <v>0</v>
      </c>
      <c r="J209" s="500">
        <v>0</v>
      </c>
      <c r="K209" s="500">
        <v>0</v>
      </c>
      <c r="L209" s="500">
        <v>0</v>
      </c>
      <c r="M209" s="500">
        <f t="shared" si="15"/>
        <v>0</v>
      </c>
      <c r="N209" s="500">
        <v>0</v>
      </c>
      <c r="O209" s="500">
        <v>0</v>
      </c>
      <c r="P209" s="500">
        <f t="shared" si="16"/>
        <v>0</v>
      </c>
      <c r="Q209" s="500">
        <v>0</v>
      </c>
      <c r="R209" s="500">
        <v>0</v>
      </c>
      <c r="S209" s="500">
        <f t="shared" si="17"/>
        <v>0</v>
      </c>
      <c r="T209" s="500">
        <v>0</v>
      </c>
      <c r="U209" s="500">
        <v>0</v>
      </c>
      <c r="V209" s="500">
        <f t="shared" si="18"/>
        <v>0</v>
      </c>
      <c r="W209" s="500"/>
      <c r="X209" s="500">
        <v>0</v>
      </c>
      <c r="Y209" s="500">
        <v>0</v>
      </c>
      <c r="Z209" s="500">
        <v>0</v>
      </c>
      <c r="AA209" s="500"/>
      <c r="AB209" s="500">
        <f t="shared" si="19"/>
        <v>0</v>
      </c>
    </row>
    <row r="210" spans="1:28" s="514" customFormat="1">
      <c r="A210" s="496"/>
      <c r="B210" s="497"/>
      <c r="C210" s="496"/>
      <c r="D210" s="498"/>
      <c r="E210" s="499"/>
      <c r="F210" s="496"/>
      <c r="G210" s="496"/>
      <c r="H210" s="500">
        <v>0</v>
      </c>
      <c r="I210" s="500">
        <v>0</v>
      </c>
      <c r="J210" s="500">
        <v>0</v>
      </c>
      <c r="K210" s="500">
        <v>0</v>
      </c>
      <c r="L210" s="500">
        <v>0</v>
      </c>
      <c r="M210" s="500">
        <f t="shared" si="15"/>
        <v>0</v>
      </c>
      <c r="N210" s="500">
        <v>0</v>
      </c>
      <c r="O210" s="500">
        <v>0</v>
      </c>
      <c r="P210" s="500">
        <f t="shared" si="16"/>
        <v>0</v>
      </c>
      <c r="Q210" s="500">
        <v>0</v>
      </c>
      <c r="R210" s="500">
        <v>0</v>
      </c>
      <c r="S210" s="500">
        <f t="shared" si="17"/>
        <v>0</v>
      </c>
      <c r="T210" s="500">
        <v>0</v>
      </c>
      <c r="U210" s="500">
        <v>0</v>
      </c>
      <c r="V210" s="500">
        <f t="shared" si="18"/>
        <v>0</v>
      </c>
      <c r="W210" s="500"/>
      <c r="X210" s="500">
        <v>0</v>
      </c>
      <c r="Y210" s="500">
        <v>0</v>
      </c>
      <c r="Z210" s="500">
        <v>0</v>
      </c>
      <c r="AA210" s="500"/>
      <c r="AB210" s="500">
        <f t="shared" si="19"/>
        <v>0</v>
      </c>
    </row>
    <row r="211" spans="1:28" s="514" customFormat="1">
      <c r="A211" s="496"/>
      <c r="B211" s="497"/>
      <c r="C211" s="496"/>
      <c r="D211" s="498"/>
      <c r="E211" s="499"/>
      <c r="F211" s="496"/>
      <c r="G211" s="496"/>
      <c r="H211" s="500">
        <v>0</v>
      </c>
      <c r="I211" s="500">
        <v>0</v>
      </c>
      <c r="J211" s="500">
        <v>0</v>
      </c>
      <c r="K211" s="500">
        <v>0</v>
      </c>
      <c r="L211" s="500">
        <v>0</v>
      </c>
      <c r="M211" s="500">
        <f t="shared" si="15"/>
        <v>0</v>
      </c>
      <c r="N211" s="500">
        <v>0</v>
      </c>
      <c r="O211" s="500">
        <v>0</v>
      </c>
      <c r="P211" s="500">
        <f t="shared" si="16"/>
        <v>0</v>
      </c>
      <c r="Q211" s="500">
        <v>0</v>
      </c>
      <c r="R211" s="500">
        <v>0</v>
      </c>
      <c r="S211" s="500">
        <f t="shared" si="17"/>
        <v>0</v>
      </c>
      <c r="T211" s="500">
        <v>0</v>
      </c>
      <c r="U211" s="500">
        <v>0</v>
      </c>
      <c r="V211" s="500">
        <f t="shared" si="18"/>
        <v>0</v>
      </c>
      <c r="W211" s="500"/>
      <c r="X211" s="500">
        <v>0</v>
      </c>
      <c r="Y211" s="500">
        <v>0</v>
      </c>
      <c r="Z211" s="500">
        <v>0</v>
      </c>
      <c r="AA211" s="500"/>
      <c r="AB211" s="500">
        <f t="shared" si="19"/>
        <v>0</v>
      </c>
    </row>
    <row r="212" spans="1:28" s="514" customFormat="1">
      <c r="A212" s="496"/>
      <c r="B212" s="497"/>
      <c r="C212" s="496"/>
      <c r="D212" s="498"/>
      <c r="E212" s="499"/>
      <c r="F212" s="496"/>
      <c r="G212" s="496"/>
      <c r="H212" s="500">
        <v>0</v>
      </c>
      <c r="I212" s="500">
        <v>0</v>
      </c>
      <c r="J212" s="500">
        <v>0</v>
      </c>
      <c r="K212" s="500">
        <v>0</v>
      </c>
      <c r="L212" s="500">
        <v>0</v>
      </c>
      <c r="M212" s="500">
        <f t="shared" si="15"/>
        <v>0</v>
      </c>
      <c r="N212" s="500">
        <v>0</v>
      </c>
      <c r="O212" s="500">
        <v>0</v>
      </c>
      <c r="P212" s="500">
        <f t="shared" si="16"/>
        <v>0</v>
      </c>
      <c r="Q212" s="500">
        <v>0</v>
      </c>
      <c r="R212" s="500">
        <v>0</v>
      </c>
      <c r="S212" s="500">
        <f t="shared" si="17"/>
        <v>0</v>
      </c>
      <c r="T212" s="500">
        <v>0</v>
      </c>
      <c r="U212" s="500">
        <v>0</v>
      </c>
      <c r="V212" s="500">
        <f t="shared" si="18"/>
        <v>0</v>
      </c>
      <c r="W212" s="500"/>
      <c r="X212" s="500">
        <v>0</v>
      </c>
      <c r="Y212" s="500">
        <v>0</v>
      </c>
      <c r="Z212" s="500">
        <v>0</v>
      </c>
      <c r="AA212" s="500"/>
      <c r="AB212" s="500">
        <f t="shared" si="19"/>
        <v>0</v>
      </c>
    </row>
    <row r="213" spans="1:28" s="514" customFormat="1">
      <c r="A213" s="496"/>
      <c r="B213" s="497"/>
      <c r="C213" s="496"/>
      <c r="D213" s="498"/>
      <c r="E213" s="499"/>
      <c r="F213" s="496"/>
      <c r="G213" s="496"/>
      <c r="H213" s="500">
        <v>0</v>
      </c>
      <c r="I213" s="500">
        <v>0</v>
      </c>
      <c r="J213" s="500">
        <v>0</v>
      </c>
      <c r="K213" s="500">
        <v>0</v>
      </c>
      <c r="L213" s="500">
        <v>0</v>
      </c>
      <c r="M213" s="500">
        <f t="shared" si="15"/>
        <v>0</v>
      </c>
      <c r="N213" s="500">
        <v>0</v>
      </c>
      <c r="O213" s="500">
        <v>0</v>
      </c>
      <c r="P213" s="500">
        <f t="shared" si="16"/>
        <v>0</v>
      </c>
      <c r="Q213" s="500">
        <v>0</v>
      </c>
      <c r="R213" s="500">
        <v>0</v>
      </c>
      <c r="S213" s="500">
        <f t="shared" si="17"/>
        <v>0</v>
      </c>
      <c r="T213" s="500">
        <v>0</v>
      </c>
      <c r="U213" s="500">
        <v>0</v>
      </c>
      <c r="V213" s="500">
        <f t="shared" si="18"/>
        <v>0</v>
      </c>
      <c r="W213" s="500"/>
      <c r="X213" s="500">
        <v>0</v>
      </c>
      <c r="Y213" s="500">
        <v>0</v>
      </c>
      <c r="Z213" s="500">
        <v>0</v>
      </c>
      <c r="AA213" s="500"/>
      <c r="AB213" s="500">
        <f t="shared" si="19"/>
        <v>0</v>
      </c>
    </row>
    <row r="214" spans="1:28" s="514" customFormat="1">
      <c r="A214" s="496"/>
      <c r="B214" s="497"/>
      <c r="C214" s="496"/>
      <c r="D214" s="498"/>
      <c r="E214" s="501"/>
      <c r="F214" s="496"/>
      <c r="G214" s="496"/>
      <c r="H214" s="500">
        <v>0</v>
      </c>
      <c r="I214" s="500">
        <v>0</v>
      </c>
      <c r="J214" s="500">
        <v>0</v>
      </c>
      <c r="K214" s="500">
        <v>0</v>
      </c>
      <c r="L214" s="500">
        <v>0</v>
      </c>
      <c r="M214" s="500">
        <f t="shared" si="15"/>
        <v>0</v>
      </c>
      <c r="N214" s="500">
        <v>0</v>
      </c>
      <c r="O214" s="500">
        <v>0</v>
      </c>
      <c r="P214" s="500">
        <f t="shared" si="16"/>
        <v>0</v>
      </c>
      <c r="Q214" s="500">
        <v>0</v>
      </c>
      <c r="R214" s="500">
        <v>0</v>
      </c>
      <c r="S214" s="500">
        <f t="shared" si="17"/>
        <v>0</v>
      </c>
      <c r="T214" s="500">
        <v>0</v>
      </c>
      <c r="U214" s="500">
        <v>0</v>
      </c>
      <c r="V214" s="500">
        <f t="shared" si="18"/>
        <v>0</v>
      </c>
      <c r="W214" s="500"/>
      <c r="X214" s="500">
        <v>0</v>
      </c>
      <c r="Y214" s="500">
        <v>0</v>
      </c>
      <c r="Z214" s="500">
        <v>0</v>
      </c>
      <c r="AA214" s="500"/>
      <c r="AB214" s="500">
        <f t="shared" si="19"/>
        <v>0</v>
      </c>
    </row>
    <row r="215" spans="1:28" s="514" customFormat="1">
      <c r="A215" s="496"/>
      <c r="B215" s="497"/>
      <c r="C215" s="496"/>
      <c r="D215" s="498"/>
      <c r="E215" s="499"/>
      <c r="F215" s="496"/>
      <c r="G215" s="496"/>
      <c r="H215" s="500">
        <v>0</v>
      </c>
      <c r="I215" s="500">
        <v>0</v>
      </c>
      <c r="J215" s="500">
        <v>0</v>
      </c>
      <c r="K215" s="500">
        <v>0</v>
      </c>
      <c r="L215" s="500">
        <v>0</v>
      </c>
      <c r="M215" s="500">
        <f t="shared" si="15"/>
        <v>0</v>
      </c>
      <c r="N215" s="500">
        <v>0</v>
      </c>
      <c r="O215" s="500">
        <v>0</v>
      </c>
      <c r="P215" s="500">
        <f t="shared" si="16"/>
        <v>0</v>
      </c>
      <c r="Q215" s="500">
        <v>0</v>
      </c>
      <c r="R215" s="500">
        <v>0</v>
      </c>
      <c r="S215" s="500">
        <f t="shared" si="17"/>
        <v>0</v>
      </c>
      <c r="T215" s="500">
        <v>0</v>
      </c>
      <c r="U215" s="500">
        <v>0</v>
      </c>
      <c r="V215" s="500">
        <f t="shared" si="18"/>
        <v>0</v>
      </c>
      <c r="W215" s="500"/>
      <c r="X215" s="500">
        <v>0</v>
      </c>
      <c r="Y215" s="500">
        <v>0</v>
      </c>
      <c r="Z215" s="500">
        <v>0</v>
      </c>
      <c r="AA215" s="500"/>
      <c r="AB215" s="500">
        <f t="shared" si="19"/>
        <v>0</v>
      </c>
    </row>
    <row r="216" spans="1:28" s="514" customFormat="1">
      <c r="A216" s="496"/>
      <c r="B216" s="497"/>
      <c r="C216" s="496"/>
      <c r="D216" s="498"/>
      <c r="E216" s="499"/>
      <c r="F216" s="496"/>
      <c r="G216" s="496"/>
      <c r="H216" s="500">
        <v>0</v>
      </c>
      <c r="I216" s="500">
        <v>0</v>
      </c>
      <c r="J216" s="500">
        <v>0</v>
      </c>
      <c r="K216" s="500">
        <v>0</v>
      </c>
      <c r="L216" s="500">
        <v>0</v>
      </c>
      <c r="M216" s="500">
        <f t="shared" si="15"/>
        <v>0</v>
      </c>
      <c r="N216" s="500">
        <v>0</v>
      </c>
      <c r="O216" s="500">
        <v>0</v>
      </c>
      <c r="P216" s="500">
        <f t="shared" si="16"/>
        <v>0</v>
      </c>
      <c r="Q216" s="500">
        <v>0</v>
      </c>
      <c r="R216" s="500">
        <v>0</v>
      </c>
      <c r="S216" s="500">
        <f t="shared" si="17"/>
        <v>0</v>
      </c>
      <c r="T216" s="500">
        <v>0</v>
      </c>
      <c r="U216" s="500">
        <v>0</v>
      </c>
      <c r="V216" s="500">
        <f t="shared" si="18"/>
        <v>0</v>
      </c>
      <c r="W216" s="500"/>
      <c r="X216" s="500">
        <v>0</v>
      </c>
      <c r="Y216" s="500">
        <v>0</v>
      </c>
      <c r="Z216" s="500">
        <v>0</v>
      </c>
      <c r="AA216" s="500"/>
      <c r="AB216" s="500">
        <f t="shared" si="19"/>
        <v>0</v>
      </c>
    </row>
    <row r="217" spans="1:28" s="514" customFormat="1">
      <c r="A217" s="496"/>
      <c r="B217" s="497"/>
      <c r="C217" s="496"/>
      <c r="D217" s="498"/>
      <c r="E217" s="499"/>
      <c r="F217" s="496"/>
      <c r="G217" s="496"/>
      <c r="H217" s="500">
        <v>0</v>
      </c>
      <c r="I217" s="500">
        <v>0</v>
      </c>
      <c r="J217" s="500">
        <v>0</v>
      </c>
      <c r="K217" s="500">
        <v>0</v>
      </c>
      <c r="L217" s="500">
        <v>0</v>
      </c>
      <c r="M217" s="500">
        <f t="shared" si="15"/>
        <v>0</v>
      </c>
      <c r="N217" s="500">
        <v>0</v>
      </c>
      <c r="O217" s="500">
        <v>0</v>
      </c>
      <c r="P217" s="500">
        <f t="shared" si="16"/>
        <v>0</v>
      </c>
      <c r="Q217" s="500">
        <v>0</v>
      </c>
      <c r="R217" s="500">
        <v>0</v>
      </c>
      <c r="S217" s="500">
        <f t="shared" si="17"/>
        <v>0</v>
      </c>
      <c r="T217" s="500">
        <v>0</v>
      </c>
      <c r="U217" s="500">
        <v>0</v>
      </c>
      <c r="V217" s="500">
        <f t="shared" si="18"/>
        <v>0</v>
      </c>
      <c r="W217" s="500"/>
      <c r="X217" s="500">
        <v>0</v>
      </c>
      <c r="Y217" s="500">
        <v>0</v>
      </c>
      <c r="Z217" s="500">
        <v>0</v>
      </c>
      <c r="AA217" s="500"/>
      <c r="AB217" s="500">
        <f t="shared" si="19"/>
        <v>0</v>
      </c>
    </row>
    <row r="218" spans="1:28" s="514" customFormat="1">
      <c r="A218" s="496"/>
      <c r="B218" s="497"/>
      <c r="C218" s="496"/>
      <c r="D218" s="498"/>
      <c r="E218" s="499"/>
      <c r="F218" s="496"/>
      <c r="G218" s="496"/>
      <c r="H218" s="500">
        <v>0</v>
      </c>
      <c r="I218" s="500">
        <v>0</v>
      </c>
      <c r="J218" s="500">
        <v>0</v>
      </c>
      <c r="K218" s="500">
        <v>0</v>
      </c>
      <c r="L218" s="500">
        <v>0</v>
      </c>
      <c r="M218" s="500">
        <f t="shared" si="15"/>
        <v>0</v>
      </c>
      <c r="N218" s="500">
        <v>0</v>
      </c>
      <c r="O218" s="500">
        <v>0</v>
      </c>
      <c r="P218" s="500">
        <f t="shared" si="16"/>
        <v>0</v>
      </c>
      <c r="Q218" s="500">
        <v>0</v>
      </c>
      <c r="R218" s="500">
        <v>0</v>
      </c>
      <c r="S218" s="500">
        <f t="shared" si="17"/>
        <v>0</v>
      </c>
      <c r="T218" s="500">
        <v>0</v>
      </c>
      <c r="U218" s="500">
        <v>0</v>
      </c>
      <c r="V218" s="500">
        <f t="shared" si="18"/>
        <v>0</v>
      </c>
      <c r="W218" s="500"/>
      <c r="X218" s="500">
        <v>0</v>
      </c>
      <c r="Y218" s="500">
        <v>0</v>
      </c>
      <c r="Z218" s="500">
        <v>0</v>
      </c>
      <c r="AA218" s="500"/>
      <c r="AB218" s="500">
        <f t="shared" si="19"/>
        <v>0</v>
      </c>
    </row>
    <row r="219" spans="1:28" s="514" customFormat="1">
      <c r="A219" s="496"/>
      <c r="B219" s="497"/>
      <c r="C219" s="496"/>
      <c r="D219" s="498"/>
      <c r="E219" s="499"/>
      <c r="F219" s="496"/>
      <c r="G219" s="496"/>
      <c r="H219" s="500">
        <v>0</v>
      </c>
      <c r="I219" s="500">
        <v>0</v>
      </c>
      <c r="J219" s="500">
        <v>0</v>
      </c>
      <c r="K219" s="500">
        <v>0</v>
      </c>
      <c r="L219" s="500">
        <v>0</v>
      </c>
      <c r="M219" s="500">
        <f t="shared" si="15"/>
        <v>0</v>
      </c>
      <c r="N219" s="500">
        <v>0</v>
      </c>
      <c r="O219" s="500">
        <v>0</v>
      </c>
      <c r="P219" s="500">
        <f t="shared" si="16"/>
        <v>0</v>
      </c>
      <c r="Q219" s="500">
        <v>0</v>
      </c>
      <c r="R219" s="500">
        <v>0</v>
      </c>
      <c r="S219" s="500">
        <f t="shared" si="17"/>
        <v>0</v>
      </c>
      <c r="T219" s="500">
        <v>0</v>
      </c>
      <c r="U219" s="500">
        <v>0</v>
      </c>
      <c r="V219" s="500">
        <f t="shared" si="18"/>
        <v>0</v>
      </c>
      <c r="W219" s="500"/>
      <c r="X219" s="500">
        <v>0</v>
      </c>
      <c r="Y219" s="500">
        <v>0</v>
      </c>
      <c r="Z219" s="500">
        <v>0</v>
      </c>
      <c r="AA219" s="500"/>
      <c r="AB219" s="500">
        <f t="shared" si="19"/>
        <v>0</v>
      </c>
    </row>
    <row r="220" spans="1:28" s="514" customFormat="1">
      <c r="A220" s="496"/>
      <c r="B220" s="497"/>
      <c r="C220" s="496"/>
      <c r="D220" s="498"/>
      <c r="E220" s="499"/>
      <c r="F220" s="496"/>
      <c r="G220" s="496"/>
      <c r="H220" s="500">
        <v>0</v>
      </c>
      <c r="I220" s="500">
        <v>0</v>
      </c>
      <c r="J220" s="500">
        <v>0</v>
      </c>
      <c r="K220" s="500">
        <v>0</v>
      </c>
      <c r="L220" s="500">
        <v>0</v>
      </c>
      <c r="M220" s="500">
        <f t="shared" si="15"/>
        <v>0</v>
      </c>
      <c r="N220" s="500">
        <v>0</v>
      </c>
      <c r="O220" s="500">
        <v>0</v>
      </c>
      <c r="P220" s="500">
        <f t="shared" si="16"/>
        <v>0</v>
      </c>
      <c r="Q220" s="500">
        <v>0</v>
      </c>
      <c r="R220" s="500">
        <v>0</v>
      </c>
      <c r="S220" s="500">
        <f t="shared" si="17"/>
        <v>0</v>
      </c>
      <c r="T220" s="500">
        <v>0</v>
      </c>
      <c r="U220" s="500">
        <v>0</v>
      </c>
      <c r="V220" s="500">
        <f t="shared" si="18"/>
        <v>0</v>
      </c>
      <c r="W220" s="500"/>
      <c r="X220" s="500">
        <v>0</v>
      </c>
      <c r="Y220" s="500">
        <v>0</v>
      </c>
      <c r="Z220" s="500">
        <v>0</v>
      </c>
      <c r="AA220" s="500"/>
      <c r="AB220" s="500">
        <f t="shared" si="19"/>
        <v>0</v>
      </c>
    </row>
    <row r="221" spans="1:28" ht="15">
      <c r="A221" s="503"/>
      <c r="B221" s="503"/>
      <c r="C221" s="503"/>
      <c r="E221" s="503"/>
      <c r="F221" s="503"/>
      <c r="G221" s="503"/>
      <c r="H221" s="503"/>
      <c r="I221" s="503"/>
      <c r="J221" s="503"/>
      <c r="K221" s="503"/>
      <c r="L221" s="503"/>
      <c r="M221" s="503"/>
      <c r="N221" s="503"/>
      <c r="O221" s="503"/>
      <c r="P221" s="503"/>
      <c r="Q221" s="503"/>
      <c r="R221" s="503"/>
      <c r="S221" s="503"/>
      <c r="T221" s="503"/>
      <c r="U221" s="503"/>
      <c r="V221" s="503"/>
      <c r="W221" s="503"/>
      <c r="X221" s="503"/>
      <c r="Y221" s="503"/>
      <c r="Z221" s="503"/>
      <c r="AA221" s="503"/>
      <c r="AB221" s="503"/>
    </row>
    <row r="242" spans="1:28" ht="15">
      <c r="A242" s="503"/>
      <c r="B242" s="503"/>
      <c r="C242" s="503"/>
      <c r="E242" s="503"/>
      <c r="F242" s="503"/>
      <c r="G242" s="503"/>
      <c r="H242" s="503"/>
      <c r="I242" s="503"/>
      <c r="J242" s="503"/>
      <c r="K242" s="503"/>
      <c r="L242" s="503"/>
      <c r="M242" s="503"/>
      <c r="N242" s="503"/>
      <c r="O242" s="503"/>
      <c r="P242" s="503"/>
      <c r="Q242" s="503"/>
      <c r="R242" s="503"/>
      <c r="S242" s="503"/>
      <c r="T242" s="503"/>
      <c r="U242" s="503"/>
      <c r="V242" s="503"/>
      <c r="W242" s="503"/>
      <c r="X242" s="503"/>
      <c r="Y242" s="503"/>
      <c r="Z242" s="503"/>
      <c r="AA242" s="503"/>
      <c r="AB242" s="503"/>
    </row>
  </sheetData>
  <protectedRanges>
    <protectedRange sqref="D5" name="Intervalo1_2_1_2_1"/>
    <protectedRange sqref="E69" name="Intervalo1_2_1_4_1"/>
  </protectedRanges>
  <printOptions horizontalCentered="1" verticalCentered="1"/>
  <pageMargins left="0" right="0" top="0" bottom="0" header="0.31496062992125984" footer="0.31496062992125984"/>
  <pageSetup paperSize="9" scale="23" fitToWidth="2" fitToHeight="2" orientation="landscape" r:id="rId1"/>
  <rowBreaks count="1" manualBreakCount="1">
    <brk id="74" max="238" man="1"/>
  </rowBreaks>
  <colBreaks count="1" manualBreakCount="1">
    <brk id="28" max="13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TC220"/>
  <sheetViews>
    <sheetView topLeftCell="A40" zoomScale="80" zoomScaleNormal="80" zoomScaleSheetLayoutView="100" workbookViewId="0">
      <selection activeCell="D72" sqref="D72"/>
    </sheetView>
  </sheetViews>
  <sheetFormatPr defaultRowHeight="15"/>
  <cols>
    <col min="1" max="1" width="19.7109375" style="392" customWidth="1"/>
    <col min="2" max="2" width="55.85546875" style="349" customWidth="1"/>
    <col min="3" max="3" width="12.42578125" style="349" customWidth="1"/>
    <col min="4" max="4" width="24.85546875" style="349" customWidth="1"/>
    <col min="5" max="5" width="72.28515625" style="393" bestFit="1" customWidth="1"/>
    <col min="6" max="6" width="13.28515625" style="349" customWidth="1"/>
    <col min="7" max="7" width="7.7109375" style="349" customWidth="1"/>
    <col min="8" max="8" width="12.85546875" style="393" customWidth="1"/>
    <col min="9" max="9" width="14" style="349" customWidth="1"/>
    <col min="10" max="10" width="60" style="349" bestFit="1" customWidth="1"/>
    <col min="11" max="11" width="10.28515625" style="593" customWidth="1"/>
    <col min="12" max="12" width="10.5703125" style="349" bestFit="1" customWidth="1"/>
    <col min="13" max="16384" width="9.140625" style="349"/>
  </cols>
  <sheetData>
    <row r="1" spans="1:174" ht="47.25">
      <c r="A1" s="604" t="s">
        <v>177</v>
      </c>
      <c r="B1" s="605" t="s">
        <v>178</v>
      </c>
      <c r="C1" s="605" t="s">
        <v>205</v>
      </c>
      <c r="D1" s="605" t="s">
        <v>206</v>
      </c>
      <c r="E1" s="605" t="s">
        <v>207</v>
      </c>
      <c r="F1" s="605" t="s">
        <v>208</v>
      </c>
      <c r="G1" s="606" t="s">
        <v>209</v>
      </c>
      <c r="H1" s="606" t="s">
        <v>210</v>
      </c>
      <c r="I1" s="607" t="s">
        <v>211</v>
      </c>
      <c r="J1" s="607" t="s">
        <v>212</v>
      </c>
      <c r="K1" s="607" t="s">
        <v>213</v>
      </c>
      <c r="L1" s="630" t="s">
        <v>214</v>
      </c>
      <c r="M1" s="104"/>
      <c r="N1" s="594"/>
    </row>
    <row r="2" spans="1:174" s="374" customFormat="1" ht="15.75">
      <c r="A2" s="631" t="s">
        <v>825</v>
      </c>
      <c r="B2" s="608" t="s">
        <v>544</v>
      </c>
      <c r="C2" s="609" t="s">
        <v>918</v>
      </c>
      <c r="D2" s="609" t="s">
        <v>573</v>
      </c>
      <c r="E2" s="610" t="s">
        <v>555</v>
      </c>
      <c r="F2" s="611" t="s">
        <v>578</v>
      </c>
      <c r="G2" s="611" t="s">
        <v>572</v>
      </c>
      <c r="H2" s="609" t="s">
        <v>586</v>
      </c>
      <c r="I2" s="609" t="s">
        <v>556</v>
      </c>
      <c r="J2" s="609" t="s">
        <v>557</v>
      </c>
      <c r="K2" s="612">
        <v>2611606</v>
      </c>
      <c r="L2" s="613">
        <v>216.43</v>
      </c>
      <c r="M2" s="104"/>
      <c r="N2" s="594"/>
      <c r="O2" s="594"/>
      <c r="P2" s="594"/>
      <c r="Q2" s="594"/>
      <c r="R2" s="594"/>
      <c r="S2" s="594"/>
      <c r="T2" s="594"/>
      <c r="U2" s="594"/>
      <c r="V2" s="594"/>
      <c r="W2" s="594"/>
      <c r="X2" s="594"/>
      <c r="Y2" s="594"/>
      <c r="Z2" s="594"/>
      <c r="AA2" s="594"/>
      <c r="AB2" s="594"/>
      <c r="AC2" s="594"/>
      <c r="AD2" s="594"/>
      <c r="AE2" s="594"/>
      <c r="AF2" s="594"/>
      <c r="AG2" s="594"/>
      <c r="AH2" s="594"/>
      <c r="AI2" s="594"/>
      <c r="AJ2" s="594"/>
      <c r="AK2" s="594"/>
      <c r="AL2" s="594"/>
      <c r="AM2" s="594"/>
      <c r="AN2" s="594"/>
      <c r="AO2" s="594"/>
      <c r="AP2" s="594"/>
      <c r="AQ2" s="594"/>
      <c r="AR2" s="594"/>
      <c r="AS2" s="594"/>
      <c r="AT2" s="594"/>
      <c r="AU2" s="594"/>
      <c r="AV2" s="594"/>
      <c r="AW2" s="594"/>
      <c r="AX2" s="594"/>
      <c r="AY2" s="594"/>
      <c r="AZ2" s="594"/>
      <c r="BA2" s="594"/>
      <c r="BB2" s="594"/>
      <c r="BC2" s="594"/>
      <c r="BD2" s="594"/>
      <c r="BE2" s="594"/>
      <c r="BF2" s="594"/>
      <c r="BG2" s="594"/>
      <c r="BH2" s="594"/>
      <c r="BI2" s="594"/>
      <c r="BJ2" s="594"/>
      <c r="BK2" s="594"/>
      <c r="BL2" s="594"/>
      <c r="BM2" s="594"/>
      <c r="BN2" s="594"/>
      <c r="BO2" s="594"/>
      <c r="BP2" s="594"/>
      <c r="BQ2" s="594"/>
      <c r="BR2" s="594"/>
      <c r="BS2" s="594"/>
      <c r="BT2" s="594"/>
      <c r="BU2" s="594"/>
      <c r="BV2" s="594"/>
      <c r="BW2" s="594"/>
      <c r="BX2" s="594"/>
      <c r="BY2" s="594"/>
      <c r="BZ2" s="594"/>
      <c r="CA2" s="594"/>
      <c r="CB2" s="594"/>
      <c r="CC2" s="594"/>
      <c r="CD2" s="594"/>
      <c r="CE2" s="594"/>
      <c r="CF2" s="594"/>
      <c r="CG2" s="594"/>
      <c r="CH2" s="594"/>
      <c r="CI2" s="594"/>
      <c r="CJ2" s="594"/>
      <c r="CK2" s="594"/>
      <c r="CL2" s="594"/>
      <c r="CM2" s="594"/>
      <c r="CN2" s="594"/>
      <c r="CO2" s="594"/>
      <c r="CP2" s="594"/>
      <c r="CQ2" s="594"/>
      <c r="CR2" s="594"/>
      <c r="CS2" s="594"/>
      <c r="CT2" s="594"/>
      <c r="CU2" s="594"/>
      <c r="CV2" s="594"/>
      <c r="CW2" s="594"/>
      <c r="CX2" s="594"/>
      <c r="CY2" s="594"/>
      <c r="CZ2" s="594"/>
      <c r="DA2" s="594"/>
      <c r="DB2" s="594"/>
      <c r="DC2" s="594"/>
      <c r="DD2" s="594"/>
      <c r="DE2" s="594"/>
      <c r="DF2" s="594"/>
      <c r="DG2" s="594"/>
      <c r="DH2" s="594"/>
      <c r="DI2" s="594"/>
      <c r="DJ2" s="594"/>
      <c r="DK2" s="594"/>
      <c r="DL2" s="594"/>
      <c r="DM2" s="594"/>
      <c r="DN2" s="594"/>
      <c r="DO2" s="594"/>
      <c r="DP2" s="594"/>
      <c r="DQ2" s="594"/>
      <c r="DR2" s="594"/>
      <c r="DS2" s="594"/>
      <c r="DT2" s="594"/>
      <c r="DU2" s="594"/>
      <c r="DV2" s="594"/>
      <c r="DW2" s="594"/>
      <c r="DX2" s="594"/>
      <c r="DY2" s="594"/>
      <c r="DZ2" s="594"/>
      <c r="EA2" s="594"/>
      <c r="EB2" s="594"/>
      <c r="EC2" s="594"/>
      <c r="ED2" s="594"/>
      <c r="EE2" s="594"/>
      <c r="EF2" s="594"/>
      <c r="EG2" s="594"/>
      <c r="EH2" s="594"/>
      <c r="EI2" s="594"/>
      <c r="EJ2" s="594"/>
      <c r="EK2" s="594"/>
      <c r="EL2" s="594"/>
      <c r="EM2" s="594"/>
      <c r="EN2" s="594"/>
      <c r="EO2" s="594"/>
      <c r="EP2" s="594"/>
      <c r="EQ2" s="594"/>
      <c r="ER2" s="594"/>
      <c r="ES2" s="594"/>
      <c r="ET2" s="594"/>
      <c r="EU2" s="594"/>
      <c r="EV2" s="594"/>
      <c r="EW2" s="594"/>
      <c r="EX2" s="594"/>
      <c r="EY2" s="594"/>
      <c r="EZ2" s="594"/>
      <c r="FA2" s="594"/>
      <c r="FB2" s="594"/>
      <c r="FC2" s="594"/>
      <c r="FD2" s="594"/>
      <c r="FE2" s="594"/>
      <c r="FF2" s="594"/>
      <c r="FG2" s="594"/>
      <c r="FH2" s="594"/>
      <c r="FI2" s="594"/>
      <c r="FJ2" s="594"/>
      <c r="FK2" s="594"/>
      <c r="FL2" s="594"/>
      <c r="FM2" s="594"/>
      <c r="FN2" s="594"/>
      <c r="FO2" s="594"/>
      <c r="FP2" s="594"/>
      <c r="FQ2" s="594"/>
      <c r="FR2" s="594"/>
    </row>
    <row r="3" spans="1:174" s="374" customFormat="1" ht="15.75">
      <c r="A3" s="631" t="s">
        <v>825</v>
      </c>
      <c r="B3" s="608" t="s">
        <v>544</v>
      </c>
      <c r="C3" s="609" t="s">
        <v>918</v>
      </c>
      <c r="D3" s="609" t="s">
        <v>573</v>
      </c>
      <c r="E3" s="610" t="s">
        <v>555</v>
      </c>
      <c r="F3" s="610" t="s">
        <v>578</v>
      </c>
      <c r="G3" s="611" t="s">
        <v>572</v>
      </c>
      <c r="H3" s="609" t="s">
        <v>585</v>
      </c>
      <c r="I3" s="609" t="s">
        <v>556</v>
      </c>
      <c r="J3" s="609" t="s">
        <v>558</v>
      </c>
      <c r="K3" s="612">
        <v>2611606</v>
      </c>
      <c r="L3" s="613">
        <v>163.88</v>
      </c>
      <c r="M3" s="104"/>
      <c r="N3" s="594"/>
      <c r="O3" s="594"/>
      <c r="P3" s="594"/>
      <c r="Q3" s="594"/>
      <c r="R3" s="594"/>
      <c r="S3" s="594"/>
      <c r="T3" s="594"/>
      <c r="U3" s="594"/>
      <c r="V3" s="594"/>
      <c r="W3" s="594"/>
      <c r="X3" s="594"/>
      <c r="Y3" s="594"/>
      <c r="Z3" s="594"/>
      <c r="AA3" s="594"/>
      <c r="AB3" s="594"/>
      <c r="AC3" s="594"/>
      <c r="AD3" s="594"/>
      <c r="AE3" s="594"/>
      <c r="AF3" s="594"/>
      <c r="AG3" s="594"/>
      <c r="AH3" s="594"/>
      <c r="AI3" s="594"/>
      <c r="AJ3" s="594"/>
      <c r="AK3" s="594"/>
      <c r="AL3" s="594"/>
      <c r="AM3" s="594"/>
      <c r="AN3" s="594"/>
      <c r="AO3" s="594"/>
      <c r="AP3" s="594"/>
      <c r="AQ3" s="594"/>
      <c r="AR3" s="594"/>
      <c r="AS3" s="594"/>
      <c r="AT3" s="594"/>
      <c r="AU3" s="594"/>
      <c r="AV3" s="594"/>
      <c r="AW3" s="594"/>
      <c r="AX3" s="594"/>
      <c r="AY3" s="594"/>
      <c r="AZ3" s="594"/>
      <c r="BA3" s="594"/>
      <c r="BB3" s="594"/>
      <c r="BC3" s="594"/>
      <c r="BD3" s="594"/>
      <c r="BE3" s="594"/>
      <c r="BF3" s="594"/>
      <c r="BG3" s="594"/>
      <c r="BH3" s="594"/>
      <c r="BI3" s="594"/>
      <c r="BJ3" s="594"/>
      <c r="BK3" s="594"/>
      <c r="BL3" s="594"/>
      <c r="BM3" s="594"/>
      <c r="BN3" s="594"/>
      <c r="BO3" s="594"/>
      <c r="BP3" s="594"/>
      <c r="BQ3" s="594"/>
      <c r="BR3" s="594"/>
      <c r="BS3" s="594"/>
      <c r="BT3" s="594"/>
      <c r="BU3" s="594"/>
      <c r="BV3" s="594"/>
      <c r="BW3" s="594"/>
      <c r="BX3" s="594"/>
      <c r="BY3" s="594"/>
      <c r="BZ3" s="594"/>
      <c r="CA3" s="594"/>
      <c r="CB3" s="594"/>
      <c r="CC3" s="594"/>
      <c r="CD3" s="594"/>
      <c r="CE3" s="594"/>
      <c r="CF3" s="594"/>
      <c r="CG3" s="594"/>
      <c r="CH3" s="594"/>
      <c r="CI3" s="594"/>
      <c r="CJ3" s="594"/>
      <c r="CK3" s="594"/>
      <c r="CL3" s="594"/>
      <c r="CM3" s="594"/>
      <c r="CN3" s="594"/>
      <c r="CO3" s="594"/>
      <c r="CP3" s="594"/>
      <c r="CQ3" s="594"/>
      <c r="CR3" s="594"/>
      <c r="CS3" s="594"/>
      <c r="CT3" s="594"/>
      <c r="CU3" s="594"/>
      <c r="CV3" s="594"/>
      <c r="CW3" s="594"/>
      <c r="CX3" s="594"/>
      <c r="CY3" s="594"/>
      <c r="CZ3" s="594"/>
      <c r="DA3" s="594"/>
      <c r="DB3" s="594"/>
      <c r="DC3" s="594"/>
      <c r="DD3" s="594"/>
      <c r="DE3" s="594"/>
      <c r="DF3" s="594"/>
      <c r="DG3" s="594"/>
      <c r="DH3" s="594"/>
      <c r="DI3" s="594"/>
      <c r="DJ3" s="594"/>
      <c r="DK3" s="594"/>
      <c r="DL3" s="594"/>
      <c r="DM3" s="594"/>
      <c r="DN3" s="594"/>
      <c r="DO3" s="594"/>
      <c r="DP3" s="594"/>
      <c r="DQ3" s="594"/>
      <c r="DR3" s="594"/>
      <c r="DS3" s="594"/>
      <c r="DT3" s="594"/>
      <c r="DU3" s="594"/>
      <c r="DV3" s="594"/>
      <c r="DW3" s="594"/>
      <c r="DX3" s="594"/>
      <c r="DY3" s="594"/>
      <c r="DZ3" s="594"/>
      <c r="EA3" s="594"/>
      <c r="EB3" s="594"/>
      <c r="EC3" s="594"/>
      <c r="ED3" s="594"/>
      <c r="EE3" s="594"/>
      <c r="EF3" s="594"/>
      <c r="EG3" s="594"/>
      <c r="EH3" s="594"/>
      <c r="EI3" s="594"/>
      <c r="EJ3" s="594"/>
      <c r="EK3" s="594"/>
      <c r="EL3" s="594"/>
      <c r="EM3" s="594"/>
      <c r="EN3" s="594"/>
      <c r="EO3" s="594"/>
      <c r="EP3" s="594"/>
      <c r="EQ3" s="594"/>
      <c r="ER3" s="594"/>
      <c r="ES3" s="594"/>
      <c r="ET3" s="594"/>
      <c r="EU3" s="594"/>
      <c r="EV3" s="594"/>
      <c r="EW3" s="594"/>
      <c r="EX3" s="594"/>
      <c r="EY3" s="594"/>
      <c r="EZ3" s="594"/>
      <c r="FA3" s="594"/>
      <c r="FB3" s="594"/>
      <c r="FC3" s="594"/>
      <c r="FD3" s="594"/>
      <c r="FE3" s="594"/>
      <c r="FF3" s="594"/>
      <c r="FG3" s="594"/>
      <c r="FH3" s="594"/>
      <c r="FI3" s="594"/>
      <c r="FJ3" s="594"/>
      <c r="FK3" s="594"/>
      <c r="FL3" s="594"/>
      <c r="FM3" s="594"/>
      <c r="FN3" s="594"/>
      <c r="FO3" s="594"/>
      <c r="FP3" s="594"/>
      <c r="FQ3" s="594"/>
      <c r="FR3" s="594"/>
    </row>
    <row r="4" spans="1:174" s="374" customFormat="1" ht="15.75">
      <c r="A4" s="631" t="s">
        <v>825</v>
      </c>
      <c r="B4" s="608" t="s">
        <v>544</v>
      </c>
      <c r="C4" s="609" t="s">
        <v>918</v>
      </c>
      <c r="D4" s="609" t="s">
        <v>574</v>
      </c>
      <c r="E4" s="610" t="s">
        <v>559</v>
      </c>
      <c r="F4" s="610" t="s">
        <v>578</v>
      </c>
      <c r="G4" s="611" t="s">
        <v>572</v>
      </c>
      <c r="H4" s="609" t="s">
        <v>560</v>
      </c>
      <c r="I4" s="609" t="s">
        <v>556</v>
      </c>
      <c r="J4" s="609" t="s">
        <v>561</v>
      </c>
      <c r="K4" s="612">
        <v>2611606</v>
      </c>
      <c r="L4" s="613">
        <v>308.39999999999998</v>
      </c>
      <c r="M4" s="10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594"/>
      <c r="AV4" s="594"/>
      <c r="AW4" s="594"/>
      <c r="AX4" s="594"/>
      <c r="AY4" s="594"/>
      <c r="AZ4" s="594"/>
      <c r="BA4" s="594"/>
      <c r="BB4" s="594"/>
      <c r="BC4" s="594"/>
      <c r="BD4" s="594"/>
      <c r="BE4" s="594"/>
      <c r="BF4" s="594"/>
      <c r="BG4" s="594"/>
      <c r="BH4" s="594"/>
      <c r="BI4" s="594"/>
      <c r="BJ4" s="594"/>
      <c r="BK4" s="594"/>
      <c r="BL4" s="594"/>
      <c r="BM4" s="594"/>
      <c r="BN4" s="594"/>
      <c r="BO4" s="594"/>
      <c r="BP4" s="594"/>
      <c r="BQ4" s="594"/>
      <c r="BR4" s="594"/>
      <c r="BS4" s="594"/>
      <c r="BT4" s="594"/>
      <c r="BU4" s="594"/>
      <c r="BV4" s="594"/>
      <c r="BW4" s="594"/>
      <c r="BX4" s="594"/>
      <c r="BY4" s="594"/>
      <c r="BZ4" s="594"/>
      <c r="CA4" s="594"/>
      <c r="CB4" s="594"/>
      <c r="CC4" s="594"/>
      <c r="CD4" s="594"/>
      <c r="CE4" s="594"/>
      <c r="CF4" s="594"/>
      <c r="CG4" s="594"/>
      <c r="CH4" s="594"/>
      <c r="CI4" s="594"/>
      <c r="CJ4" s="594"/>
      <c r="CK4" s="594"/>
      <c r="CL4" s="594"/>
      <c r="CM4" s="594"/>
      <c r="CN4" s="594"/>
      <c r="CO4" s="594"/>
      <c r="CP4" s="594"/>
      <c r="CQ4" s="594"/>
      <c r="CR4" s="594"/>
      <c r="CS4" s="594"/>
      <c r="CT4" s="594"/>
      <c r="CU4" s="594"/>
      <c r="CV4" s="594"/>
      <c r="CW4" s="594"/>
      <c r="CX4" s="594"/>
      <c r="CY4" s="594"/>
      <c r="CZ4" s="594"/>
      <c r="DA4" s="594"/>
      <c r="DB4" s="594"/>
      <c r="DC4" s="594"/>
      <c r="DD4" s="594"/>
      <c r="DE4" s="594"/>
      <c r="DF4" s="594"/>
      <c r="DG4" s="594"/>
      <c r="DH4" s="594"/>
      <c r="DI4" s="594"/>
      <c r="DJ4" s="594"/>
      <c r="DK4" s="594"/>
      <c r="DL4" s="594"/>
      <c r="DM4" s="594"/>
      <c r="DN4" s="594"/>
      <c r="DO4" s="594"/>
      <c r="DP4" s="594"/>
      <c r="DQ4" s="594"/>
      <c r="DR4" s="594"/>
      <c r="DS4" s="594"/>
      <c r="DT4" s="594"/>
      <c r="DU4" s="594"/>
      <c r="DV4" s="594"/>
      <c r="DW4" s="594"/>
      <c r="DX4" s="594"/>
      <c r="DY4" s="594"/>
      <c r="DZ4" s="594"/>
      <c r="EA4" s="594"/>
      <c r="EB4" s="594"/>
      <c r="EC4" s="594"/>
      <c r="ED4" s="594"/>
      <c r="EE4" s="594"/>
      <c r="EF4" s="594"/>
      <c r="EG4" s="594"/>
      <c r="EH4" s="594"/>
      <c r="EI4" s="594"/>
      <c r="EJ4" s="594"/>
      <c r="EK4" s="594"/>
      <c r="EL4" s="594"/>
      <c r="EM4" s="594"/>
      <c r="EN4" s="594"/>
      <c r="EO4" s="594"/>
      <c r="EP4" s="594"/>
      <c r="EQ4" s="594"/>
      <c r="ER4" s="594"/>
      <c r="ES4" s="594"/>
      <c r="ET4" s="594"/>
      <c r="EU4" s="594"/>
      <c r="EV4" s="594"/>
      <c r="EW4" s="594"/>
      <c r="EX4" s="594"/>
      <c r="EY4" s="594"/>
      <c r="EZ4" s="594"/>
      <c r="FA4" s="594"/>
      <c r="FB4" s="594"/>
      <c r="FC4" s="594"/>
      <c r="FD4" s="594"/>
      <c r="FE4" s="594"/>
      <c r="FF4" s="594"/>
      <c r="FG4" s="594"/>
      <c r="FH4" s="594"/>
      <c r="FI4" s="594"/>
      <c r="FJ4" s="594"/>
      <c r="FK4" s="594"/>
      <c r="FL4" s="594"/>
      <c r="FM4" s="594"/>
      <c r="FN4" s="594"/>
      <c r="FO4" s="594"/>
      <c r="FP4" s="594"/>
      <c r="FQ4" s="594"/>
      <c r="FR4" s="594"/>
    </row>
    <row r="5" spans="1:174" s="374" customFormat="1" ht="15.75">
      <c r="A5" s="631" t="s">
        <v>825</v>
      </c>
      <c r="B5" s="608" t="s">
        <v>544</v>
      </c>
      <c r="C5" s="609" t="s">
        <v>918</v>
      </c>
      <c r="D5" s="609" t="s">
        <v>575</v>
      </c>
      <c r="E5" s="610" t="s">
        <v>562</v>
      </c>
      <c r="F5" s="610" t="s">
        <v>578</v>
      </c>
      <c r="G5" s="611" t="s">
        <v>572</v>
      </c>
      <c r="H5" s="609" t="s">
        <v>584</v>
      </c>
      <c r="I5" s="609" t="s">
        <v>563</v>
      </c>
      <c r="J5" s="609" t="s">
        <v>564</v>
      </c>
      <c r="K5" s="612">
        <v>2603454</v>
      </c>
      <c r="L5" s="613">
        <v>566.79999999999995</v>
      </c>
      <c r="M5" s="104"/>
      <c r="N5" s="594"/>
      <c r="O5" s="594"/>
      <c r="P5" s="594"/>
      <c r="Q5" s="594"/>
      <c r="R5" s="594"/>
      <c r="S5" s="594"/>
      <c r="T5" s="594"/>
      <c r="U5" s="594"/>
      <c r="V5" s="594"/>
      <c r="W5" s="594"/>
      <c r="X5" s="594"/>
      <c r="Y5" s="594"/>
      <c r="Z5" s="594"/>
      <c r="AA5" s="594"/>
      <c r="AB5" s="594"/>
      <c r="AC5" s="594"/>
      <c r="AD5" s="594"/>
      <c r="AE5" s="594"/>
      <c r="AF5" s="594"/>
      <c r="AG5" s="594"/>
      <c r="AH5" s="594"/>
      <c r="AI5" s="594"/>
      <c r="AJ5" s="594"/>
      <c r="AK5" s="594"/>
      <c r="AL5" s="594"/>
      <c r="AM5" s="594"/>
      <c r="AN5" s="594"/>
      <c r="AO5" s="594"/>
      <c r="AP5" s="594"/>
      <c r="AQ5" s="594"/>
      <c r="AR5" s="594"/>
      <c r="AS5" s="594"/>
      <c r="AT5" s="594"/>
      <c r="AU5" s="594"/>
      <c r="AV5" s="594"/>
      <c r="AW5" s="594"/>
      <c r="AX5" s="594"/>
      <c r="AY5" s="594"/>
      <c r="AZ5" s="594"/>
      <c r="BA5" s="594"/>
      <c r="BB5" s="594"/>
      <c r="BC5" s="594"/>
      <c r="BD5" s="594"/>
      <c r="BE5" s="594"/>
      <c r="BF5" s="594"/>
      <c r="BG5" s="594"/>
      <c r="BH5" s="594"/>
      <c r="BI5" s="594"/>
      <c r="BJ5" s="594"/>
      <c r="BK5" s="594"/>
      <c r="BL5" s="594"/>
      <c r="BM5" s="594"/>
      <c r="BN5" s="594"/>
      <c r="BO5" s="594"/>
      <c r="BP5" s="594"/>
      <c r="BQ5" s="594"/>
      <c r="BR5" s="594"/>
      <c r="BS5" s="594"/>
      <c r="BT5" s="594"/>
      <c r="BU5" s="594"/>
      <c r="BV5" s="594"/>
      <c r="BW5" s="594"/>
      <c r="BX5" s="594"/>
      <c r="BY5" s="594"/>
      <c r="BZ5" s="594"/>
      <c r="CA5" s="594"/>
      <c r="CB5" s="594"/>
      <c r="CC5" s="594"/>
      <c r="CD5" s="594"/>
      <c r="CE5" s="594"/>
      <c r="CF5" s="594"/>
      <c r="CG5" s="594"/>
      <c r="CH5" s="594"/>
      <c r="CI5" s="594"/>
      <c r="CJ5" s="594"/>
      <c r="CK5" s="594"/>
      <c r="CL5" s="594"/>
      <c r="CM5" s="594"/>
      <c r="CN5" s="594"/>
      <c r="CO5" s="594"/>
      <c r="CP5" s="594"/>
      <c r="CQ5" s="594"/>
      <c r="CR5" s="594"/>
      <c r="CS5" s="594"/>
      <c r="CT5" s="594"/>
      <c r="CU5" s="594"/>
      <c r="CV5" s="594"/>
      <c r="CW5" s="594"/>
      <c r="CX5" s="594"/>
      <c r="CY5" s="594"/>
      <c r="CZ5" s="594"/>
      <c r="DA5" s="594"/>
      <c r="DB5" s="594"/>
      <c r="DC5" s="594"/>
      <c r="DD5" s="594"/>
      <c r="DE5" s="594"/>
      <c r="DF5" s="594"/>
      <c r="DG5" s="594"/>
      <c r="DH5" s="594"/>
      <c r="DI5" s="594"/>
      <c r="DJ5" s="594"/>
      <c r="DK5" s="594"/>
      <c r="DL5" s="594"/>
      <c r="DM5" s="594"/>
      <c r="DN5" s="594"/>
      <c r="DO5" s="594"/>
      <c r="DP5" s="594"/>
      <c r="DQ5" s="594"/>
      <c r="DR5" s="594"/>
      <c r="DS5" s="594"/>
      <c r="DT5" s="594"/>
      <c r="DU5" s="594"/>
      <c r="DV5" s="594"/>
      <c r="DW5" s="594"/>
      <c r="DX5" s="594"/>
      <c r="DY5" s="594"/>
      <c r="DZ5" s="594"/>
      <c r="EA5" s="594"/>
      <c r="EB5" s="594"/>
      <c r="EC5" s="594"/>
      <c r="ED5" s="594"/>
      <c r="EE5" s="594"/>
      <c r="EF5" s="594"/>
      <c r="EG5" s="594"/>
      <c r="EH5" s="594"/>
      <c r="EI5" s="594"/>
      <c r="EJ5" s="594"/>
      <c r="EK5" s="594"/>
      <c r="EL5" s="594"/>
      <c r="EM5" s="594"/>
      <c r="EN5" s="594"/>
      <c r="EO5" s="594"/>
      <c r="EP5" s="594"/>
      <c r="EQ5" s="594"/>
      <c r="ER5" s="594"/>
      <c r="ES5" s="594"/>
      <c r="ET5" s="594"/>
      <c r="EU5" s="594"/>
      <c r="EV5" s="594"/>
      <c r="EW5" s="594"/>
      <c r="EX5" s="594"/>
      <c r="EY5" s="594"/>
      <c r="EZ5" s="594"/>
      <c r="FA5" s="594"/>
      <c r="FB5" s="594"/>
      <c r="FC5" s="594"/>
      <c r="FD5" s="594"/>
      <c r="FE5" s="594"/>
      <c r="FF5" s="594"/>
      <c r="FG5" s="594"/>
      <c r="FH5" s="594"/>
      <c r="FI5" s="594"/>
      <c r="FJ5" s="594"/>
      <c r="FK5" s="594"/>
      <c r="FL5" s="594"/>
      <c r="FM5" s="594"/>
      <c r="FN5" s="594"/>
      <c r="FO5" s="594"/>
      <c r="FP5" s="594"/>
      <c r="FQ5" s="594"/>
      <c r="FR5" s="594"/>
    </row>
    <row r="6" spans="1:174" s="374" customFormat="1" ht="15.75">
      <c r="A6" s="631" t="s">
        <v>825</v>
      </c>
      <c r="B6" s="608" t="s">
        <v>544</v>
      </c>
      <c r="C6" s="609" t="s">
        <v>157</v>
      </c>
      <c r="D6" s="609" t="s">
        <v>573</v>
      </c>
      <c r="E6" s="610" t="s">
        <v>555</v>
      </c>
      <c r="F6" s="610" t="s">
        <v>578</v>
      </c>
      <c r="G6" s="611" t="s">
        <v>572</v>
      </c>
      <c r="H6" s="609" t="s">
        <v>583</v>
      </c>
      <c r="I6" s="609" t="s">
        <v>556</v>
      </c>
      <c r="J6" s="609" t="s">
        <v>565</v>
      </c>
      <c r="K6" s="612">
        <v>2611606</v>
      </c>
      <c r="L6" s="613">
        <v>1253.8</v>
      </c>
      <c r="M6" s="104"/>
      <c r="N6" s="594"/>
      <c r="O6" s="594"/>
      <c r="P6" s="594"/>
      <c r="Q6" s="594"/>
      <c r="R6" s="594"/>
      <c r="S6" s="594"/>
      <c r="T6" s="594"/>
      <c r="U6" s="594"/>
      <c r="V6" s="594"/>
      <c r="W6" s="594"/>
      <c r="X6" s="594"/>
      <c r="Y6" s="594"/>
      <c r="Z6" s="594"/>
      <c r="AA6" s="594"/>
      <c r="AB6" s="594"/>
      <c r="AC6" s="594"/>
      <c r="AD6" s="594"/>
      <c r="AE6" s="594"/>
      <c r="AF6" s="594"/>
      <c r="AG6" s="594"/>
      <c r="AH6" s="594"/>
      <c r="AI6" s="594"/>
      <c r="AJ6" s="594"/>
      <c r="AK6" s="594"/>
      <c r="AL6" s="594"/>
      <c r="AM6" s="594"/>
      <c r="AN6" s="594"/>
      <c r="AO6" s="594"/>
      <c r="AP6" s="594"/>
      <c r="AQ6" s="594"/>
      <c r="AR6" s="594"/>
      <c r="AS6" s="594"/>
      <c r="AT6" s="594"/>
      <c r="AU6" s="594"/>
      <c r="AV6" s="594"/>
      <c r="AW6" s="594"/>
      <c r="AX6" s="594"/>
      <c r="AY6" s="594"/>
      <c r="AZ6" s="594"/>
      <c r="BA6" s="594"/>
      <c r="BB6" s="594"/>
      <c r="BC6" s="594"/>
      <c r="BD6" s="594"/>
      <c r="BE6" s="594"/>
      <c r="BF6" s="594"/>
      <c r="BG6" s="594"/>
      <c r="BH6" s="594"/>
      <c r="BI6" s="594"/>
      <c r="BJ6" s="594"/>
      <c r="BK6" s="594"/>
      <c r="BL6" s="594"/>
      <c r="BM6" s="594"/>
      <c r="BN6" s="594"/>
      <c r="BO6" s="594"/>
      <c r="BP6" s="594"/>
      <c r="BQ6" s="594"/>
      <c r="BR6" s="594"/>
      <c r="BS6" s="594"/>
      <c r="BT6" s="594"/>
      <c r="BU6" s="594"/>
      <c r="BV6" s="594"/>
      <c r="BW6" s="594"/>
      <c r="BX6" s="594"/>
      <c r="BY6" s="594"/>
      <c r="BZ6" s="594"/>
      <c r="CA6" s="594"/>
      <c r="CB6" s="594"/>
      <c r="CC6" s="594"/>
      <c r="CD6" s="594"/>
      <c r="CE6" s="594"/>
      <c r="CF6" s="594"/>
      <c r="CG6" s="594"/>
      <c r="CH6" s="594"/>
      <c r="CI6" s="594"/>
      <c r="CJ6" s="594"/>
      <c r="CK6" s="594"/>
      <c r="CL6" s="594"/>
      <c r="CM6" s="594"/>
      <c r="CN6" s="594"/>
      <c r="CO6" s="594"/>
      <c r="CP6" s="594"/>
      <c r="CQ6" s="594"/>
      <c r="CR6" s="594"/>
      <c r="CS6" s="594"/>
      <c r="CT6" s="594"/>
      <c r="CU6" s="594"/>
      <c r="CV6" s="594"/>
      <c r="CW6" s="594"/>
      <c r="CX6" s="594"/>
      <c r="CY6" s="594"/>
      <c r="CZ6" s="594"/>
      <c r="DA6" s="594"/>
      <c r="DB6" s="594"/>
      <c r="DC6" s="594"/>
      <c r="DD6" s="594"/>
      <c r="DE6" s="594"/>
      <c r="DF6" s="594"/>
      <c r="DG6" s="594"/>
      <c r="DH6" s="594"/>
      <c r="DI6" s="594"/>
      <c r="DJ6" s="594"/>
      <c r="DK6" s="594"/>
      <c r="DL6" s="594"/>
      <c r="DM6" s="594"/>
      <c r="DN6" s="594"/>
      <c r="DO6" s="594"/>
      <c r="DP6" s="594"/>
      <c r="DQ6" s="594"/>
      <c r="DR6" s="594"/>
      <c r="DS6" s="594"/>
      <c r="DT6" s="594"/>
      <c r="DU6" s="594"/>
      <c r="DV6" s="594"/>
      <c r="DW6" s="594"/>
      <c r="DX6" s="594"/>
      <c r="DY6" s="594"/>
      <c r="DZ6" s="594"/>
      <c r="EA6" s="594"/>
      <c r="EB6" s="594"/>
      <c r="EC6" s="594"/>
      <c r="ED6" s="594"/>
      <c r="EE6" s="594"/>
      <c r="EF6" s="594"/>
      <c r="EG6" s="594"/>
      <c r="EH6" s="594"/>
      <c r="EI6" s="594"/>
      <c r="EJ6" s="594"/>
      <c r="EK6" s="594"/>
      <c r="EL6" s="594"/>
      <c r="EM6" s="594"/>
      <c r="EN6" s="594"/>
      <c r="EO6" s="594"/>
      <c r="EP6" s="594"/>
      <c r="EQ6" s="594"/>
      <c r="ER6" s="594"/>
      <c r="ES6" s="594"/>
      <c r="ET6" s="594"/>
      <c r="EU6" s="594"/>
      <c r="EV6" s="594"/>
      <c r="EW6" s="594"/>
      <c r="EX6" s="594"/>
      <c r="EY6" s="594"/>
      <c r="EZ6" s="594"/>
      <c r="FA6" s="594"/>
      <c r="FB6" s="594"/>
      <c r="FC6" s="594"/>
      <c r="FD6" s="594"/>
      <c r="FE6" s="594"/>
      <c r="FF6" s="594"/>
      <c r="FG6" s="594"/>
      <c r="FH6" s="594"/>
      <c r="FI6" s="594"/>
      <c r="FJ6" s="594"/>
      <c r="FK6" s="594"/>
      <c r="FL6" s="594"/>
      <c r="FM6" s="594"/>
      <c r="FN6" s="594"/>
      <c r="FO6" s="594"/>
      <c r="FP6" s="594"/>
      <c r="FQ6" s="594"/>
      <c r="FR6" s="594"/>
    </row>
    <row r="7" spans="1:174" s="374" customFormat="1" ht="15.75">
      <c r="A7" s="631" t="s">
        <v>825</v>
      </c>
      <c r="B7" s="608" t="s">
        <v>544</v>
      </c>
      <c r="C7" s="609" t="s">
        <v>157</v>
      </c>
      <c r="D7" s="609" t="s">
        <v>576</v>
      </c>
      <c r="E7" s="610" t="s">
        <v>566</v>
      </c>
      <c r="F7" s="610" t="s">
        <v>578</v>
      </c>
      <c r="G7" s="611" t="s">
        <v>572</v>
      </c>
      <c r="H7" s="609" t="s">
        <v>582</v>
      </c>
      <c r="I7" s="609" t="s">
        <v>567</v>
      </c>
      <c r="J7" s="609" t="s">
        <v>568</v>
      </c>
      <c r="K7" s="612">
        <v>2606002</v>
      </c>
      <c r="L7" s="613">
        <v>603.25</v>
      </c>
      <c r="M7" s="104"/>
      <c r="N7" s="594"/>
      <c r="O7" s="594"/>
      <c r="P7" s="594"/>
      <c r="Q7" s="594"/>
      <c r="R7" s="594"/>
      <c r="S7" s="594"/>
      <c r="T7" s="594"/>
      <c r="U7" s="594"/>
      <c r="V7" s="594"/>
      <c r="W7" s="594"/>
      <c r="X7" s="594"/>
      <c r="Y7" s="594"/>
      <c r="Z7" s="594"/>
      <c r="AA7" s="594"/>
      <c r="AB7" s="594"/>
      <c r="AC7" s="594"/>
      <c r="AD7" s="594"/>
      <c r="AE7" s="594"/>
      <c r="AF7" s="594"/>
      <c r="AG7" s="594"/>
      <c r="AH7" s="594"/>
      <c r="AI7" s="594"/>
      <c r="AJ7" s="594"/>
      <c r="AK7" s="594"/>
      <c r="AL7" s="594"/>
      <c r="AM7" s="594"/>
      <c r="AN7" s="594"/>
      <c r="AO7" s="594"/>
      <c r="AP7" s="594"/>
      <c r="AQ7" s="594"/>
      <c r="AR7" s="594"/>
      <c r="AS7" s="594"/>
      <c r="AT7" s="594"/>
      <c r="AU7" s="594"/>
      <c r="AV7" s="594"/>
      <c r="AW7" s="594"/>
      <c r="AX7" s="594"/>
      <c r="AY7" s="594"/>
      <c r="AZ7" s="594"/>
      <c r="BA7" s="594"/>
      <c r="BB7" s="594"/>
      <c r="BC7" s="594"/>
      <c r="BD7" s="594"/>
      <c r="BE7" s="594"/>
      <c r="BF7" s="594"/>
      <c r="BG7" s="594"/>
      <c r="BH7" s="594"/>
      <c r="BI7" s="594"/>
      <c r="BJ7" s="594"/>
      <c r="BK7" s="594"/>
      <c r="BL7" s="594"/>
      <c r="BM7" s="594"/>
      <c r="BN7" s="594"/>
      <c r="BO7" s="594"/>
      <c r="BP7" s="594"/>
      <c r="BQ7" s="594"/>
      <c r="BR7" s="594"/>
      <c r="BS7" s="594"/>
      <c r="BT7" s="594"/>
      <c r="BU7" s="594"/>
      <c r="BV7" s="594"/>
      <c r="BW7" s="594"/>
      <c r="BX7" s="594"/>
      <c r="BY7" s="594"/>
      <c r="BZ7" s="594"/>
      <c r="CA7" s="594"/>
      <c r="CB7" s="594"/>
      <c r="CC7" s="594"/>
      <c r="CD7" s="594"/>
      <c r="CE7" s="594"/>
      <c r="CF7" s="594"/>
      <c r="CG7" s="594"/>
      <c r="CH7" s="594"/>
      <c r="CI7" s="594"/>
      <c r="CJ7" s="594"/>
      <c r="CK7" s="594"/>
      <c r="CL7" s="594"/>
      <c r="CM7" s="594"/>
      <c r="CN7" s="594"/>
      <c r="CO7" s="594"/>
      <c r="CP7" s="594"/>
      <c r="CQ7" s="594"/>
      <c r="CR7" s="594"/>
      <c r="CS7" s="594"/>
      <c r="CT7" s="594"/>
      <c r="CU7" s="594"/>
      <c r="CV7" s="594"/>
      <c r="CW7" s="594"/>
      <c r="CX7" s="594"/>
      <c r="CY7" s="594"/>
      <c r="CZ7" s="594"/>
      <c r="DA7" s="594"/>
      <c r="DB7" s="594"/>
      <c r="DC7" s="594"/>
      <c r="DD7" s="594"/>
      <c r="DE7" s="594"/>
      <c r="DF7" s="594"/>
      <c r="DG7" s="594"/>
      <c r="DH7" s="594"/>
      <c r="DI7" s="594"/>
      <c r="DJ7" s="594"/>
      <c r="DK7" s="594"/>
      <c r="DL7" s="594"/>
      <c r="DM7" s="594"/>
      <c r="DN7" s="594"/>
      <c r="DO7" s="594"/>
      <c r="DP7" s="594"/>
      <c r="DQ7" s="594"/>
      <c r="DR7" s="594"/>
      <c r="DS7" s="594"/>
      <c r="DT7" s="594"/>
      <c r="DU7" s="594"/>
      <c r="DV7" s="594"/>
      <c r="DW7" s="594"/>
      <c r="DX7" s="594"/>
      <c r="DY7" s="594"/>
      <c r="DZ7" s="594"/>
      <c r="EA7" s="594"/>
      <c r="EB7" s="594"/>
      <c r="EC7" s="594"/>
      <c r="ED7" s="594"/>
      <c r="EE7" s="594"/>
      <c r="EF7" s="594"/>
      <c r="EG7" s="594"/>
      <c r="EH7" s="594"/>
      <c r="EI7" s="594"/>
      <c r="EJ7" s="594"/>
      <c r="EK7" s="594"/>
      <c r="EL7" s="594"/>
      <c r="EM7" s="594"/>
      <c r="EN7" s="594"/>
      <c r="EO7" s="594"/>
      <c r="EP7" s="594"/>
      <c r="EQ7" s="594"/>
      <c r="ER7" s="594"/>
      <c r="ES7" s="594"/>
      <c r="ET7" s="594"/>
      <c r="EU7" s="594"/>
      <c r="EV7" s="594"/>
      <c r="EW7" s="594"/>
      <c r="EX7" s="594"/>
      <c r="EY7" s="594"/>
      <c r="EZ7" s="594"/>
      <c r="FA7" s="594"/>
      <c r="FB7" s="594"/>
      <c r="FC7" s="594"/>
      <c r="FD7" s="594"/>
      <c r="FE7" s="594"/>
      <c r="FF7" s="594"/>
      <c r="FG7" s="594"/>
      <c r="FH7" s="594"/>
      <c r="FI7" s="594"/>
      <c r="FJ7" s="594"/>
      <c r="FK7" s="594"/>
      <c r="FL7" s="594"/>
      <c r="FM7" s="594"/>
      <c r="FN7" s="594"/>
      <c r="FO7" s="594"/>
      <c r="FP7" s="594"/>
      <c r="FQ7" s="594"/>
      <c r="FR7" s="594"/>
    </row>
    <row r="8" spans="1:174" s="374" customFormat="1" ht="15.75">
      <c r="A8" s="631" t="s">
        <v>825</v>
      </c>
      <c r="B8" s="608" t="s">
        <v>544</v>
      </c>
      <c r="C8" s="609" t="s">
        <v>156</v>
      </c>
      <c r="D8" s="609" t="s">
        <v>577</v>
      </c>
      <c r="E8" s="610" t="s">
        <v>569</v>
      </c>
      <c r="F8" s="610" t="s">
        <v>578</v>
      </c>
      <c r="G8" s="611" t="s">
        <v>572</v>
      </c>
      <c r="H8" s="609" t="s">
        <v>570</v>
      </c>
      <c r="I8" s="609" t="s">
        <v>567</v>
      </c>
      <c r="J8" s="609" t="s">
        <v>571</v>
      </c>
      <c r="K8" s="612">
        <v>2611606</v>
      </c>
      <c r="L8" s="613">
        <v>193.5</v>
      </c>
      <c r="M8" s="104"/>
      <c r="N8" s="594"/>
      <c r="O8" s="594"/>
      <c r="P8" s="594"/>
      <c r="Q8" s="594"/>
      <c r="R8" s="594"/>
      <c r="S8" s="594"/>
      <c r="T8" s="594"/>
      <c r="U8" s="594"/>
      <c r="V8" s="594"/>
      <c r="W8" s="594"/>
      <c r="X8" s="594"/>
      <c r="Y8" s="594"/>
      <c r="Z8" s="594"/>
      <c r="AA8" s="594"/>
      <c r="AB8" s="594"/>
      <c r="AC8" s="594"/>
      <c r="AD8" s="594"/>
      <c r="AE8" s="594"/>
      <c r="AF8" s="594"/>
      <c r="AG8" s="594"/>
      <c r="AH8" s="594"/>
      <c r="AI8" s="594"/>
      <c r="AJ8" s="594"/>
      <c r="AK8" s="594"/>
      <c r="AL8" s="594"/>
      <c r="AM8" s="594"/>
      <c r="AN8" s="594"/>
      <c r="AO8" s="594"/>
      <c r="AP8" s="594"/>
      <c r="AQ8" s="594"/>
      <c r="AR8" s="594"/>
      <c r="AS8" s="594"/>
      <c r="AT8" s="594"/>
      <c r="AU8" s="594"/>
      <c r="AV8" s="594"/>
      <c r="AW8" s="594"/>
      <c r="AX8" s="594"/>
      <c r="AY8" s="594"/>
      <c r="AZ8" s="594"/>
      <c r="BA8" s="594"/>
      <c r="BB8" s="594"/>
      <c r="BC8" s="594"/>
      <c r="BD8" s="594"/>
      <c r="BE8" s="594"/>
      <c r="BF8" s="594"/>
      <c r="BG8" s="594"/>
      <c r="BH8" s="594"/>
      <c r="BI8" s="594"/>
      <c r="BJ8" s="594"/>
      <c r="BK8" s="594"/>
      <c r="BL8" s="594"/>
      <c r="BM8" s="594"/>
      <c r="BN8" s="594"/>
      <c r="BO8" s="594"/>
      <c r="BP8" s="594"/>
      <c r="BQ8" s="594"/>
      <c r="BR8" s="594"/>
      <c r="BS8" s="594"/>
      <c r="BT8" s="594"/>
      <c r="BU8" s="594"/>
      <c r="BV8" s="594"/>
      <c r="BW8" s="594"/>
      <c r="BX8" s="594"/>
      <c r="BY8" s="594"/>
      <c r="BZ8" s="594"/>
      <c r="CA8" s="594"/>
      <c r="CB8" s="594"/>
      <c r="CC8" s="594"/>
      <c r="CD8" s="594"/>
      <c r="CE8" s="594"/>
      <c r="CF8" s="594"/>
      <c r="CG8" s="594"/>
      <c r="CH8" s="594"/>
      <c r="CI8" s="594"/>
      <c r="CJ8" s="594"/>
      <c r="CK8" s="594"/>
      <c r="CL8" s="594"/>
      <c r="CM8" s="594"/>
      <c r="CN8" s="594"/>
      <c r="CO8" s="594"/>
      <c r="CP8" s="594"/>
      <c r="CQ8" s="594"/>
      <c r="CR8" s="594"/>
      <c r="CS8" s="594"/>
      <c r="CT8" s="594"/>
      <c r="CU8" s="594"/>
      <c r="CV8" s="594"/>
      <c r="CW8" s="594"/>
      <c r="CX8" s="594"/>
      <c r="CY8" s="594"/>
      <c r="CZ8" s="594"/>
      <c r="DA8" s="594"/>
      <c r="DB8" s="594"/>
      <c r="DC8" s="594"/>
      <c r="DD8" s="594"/>
      <c r="DE8" s="594"/>
      <c r="DF8" s="594"/>
      <c r="DG8" s="594"/>
      <c r="DH8" s="594"/>
      <c r="DI8" s="594"/>
      <c r="DJ8" s="594"/>
      <c r="DK8" s="594"/>
      <c r="DL8" s="594"/>
      <c r="DM8" s="594"/>
      <c r="DN8" s="594"/>
      <c r="DO8" s="594"/>
      <c r="DP8" s="594"/>
      <c r="DQ8" s="594"/>
      <c r="DR8" s="594"/>
      <c r="DS8" s="594"/>
      <c r="DT8" s="594"/>
      <c r="DU8" s="594"/>
      <c r="DV8" s="594"/>
      <c r="DW8" s="594"/>
      <c r="DX8" s="594"/>
      <c r="DY8" s="594"/>
      <c r="DZ8" s="594"/>
      <c r="EA8" s="594"/>
      <c r="EB8" s="594"/>
      <c r="EC8" s="594"/>
      <c r="ED8" s="594"/>
      <c r="EE8" s="594"/>
      <c r="EF8" s="594"/>
      <c r="EG8" s="594"/>
      <c r="EH8" s="594"/>
      <c r="EI8" s="594"/>
      <c r="EJ8" s="594"/>
      <c r="EK8" s="594"/>
      <c r="EL8" s="594"/>
      <c r="EM8" s="594"/>
      <c r="EN8" s="594"/>
      <c r="EO8" s="594"/>
      <c r="EP8" s="594"/>
      <c r="EQ8" s="594"/>
      <c r="ER8" s="594"/>
      <c r="ES8" s="594"/>
      <c r="ET8" s="594"/>
      <c r="EU8" s="594"/>
      <c r="EV8" s="594"/>
      <c r="EW8" s="594"/>
      <c r="EX8" s="594"/>
      <c r="EY8" s="594"/>
      <c r="EZ8" s="594"/>
      <c r="FA8" s="594"/>
      <c r="FB8" s="594"/>
      <c r="FC8" s="594"/>
      <c r="FD8" s="594"/>
      <c r="FE8" s="594"/>
      <c r="FF8" s="594"/>
      <c r="FG8" s="594"/>
      <c r="FH8" s="594"/>
      <c r="FI8" s="594"/>
      <c r="FJ8" s="594"/>
      <c r="FK8" s="594"/>
      <c r="FL8" s="594"/>
      <c r="FM8" s="594"/>
      <c r="FN8" s="594"/>
      <c r="FO8" s="594"/>
      <c r="FP8" s="594"/>
      <c r="FQ8" s="594"/>
      <c r="FR8" s="594"/>
    </row>
    <row r="9" spans="1:174" s="374" customFormat="1" ht="15.75">
      <c r="A9" s="631" t="s">
        <v>825</v>
      </c>
      <c r="B9" s="608" t="s">
        <v>544</v>
      </c>
      <c r="C9" s="609" t="s">
        <v>918</v>
      </c>
      <c r="D9" s="609" t="s">
        <v>579</v>
      </c>
      <c r="E9" s="610" t="s">
        <v>580</v>
      </c>
      <c r="F9" s="610" t="s">
        <v>578</v>
      </c>
      <c r="G9" s="611" t="s">
        <v>572</v>
      </c>
      <c r="H9" s="609" t="s">
        <v>581</v>
      </c>
      <c r="I9" s="609" t="s">
        <v>556</v>
      </c>
      <c r="J9" s="609" t="s">
        <v>587</v>
      </c>
      <c r="K9" s="612">
        <v>3550308</v>
      </c>
      <c r="L9" s="613">
        <v>2108</v>
      </c>
      <c r="M9" s="104"/>
      <c r="N9" s="594"/>
      <c r="O9" s="594"/>
      <c r="P9" s="594"/>
      <c r="Q9" s="594"/>
      <c r="R9" s="594"/>
      <c r="S9" s="594"/>
      <c r="T9" s="594"/>
      <c r="U9" s="594"/>
      <c r="V9" s="594"/>
      <c r="W9" s="594"/>
      <c r="X9" s="594"/>
      <c r="Y9" s="594"/>
      <c r="Z9" s="594"/>
      <c r="AA9" s="594"/>
      <c r="AB9" s="594"/>
      <c r="AC9" s="594"/>
      <c r="AD9" s="594"/>
      <c r="AE9" s="594"/>
      <c r="AF9" s="594"/>
      <c r="AG9" s="594"/>
      <c r="AH9" s="594"/>
      <c r="AI9" s="594"/>
      <c r="AJ9" s="594"/>
      <c r="AK9" s="594"/>
      <c r="AL9" s="594"/>
      <c r="AM9" s="594"/>
      <c r="AN9" s="594"/>
      <c r="AO9" s="594"/>
      <c r="AP9" s="594"/>
      <c r="AQ9" s="594"/>
      <c r="AR9" s="594"/>
      <c r="AS9" s="594"/>
      <c r="AT9" s="594"/>
      <c r="AU9" s="594"/>
      <c r="AV9" s="594"/>
      <c r="AW9" s="594"/>
      <c r="AX9" s="594"/>
      <c r="AY9" s="594"/>
      <c r="AZ9" s="594"/>
      <c r="BA9" s="594"/>
      <c r="BB9" s="594"/>
      <c r="BC9" s="594"/>
      <c r="BD9" s="594"/>
      <c r="BE9" s="594"/>
      <c r="BF9" s="594"/>
      <c r="BG9" s="594"/>
      <c r="BH9" s="594"/>
      <c r="BI9" s="594"/>
      <c r="BJ9" s="594"/>
      <c r="BK9" s="594"/>
      <c r="BL9" s="594"/>
      <c r="BM9" s="594"/>
      <c r="BN9" s="594"/>
      <c r="BO9" s="594"/>
      <c r="BP9" s="594"/>
      <c r="BQ9" s="594"/>
      <c r="BR9" s="594"/>
      <c r="BS9" s="594"/>
      <c r="BT9" s="594"/>
      <c r="BU9" s="594"/>
      <c r="BV9" s="594"/>
      <c r="BW9" s="594"/>
      <c r="BX9" s="594"/>
      <c r="BY9" s="594"/>
      <c r="BZ9" s="594"/>
      <c r="CA9" s="594"/>
      <c r="CB9" s="594"/>
      <c r="CC9" s="594"/>
      <c r="CD9" s="594"/>
      <c r="CE9" s="594"/>
      <c r="CF9" s="594"/>
      <c r="CG9" s="594"/>
      <c r="CH9" s="594"/>
      <c r="CI9" s="594"/>
      <c r="CJ9" s="594"/>
      <c r="CK9" s="594"/>
      <c r="CL9" s="594"/>
      <c r="CM9" s="594"/>
      <c r="CN9" s="594"/>
      <c r="CO9" s="594"/>
      <c r="CP9" s="594"/>
      <c r="CQ9" s="594"/>
      <c r="CR9" s="594"/>
      <c r="CS9" s="594"/>
      <c r="CT9" s="594"/>
      <c r="CU9" s="594"/>
      <c r="CV9" s="594"/>
      <c r="CW9" s="594"/>
      <c r="CX9" s="594"/>
      <c r="CY9" s="594"/>
      <c r="CZ9" s="594"/>
      <c r="DA9" s="594"/>
      <c r="DB9" s="594"/>
      <c r="DC9" s="594"/>
      <c r="DD9" s="594"/>
      <c r="DE9" s="594"/>
      <c r="DF9" s="594"/>
      <c r="DG9" s="594"/>
      <c r="DH9" s="594"/>
      <c r="DI9" s="594"/>
      <c r="DJ9" s="594"/>
      <c r="DK9" s="594"/>
      <c r="DL9" s="594"/>
      <c r="DM9" s="594"/>
      <c r="DN9" s="594"/>
      <c r="DO9" s="594"/>
      <c r="DP9" s="594"/>
      <c r="DQ9" s="594"/>
      <c r="DR9" s="594"/>
      <c r="DS9" s="594"/>
      <c r="DT9" s="594"/>
      <c r="DU9" s="594"/>
      <c r="DV9" s="594"/>
      <c r="DW9" s="594"/>
      <c r="DX9" s="594"/>
      <c r="DY9" s="594"/>
      <c r="DZ9" s="594"/>
      <c r="EA9" s="594"/>
      <c r="EB9" s="594"/>
      <c r="EC9" s="594"/>
      <c r="ED9" s="594"/>
      <c r="EE9" s="594"/>
      <c r="EF9" s="594"/>
      <c r="EG9" s="594"/>
      <c r="EH9" s="594"/>
      <c r="EI9" s="594"/>
      <c r="EJ9" s="594"/>
      <c r="EK9" s="594"/>
      <c r="EL9" s="594"/>
      <c r="EM9" s="594"/>
      <c r="EN9" s="594"/>
      <c r="EO9" s="594"/>
      <c r="EP9" s="594"/>
      <c r="EQ9" s="594"/>
      <c r="ER9" s="594"/>
      <c r="ES9" s="594"/>
      <c r="ET9" s="594"/>
      <c r="EU9" s="594"/>
      <c r="EV9" s="594"/>
      <c r="EW9" s="594"/>
      <c r="EX9" s="594"/>
      <c r="EY9" s="594"/>
      <c r="EZ9" s="594"/>
      <c r="FA9" s="594"/>
      <c r="FB9" s="594"/>
      <c r="FC9" s="594"/>
      <c r="FD9" s="594"/>
      <c r="FE9" s="594"/>
      <c r="FF9" s="594"/>
      <c r="FG9" s="594"/>
      <c r="FH9" s="594"/>
      <c r="FI9" s="594"/>
      <c r="FJ9" s="594"/>
      <c r="FK9" s="594"/>
      <c r="FL9" s="594"/>
      <c r="FM9" s="594"/>
      <c r="FN9" s="594"/>
      <c r="FO9" s="594"/>
      <c r="FP9" s="594"/>
      <c r="FQ9" s="594"/>
      <c r="FR9" s="594"/>
    </row>
    <row r="10" spans="1:174" s="374" customFormat="1" ht="15.75">
      <c r="A10" s="631" t="s">
        <v>825</v>
      </c>
      <c r="B10" s="608" t="s">
        <v>544</v>
      </c>
      <c r="C10" s="609" t="s">
        <v>157</v>
      </c>
      <c r="D10" s="609" t="s">
        <v>588</v>
      </c>
      <c r="E10" s="610" t="s">
        <v>609</v>
      </c>
      <c r="F10" s="610" t="s">
        <v>578</v>
      </c>
      <c r="G10" s="611" t="s">
        <v>572</v>
      </c>
      <c r="H10" s="609" t="s">
        <v>589</v>
      </c>
      <c r="I10" s="609" t="s">
        <v>590</v>
      </c>
      <c r="J10" s="609" t="s">
        <v>591</v>
      </c>
      <c r="K10" s="612">
        <v>2611606</v>
      </c>
      <c r="L10" s="613">
        <v>1253.7</v>
      </c>
      <c r="M10" s="104"/>
      <c r="N10" s="594"/>
      <c r="O10" s="594"/>
      <c r="P10" s="594"/>
      <c r="Q10" s="594"/>
      <c r="R10" s="594"/>
      <c r="S10" s="594"/>
      <c r="T10" s="594"/>
      <c r="U10" s="594"/>
      <c r="V10" s="594"/>
      <c r="W10" s="594"/>
      <c r="X10" s="594"/>
      <c r="Y10" s="594"/>
      <c r="Z10" s="594"/>
      <c r="AA10" s="594"/>
      <c r="AB10" s="594"/>
      <c r="AC10" s="594"/>
      <c r="AD10" s="594"/>
      <c r="AE10" s="594"/>
      <c r="AF10" s="594"/>
      <c r="AG10" s="594"/>
      <c r="AH10" s="594"/>
      <c r="AI10" s="594"/>
      <c r="AJ10" s="594"/>
      <c r="AK10" s="594"/>
      <c r="AL10" s="594"/>
      <c r="AM10" s="594"/>
      <c r="AN10" s="594"/>
      <c r="AO10" s="594"/>
      <c r="AP10" s="594"/>
      <c r="AQ10" s="594"/>
      <c r="AR10" s="594"/>
      <c r="AS10" s="594"/>
      <c r="AT10" s="594"/>
      <c r="AU10" s="594"/>
      <c r="AV10" s="594"/>
      <c r="AW10" s="594"/>
      <c r="AX10" s="594"/>
      <c r="AY10" s="594"/>
      <c r="AZ10" s="594"/>
      <c r="BA10" s="594"/>
      <c r="BB10" s="594"/>
      <c r="BC10" s="594"/>
      <c r="BD10" s="594"/>
      <c r="BE10" s="594"/>
      <c r="BF10" s="594"/>
      <c r="BG10" s="594"/>
      <c r="BH10" s="594"/>
      <c r="BI10" s="594"/>
      <c r="BJ10" s="594"/>
      <c r="BK10" s="594"/>
      <c r="BL10" s="594"/>
      <c r="BM10" s="594"/>
      <c r="BN10" s="594"/>
      <c r="BO10" s="594"/>
      <c r="BP10" s="594"/>
      <c r="BQ10" s="594"/>
      <c r="BR10" s="594"/>
      <c r="BS10" s="594"/>
      <c r="BT10" s="594"/>
      <c r="BU10" s="594"/>
      <c r="BV10" s="594"/>
      <c r="BW10" s="594"/>
      <c r="BX10" s="594"/>
      <c r="BY10" s="594"/>
      <c r="BZ10" s="594"/>
      <c r="CA10" s="594"/>
      <c r="CB10" s="594"/>
      <c r="CC10" s="594"/>
      <c r="CD10" s="594"/>
      <c r="CE10" s="594"/>
      <c r="CF10" s="594"/>
      <c r="CG10" s="594"/>
      <c r="CH10" s="594"/>
      <c r="CI10" s="594"/>
      <c r="CJ10" s="594"/>
      <c r="CK10" s="594"/>
      <c r="CL10" s="594"/>
      <c r="CM10" s="594"/>
      <c r="CN10" s="594"/>
      <c r="CO10" s="594"/>
      <c r="CP10" s="594"/>
      <c r="CQ10" s="594"/>
      <c r="CR10" s="594"/>
      <c r="CS10" s="594"/>
      <c r="CT10" s="594"/>
      <c r="CU10" s="594"/>
      <c r="CV10" s="594"/>
      <c r="CW10" s="594"/>
      <c r="CX10" s="594"/>
      <c r="CY10" s="594"/>
      <c r="CZ10" s="594"/>
      <c r="DA10" s="594"/>
      <c r="DB10" s="594"/>
      <c r="DC10" s="594"/>
      <c r="DD10" s="594"/>
      <c r="DE10" s="594"/>
      <c r="DF10" s="594"/>
      <c r="DG10" s="594"/>
      <c r="DH10" s="594"/>
      <c r="DI10" s="594"/>
      <c r="DJ10" s="594"/>
      <c r="DK10" s="594"/>
      <c r="DL10" s="594"/>
      <c r="DM10" s="594"/>
      <c r="DN10" s="594"/>
      <c r="DO10" s="594"/>
      <c r="DP10" s="594"/>
      <c r="DQ10" s="594"/>
      <c r="DR10" s="594"/>
      <c r="DS10" s="594"/>
      <c r="DT10" s="594"/>
      <c r="DU10" s="594"/>
      <c r="DV10" s="594"/>
      <c r="DW10" s="594"/>
      <c r="DX10" s="594"/>
      <c r="DY10" s="594"/>
      <c r="DZ10" s="594"/>
      <c r="EA10" s="594"/>
      <c r="EB10" s="594"/>
      <c r="EC10" s="594"/>
      <c r="ED10" s="594"/>
      <c r="EE10" s="594"/>
      <c r="EF10" s="594"/>
      <c r="EG10" s="594"/>
      <c r="EH10" s="594"/>
      <c r="EI10" s="594"/>
      <c r="EJ10" s="594"/>
      <c r="EK10" s="594"/>
      <c r="EL10" s="594"/>
      <c r="EM10" s="594"/>
      <c r="EN10" s="594"/>
      <c r="EO10" s="594"/>
      <c r="EP10" s="594"/>
      <c r="EQ10" s="594"/>
      <c r="ER10" s="594"/>
      <c r="ES10" s="594"/>
      <c r="ET10" s="594"/>
      <c r="EU10" s="594"/>
      <c r="EV10" s="594"/>
      <c r="EW10" s="594"/>
      <c r="EX10" s="594"/>
      <c r="EY10" s="594"/>
      <c r="EZ10" s="594"/>
      <c r="FA10" s="594"/>
      <c r="FB10" s="594"/>
      <c r="FC10" s="594"/>
      <c r="FD10" s="594"/>
      <c r="FE10" s="594"/>
      <c r="FF10" s="594"/>
      <c r="FG10" s="594"/>
      <c r="FH10" s="594"/>
      <c r="FI10" s="594"/>
      <c r="FJ10" s="594"/>
      <c r="FK10" s="594"/>
      <c r="FL10" s="594"/>
      <c r="FM10" s="594"/>
      <c r="FN10" s="594"/>
      <c r="FO10" s="594"/>
      <c r="FP10" s="594"/>
      <c r="FQ10" s="594"/>
      <c r="FR10" s="594"/>
    </row>
    <row r="11" spans="1:174" s="374" customFormat="1" ht="15.75">
      <c r="A11" s="631" t="s">
        <v>825</v>
      </c>
      <c r="B11" s="608" t="s">
        <v>544</v>
      </c>
      <c r="C11" s="609" t="s">
        <v>918</v>
      </c>
      <c r="D11" s="609" t="s">
        <v>592</v>
      </c>
      <c r="E11" s="610" t="s">
        <v>593</v>
      </c>
      <c r="F11" s="610" t="s">
        <v>578</v>
      </c>
      <c r="G11" s="611" t="s">
        <v>572</v>
      </c>
      <c r="H11" s="609" t="s">
        <v>594</v>
      </c>
      <c r="I11" s="609" t="s">
        <v>556</v>
      </c>
      <c r="J11" s="609" t="s">
        <v>595</v>
      </c>
      <c r="K11" s="612">
        <v>2607901</v>
      </c>
      <c r="L11" s="613">
        <v>3090.6</v>
      </c>
      <c r="M11" s="104"/>
      <c r="N11" s="594"/>
      <c r="O11" s="594"/>
      <c r="P11" s="594"/>
      <c r="Q11" s="594"/>
      <c r="R11" s="594"/>
      <c r="S11" s="594"/>
      <c r="T11" s="594"/>
      <c r="U11" s="594"/>
      <c r="V11" s="594"/>
      <c r="W11" s="594"/>
      <c r="X11" s="594"/>
      <c r="Y11" s="594"/>
      <c r="Z11" s="594"/>
      <c r="AA11" s="594"/>
      <c r="AB11" s="594"/>
      <c r="AC11" s="594"/>
      <c r="AD11" s="594"/>
      <c r="AE11" s="594"/>
      <c r="AF11" s="594"/>
      <c r="AG11" s="594"/>
      <c r="AH11" s="594"/>
      <c r="AI11" s="594"/>
      <c r="AJ11" s="594"/>
      <c r="AK11" s="594"/>
      <c r="AL11" s="594"/>
      <c r="AM11" s="594"/>
      <c r="AN11" s="594"/>
      <c r="AO11" s="594"/>
      <c r="AP11" s="594"/>
      <c r="AQ11" s="594"/>
      <c r="AR11" s="594"/>
      <c r="AS11" s="594"/>
      <c r="AT11" s="594"/>
      <c r="AU11" s="594"/>
      <c r="AV11" s="594"/>
      <c r="AW11" s="594"/>
      <c r="AX11" s="594"/>
      <c r="AY11" s="594"/>
      <c r="AZ11" s="594"/>
      <c r="BA11" s="594"/>
      <c r="BB11" s="594"/>
      <c r="BC11" s="594"/>
      <c r="BD11" s="594"/>
      <c r="BE11" s="594"/>
      <c r="BF11" s="594"/>
      <c r="BG11" s="594"/>
      <c r="BH11" s="594"/>
      <c r="BI11" s="594"/>
      <c r="BJ11" s="594"/>
      <c r="BK11" s="594"/>
      <c r="BL11" s="594"/>
      <c r="BM11" s="594"/>
      <c r="BN11" s="594"/>
      <c r="BO11" s="594"/>
      <c r="BP11" s="594"/>
      <c r="BQ11" s="594"/>
      <c r="BR11" s="594"/>
      <c r="BS11" s="594"/>
      <c r="BT11" s="594"/>
      <c r="BU11" s="594"/>
      <c r="BV11" s="594"/>
      <c r="BW11" s="594"/>
      <c r="BX11" s="594"/>
      <c r="BY11" s="594"/>
      <c r="BZ11" s="594"/>
      <c r="CA11" s="594"/>
      <c r="CB11" s="594"/>
      <c r="CC11" s="594"/>
      <c r="CD11" s="594"/>
      <c r="CE11" s="594"/>
      <c r="CF11" s="594"/>
      <c r="CG11" s="594"/>
      <c r="CH11" s="594"/>
      <c r="CI11" s="594"/>
      <c r="CJ11" s="594"/>
      <c r="CK11" s="594"/>
      <c r="CL11" s="594"/>
      <c r="CM11" s="594"/>
      <c r="CN11" s="594"/>
      <c r="CO11" s="594"/>
      <c r="CP11" s="594"/>
      <c r="CQ11" s="594"/>
      <c r="CR11" s="594"/>
      <c r="CS11" s="594"/>
      <c r="CT11" s="594"/>
      <c r="CU11" s="594"/>
      <c r="CV11" s="594"/>
      <c r="CW11" s="594"/>
      <c r="CX11" s="594"/>
      <c r="CY11" s="594"/>
      <c r="CZ11" s="594"/>
      <c r="DA11" s="594"/>
      <c r="DB11" s="594"/>
      <c r="DC11" s="594"/>
      <c r="DD11" s="594"/>
      <c r="DE11" s="594"/>
      <c r="DF11" s="594"/>
      <c r="DG11" s="594"/>
      <c r="DH11" s="594"/>
      <c r="DI11" s="594"/>
      <c r="DJ11" s="594"/>
      <c r="DK11" s="594"/>
      <c r="DL11" s="594"/>
      <c r="DM11" s="594"/>
      <c r="DN11" s="594"/>
      <c r="DO11" s="594"/>
      <c r="DP11" s="594"/>
      <c r="DQ11" s="594"/>
      <c r="DR11" s="594"/>
      <c r="DS11" s="594"/>
      <c r="DT11" s="594"/>
      <c r="DU11" s="594"/>
      <c r="DV11" s="594"/>
      <c r="DW11" s="594"/>
      <c r="DX11" s="594"/>
      <c r="DY11" s="594"/>
      <c r="DZ11" s="594"/>
      <c r="EA11" s="594"/>
      <c r="EB11" s="594"/>
      <c r="EC11" s="594"/>
      <c r="ED11" s="594"/>
      <c r="EE11" s="594"/>
      <c r="EF11" s="594"/>
      <c r="EG11" s="594"/>
      <c r="EH11" s="594"/>
      <c r="EI11" s="594"/>
      <c r="EJ11" s="594"/>
      <c r="EK11" s="594"/>
      <c r="EL11" s="594"/>
      <c r="EM11" s="594"/>
      <c r="EN11" s="594"/>
      <c r="EO11" s="594"/>
      <c r="EP11" s="594"/>
      <c r="EQ11" s="594"/>
      <c r="ER11" s="594"/>
      <c r="ES11" s="594"/>
      <c r="ET11" s="594"/>
      <c r="EU11" s="594"/>
      <c r="EV11" s="594"/>
      <c r="EW11" s="594"/>
      <c r="EX11" s="594"/>
      <c r="EY11" s="594"/>
      <c r="EZ11" s="594"/>
      <c r="FA11" s="594"/>
      <c r="FB11" s="594"/>
      <c r="FC11" s="594"/>
      <c r="FD11" s="594"/>
      <c r="FE11" s="594"/>
      <c r="FF11" s="594"/>
      <c r="FG11" s="594"/>
      <c r="FH11" s="594"/>
      <c r="FI11" s="594"/>
      <c r="FJ11" s="594"/>
      <c r="FK11" s="594"/>
      <c r="FL11" s="594"/>
      <c r="FM11" s="594"/>
      <c r="FN11" s="594"/>
      <c r="FO11" s="594"/>
      <c r="FP11" s="594"/>
      <c r="FQ11" s="594"/>
      <c r="FR11" s="594"/>
    </row>
    <row r="12" spans="1:174" s="374" customFormat="1" ht="15.75">
      <c r="A12" s="631" t="s">
        <v>825</v>
      </c>
      <c r="B12" s="608" t="s">
        <v>544</v>
      </c>
      <c r="C12" s="609" t="s">
        <v>918</v>
      </c>
      <c r="D12" s="609" t="s">
        <v>596</v>
      </c>
      <c r="E12" s="610" t="s">
        <v>597</v>
      </c>
      <c r="F12" s="610" t="s">
        <v>578</v>
      </c>
      <c r="G12" s="611" t="s">
        <v>572</v>
      </c>
      <c r="H12" s="609" t="s">
        <v>598</v>
      </c>
      <c r="I12" s="609" t="s">
        <v>567</v>
      </c>
      <c r="J12" s="609" t="s">
        <v>599</v>
      </c>
      <c r="K12" s="612">
        <v>2611606</v>
      </c>
      <c r="L12" s="613">
        <v>512.79999999999995</v>
      </c>
      <c r="M12" s="104"/>
      <c r="N12" s="594"/>
      <c r="O12" s="594"/>
      <c r="P12" s="594"/>
      <c r="Q12" s="594"/>
      <c r="R12" s="594"/>
      <c r="S12" s="594"/>
      <c r="T12" s="594"/>
      <c r="U12" s="594"/>
      <c r="V12" s="594"/>
      <c r="W12" s="594"/>
      <c r="X12" s="594"/>
      <c r="Y12" s="594"/>
      <c r="Z12" s="594"/>
      <c r="AA12" s="594"/>
      <c r="AB12" s="594"/>
      <c r="AC12" s="594"/>
      <c r="AD12" s="594"/>
      <c r="AE12" s="594"/>
      <c r="AF12" s="594"/>
      <c r="AG12" s="594"/>
      <c r="AH12" s="594"/>
      <c r="AI12" s="594"/>
      <c r="AJ12" s="594"/>
      <c r="AK12" s="594"/>
      <c r="AL12" s="594"/>
      <c r="AM12" s="594"/>
      <c r="AN12" s="594"/>
      <c r="AO12" s="594"/>
      <c r="AP12" s="594"/>
      <c r="AQ12" s="594"/>
      <c r="AR12" s="594"/>
      <c r="AS12" s="594"/>
      <c r="AT12" s="594"/>
      <c r="AU12" s="594"/>
      <c r="AV12" s="594"/>
      <c r="AW12" s="594"/>
      <c r="AX12" s="594"/>
      <c r="AY12" s="594"/>
      <c r="AZ12" s="594"/>
      <c r="BA12" s="594"/>
      <c r="BB12" s="594"/>
      <c r="BC12" s="594"/>
      <c r="BD12" s="594"/>
      <c r="BE12" s="594"/>
      <c r="BF12" s="594"/>
      <c r="BG12" s="594"/>
      <c r="BH12" s="594"/>
      <c r="BI12" s="594"/>
      <c r="BJ12" s="594"/>
      <c r="BK12" s="594"/>
      <c r="BL12" s="594"/>
      <c r="BM12" s="594"/>
      <c r="BN12" s="594"/>
      <c r="BO12" s="594"/>
      <c r="BP12" s="594"/>
      <c r="BQ12" s="594"/>
      <c r="BR12" s="594"/>
      <c r="BS12" s="594"/>
      <c r="BT12" s="594"/>
      <c r="BU12" s="594"/>
      <c r="BV12" s="594"/>
      <c r="BW12" s="594"/>
      <c r="BX12" s="594"/>
      <c r="BY12" s="594"/>
      <c r="BZ12" s="594"/>
      <c r="CA12" s="594"/>
      <c r="CB12" s="594"/>
      <c r="CC12" s="594"/>
      <c r="CD12" s="594"/>
      <c r="CE12" s="594"/>
      <c r="CF12" s="594"/>
      <c r="CG12" s="594"/>
      <c r="CH12" s="594"/>
      <c r="CI12" s="594"/>
      <c r="CJ12" s="594"/>
      <c r="CK12" s="594"/>
      <c r="CL12" s="594"/>
      <c r="CM12" s="594"/>
      <c r="CN12" s="594"/>
      <c r="CO12" s="594"/>
      <c r="CP12" s="594"/>
      <c r="CQ12" s="594"/>
      <c r="CR12" s="594"/>
      <c r="CS12" s="594"/>
      <c r="CT12" s="594"/>
      <c r="CU12" s="594"/>
      <c r="CV12" s="594"/>
      <c r="CW12" s="594"/>
      <c r="CX12" s="594"/>
      <c r="CY12" s="594"/>
      <c r="CZ12" s="594"/>
      <c r="DA12" s="594"/>
      <c r="DB12" s="594"/>
      <c r="DC12" s="594"/>
      <c r="DD12" s="594"/>
      <c r="DE12" s="594"/>
      <c r="DF12" s="594"/>
      <c r="DG12" s="594"/>
      <c r="DH12" s="594"/>
      <c r="DI12" s="594"/>
      <c r="DJ12" s="594"/>
      <c r="DK12" s="594"/>
      <c r="DL12" s="594"/>
      <c r="DM12" s="594"/>
      <c r="DN12" s="594"/>
      <c r="DO12" s="594"/>
      <c r="DP12" s="594"/>
      <c r="DQ12" s="594"/>
      <c r="DR12" s="594"/>
      <c r="DS12" s="594"/>
      <c r="DT12" s="594"/>
      <c r="DU12" s="594"/>
      <c r="DV12" s="594"/>
      <c r="DW12" s="594"/>
      <c r="DX12" s="594"/>
      <c r="DY12" s="594"/>
      <c r="DZ12" s="594"/>
      <c r="EA12" s="594"/>
      <c r="EB12" s="594"/>
      <c r="EC12" s="594"/>
      <c r="ED12" s="594"/>
      <c r="EE12" s="594"/>
      <c r="EF12" s="594"/>
      <c r="EG12" s="594"/>
      <c r="EH12" s="594"/>
      <c r="EI12" s="594"/>
      <c r="EJ12" s="594"/>
      <c r="EK12" s="594"/>
      <c r="EL12" s="594"/>
      <c r="EM12" s="594"/>
      <c r="EN12" s="594"/>
      <c r="EO12" s="594"/>
      <c r="EP12" s="594"/>
      <c r="EQ12" s="594"/>
      <c r="ER12" s="594"/>
      <c r="ES12" s="594"/>
      <c r="ET12" s="594"/>
      <c r="EU12" s="594"/>
      <c r="EV12" s="594"/>
      <c r="EW12" s="594"/>
      <c r="EX12" s="594"/>
      <c r="EY12" s="594"/>
      <c r="EZ12" s="594"/>
      <c r="FA12" s="594"/>
      <c r="FB12" s="594"/>
      <c r="FC12" s="594"/>
      <c r="FD12" s="594"/>
      <c r="FE12" s="594"/>
      <c r="FF12" s="594"/>
      <c r="FG12" s="594"/>
      <c r="FH12" s="594"/>
      <c r="FI12" s="594"/>
      <c r="FJ12" s="594"/>
      <c r="FK12" s="594"/>
      <c r="FL12" s="594"/>
      <c r="FM12" s="594"/>
      <c r="FN12" s="594"/>
      <c r="FO12" s="594"/>
      <c r="FP12" s="594"/>
      <c r="FQ12" s="594"/>
      <c r="FR12" s="594"/>
    </row>
    <row r="13" spans="1:174" s="374" customFormat="1" ht="15.75">
      <c r="A13" s="631" t="s">
        <v>825</v>
      </c>
      <c r="B13" s="608" t="s">
        <v>544</v>
      </c>
      <c r="C13" s="609" t="s">
        <v>157</v>
      </c>
      <c r="D13" s="609" t="s">
        <v>600</v>
      </c>
      <c r="E13" s="610" t="s">
        <v>601</v>
      </c>
      <c r="F13" s="610" t="s">
        <v>578</v>
      </c>
      <c r="G13" s="611" t="s">
        <v>572</v>
      </c>
      <c r="H13" s="609" t="s">
        <v>602</v>
      </c>
      <c r="I13" s="609" t="s">
        <v>556</v>
      </c>
      <c r="J13" s="609" t="s">
        <v>603</v>
      </c>
      <c r="K13" s="612">
        <v>2607901</v>
      </c>
      <c r="L13" s="613">
        <v>6997.1</v>
      </c>
      <c r="M13" s="104"/>
      <c r="N13" s="594"/>
      <c r="O13" s="594"/>
      <c r="P13" s="594"/>
      <c r="Q13" s="594"/>
      <c r="R13" s="594"/>
      <c r="S13" s="594"/>
      <c r="T13" s="594"/>
      <c r="U13" s="594"/>
      <c r="V13" s="594"/>
      <c r="W13" s="594"/>
      <c r="X13" s="594"/>
      <c r="Y13" s="594"/>
      <c r="Z13" s="594"/>
      <c r="AA13" s="594"/>
      <c r="AB13" s="594"/>
      <c r="AC13" s="594"/>
      <c r="AD13" s="594"/>
      <c r="AE13" s="594"/>
      <c r="AF13" s="594"/>
      <c r="AG13" s="594"/>
      <c r="AH13" s="594"/>
      <c r="AI13" s="594"/>
      <c r="AJ13" s="594"/>
      <c r="AK13" s="594"/>
      <c r="AL13" s="594"/>
      <c r="AM13" s="594"/>
      <c r="AN13" s="594"/>
      <c r="AO13" s="594"/>
      <c r="AP13" s="594"/>
      <c r="AQ13" s="594"/>
      <c r="AR13" s="594"/>
      <c r="AS13" s="594"/>
      <c r="AT13" s="594"/>
      <c r="AU13" s="594"/>
      <c r="AV13" s="594"/>
      <c r="AW13" s="594"/>
      <c r="AX13" s="594"/>
      <c r="AY13" s="594"/>
      <c r="AZ13" s="594"/>
      <c r="BA13" s="594"/>
      <c r="BB13" s="594"/>
      <c r="BC13" s="594"/>
      <c r="BD13" s="594"/>
      <c r="BE13" s="594"/>
      <c r="BF13" s="594"/>
      <c r="BG13" s="594"/>
      <c r="BH13" s="594"/>
      <c r="BI13" s="594"/>
      <c r="BJ13" s="594"/>
      <c r="BK13" s="594"/>
      <c r="BL13" s="594"/>
      <c r="BM13" s="594"/>
      <c r="BN13" s="594"/>
      <c r="BO13" s="594"/>
      <c r="BP13" s="594"/>
      <c r="BQ13" s="594"/>
      <c r="BR13" s="594"/>
      <c r="BS13" s="594"/>
      <c r="BT13" s="594"/>
      <c r="BU13" s="594"/>
      <c r="BV13" s="594"/>
      <c r="BW13" s="594"/>
      <c r="BX13" s="594"/>
      <c r="BY13" s="594"/>
      <c r="BZ13" s="594"/>
      <c r="CA13" s="594"/>
      <c r="CB13" s="594"/>
      <c r="CC13" s="594"/>
      <c r="CD13" s="594"/>
      <c r="CE13" s="594"/>
      <c r="CF13" s="594"/>
      <c r="CG13" s="594"/>
      <c r="CH13" s="594"/>
      <c r="CI13" s="594"/>
      <c r="CJ13" s="594"/>
      <c r="CK13" s="594"/>
      <c r="CL13" s="594"/>
      <c r="CM13" s="594"/>
      <c r="CN13" s="594"/>
      <c r="CO13" s="594"/>
      <c r="CP13" s="594"/>
      <c r="CQ13" s="594"/>
      <c r="CR13" s="594"/>
      <c r="CS13" s="594"/>
      <c r="CT13" s="594"/>
      <c r="CU13" s="594"/>
      <c r="CV13" s="594"/>
      <c r="CW13" s="594"/>
      <c r="CX13" s="594"/>
      <c r="CY13" s="594"/>
      <c r="CZ13" s="594"/>
      <c r="DA13" s="594"/>
      <c r="DB13" s="594"/>
      <c r="DC13" s="594"/>
      <c r="DD13" s="594"/>
      <c r="DE13" s="594"/>
      <c r="DF13" s="594"/>
      <c r="DG13" s="594"/>
      <c r="DH13" s="594"/>
      <c r="DI13" s="594"/>
      <c r="DJ13" s="594"/>
      <c r="DK13" s="594"/>
      <c r="DL13" s="594"/>
      <c r="DM13" s="594"/>
      <c r="DN13" s="594"/>
      <c r="DO13" s="594"/>
      <c r="DP13" s="594"/>
      <c r="DQ13" s="594"/>
      <c r="DR13" s="594"/>
      <c r="DS13" s="594"/>
      <c r="DT13" s="594"/>
      <c r="DU13" s="594"/>
      <c r="DV13" s="594"/>
      <c r="DW13" s="594"/>
      <c r="DX13" s="594"/>
      <c r="DY13" s="594"/>
      <c r="DZ13" s="594"/>
      <c r="EA13" s="594"/>
      <c r="EB13" s="594"/>
      <c r="EC13" s="594"/>
      <c r="ED13" s="594"/>
      <c r="EE13" s="594"/>
      <c r="EF13" s="594"/>
      <c r="EG13" s="594"/>
      <c r="EH13" s="594"/>
      <c r="EI13" s="594"/>
      <c r="EJ13" s="594"/>
      <c r="EK13" s="594"/>
      <c r="EL13" s="594"/>
      <c r="EM13" s="594"/>
      <c r="EN13" s="594"/>
      <c r="EO13" s="594"/>
      <c r="EP13" s="594"/>
      <c r="EQ13" s="594"/>
      <c r="ER13" s="594"/>
      <c r="ES13" s="594"/>
      <c r="ET13" s="594"/>
      <c r="EU13" s="594"/>
      <c r="EV13" s="594"/>
      <c r="EW13" s="594"/>
      <c r="EX13" s="594"/>
      <c r="EY13" s="594"/>
      <c r="EZ13" s="594"/>
      <c r="FA13" s="594"/>
      <c r="FB13" s="594"/>
      <c r="FC13" s="594"/>
      <c r="FD13" s="594"/>
      <c r="FE13" s="594"/>
      <c r="FF13" s="594"/>
      <c r="FG13" s="594"/>
      <c r="FH13" s="594"/>
      <c r="FI13" s="594"/>
      <c r="FJ13" s="594"/>
      <c r="FK13" s="594"/>
      <c r="FL13" s="594"/>
      <c r="FM13" s="594"/>
      <c r="FN13" s="594"/>
      <c r="FO13" s="594"/>
      <c r="FP13" s="594"/>
      <c r="FQ13" s="594"/>
      <c r="FR13" s="594"/>
    </row>
    <row r="14" spans="1:174" s="374" customFormat="1" ht="15.75">
      <c r="A14" s="631" t="s">
        <v>825</v>
      </c>
      <c r="B14" s="608" t="s">
        <v>544</v>
      </c>
      <c r="C14" s="609" t="s">
        <v>157</v>
      </c>
      <c r="D14" s="609" t="s">
        <v>604</v>
      </c>
      <c r="E14" s="610" t="s">
        <v>605</v>
      </c>
      <c r="F14" s="610" t="s">
        <v>578</v>
      </c>
      <c r="G14" s="611" t="s">
        <v>572</v>
      </c>
      <c r="H14" s="609" t="s">
        <v>606</v>
      </c>
      <c r="I14" s="609" t="s">
        <v>607</v>
      </c>
      <c r="J14" s="609" t="s">
        <v>608</v>
      </c>
      <c r="K14" s="612">
        <v>2611606</v>
      </c>
      <c r="L14" s="613">
        <v>436.88</v>
      </c>
      <c r="M14" s="104"/>
      <c r="N14" s="594"/>
      <c r="O14" s="594"/>
      <c r="P14" s="594"/>
      <c r="Q14" s="594"/>
      <c r="R14" s="594"/>
      <c r="S14" s="594"/>
      <c r="T14" s="594"/>
      <c r="U14" s="594"/>
      <c r="V14" s="594"/>
      <c r="W14" s="594"/>
      <c r="X14" s="594"/>
      <c r="Y14" s="594"/>
      <c r="Z14" s="594"/>
      <c r="AA14" s="594"/>
      <c r="AB14" s="594"/>
      <c r="AC14" s="594"/>
      <c r="AD14" s="594"/>
      <c r="AE14" s="594"/>
      <c r="AF14" s="594"/>
      <c r="AG14" s="594"/>
      <c r="AH14" s="594"/>
      <c r="AI14" s="594"/>
      <c r="AJ14" s="594"/>
      <c r="AK14" s="594"/>
      <c r="AL14" s="594"/>
      <c r="AM14" s="594"/>
      <c r="AN14" s="594"/>
      <c r="AO14" s="594"/>
      <c r="AP14" s="594"/>
      <c r="AQ14" s="594"/>
      <c r="AR14" s="594"/>
      <c r="AS14" s="594"/>
      <c r="AT14" s="594"/>
      <c r="AU14" s="594"/>
      <c r="AV14" s="594"/>
      <c r="AW14" s="594"/>
      <c r="AX14" s="594"/>
      <c r="AY14" s="594"/>
      <c r="AZ14" s="594"/>
      <c r="BA14" s="594"/>
      <c r="BB14" s="594"/>
      <c r="BC14" s="594"/>
      <c r="BD14" s="594"/>
      <c r="BE14" s="594"/>
      <c r="BF14" s="594"/>
      <c r="BG14" s="594"/>
      <c r="BH14" s="594"/>
      <c r="BI14" s="594"/>
      <c r="BJ14" s="594"/>
      <c r="BK14" s="594"/>
      <c r="BL14" s="594"/>
      <c r="BM14" s="594"/>
      <c r="BN14" s="594"/>
      <c r="BO14" s="594"/>
      <c r="BP14" s="594"/>
      <c r="BQ14" s="594"/>
      <c r="BR14" s="594"/>
      <c r="BS14" s="594"/>
      <c r="BT14" s="594"/>
      <c r="BU14" s="594"/>
      <c r="BV14" s="594"/>
      <c r="BW14" s="594"/>
      <c r="BX14" s="594"/>
      <c r="BY14" s="594"/>
      <c r="BZ14" s="594"/>
      <c r="CA14" s="594"/>
      <c r="CB14" s="594"/>
      <c r="CC14" s="594"/>
      <c r="CD14" s="594"/>
      <c r="CE14" s="594"/>
      <c r="CF14" s="594"/>
      <c r="CG14" s="594"/>
      <c r="CH14" s="594"/>
      <c r="CI14" s="594"/>
      <c r="CJ14" s="594"/>
      <c r="CK14" s="594"/>
      <c r="CL14" s="594"/>
      <c r="CM14" s="594"/>
      <c r="CN14" s="594"/>
      <c r="CO14" s="594"/>
      <c r="CP14" s="594"/>
      <c r="CQ14" s="594"/>
      <c r="CR14" s="594"/>
      <c r="CS14" s="594"/>
      <c r="CT14" s="594"/>
      <c r="CU14" s="594"/>
      <c r="CV14" s="594"/>
      <c r="CW14" s="594"/>
      <c r="CX14" s="594"/>
      <c r="CY14" s="594"/>
      <c r="CZ14" s="594"/>
      <c r="DA14" s="594"/>
      <c r="DB14" s="594"/>
      <c r="DC14" s="594"/>
      <c r="DD14" s="594"/>
      <c r="DE14" s="594"/>
      <c r="DF14" s="594"/>
      <c r="DG14" s="594"/>
      <c r="DH14" s="594"/>
      <c r="DI14" s="594"/>
      <c r="DJ14" s="594"/>
      <c r="DK14" s="594"/>
      <c r="DL14" s="594"/>
      <c r="DM14" s="594"/>
      <c r="DN14" s="594"/>
      <c r="DO14" s="594"/>
      <c r="DP14" s="594"/>
      <c r="DQ14" s="594"/>
      <c r="DR14" s="594"/>
      <c r="DS14" s="594"/>
      <c r="DT14" s="594"/>
      <c r="DU14" s="594"/>
      <c r="DV14" s="594"/>
      <c r="DW14" s="594"/>
      <c r="DX14" s="594"/>
      <c r="DY14" s="594"/>
      <c r="DZ14" s="594"/>
      <c r="EA14" s="594"/>
      <c r="EB14" s="594"/>
      <c r="EC14" s="594"/>
      <c r="ED14" s="594"/>
      <c r="EE14" s="594"/>
      <c r="EF14" s="594"/>
      <c r="EG14" s="594"/>
      <c r="EH14" s="594"/>
      <c r="EI14" s="594"/>
      <c r="EJ14" s="594"/>
      <c r="EK14" s="594"/>
      <c r="EL14" s="594"/>
      <c r="EM14" s="594"/>
      <c r="EN14" s="594"/>
      <c r="EO14" s="594"/>
      <c r="EP14" s="594"/>
      <c r="EQ14" s="594"/>
      <c r="ER14" s="594"/>
      <c r="ES14" s="594"/>
      <c r="ET14" s="594"/>
      <c r="EU14" s="594"/>
      <c r="EV14" s="594"/>
      <c r="EW14" s="594"/>
      <c r="EX14" s="594"/>
      <c r="EY14" s="594"/>
      <c r="EZ14" s="594"/>
      <c r="FA14" s="594"/>
      <c r="FB14" s="594"/>
      <c r="FC14" s="594"/>
      <c r="FD14" s="594"/>
      <c r="FE14" s="594"/>
      <c r="FF14" s="594"/>
      <c r="FG14" s="594"/>
      <c r="FH14" s="594"/>
      <c r="FI14" s="594"/>
      <c r="FJ14" s="594"/>
      <c r="FK14" s="594"/>
      <c r="FL14" s="594"/>
      <c r="FM14" s="594"/>
      <c r="FN14" s="594"/>
      <c r="FO14" s="594"/>
      <c r="FP14" s="594"/>
      <c r="FQ14" s="594"/>
      <c r="FR14" s="594"/>
    </row>
    <row r="15" spans="1:174" s="374" customFormat="1" ht="15.75">
      <c r="A15" s="631" t="s">
        <v>825</v>
      </c>
      <c r="B15" s="608" t="s">
        <v>544</v>
      </c>
      <c r="C15" s="609" t="s">
        <v>157</v>
      </c>
      <c r="D15" s="609" t="s">
        <v>588</v>
      </c>
      <c r="E15" s="610" t="s">
        <v>609</v>
      </c>
      <c r="F15" s="610" t="s">
        <v>578</v>
      </c>
      <c r="G15" s="611" t="s">
        <v>572</v>
      </c>
      <c r="H15" s="609" t="s">
        <v>610</v>
      </c>
      <c r="I15" s="609" t="s">
        <v>611</v>
      </c>
      <c r="J15" s="609" t="s">
        <v>612</v>
      </c>
      <c r="K15" s="612">
        <v>2611606</v>
      </c>
      <c r="L15" s="613">
        <v>1891.64</v>
      </c>
      <c r="M15" s="104"/>
      <c r="N15" s="594"/>
      <c r="O15" s="594"/>
      <c r="P15" s="594"/>
      <c r="Q15" s="594"/>
      <c r="R15" s="594"/>
      <c r="S15" s="594"/>
      <c r="T15" s="594"/>
      <c r="U15" s="594"/>
      <c r="V15" s="594"/>
      <c r="W15" s="594"/>
      <c r="X15" s="594"/>
      <c r="Y15" s="594"/>
      <c r="Z15" s="594"/>
      <c r="AA15" s="594"/>
      <c r="AB15" s="594"/>
      <c r="AC15" s="594"/>
      <c r="AD15" s="594"/>
      <c r="AE15" s="594"/>
      <c r="AF15" s="594"/>
      <c r="AG15" s="594"/>
      <c r="AH15" s="594"/>
      <c r="AI15" s="594"/>
      <c r="AJ15" s="594"/>
      <c r="AK15" s="594"/>
      <c r="AL15" s="594"/>
      <c r="AM15" s="594"/>
      <c r="AN15" s="594"/>
      <c r="AO15" s="594"/>
      <c r="AP15" s="594"/>
      <c r="AQ15" s="594"/>
      <c r="AR15" s="594"/>
      <c r="AS15" s="594"/>
      <c r="AT15" s="594"/>
      <c r="AU15" s="594"/>
      <c r="AV15" s="594"/>
      <c r="AW15" s="594"/>
      <c r="AX15" s="594"/>
      <c r="AY15" s="594"/>
      <c r="AZ15" s="594"/>
      <c r="BA15" s="594"/>
      <c r="BB15" s="594"/>
      <c r="BC15" s="594"/>
      <c r="BD15" s="594"/>
      <c r="BE15" s="594"/>
      <c r="BF15" s="594"/>
      <c r="BG15" s="594"/>
      <c r="BH15" s="594"/>
      <c r="BI15" s="594"/>
      <c r="BJ15" s="594"/>
      <c r="BK15" s="594"/>
      <c r="BL15" s="594"/>
      <c r="BM15" s="594"/>
      <c r="BN15" s="594"/>
      <c r="BO15" s="594"/>
      <c r="BP15" s="594"/>
      <c r="BQ15" s="594"/>
      <c r="BR15" s="594"/>
      <c r="BS15" s="594"/>
      <c r="BT15" s="594"/>
      <c r="BU15" s="594"/>
      <c r="BV15" s="594"/>
      <c r="BW15" s="594"/>
      <c r="BX15" s="594"/>
      <c r="BY15" s="594"/>
      <c r="BZ15" s="594"/>
      <c r="CA15" s="594"/>
      <c r="CB15" s="594"/>
      <c r="CC15" s="594"/>
      <c r="CD15" s="594"/>
      <c r="CE15" s="594"/>
      <c r="CF15" s="594"/>
      <c r="CG15" s="594"/>
      <c r="CH15" s="594"/>
      <c r="CI15" s="594"/>
      <c r="CJ15" s="594"/>
      <c r="CK15" s="594"/>
      <c r="CL15" s="594"/>
      <c r="CM15" s="594"/>
      <c r="CN15" s="594"/>
      <c r="CO15" s="594"/>
      <c r="CP15" s="594"/>
      <c r="CQ15" s="594"/>
      <c r="CR15" s="594"/>
      <c r="CS15" s="594"/>
      <c r="CT15" s="594"/>
      <c r="CU15" s="594"/>
      <c r="CV15" s="594"/>
      <c r="CW15" s="594"/>
      <c r="CX15" s="594"/>
      <c r="CY15" s="594"/>
      <c r="CZ15" s="594"/>
      <c r="DA15" s="594"/>
      <c r="DB15" s="594"/>
      <c r="DC15" s="594"/>
      <c r="DD15" s="594"/>
      <c r="DE15" s="594"/>
      <c r="DF15" s="594"/>
      <c r="DG15" s="594"/>
      <c r="DH15" s="594"/>
      <c r="DI15" s="594"/>
      <c r="DJ15" s="594"/>
      <c r="DK15" s="594"/>
      <c r="DL15" s="594"/>
      <c r="DM15" s="594"/>
      <c r="DN15" s="594"/>
      <c r="DO15" s="594"/>
      <c r="DP15" s="594"/>
      <c r="DQ15" s="594"/>
      <c r="DR15" s="594"/>
      <c r="DS15" s="594"/>
      <c r="DT15" s="594"/>
      <c r="DU15" s="594"/>
      <c r="DV15" s="594"/>
      <c r="DW15" s="594"/>
      <c r="DX15" s="594"/>
      <c r="DY15" s="594"/>
      <c r="DZ15" s="594"/>
      <c r="EA15" s="594"/>
      <c r="EB15" s="594"/>
      <c r="EC15" s="594"/>
      <c r="ED15" s="594"/>
      <c r="EE15" s="594"/>
      <c r="EF15" s="594"/>
      <c r="EG15" s="594"/>
      <c r="EH15" s="594"/>
      <c r="EI15" s="594"/>
      <c r="EJ15" s="594"/>
      <c r="EK15" s="594"/>
      <c r="EL15" s="594"/>
      <c r="EM15" s="594"/>
      <c r="EN15" s="594"/>
      <c r="EO15" s="594"/>
      <c r="EP15" s="594"/>
      <c r="EQ15" s="594"/>
      <c r="ER15" s="594"/>
      <c r="ES15" s="594"/>
      <c r="ET15" s="594"/>
      <c r="EU15" s="594"/>
      <c r="EV15" s="594"/>
      <c r="EW15" s="594"/>
      <c r="EX15" s="594"/>
      <c r="EY15" s="594"/>
      <c r="EZ15" s="594"/>
      <c r="FA15" s="594"/>
      <c r="FB15" s="594"/>
      <c r="FC15" s="594"/>
      <c r="FD15" s="594"/>
      <c r="FE15" s="594"/>
      <c r="FF15" s="594"/>
      <c r="FG15" s="594"/>
      <c r="FH15" s="594"/>
      <c r="FI15" s="594"/>
      <c r="FJ15" s="594"/>
      <c r="FK15" s="594"/>
      <c r="FL15" s="594"/>
      <c r="FM15" s="594"/>
      <c r="FN15" s="594"/>
      <c r="FO15" s="594"/>
      <c r="FP15" s="594"/>
      <c r="FQ15" s="594"/>
      <c r="FR15" s="594"/>
    </row>
    <row r="16" spans="1:174" s="374" customFormat="1" ht="15.75">
      <c r="A16" s="631" t="s">
        <v>825</v>
      </c>
      <c r="B16" s="608" t="s">
        <v>544</v>
      </c>
      <c r="C16" s="609" t="s">
        <v>157</v>
      </c>
      <c r="D16" s="609" t="s">
        <v>592</v>
      </c>
      <c r="E16" s="610" t="s">
        <v>593</v>
      </c>
      <c r="F16" s="610" t="s">
        <v>578</v>
      </c>
      <c r="G16" s="611" t="s">
        <v>572</v>
      </c>
      <c r="H16" s="609" t="s">
        <v>613</v>
      </c>
      <c r="I16" s="609" t="s">
        <v>607</v>
      </c>
      <c r="J16" s="609" t="s">
        <v>614</v>
      </c>
      <c r="K16" s="612">
        <v>2607901</v>
      </c>
      <c r="L16" s="613">
        <v>379.8</v>
      </c>
      <c r="M16" s="104"/>
      <c r="N16" s="594"/>
      <c r="O16" s="594"/>
      <c r="P16" s="594"/>
      <c r="Q16" s="594"/>
      <c r="R16" s="594"/>
      <c r="S16" s="594"/>
      <c r="T16" s="594"/>
      <c r="U16" s="594"/>
      <c r="V16" s="594"/>
      <c r="W16" s="594"/>
      <c r="X16" s="594"/>
      <c r="Y16" s="594"/>
      <c r="Z16" s="594"/>
      <c r="AA16" s="594"/>
      <c r="AB16" s="594"/>
      <c r="AC16" s="594"/>
      <c r="AD16" s="594"/>
      <c r="AE16" s="594"/>
      <c r="AF16" s="594"/>
      <c r="AG16" s="594"/>
      <c r="AH16" s="594"/>
      <c r="AI16" s="594"/>
      <c r="AJ16" s="594"/>
      <c r="AK16" s="594"/>
      <c r="AL16" s="594"/>
      <c r="AM16" s="594"/>
      <c r="AN16" s="594"/>
      <c r="AO16" s="594"/>
      <c r="AP16" s="594"/>
      <c r="AQ16" s="594"/>
      <c r="AR16" s="594"/>
      <c r="AS16" s="594"/>
      <c r="AT16" s="594"/>
      <c r="AU16" s="594"/>
      <c r="AV16" s="594"/>
      <c r="AW16" s="594"/>
      <c r="AX16" s="594"/>
      <c r="AY16" s="594"/>
      <c r="AZ16" s="594"/>
      <c r="BA16" s="594"/>
      <c r="BB16" s="594"/>
      <c r="BC16" s="594"/>
      <c r="BD16" s="594"/>
      <c r="BE16" s="594"/>
      <c r="BF16" s="594"/>
      <c r="BG16" s="594"/>
      <c r="BH16" s="594"/>
      <c r="BI16" s="594"/>
      <c r="BJ16" s="594"/>
      <c r="BK16" s="594"/>
      <c r="BL16" s="594"/>
      <c r="BM16" s="594"/>
      <c r="BN16" s="594"/>
      <c r="BO16" s="594"/>
      <c r="BP16" s="594"/>
      <c r="BQ16" s="594"/>
      <c r="BR16" s="594"/>
      <c r="BS16" s="594"/>
      <c r="BT16" s="594"/>
      <c r="BU16" s="594"/>
      <c r="BV16" s="594"/>
      <c r="BW16" s="594"/>
      <c r="BX16" s="594"/>
      <c r="BY16" s="594"/>
      <c r="BZ16" s="594"/>
      <c r="CA16" s="594"/>
      <c r="CB16" s="594"/>
      <c r="CC16" s="594"/>
      <c r="CD16" s="594"/>
      <c r="CE16" s="594"/>
      <c r="CF16" s="594"/>
      <c r="CG16" s="594"/>
      <c r="CH16" s="594"/>
      <c r="CI16" s="594"/>
      <c r="CJ16" s="594"/>
      <c r="CK16" s="594"/>
      <c r="CL16" s="594"/>
      <c r="CM16" s="594"/>
      <c r="CN16" s="594"/>
      <c r="CO16" s="594"/>
      <c r="CP16" s="594"/>
      <c r="CQ16" s="594"/>
      <c r="CR16" s="594"/>
      <c r="CS16" s="594"/>
      <c r="CT16" s="594"/>
      <c r="CU16" s="594"/>
      <c r="CV16" s="594"/>
      <c r="CW16" s="594"/>
      <c r="CX16" s="594"/>
      <c r="CY16" s="594"/>
      <c r="CZ16" s="594"/>
      <c r="DA16" s="594"/>
      <c r="DB16" s="594"/>
      <c r="DC16" s="594"/>
      <c r="DD16" s="594"/>
      <c r="DE16" s="594"/>
      <c r="DF16" s="594"/>
      <c r="DG16" s="594"/>
      <c r="DH16" s="594"/>
      <c r="DI16" s="594"/>
      <c r="DJ16" s="594"/>
      <c r="DK16" s="594"/>
      <c r="DL16" s="594"/>
      <c r="DM16" s="594"/>
      <c r="DN16" s="594"/>
      <c r="DO16" s="594"/>
      <c r="DP16" s="594"/>
      <c r="DQ16" s="594"/>
      <c r="DR16" s="594"/>
      <c r="DS16" s="594"/>
      <c r="DT16" s="594"/>
      <c r="DU16" s="594"/>
      <c r="DV16" s="594"/>
      <c r="DW16" s="594"/>
      <c r="DX16" s="594"/>
      <c r="DY16" s="594"/>
      <c r="DZ16" s="594"/>
      <c r="EA16" s="594"/>
      <c r="EB16" s="594"/>
      <c r="EC16" s="594"/>
      <c r="ED16" s="594"/>
      <c r="EE16" s="594"/>
      <c r="EF16" s="594"/>
      <c r="EG16" s="594"/>
      <c r="EH16" s="594"/>
      <c r="EI16" s="594"/>
      <c r="EJ16" s="594"/>
      <c r="EK16" s="594"/>
      <c r="EL16" s="594"/>
      <c r="EM16" s="594"/>
      <c r="EN16" s="594"/>
      <c r="EO16" s="594"/>
      <c r="EP16" s="594"/>
      <c r="EQ16" s="594"/>
      <c r="ER16" s="594"/>
      <c r="ES16" s="594"/>
      <c r="ET16" s="594"/>
      <c r="EU16" s="594"/>
      <c r="EV16" s="594"/>
      <c r="EW16" s="594"/>
      <c r="EX16" s="594"/>
      <c r="EY16" s="594"/>
      <c r="EZ16" s="594"/>
      <c r="FA16" s="594"/>
      <c r="FB16" s="594"/>
      <c r="FC16" s="594"/>
      <c r="FD16" s="594"/>
      <c r="FE16" s="594"/>
      <c r="FF16" s="594"/>
      <c r="FG16" s="594"/>
      <c r="FH16" s="594"/>
      <c r="FI16" s="594"/>
      <c r="FJ16" s="594"/>
      <c r="FK16" s="594"/>
      <c r="FL16" s="594"/>
      <c r="FM16" s="594"/>
      <c r="FN16" s="594"/>
      <c r="FO16" s="594"/>
      <c r="FP16" s="594"/>
      <c r="FQ16" s="594"/>
      <c r="FR16" s="594"/>
    </row>
    <row r="17" spans="1:174" s="374" customFormat="1" ht="15.75">
      <c r="A17" s="631" t="s">
        <v>825</v>
      </c>
      <c r="B17" s="608" t="s">
        <v>544</v>
      </c>
      <c r="C17" s="609" t="s">
        <v>157</v>
      </c>
      <c r="D17" s="609" t="s">
        <v>600</v>
      </c>
      <c r="E17" s="610" t="s">
        <v>601</v>
      </c>
      <c r="F17" s="610" t="s">
        <v>578</v>
      </c>
      <c r="G17" s="611" t="s">
        <v>572</v>
      </c>
      <c r="H17" s="609" t="s">
        <v>615</v>
      </c>
      <c r="I17" s="609" t="s">
        <v>607</v>
      </c>
      <c r="J17" s="609" t="s">
        <v>616</v>
      </c>
      <c r="K17" s="612">
        <v>2607901</v>
      </c>
      <c r="L17" s="613">
        <v>1726.95</v>
      </c>
      <c r="M17" s="10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594"/>
      <c r="AB17" s="594"/>
      <c r="AC17" s="594"/>
      <c r="AD17" s="594"/>
      <c r="AE17" s="594"/>
      <c r="AF17" s="594"/>
      <c r="AG17" s="594"/>
      <c r="AH17" s="594"/>
      <c r="AI17" s="594"/>
      <c r="AJ17" s="594"/>
      <c r="AK17" s="594"/>
      <c r="AL17" s="594"/>
      <c r="AM17" s="594"/>
      <c r="AN17" s="594"/>
      <c r="AO17" s="594"/>
      <c r="AP17" s="594"/>
      <c r="AQ17" s="594"/>
      <c r="AR17" s="594"/>
      <c r="AS17" s="594"/>
      <c r="AT17" s="594"/>
      <c r="AU17" s="594"/>
      <c r="AV17" s="594"/>
      <c r="AW17" s="594"/>
      <c r="AX17" s="594"/>
      <c r="AY17" s="594"/>
      <c r="AZ17" s="594"/>
      <c r="BA17" s="594"/>
      <c r="BB17" s="594"/>
      <c r="BC17" s="594"/>
      <c r="BD17" s="594"/>
      <c r="BE17" s="594"/>
      <c r="BF17" s="594"/>
      <c r="BG17" s="594"/>
      <c r="BH17" s="594"/>
      <c r="BI17" s="594"/>
      <c r="BJ17" s="594"/>
      <c r="BK17" s="594"/>
      <c r="BL17" s="594"/>
      <c r="BM17" s="594"/>
      <c r="BN17" s="594"/>
      <c r="BO17" s="594"/>
      <c r="BP17" s="594"/>
      <c r="BQ17" s="594"/>
      <c r="BR17" s="594"/>
      <c r="BS17" s="594"/>
      <c r="BT17" s="594"/>
      <c r="BU17" s="594"/>
      <c r="BV17" s="594"/>
      <c r="BW17" s="594"/>
      <c r="BX17" s="594"/>
      <c r="BY17" s="594"/>
      <c r="BZ17" s="594"/>
      <c r="CA17" s="594"/>
      <c r="CB17" s="594"/>
      <c r="CC17" s="594"/>
      <c r="CD17" s="594"/>
      <c r="CE17" s="594"/>
      <c r="CF17" s="594"/>
      <c r="CG17" s="594"/>
      <c r="CH17" s="594"/>
      <c r="CI17" s="594"/>
      <c r="CJ17" s="594"/>
      <c r="CK17" s="594"/>
      <c r="CL17" s="594"/>
      <c r="CM17" s="594"/>
      <c r="CN17" s="594"/>
      <c r="CO17" s="594"/>
      <c r="CP17" s="594"/>
      <c r="CQ17" s="594"/>
      <c r="CR17" s="594"/>
      <c r="CS17" s="594"/>
      <c r="CT17" s="594"/>
      <c r="CU17" s="594"/>
      <c r="CV17" s="594"/>
      <c r="CW17" s="594"/>
      <c r="CX17" s="594"/>
      <c r="CY17" s="594"/>
      <c r="CZ17" s="594"/>
      <c r="DA17" s="594"/>
      <c r="DB17" s="594"/>
      <c r="DC17" s="594"/>
      <c r="DD17" s="594"/>
      <c r="DE17" s="594"/>
      <c r="DF17" s="594"/>
      <c r="DG17" s="594"/>
      <c r="DH17" s="594"/>
      <c r="DI17" s="594"/>
      <c r="DJ17" s="594"/>
      <c r="DK17" s="594"/>
      <c r="DL17" s="594"/>
      <c r="DM17" s="594"/>
      <c r="DN17" s="594"/>
      <c r="DO17" s="594"/>
      <c r="DP17" s="594"/>
      <c r="DQ17" s="594"/>
      <c r="DR17" s="594"/>
      <c r="DS17" s="594"/>
      <c r="DT17" s="594"/>
      <c r="DU17" s="594"/>
      <c r="DV17" s="594"/>
      <c r="DW17" s="594"/>
      <c r="DX17" s="594"/>
      <c r="DY17" s="594"/>
      <c r="DZ17" s="594"/>
      <c r="EA17" s="594"/>
      <c r="EB17" s="594"/>
      <c r="EC17" s="594"/>
      <c r="ED17" s="594"/>
      <c r="EE17" s="594"/>
      <c r="EF17" s="594"/>
      <c r="EG17" s="594"/>
      <c r="EH17" s="594"/>
      <c r="EI17" s="594"/>
      <c r="EJ17" s="594"/>
      <c r="EK17" s="594"/>
      <c r="EL17" s="594"/>
      <c r="EM17" s="594"/>
      <c r="EN17" s="594"/>
      <c r="EO17" s="594"/>
      <c r="EP17" s="594"/>
      <c r="EQ17" s="594"/>
      <c r="ER17" s="594"/>
      <c r="ES17" s="594"/>
      <c r="ET17" s="594"/>
      <c r="EU17" s="594"/>
      <c r="EV17" s="594"/>
      <c r="EW17" s="594"/>
      <c r="EX17" s="594"/>
      <c r="EY17" s="594"/>
      <c r="EZ17" s="594"/>
      <c r="FA17" s="594"/>
      <c r="FB17" s="594"/>
      <c r="FC17" s="594"/>
      <c r="FD17" s="594"/>
      <c r="FE17" s="594"/>
      <c r="FF17" s="594"/>
      <c r="FG17" s="594"/>
      <c r="FH17" s="594"/>
      <c r="FI17" s="594"/>
      <c r="FJ17" s="594"/>
      <c r="FK17" s="594"/>
      <c r="FL17" s="594"/>
      <c r="FM17" s="594"/>
      <c r="FN17" s="594"/>
      <c r="FO17" s="594"/>
      <c r="FP17" s="594"/>
      <c r="FQ17" s="594"/>
      <c r="FR17" s="594"/>
    </row>
    <row r="18" spans="1:174" s="374" customFormat="1" ht="16.5" customHeight="1">
      <c r="A18" s="631" t="s">
        <v>825</v>
      </c>
      <c r="B18" s="608" t="s">
        <v>544</v>
      </c>
      <c r="C18" s="609" t="s">
        <v>157</v>
      </c>
      <c r="D18" s="609" t="s">
        <v>617</v>
      </c>
      <c r="E18" s="610" t="s">
        <v>618</v>
      </c>
      <c r="F18" s="610" t="s">
        <v>578</v>
      </c>
      <c r="G18" s="611" t="s">
        <v>572</v>
      </c>
      <c r="H18" s="609" t="s">
        <v>619</v>
      </c>
      <c r="I18" s="609" t="s">
        <v>563</v>
      </c>
      <c r="J18" s="609" t="s">
        <v>620</v>
      </c>
      <c r="K18" s="612">
        <v>2611606</v>
      </c>
      <c r="L18" s="613">
        <v>3613.5</v>
      </c>
      <c r="M18" s="104"/>
      <c r="N18" s="594"/>
      <c r="O18" s="594"/>
      <c r="P18" s="594"/>
      <c r="Q18" s="594"/>
      <c r="R18" s="594"/>
      <c r="S18" s="594"/>
      <c r="T18" s="594"/>
      <c r="U18" s="594"/>
      <c r="V18" s="594"/>
      <c r="W18" s="594"/>
      <c r="X18" s="594"/>
      <c r="Y18" s="594"/>
      <c r="Z18" s="594"/>
      <c r="AA18" s="594"/>
      <c r="AB18" s="594"/>
      <c r="AC18" s="594"/>
      <c r="AD18" s="594"/>
      <c r="AE18" s="594"/>
      <c r="AF18" s="594"/>
      <c r="AG18" s="594"/>
      <c r="AH18" s="594"/>
      <c r="AI18" s="594"/>
      <c r="AJ18" s="594"/>
      <c r="AK18" s="594"/>
      <c r="AL18" s="594"/>
      <c r="AM18" s="594"/>
      <c r="AN18" s="594"/>
      <c r="AO18" s="594"/>
      <c r="AP18" s="594"/>
      <c r="AQ18" s="594"/>
      <c r="AR18" s="594"/>
      <c r="AS18" s="594"/>
      <c r="AT18" s="594"/>
      <c r="AU18" s="594"/>
      <c r="AV18" s="594"/>
      <c r="AW18" s="594"/>
      <c r="AX18" s="594"/>
      <c r="AY18" s="594"/>
      <c r="AZ18" s="594"/>
      <c r="BA18" s="594"/>
      <c r="BB18" s="594"/>
      <c r="BC18" s="594"/>
      <c r="BD18" s="594"/>
      <c r="BE18" s="594"/>
      <c r="BF18" s="594"/>
      <c r="BG18" s="594"/>
      <c r="BH18" s="594"/>
      <c r="BI18" s="594"/>
      <c r="BJ18" s="594"/>
      <c r="BK18" s="594"/>
      <c r="BL18" s="594"/>
      <c r="BM18" s="594"/>
      <c r="BN18" s="594"/>
      <c r="BO18" s="594"/>
      <c r="BP18" s="594"/>
      <c r="BQ18" s="594"/>
      <c r="BR18" s="594"/>
      <c r="BS18" s="594"/>
      <c r="BT18" s="594"/>
      <c r="BU18" s="594"/>
      <c r="BV18" s="594"/>
      <c r="BW18" s="594"/>
      <c r="BX18" s="594"/>
      <c r="BY18" s="594"/>
      <c r="BZ18" s="594"/>
      <c r="CA18" s="594"/>
      <c r="CB18" s="594"/>
      <c r="CC18" s="594"/>
      <c r="CD18" s="594"/>
      <c r="CE18" s="594"/>
      <c r="CF18" s="594"/>
      <c r="CG18" s="594"/>
      <c r="CH18" s="594"/>
      <c r="CI18" s="594"/>
      <c r="CJ18" s="594"/>
      <c r="CK18" s="594"/>
      <c r="CL18" s="594"/>
      <c r="CM18" s="594"/>
      <c r="CN18" s="594"/>
      <c r="CO18" s="594"/>
      <c r="CP18" s="594"/>
      <c r="CQ18" s="594"/>
      <c r="CR18" s="594"/>
      <c r="CS18" s="594"/>
      <c r="CT18" s="594"/>
      <c r="CU18" s="594"/>
      <c r="CV18" s="594"/>
      <c r="CW18" s="594"/>
      <c r="CX18" s="594"/>
      <c r="CY18" s="594"/>
      <c r="CZ18" s="594"/>
      <c r="DA18" s="594"/>
      <c r="DB18" s="594"/>
      <c r="DC18" s="594"/>
      <c r="DD18" s="594"/>
      <c r="DE18" s="594"/>
      <c r="DF18" s="594"/>
      <c r="DG18" s="594"/>
      <c r="DH18" s="594"/>
      <c r="DI18" s="594"/>
      <c r="DJ18" s="594"/>
      <c r="DK18" s="594"/>
      <c r="DL18" s="594"/>
      <c r="DM18" s="594"/>
      <c r="DN18" s="594"/>
      <c r="DO18" s="594"/>
      <c r="DP18" s="594"/>
      <c r="DQ18" s="594"/>
      <c r="DR18" s="594"/>
      <c r="DS18" s="594"/>
      <c r="DT18" s="594"/>
      <c r="DU18" s="594"/>
      <c r="DV18" s="594"/>
      <c r="DW18" s="594"/>
      <c r="DX18" s="594"/>
      <c r="DY18" s="594"/>
      <c r="DZ18" s="594"/>
      <c r="EA18" s="594"/>
      <c r="EB18" s="594"/>
      <c r="EC18" s="594"/>
      <c r="ED18" s="594"/>
      <c r="EE18" s="594"/>
      <c r="EF18" s="594"/>
      <c r="EG18" s="594"/>
      <c r="EH18" s="594"/>
      <c r="EI18" s="594"/>
      <c r="EJ18" s="594"/>
      <c r="EK18" s="594"/>
      <c r="EL18" s="594"/>
      <c r="EM18" s="594"/>
      <c r="EN18" s="594"/>
      <c r="EO18" s="594"/>
      <c r="EP18" s="594"/>
      <c r="EQ18" s="594"/>
      <c r="ER18" s="594"/>
      <c r="ES18" s="594"/>
      <c r="ET18" s="594"/>
      <c r="EU18" s="594"/>
      <c r="EV18" s="594"/>
      <c r="EW18" s="594"/>
      <c r="EX18" s="594"/>
      <c r="EY18" s="594"/>
      <c r="EZ18" s="594"/>
      <c r="FA18" s="594"/>
      <c r="FB18" s="594"/>
      <c r="FC18" s="594"/>
      <c r="FD18" s="594"/>
      <c r="FE18" s="594"/>
      <c r="FF18" s="594"/>
      <c r="FG18" s="594"/>
      <c r="FH18" s="594"/>
      <c r="FI18" s="594"/>
      <c r="FJ18" s="594"/>
      <c r="FK18" s="594"/>
      <c r="FL18" s="594"/>
      <c r="FM18" s="594"/>
      <c r="FN18" s="594"/>
      <c r="FO18" s="594"/>
      <c r="FP18" s="594"/>
      <c r="FQ18" s="594"/>
      <c r="FR18" s="594"/>
    </row>
    <row r="19" spans="1:174" s="376" customFormat="1" ht="15.75">
      <c r="A19" s="631" t="s">
        <v>825</v>
      </c>
      <c r="B19" s="608" t="s">
        <v>544</v>
      </c>
      <c r="C19" s="609" t="s">
        <v>157</v>
      </c>
      <c r="D19" s="609" t="s">
        <v>573</v>
      </c>
      <c r="E19" s="610" t="s">
        <v>555</v>
      </c>
      <c r="F19" s="610" t="s">
        <v>578</v>
      </c>
      <c r="G19" s="611" t="s">
        <v>572</v>
      </c>
      <c r="H19" s="609" t="s">
        <v>621</v>
      </c>
      <c r="I19" s="609" t="s">
        <v>607</v>
      </c>
      <c r="J19" s="609" t="s">
        <v>622</v>
      </c>
      <c r="K19" s="612">
        <v>2611606</v>
      </c>
      <c r="L19" s="613">
        <v>1209.48</v>
      </c>
      <c r="M19" s="596"/>
      <c r="N19" s="595"/>
      <c r="O19" s="595"/>
      <c r="P19" s="595"/>
      <c r="Q19" s="595"/>
      <c r="R19" s="595"/>
      <c r="S19" s="595"/>
      <c r="T19" s="595"/>
      <c r="U19" s="595"/>
      <c r="V19" s="595"/>
      <c r="W19" s="595"/>
      <c r="X19" s="595"/>
      <c r="Y19" s="595"/>
      <c r="Z19" s="595"/>
      <c r="AA19" s="595"/>
      <c r="AB19" s="595"/>
      <c r="AC19" s="595"/>
      <c r="AD19" s="595"/>
      <c r="AE19" s="595"/>
      <c r="AF19" s="595"/>
      <c r="AG19" s="595"/>
      <c r="AH19" s="595"/>
      <c r="AI19" s="595"/>
      <c r="AJ19" s="595"/>
      <c r="AK19" s="595"/>
      <c r="AL19" s="595"/>
      <c r="AM19" s="595"/>
      <c r="AN19" s="595"/>
      <c r="AO19" s="595"/>
      <c r="AP19" s="595"/>
      <c r="AQ19" s="595"/>
      <c r="AR19" s="595"/>
      <c r="AS19" s="595"/>
      <c r="AT19" s="595"/>
      <c r="AU19" s="595"/>
      <c r="AV19" s="595"/>
      <c r="AW19" s="595"/>
      <c r="AX19" s="595"/>
      <c r="AY19" s="595"/>
      <c r="AZ19" s="595"/>
      <c r="BA19" s="595"/>
      <c r="BB19" s="595"/>
      <c r="BC19" s="595"/>
      <c r="BD19" s="595"/>
      <c r="BE19" s="595"/>
      <c r="BF19" s="595"/>
      <c r="BG19" s="595"/>
      <c r="BH19" s="595"/>
      <c r="BI19" s="595"/>
      <c r="BJ19" s="595"/>
      <c r="BK19" s="595"/>
      <c r="BL19" s="595"/>
      <c r="BM19" s="595"/>
      <c r="BN19" s="595"/>
      <c r="BO19" s="595"/>
      <c r="BP19" s="595"/>
      <c r="BQ19" s="595"/>
      <c r="BR19" s="595"/>
      <c r="BS19" s="595"/>
      <c r="BT19" s="595"/>
      <c r="BU19" s="595"/>
      <c r="BV19" s="595"/>
      <c r="BW19" s="595"/>
      <c r="BX19" s="595"/>
      <c r="BY19" s="595"/>
      <c r="BZ19" s="595"/>
      <c r="CA19" s="595"/>
      <c r="CB19" s="595"/>
      <c r="CC19" s="595"/>
      <c r="CD19" s="595"/>
      <c r="CE19" s="595"/>
      <c r="CF19" s="595"/>
      <c r="CG19" s="595"/>
      <c r="CH19" s="595"/>
      <c r="CI19" s="595"/>
      <c r="CJ19" s="595"/>
      <c r="CK19" s="595"/>
      <c r="CL19" s="595"/>
      <c r="CM19" s="595"/>
      <c r="CN19" s="595"/>
      <c r="CO19" s="595"/>
      <c r="CP19" s="595"/>
      <c r="CQ19" s="595"/>
      <c r="CR19" s="595"/>
      <c r="CS19" s="595"/>
      <c r="CT19" s="595"/>
      <c r="CU19" s="595"/>
      <c r="CV19" s="595"/>
      <c r="CW19" s="595"/>
      <c r="CX19" s="595"/>
      <c r="CY19" s="595"/>
      <c r="CZ19" s="595"/>
      <c r="DA19" s="595"/>
      <c r="DB19" s="595"/>
      <c r="DC19" s="595"/>
      <c r="DD19" s="595"/>
      <c r="DE19" s="595"/>
      <c r="DF19" s="595"/>
      <c r="DG19" s="595"/>
      <c r="DH19" s="595"/>
      <c r="DI19" s="595"/>
      <c r="DJ19" s="595"/>
      <c r="DK19" s="595"/>
      <c r="DL19" s="595"/>
      <c r="DM19" s="595"/>
      <c r="DN19" s="595"/>
      <c r="DO19" s="595"/>
      <c r="DP19" s="595"/>
      <c r="DQ19" s="595"/>
      <c r="DR19" s="595"/>
      <c r="DS19" s="595"/>
      <c r="DT19" s="595"/>
      <c r="DU19" s="595"/>
      <c r="DV19" s="595"/>
      <c r="DW19" s="595"/>
      <c r="DX19" s="595"/>
      <c r="DY19" s="595"/>
      <c r="DZ19" s="595"/>
      <c r="EA19" s="595"/>
      <c r="EB19" s="595"/>
      <c r="EC19" s="595"/>
      <c r="ED19" s="595"/>
      <c r="EE19" s="595"/>
      <c r="EF19" s="595"/>
      <c r="EG19" s="595"/>
      <c r="EH19" s="595"/>
      <c r="EI19" s="595"/>
      <c r="EJ19" s="595"/>
      <c r="EK19" s="595"/>
      <c r="EL19" s="595"/>
      <c r="EM19" s="595"/>
      <c r="EN19" s="595"/>
      <c r="EO19" s="595"/>
      <c r="EP19" s="595"/>
      <c r="EQ19" s="595"/>
      <c r="ER19" s="595"/>
      <c r="ES19" s="595"/>
      <c r="ET19" s="595"/>
      <c r="EU19" s="595"/>
      <c r="EV19" s="595"/>
      <c r="EW19" s="595"/>
      <c r="EX19" s="595"/>
      <c r="EY19" s="595"/>
      <c r="EZ19" s="595"/>
      <c r="FA19" s="595"/>
      <c r="FB19" s="595"/>
      <c r="FC19" s="595"/>
      <c r="FD19" s="595"/>
      <c r="FE19" s="595"/>
      <c r="FF19" s="595"/>
      <c r="FG19" s="595"/>
      <c r="FH19" s="595"/>
      <c r="FI19" s="595"/>
      <c r="FJ19" s="595"/>
      <c r="FK19" s="595"/>
      <c r="FL19" s="595"/>
      <c r="FM19" s="595"/>
      <c r="FN19" s="595"/>
      <c r="FO19" s="595"/>
      <c r="FP19" s="595"/>
      <c r="FQ19" s="595"/>
      <c r="FR19" s="595"/>
    </row>
    <row r="20" spans="1:174" s="376" customFormat="1" ht="15.75">
      <c r="A20" s="631" t="s">
        <v>825</v>
      </c>
      <c r="B20" s="608" t="s">
        <v>544</v>
      </c>
      <c r="C20" s="609" t="s">
        <v>157</v>
      </c>
      <c r="D20" s="609" t="s">
        <v>623</v>
      </c>
      <c r="E20" s="610" t="s">
        <v>624</v>
      </c>
      <c r="F20" s="610" t="s">
        <v>578</v>
      </c>
      <c r="G20" s="611" t="s">
        <v>572</v>
      </c>
      <c r="H20" s="609" t="s">
        <v>625</v>
      </c>
      <c r="I20" s="609" t="s">
        <v>611</v>
      </c>
      <c r="J20" s="609" t="s">
        <v>626</v>
      </c>
      <c r="K20" s="612">
        <v>3106200</v>
      </c>
      <c r="L20" s="613">
        <v>1457.5</v>
      </c>
      <c r="M20" s="596"/>
      <c r="N20" s="595"/>
      <c r="O20" s="595"/>
      <c r="P20" s="595"/>
      <c r="Q20" s="595"/>
      <c r="R20" s="595"/>
      <c r="S20" s="595"/>
      <c r="T20" s="595"/>
      <c r="U20" s="595"/>
      <c r="V20" s="595"/>
      <c r="W20" s="595"/>
      <c r="X20" s="595"/>
      <c r="Y20" s="595"/>
      <c r="Z20" s="595"/>
      <c r="AA20" s="595"/>
      <c r="AB20" s="595"/>
      <c r="AC20" s="595"/>
      <c r="AD20" s="595"/>
      <c r="AE20" s="595"/>
      <c r="AF20" s="595"/>
      <c r="AG20" s="595"/>
      <c r="AH20" s="595"/>
      <c r="AI20" s="595"/>
      <c r="AJ20" s="595"/>
      <c r="AK20" s="595"/>
      <c r="AL20" s="595"/>
      <c r="AM20" s="595"/>
      <c r="AN20" s="595"/>
      <c r="AO20" s="595"/>
      <c r="AP20" s="595"/>
      <c r="AQ20" s="595"/>
      <c r="AR20" s="595"/>
      <c r="AS20" s="595"/>
      <c r="AT20" s="595"/>
      <c r="AU20" s="595"/>
      <c r="AV20" s="595"/>
      <c r="AW20" s="595"/>
      <c r="AX20" s="595"/>
      <c r="AY20" s="595"/>
      <c r="AZ20" s="595"/>
      <c r="BA20" s="595"/>
      <c r="BB20" s="595"/>
      <c r="BC20" s="595"/>
      <c r="BD20" s="595"/>
      <c r="BE20" s="595"/>
      <c r="BF20" s="595"/>
      <c r="BG20" s="595"/>
      <c r="BH20" s="595"/>
      <c r="BI20" s="595"/>
      <c r="BJ20" s="595"/>
      <c r="BK20" s="595"/>
      <c r="BL20" s="595"/>
      <c r="BM20" s="595"/>
      <c r="BN20" s="595"/>
      <c r="BO20" s="595"/>
      <c r="BP20" s="595"/>
      <c r="BQ20" s="595"/>
      <c r="BR20" s="595"/>
      <c r="BS20" s="595"/>
      <c r="BT20" s="595"/>
      <c r="BU20" s="595"/>
      <c r="BV20" s="595"/>
      <c r="BW20" s="595"/>
      <c r="BX20" s="595"/>
      <c r="BY20" s="595"/>
      <c r="BZ20" s="595"/>
      <c r="CA20" s="595"/>
      <c r="CB20" s="595"/>
      <c r="CC20" s="595"/>
      <c r="CD20" s="595"/>
      <c r="CE20" s="595"/>
      <c r="CF20" s="595"/>
      <c r="CG20" s="595"/>
      <c r="CH20" s="595"/>
      <c r="CI20" s="595"/>
      <c r="CJ20" s="595"/>
      <c r="CK20" s="595"/>
      <c r="CL20" s="595"/>
      <c r="CM20" s="595"/>
      <c r="CN20" s="595"/>
      <c r="CO20" s="595"/>
      <c r="CP20" s="595"/>
      <c r="CQ20" s="595"/>
      <c r="CR20" s="595"/>
      <c r="CS20" s="595"/>
      <c r="CT20" s="595"/>
      <c r="CU20" s="595"/>
      <c r="CV20" s="595"/>
      <c r="CW20" s="595"/>
      <c r="CX20" s="595"/>
      <c r="CY20" s="595"/>
      <c r="CZ20" s="595"/>
      <c r="DA20" s="595"/>
      <c r="DB20" s="595"/>
      <c r="DC20" s="595"/>
      <c r="DD20" s="595"/>
      <c r="DE20" s="595"/>
      <c r="DF20" s="595"/>
      <c r="DG20" s="595"/>
      <c r="DH20" s="595"/>
      <c r="DI20" s="595"/>
      <c r="DJ20" s="595"/>
      <c r="DK20" s="595"/>
      <c r="DL20" s="595"/>
      <c r="DM20" s="595"/>
      <c r="DN20" s="595"/>
      <c r="DO20" s="595"/>
      <c r="DP20" s="595"/>
      <c r="DQ20" s="595"/>
      <c r="DR20" s="595"/>
      <c r="DS20" s="595"/>
      <c r="DT20" s="595"/>
      <c r="DU20" s="595"/>
      <c r="DV20" s="595"/>
      <c r="DW20" s="595"/>
      <c r="DX20" s="595"/>
      <c r="DY20" s="595"/>
      <c r="DZ20" s="595"/>
      <c r="EA20" s="595"/>
      <c r="EB20" s="595"/>
      <c r="EC20" s="595"/>
      <c r="ED20" s="595"/>
      <c r="EE20" s="595"/>
      <c r="EF20" s="595"/>
      <c r="EG20" s="595"/>
      <c r="EH20" s="595"/>
      <c r="EI20" s="595"/>
      <c r="EJ20" s="595"/>
      <c r="EK20" s="595"/>
      <c r="EL20" s="595"/>
      <c r="EM20" s="595"/>
      <c r="EN20" s="595"/>
      <c r="EO20" s="595"/>
      <c r="EP20" s="595"/>
      <c r="EQ20" s="595"/>
      <c r="ER20" s="595"/>
      <c r="ES20" s="595"/>
      <c r="ET20" s="595"/>
      <c r="EU20" s="595"/>
      <c r="EV20" s="595"/>
      <c r="EW20" s="595"/>
      <c r="EX20" s="595"/>
      <c r="EY20" s="595"/>
      <c r="EZ20" s="595"/>
      <c r="FA20" s="595"/>
      <c r="FB20" s="595"/>
      <c r="FC20" s="595"/>
      <c r="FD20" s="595"/>
      <c r="FE20" s="595"/>
      <c r="FF20" s="595"/>
      <c r="FG20" s="595"/>
      <c r="FH20" s="595"/>
      <c r="FI20" s="595"/>
      <c r="FJ20" s="595"/>
      <c r="FK20" s="595"/>
      <c r="FL20" s="595"/>
      <c r="FM20" s="595"/>
      <c r="FN20" s="595"/>
      <c r="FO20" s="595"/>
      <c r="FP20" s="595"/>
      <c r="FQ20" s="595"/>
      <c r="FR20" s="595"/>
    </row>
    <row r="21" spans="1:174" s="376" customFormat="1" ht="15.75">
      <c r="A21" s="631" t="s">
        <v>825</v>
      </c>
      <c r="B21" s="608" t="s">
        <v>544</v>
      </c>
      <c r="C21" s="609" t="s">
        <v>157</v>
      </c>
      <c r="D21" s="609" t="s">
        <v>627</v>
      </c>
      <c r="E21" s="610" t="s">
        <v>555</v>
      </c>
      <c r="F21" s="610" t="s">
        <v>578</v>
      </c>
      <c r="G21" s="611" t="s">
        <v>572</v>
      </c>
      <c r="H21" s="609" t="s">
        <v>628</v>
      </c>
      <c r="I21" s="609" t="s">
        <v>607</v>
      </c>
      <c r="J21" s="609" t="s">
        <v>629</v>
      </c>
      <c r="K21" s="612">
        <v>2611606</v>
      </c>
      <c r="L21" s="613">
        <v>104.5</v>
      </c>
      <c r="M21" s="596"/>
      <c r="N21" s="595"/>
      <c r="O21" s="595"/>
      <c r="P21" s="595"/>
      <c r="Q21" s="595"/>
      <c r="R21" s="595"/>
      <c r="S21" s="595"/>
      <c r="T21" s="595"/>
      <c r="U21" s="595"/>
      <c r="V21" s="595"/>
      <c r="W21" s="595"/>
      <c r="X21" s="595"/>
      <c r="Y21" s="595"/>
      <c r="Z21" s="595"/>
      <c r="AA21" s="595"/>
      <c r="AB21" s="595"/>
      <c r="AC21" s="595"/>
      <c r="AD21" s="595"/>
      <c r="AE21" s="595"/>
      <c r="AF21" s="595"/>
      <c r="AG21" s="595"/>
      <c r="AH21" s="595"/>
      <c r="AI21" s="595"/>
      <c r="AJ21" s="595"/>
      <c r="AK21" s="595"/>
      <c r="AL21" s="595"/>
      <c r="AM21" s="595"/>
      <c r="AN21" s="595"/>
      <c r="AO21" s="595"/>
      <c r="AP21" s="595"/>
      <c r="AQ21" s="595"/>
      <c r="AR21" s="595"/>
      <c r="AS21" s="595"/>
      <c r="AT21" s="595"/>
      <c r="AU21" s="595"/>
      <c r="AV21" s="595"/>
      <c r="AW21" s="595"/>
      <c r="AX21" s="595"/>
      <c r="AY21" s="595"/>
      <c r="AZ21" s="595"/>
      <c r="BA21" s="595"/>
      <c r="BB21" s="595"/>
      <c r="BC21" s="595"/>
      <c r="BD21" s="595"/>
      <c r="BE21" s="595"/>
      <c r="BF21" s="595"/>
      <c r="BG21" s="595"/>
      <c r="BH21" s="595"/>
      <c r="BI21" s="595"/>
      <c r="BJ21" s="595"/>
      <c r="BK21" s="595"/>
      <c r="BL21" s="595"/>
      <c r="BM21" s="595"/>
      <c r="BN21" s="595"/>
      <c r="BO21" s="595"/>
      <c r="BP21" s="595"/>
      <c r="BQ21" s="595"/>
      <c r="BR21" s="595"/>
      <c r="BS21" s="595"/>
      <c r="BT21" s="595"/>
      <c r="BU21" s="595"/>
      <c r="BV21" s="595"/>
      <c r="BW21" s="595"/>
      <c r="BX21" s="595"/>
      <c r="BY21" s="595"/>
      <c r="BZ21" s="595"/>
      <c r="CA21" s="595"/>
      <c r="CB21" s="595"/>
      <c r="CC21" s="595"/>
      <c r="CD21" s="595"/>
      <c r="CE21" s="595"/>
      <c r="CF21" s="595"/>
      <c r="CG21" s="595"/>
      <c r="CH21" s="595"/>
      <c r="CI21" s="595"/>
      <c r="CJ21" s="595"/>
      <c r="CK21" s="595"/>
      <c r="CL21" s="595"/>
      <c r="CM21" s="595"/>
      <c r="CN21" s="595"/>
      <c r="CO21" s="595"/>
      <c r="CP21" s="595"/>
      <c r="CQ21" s="595"/>
      <c r="CR21" s="595"/>
      <c r="CS21" s="595"/>
      <c r="CT21" s="595"/>
      <c r="CU21" s="595"/>
      <c r="CV21" s="595"/>
      <c r="CW21" s="595"/>
      <c r="CX21" s="595"/>
      <c r="CY21" s="595"/>
      <c r="CZ21" s="595"/>
      <c r="DA21" s="595"/>
      <c r="DB21" s="595"/>
      <c r="DC21" s="595"/>
      <c r="DD21" s="595"/>
      <c r="DE21" s="595"/>
      <c r="DF21" s="595"/>
      <c r="DG21" s="595"/>
      <c r="DH21" s="595"/>
      <c r="DI21" s="595"/>
      <c r="DJ21" s="595"/>
      <c r="DK21" s="595"/>
      <c r="DL21" s="595"/>
      <c r="DM21" s="595"/>
      <c r="DN21" s="595"/>
      <c r="DO21" s="595"/>
      <c r="DP21" s="595"/>
      <c r="DQ21" s="595"/>
      <c r="DR21" s="595"/>
      <c r="DS21" s="595"/>
      <c r="DT21" s="595"/>
      <c r="DU21" s="595"/>
      <c r="DV21" s="595"/>
      <c r="DW21" s="595"/>
      <c r="DX21" s="595"/>
      <c r="DY21" s="595"/>
      <c r="DZ21" s="595"/>
      <c r="EA21" s="595"/>
      <c r="EB21" s="595"/>
      <c r="EC21" s="595"/>
      <c r="ED21" s="595"/>
      <c r="EE21" s="595"/>
      <c r="EF21" s="595"/>
      <c r="EG21" s="595"/>
      <c r="EH21" s="595"/>
      <c r="EI21" s="595"/>
      <c r="EJ21" s="595"/>
      <c r="EK21" s="595"/>
      <c r="EL21" s="595"/>
      <c r="EM21" s="595"/>
      <c r="EN21" s="595"/>
      <c r="EO21" s="595"/>
      <c r="EP21" s="595"/>
      <c r="EQ21" s="595"/>
      <c r="ER21" s="595"/>
      <c r="ES21" s="595"/>
      <c r="ET21" s="595"/>
      <c r="EU21" s="595"/>
      <c r="EV21" s="595"/>
      <c r="EW21" s="595"/>
      <c r="EX21" s="595"/>
      <c r="EY21" s="595"/>
      <c r="EZ21" s="595"/>
      <c r="FA21" s="595"/>
      <c r="FB21" s="595"/>
      <c r="FC21" s="595"/>
      <c r="FD21" s="595"/>
      <c r="FE21" s="595"/>
      <c r="FF21" s="595"/>
      <c r="FG21" s="595"/>
      <c r="FH21" s="595"/>
      <c r="FI21" s="595"/>
      <c r="FJ21" s="595"/>
      <c r="FK21" s="595"/>
      <c r="FL21" s="595"/>
      <c r="FM21" s="595"/>
      <c r="FN21" s="595"/>
      <c r="FO21" s="595"/>
      <c r="FP21" s="595"/>
      <c r="FQ21" s="595"/>
      <c r="FR21" s="595"/>
    </row>
    <row r="22" spans="1:174" s="376" customFormat="1" ht="15.75">
      <c r="A22" s="631" t="s">
        <v>825</v>
      </c>
      <c r="B22" s="608" t="s">
        <v>544</v>
      </c>
      <c r="C22" s="609" t="s">
        <v>157</v>
      </c>
      <c r="D22" s="609" t="s">
        <v>604</v>
      </c>
      <c r="E22" s="610" t="s">
        <v>605</v>
      </c>
      <c r="F22" s="610" t="s">
        <v>578</v>
      </c>
      <c r="G22" s="611" t="s">
        <v>572</v>
      </c>
      <c r="H22" s="609" t="s">
        <v>630</v>
      </c>
      <c r="I22" s="609" t="s">
        <v>611</v>
      </c>
      <c r="J22" s="609" t="s">
        <v>631</v>
      </c>
      <c r="K22" s="612">
        <v>2611606</v>
      </c>
      <c r="L22" s="613">
        <v>792.42</v>
      </c>
      <c r="M22" s="596"/>
      <c r="N22" s="595"/>
      <c r="O22" s="595"/>
      <c r="P22" s="595"/>
      <c r="Q22" s="595"/>
      <c r="R22" s="595"/>
      <c r="S22" s="595"/>
      <c r="T22" s="595"/>
      <c r="U22" s="595"/>
      <c r="V22" s="595"/>
      <c r="W22" s="595"/>
      <c r="X22" s="595"/>
      <c r="Y22" s="595"/>
      <c r="Z22" s="595"/>
      <c r="AA22" s="595"/>
      <c r="AB22" s="595"/>
      <c r="AC22" s="595"/>
      <c r="AD22" s="595"/>
      <c r="AE22" s="595"/>
      <c r="AF22" s="595"/>
      <c r="AG22" s="595"/>
      <c r="AH22" s="595"/>
      <c r="AI22" s="595"/>
      <c r="AJ22" s="595"/>
      <c r="AK22" s="595"/>
      <c r="AL22" s="595"/>
      <c r="AM22" s="595"/>
      <c r="AN22" s="595"/>
      <c r="AO22" s="595"/>
      <c r="AP22" s="595"/>
      <c r="AQ22" s="595"/>
      <c r="AR22" s="595"/>
      <c r="AS22" s="595"/>
      <c r="AT22" s="595"/>
      <c r="AU22" s="595"/>
      <c r="AV22" s="595"/>
      <c r="AW22" s="595"/>
      <c r="AX22" s="595"/>
      <c r="AY22" s="595"/>
      <c r="AZ22" s="595"/>
      <c r="BA22" s="595"/>
      <c r="BB22" s="595"/>
      <c r="BC22" s="595"/>
      <c r="BD22" s="595"/>
      <c r="BE22" s="595"/>
      <c r="BF22" s="595"/>
      <c r="BG22" s="595"/>
      <c r="BH22" s="595"/>
      <c r="BI22" s="595"/>
      <c r="BJ22" s="595"/>
      <c r="BK22" s="595"/>
      <c r="BL22" s="595"/>
      <c r="BM22" s="595"/>
      <c r="BN22" s="595"/>
      <c r="BO22" s="595"/>
      <c r="BP22" s="595"/>
      <c r="BQ22" s="595"/>
      <c r="BR22" s="595"/>
      <c r="BS22" s="595"/>
      <c r="BT22" s="595"/>
      <c r="BU22" s="595"/>
      <c r="BV22" s="595"/>
      <c r="BW22" s="595"/>
      <c r="BX22" s="595"/>
      <c r="BY22" s="595"/>
      <c r="BZ22" s="595"/>
      <c r="CA22" s="595"/>
      <c r="CB22" s="595"/>
      <c r="CC22" s="595"/>
      <c r="CD22" s="595"/>
      <c r="CE22" s="595"/>
      <c r="CF22" s="595"/>
      <c r="CG22" s="595"/>
      <c r="CH22" s="595"/>
      <c r="CI22" s="595"/>
      <c r="CJ22" s="595"/>
      <c r="CK22" s="595"/>
      <c r="CL22" s="595"/>
      <c r="CM22" s="595"/>
      <c r="CN22" s="595"/>
      <c r="CO22" s="595"/>
      <c r="CP22" s="595"/>
      <c r="CQ22" s="595"/>
      <c r="CR22" s="595"/>
      <c r="CS22" s="595"/>
      <c r="CT22" s="595"/>
      <c r="CU22" s="595"/>
      <c r="CV22" s="595"/>
      <c r="CW22" s="595"/>
      <c r="CX22" s="595"/>
      <c r="CY22" s="595"/>
      <c r="CZ22" s="595"/>
      <c r="DA22" s="595"/>
      <c r="DB22" s="595"/>
      <c r="DC22" s="595"/>
      <c r="DD22" s="595"/>
      <c r="DE22" s="595"/>
      <c r="DF22" s="595"/>
      <c r="DG22" s="595"/>
      <c r="DH22" s="595"/>
      <c r="DI22" s="595"/>
      <c r="DJ22" s="595"/>
      <c r="DK22" s="595"/>
      <c r="DL22" s="595"/>
      <c r="DM22" s="595"/>
      <c r="DN22" s="595"/>
      <c r="DO22" s="595"/>
      <c r="DP22" s="595"/>
      <c r="DQ22" s="595"/>
      <c r="DR22" s="595"/>
      <c r="DS22" s="595"/>
      <c r="DT22" s="595"/>
      <c r="DU22" s="595"/>
      <c r="DV22" s="595"/>
      <c r="DW22" s="595"/>
      <c r="DX22" s="595"/>
      <c r="DY22" s="595"/>
      <c r="DZ22" s="595"/>
      <c r="EA22" s="595"/>
      <c r="EB22" s="595"/>
      <c r="EC22" s="595"/>
      <c r="ED22" s="595"/>
      <c r="EE22" s="595"/>
      <c r="EF22" s="595"/>
      <c r="EG22" s="595"/>
      <c r="EH22" s="595"/>
      <c r="EI22" s="595"/>
      <c r="EJ22" s="595"/>
      <c r="EK22" s="595"/>
      <c r="EL22" s="595"/>
      <c r="EM22" s="595"/>
      <c r="EN22" s="595"/>
      <c r="EO22" s="595"/>
      <c r="EP22" s="595"/>
      <c r="EQ22" s="595"/>
      <c r="ER22" s="595"/>
      <c r="ES22" s="595"/>
      <c r="ET22" s="595"/>
      <c r="EU22" s="595"/>
      <c r="EV22" s="595"/>
      <c r="EW22" s="595"/>
      <c r="EX22" s="595"/>
      <c r="EY22" s="595"/>
      <c r="EZ22" s="595"/>
      <c r="FA22" s="595"/>
      <c r="FB22" s="595"/>
      <c r="FC22" s="595"/>
      <c r="FD22" s="595"/>
      <c r="FE22" s="595"/>
      <c r="FF22" s="595"/>
      <c r="FG22" s="595"/>
      <c r="FH22" s="595"/>
      <c r="FI22" s="595"/>
      <c r="FJ22" s="595"/>
      <c r="FK22" s="595"/>
      <c r="FL22" s="595"/>
      <c r="FM22" s="595"/>
      <c r="FN22" s="595"/>
      <c r="FO22" s="595"/>
      <c r="FP22" s="595"/>
      <c r="FQ22" s="595"/>
      <c r="FR22" s="595"/>
    </row>
    <row r="23" spans="1:174" s="374" customFormat="1" ht="15.75">
      <c r="A23" s="631" t="s">
        <v>825</v>
      </c>
      <c r="B23" s="608" t="s">
        <v>544</v>
      </c>
      <c r="C23" s="609" t="s">
        <v>918</v>
      </c>
      <c r="D23" s="609" t="s">
        <v>627</v>
      </c>
      <c r="E23" s="610" t="s">
        <v>555</v>
      </c>
      <c r="F23" s="610" t="s">
        <v>578</v>
      </c>
      <c r="G23" s="611" t="s">
        <v>572</v>
      </c>
      <c r="H23" s="609" t="s">
        <v>632</v>
      </c>
      <c r="I23" s="609" t="s">
        <v>611</v>
      </c>
      <c r="J23" s="609" t="s">
        <v>633</v>
      </c>
      <c r="K23" s="612">
        <v>2611606</v>
      </c>
      <c r="L23" s="613">
        <v>723.56</v>
      </c>
      <c r="M23" s="104"/>
      <c r="N23" s="594"/>
      <c r="O23" s="594"/>
      <c r="P23" s="594"/>
      <c r="Q23" s="594"/>
      <c r="R23" s="594"/>
      <c r="S23" s="594"/>
      <c r="T23" s="594"/>
      <c r="U23" s="594"/>
      <c r="V23" s="594"/>
      <c r="W23" s="594"/>
      <c r="X23" s="594"/>
      <c r="Y23" s="594"/>
      <c r="Z23" s="594"/>
      <c r="AA23" s="594"/>
      <c r="AB23" s="594"/>
      <c r="AC23" s="594"/>
      <c r="AD23" s="594"/>
      <c r="AE23" s="594"/>
      <c r="AF23" s="594"/>
      <c r="AG23" s="594"/>
      <c r="AH23" s="594"/>
      <c r="AI23" s="594"/>
      <c r="AJ23" s="594"/>
      <c r="AK23" s="594"/>
      <c r="AL23" s="594"/>
      <c r="AM23" s="594"/>
      <c r="AN23" s="594"/>
      <c r="AO23" s="594"/>
      <c r="AP23" s="594"/>
      <c r="AQ23" s="594"/>
      <c r="AR23" s="594"/>
      <c r="AS23" s="594"/>
      <c r="AT23" s="594"/>
      <c r="AU23" s="594"/>
      <c r="AV23" s="594"/>
      <c r="AW23" s="594"/>
      <c r="AX23" s="594"/>
      <c r="AY23" s="594"/>
      <c r="AZ23" s="594"/>
      <c r="BA23" s="594"/>
      <c r="BB23" s="594"/>
      <c r="BC23" s="594"/>
      <c r="BD23" s="594"/>
      <c r="BE23" s="594"/>
      <c r="BF23" s="594"/>
      <c r="BG23" s="594"/>
      <c r="BH23" s="594"/>
      <c r="BI23" s="594"/>
      <c r="BJ23" s="594"/>
      <c r="BK23" s="594"/>
      <c r="BL23" s="594"/>
      <c r="BM23" s="594"/>
      <c r="BN23" s="594"/>
      <c r="BO23" s="594"/>
      <c r="BP23" s="594"/>
      <c r="BQ23" s="594"/>
      <c r="BR23" s="594"/>
      <c r="BS23" s="594"/>
      <c r="BT23" s="594"/>
      <c r="BU23" s="594"/>
      <c r="BV23" s="594"/>
      <c r="BW23" s="594"/>
      <c r="BX23" s="594"/>
      <c r="BY23" s="594"/>
      <c r="BZ23" s="594"/>
      <c r="CA23" s="594"/>
      <c r="CB23" s="594"/>
      <c r="CC23" s="594"/>
      <c r="CD23" s="594"/>
      <c r="CE23" s="594"/>
      <c r="CF23" s="594"/>
      <c r="CG23" s="594"/>
      <c r="CH23" s="594"/>
      <c r="CI23" s="594"/>
      <c r="CJ23" s="594"/>
      <c r="CK23" s="594"/>
      <c r="CL23" s="594"/>
      <c r="CM23" s="594"/>
      <c r="CN23" s="594"/>
      <c r="CO23" s="594"/>
      <c r="CP23" s="594"/>
      <c r="CQ23" s="594"/>
      <c r="CR23" s="594"/>
      <c r="CS23" s="594"/>
      <c r="CT23" s="594"/>
      <c r="CU23" s="594"/>
      <c r="CV23" s="594"/>
      <c r="CW23" s="594"/>
      <c r="CX23" s="594"/>
      <c r="CY23" s="594"/>
      <c r="CZ23" s="594"/>
      <c r="DA23" s="594"/>
      <c r="DB23" s="594"/>
      <c r="DC23" s="594"/>
      <c r="DD23" s="594"/>
      <c r="DE23" s="594"/>
      <c r="DF23" s="594"/>
      <c r="DG23" s="594"/>
      <c r="DH23" s="594"/>
      <c r="DI23" s="594"/>
      <c r="DJ23" s="594"/>
      <c r="DK23" s="594"/>
      <c r="DL23" s="594"/>
      <c r="DM23" s="594"/>
      <c r="DN23" s="594"/>
      <c r="DO23" s="594"/>
      <c r="DP23" s="594"/>
      <c r="DQ23" s="594"/>
      <c r="DR23" s="594"/>
      <c r="DS23" s="594"/>
      <c r="DT23" s="594"/>
      <c r="DU23" s="594"/>
      <c r="DV23" s="594"/>
      <c r="DW23" s="594"/>
      <c r="DX23" s="594"/>
      <c r="DY23" s="594"/>
      <c r="DZ23" s="594"/>
      <c r="EA23" s="594"/>
      <c r="EB23" s="594"/>
      <c r="EC23" s="594"/>
      <c r="ED23" s="594"/>
      <c r="EE23" s="594"/>
      <c r="EF23" s="594"/>
      <c r="EG23" s="594"/>
      <c r="EH23" s="594"/>
      <c r="EI23" s="594"/>
      <c r="EJ23" s="594"/>
      <c r="EK23" s="594"/>
      <c r="EL23" s="594"/>
      <c r="EM23" s="594"/>
      <c r="EN23" s="594"/>
      <c r="EO23" s="594"/>
      <c r="EP23" s="594"/>
      <c r="EQ23" s="594"/>
      <c r="ER23" s="594"/>
      <c r="ES23" s="594"/>
      <c r="ET23" s="594"/>
      <c r="EU23" s="594"/>
      <c r="EV23" s="594"/>
      <c r="EW23" s="594"/>
      <c r="EX23" s="594"/>
      <c r="EY23" s="594"/>
      <c r="EZ23" s="594"/>
      <c r="FA23" s="594"/>
      <c r="FB23" s="594"/>
      <c r="FC23" s="594"/>
      <c r="FD23" s="594"/>
      <c r="FE23" s="594"/>
      <c r="FF23" s="594"/>
      <c r="FG23" s="594"/>
      <c r="FH23" s="594"/>
      <c r="FI23" s="594"/>
      <c r="FJ23" s="594"/>
      <c r="FK23" s="594"/>
      <c r="FL23" s="594"/>
      <c r="FM23" s="594"/>
      <c r="FN23" s="594"/>
      <c r="FO23" s="594"/>
      <c r="FP23" s="594"/>
      <c r="FQ23" s="594"/>
      <c r="FR23" s="594"/>
    </row>
    <row r="24" spans="1:174" s="374" customFormat="1" ht="15.75">
      <c r="A24" s="631" t="s">
        <v>825</v>
      </c>
      <c r="B24" s="608" t="s">
        <v>544</v>
      </c>
      <c r="C24" s="609" t="s">
        <v>918</v>
      </c>
      <c r="D24" s="609" t="s">
        <v>573</v>
      </c>
      <c r="E24" s="610" t="s">
        <v>555</v>
      </c>
      <c r="F24" s="610" t="s">
        <v>578</v>
      </c>
      <c r="G24" s="611" t="s">
        <v>572</v>
      </c>
      <c r="H24" s="609" t="s">
        <v>634</v>
      </c>
      <c r="I24" s="609" t="s">
        <v>611</v>
      </c>
      <c r="J24" s="609" t="s">
        <v>635</v>
      </c>
      <c r="K24" s="612">
        <v>2611606</v>
      </c>
      <c r="L24" s="613">
        <v>724.67</v>
      </c>
      <c r="M24" s="104"/>
      <c r="N24" s="594"/>
      <c r="O24" s="594"/>
      <c r="P24" s="594"/>
      <c r="Q24" s="594"/>
      <c r="R24" s="594"/>
      <c r="S24" s="594"/>
      <c r="T24" s="594"/>
      <c r="U24" s="594"/>
      <c r="V24" s="594"/>
      <c r="W24" s="594"/>
      <c r="X24" s="594"/>
      <c r="Y24" s="594"/>
      <c r="Z24" s="594"/>
      <c r="AA24" s="594"/>
      <c r="AB24" s="594"/>
      <c r="AC24" s="594"/>
      <c r="AD24" s="594"/>
      <c r="AE24" s="594"/>
      <c r="AF24" s="594"/>
      <c r="AG24" s="594"/>
      <c r="AH24" s="594"/>
      <c r="AI24" s="594"/>
      <c r="AJ24" s="594"/>
      <c r="AK24" s="594"/>
      <c r="AL24" s="594"/>
      <c r="AM24" s="594"/>
      <c r="AN24" s="594"/>
      <c r="AO24" s="594"/>
      <c r="AP24" s="594"/>
      <c r="AQ24" s="594"/>
      <c r="AR24" s="594"/>
      <c r="AS24" s="594"/>
      <c r="AT24" s="594"/>
      <c r="AU24" s="594"/>
      <c r="AV24" s="594"/>
      <c r="AW24" s="594"/>
      <c r="AX24" s="594"/>
      <c r="AY24" s="594"/>
      <c r="AZ24" s="594"/>
      <c r="BA24" s="594"/>
      <c r="BB24" s="594"/>
      <c r="BC24" s="594"/>
      <c r="BD24" s="594"/>
      <c r="BE24" s="594"/>
      <c r="BF24" s="594"/>
      <c r="BG24" s="594"/>
      <c r="BH24" s="594"/>
      <c r="BI24" s="594"/>
      <c r="BJ24" s="594"/>
      <c r="BK24" s="594"/>
      <c r="BL24" s="594"/>
      <c r="BM24" s="594"/>
      <c r="BN24" s="594"/>
      <c r="BO24" s="594"/>
      <c r="BP24" s="594"/>
      <c r="BQ24" s="594"/>
      <c r="BR24" s="594"/>
      <c r="BS24" s="594"/>
      <c r="BT24" s="594"/>
      <c r="BU24" s="594"/>
      <c r="BV24" s="594"/>
      <c r="BW24" s="594"/>
      <c r="BX24" s="594"/>
      <c r="BY24" s="594"/>
      <c r="BZ24" s="594"/>
      <c r="CA24" s="594"/>
      <c r="CB24" s="594"/>
      <c r="CC24" s="594"/>
      <c r="CD24" s="594"/>
      <c r="CE24" s="594"/>
      <c r="CF24" s="594"/>
      <c r="CG24" s="594"/>
      <c r="CH24" s="594"/>
      <c r="CI24" s="594"/>
      <c r="CJ24" s="594"/>
      <c r="CK24" s="594"/>
      <c r="CL24" s="594"/>
      <c r="CM24" s="594"/>
      <c r="CN24" s="594"/>
      <c r="CO24" s="594"/>
      <c r="CP24" s="594"/>
      <c r="CQ24" s="594"/>
      <c r="CR24" s="594"/>
      <c r="CS24" s="594"/>
      <c r="CT24" s="594"/>
      <c r="CU24" s="594"/>
      <c r="CV24" s="594"/>
      <c r="CW24" s="594"/>
      <c r="CX24" s="594"/>
      <c r="CY24" s="594"/>
      <c r="CZ24" s="594"/>
      <c r="DA24" s="594"/>
      <c r="DB24" s="594"/>
      <c r="DC24" s="594"/>
      <c r="DD24" s="594"/>
      <c r="DE24" s="594"/>
      <c r="DF24" s="594"/>
      <c r="DG24" s="594"/>
      <c r="DH24" s="594"/>
      <c r="DI24" s="594"/>
      <c r="DJ24" s="594"/>
      <c r="DK24" s="594"/>
      <c r="DL24" s="594"/>
      <c r="DM24" s="594"/>
      <c r="DN24" s="594"/>
      <c r="DO24" s="594"/>
      <c r="DP24" s="594"/>
      <c r="DQ24" s="594"/>
      <c r="DR24" s="594"/>
      <c r="DS24" s="594"/>
      <c r="DT24" s="594"/>
      <c r="DU24" s="594"/>
      <c r="DV24" s="594"/>
      <c r="DW24" s="594"/>
      <c r="DX24" s="594"/>
      <c r="DY24" s="594"/>
      <c r="DZ24" s="594"/>
      <c r="EA24" s="594"/>
      <c r="EB24" s="594"/>
      <c r="EC24" s="594"/>
      <c r="ED24" s="594"/>
      <c r="EE24" s="594"/>
      <c r="EF24" s="594"/>
      <c r="EG24" s="594"/>
      <c r="EH24" s="594"/>
      <c r="EI24" s="594"/>
      <c r="EJ24" s="594"/>
      <c r="EK24" s="594"/>
      <c r="EL24" s="594"/>
      <c r="EM24" s="594"/>
      <c r="EN24" s="594"/>
      <c r="EO24" s="594"/>
      <c r="EP24" s="594"/>
      <c r="EQ24" s="594"/>
      <c r="ER24" s="594"/>
      <c r="ES24" s="594"/>
      <c r="ET24" s="594"/>
      <c r="EU24" s="594"/>
      <c r="EV24" s="594"/>
      <c r="EW24" s="594"/>
      <c r="EX24" s="594"/>
      <c r="EY24" s="594"/>
      <c r="EZ24" s="594"/>
      <c r="FA24" s="594"/>
      <c r="FB24" s="594"/>
      <c r="FC24" s="594"/>
      <c r="FD24" s="594"/>
      <c r="FE24" s="594"/>
      <c r="FF24" s="594"/>
      <c r="FG24" s="594"/>
      <c r="FH24" s="594"/>
      <c r="FI24" s="594"/>
      <c r="FJ24" s="594"/>
      <c r="FK24" s="594"/>
      <c r="FL24" s="594"/>
      <c r="FM24" s="594"/>
      <c r="FN24" s="594"/>
      <c r="FO24" s="594"/>
      <c r="FP24" s="594"/>
      <c r="FQ24" s="594"/>
      <c r="FR24" s="594"/>
    </row>
    <row r="25" spans="1:174" s="374" customFormat="1" ht="15.75">
      <c r="A25" s="631" t="s">
        <v>825</v>
      </c>
      <c r="B25" s="608" t="s">
        <v>544</v>
      </c>
      <c r="C25" s="609" t="s">
        <v>918</v>
      </c>
      <c r="D25" s="609" t="s">
        <v>604</v>
      </c>
      <c r="E25" s="610" t="s">
        <v>605</v>
      </c>
      <c r="F25" s="610" t="s">
        <v>578</v>
      </c>
      <c r="G25" s="611" t="s">
        <v>572</v>
      </c>
      <c r="H25" s="609" t="s">
        <v>636</v>
      </c>
      <c r="I25" s="609" t="s">
        <v>611</v>
      </c>
      <c r="J25" s="609" t="s">
        <v>637</v>
      </c>
      <c r="K25" s="612">
        <v>2611606</v>
      </c>
      <c r="L25" s="613">
        <v>203.16</v>
      </c>
      <c r="M25" s="104"/>
      <c r="N25" s="594"/>
      <c r="O25" s="594"/>
      <c r="P25" s="594"/>
      <c r="Q25" s="594"/>
      <c r="R25" s="594"/>
      <c r="S25" s="594"/>
      <c r="T25" s="594"/>
      <c r="U25" s="594"/>
      <c r="V25" s="594"/>
      <c r="W25" s="594"/>
      <c r="X25" s="594"/>
      <c r="Y25" s="594"/>
      <c r="Z25" s="594"/>
      <c r="AA25" s="594"/>
      <c r="AB25" s="594"/>
      <c r="AC25" s="594"/>
      <c r="AD25" s="594"/>
      <c r="AE25" s="594"/>
      <c r="AF25" s="594"/>
      <c r="AG25" s="594"/>
      <c r="AH25" s="594"/>
      <c r="AI25" s="594"/>
      <c r="AJ25" s="594"/>
      <c r="AK25" s="594"/>
      <c r="AL25" s="594"/>
      <c r="AM25" s="594"/>
      <c r="AN25" s="594"/>
      <c r="AO25" s="594"/>
      <c r="AP25" s="594"/>
      <c r="AQ25" s="594"/>
      <c r="AR25" s="594"/>
      <c r="AS25" s="594"/>
      <c r="AT25" s="594"/>
      <c r="AU25" s="594"/>
      <c r="AV25" s="594"/>
      <c r="AW25" s="594"/>
      <c r="AX25" s="594"/>
      <c r="AY25" s="594"/>
      <c r="AZ25" s="594"/>
      <c r="BA25" s="594"/>
      <c r="BB25" s="594"/>
      <c r="BC25" s="594"/>
      <c r="BD25" s="594"/>
      <c r="BE25" s="594"/>
      <c r="BF25" s="594"/>
      <c r="BG25" s="594"/>
      <c r="BH25" s="594"/>
      <c r="BI25" s="594"/>
      <c r="BJ25" s="594"/>
      <c r="BK25" s="594"/>
      <c r="BL25" s="594"/>
      <c r="BM25" s="594"/>
      <c r="BN25" s="594"/>
      <c r="BO25" s="594"/>
      <c r="BP25" s="594"/>
      <c r="BQ25" s="594"/>
      <c r="BR25" s="594"/>
      <c r="BS25" s="594"/>
      <c r="BT25" s="594"/>
      <c r="BU25" s="594"/>
      <c r="BV25" s="594"/>
      <c r="BW25" s="594"/>
      <c r="BX25" s="594"/>
      <c r="BY25" s="594"/>
      <c r="BZ25" s="594"/>
      <c r="CA25" s="594"/>
      <c r="CB25" s="594"/>
      <c r="CC25" s="594"/>
      <c r="CD25" s="594"/>
      <c r="CE25" s="594"/>
      <c r="CF25" s="594"/>
      <c r="CG25" s="594"/>
      <c r="CH25" s="594"/>
      <c r="CI25" s="594"/>
      <c r="CJ25" s="594"/>
      <c r="CK25" s="594"/>
      <c r="CL25" s="594"/>
      <c r="CM25" s="594"/>
      <c r="CN25" s="594"/>
      <c r="CO25" s="594"/>
      <c r="CP25" s="594"/>
      <c r="CQ25" s="594"/>
      <c r="CR25" s="594"/>
      <c r="CS25" s="594"/>
      <c r="CT25" s="594"/>
      <c r="CU25" s="594"/>
      <c r="CV25" s="594"/>
      <c r="CW25" s="594"/>
      <c r="CX25" s="594"/>
      <c r="CY25" s="594"/>
      <c r="CZ25" s="594"/>
      <c r="DA25" s="594"/>
      <c r="DB25" s="594"/>
      <c r="DC25" s="594"/>
      <c r="DD25" s="594"/>
      <c r="DE25" s="594"/>
      <c r="DF25" s="594"/>
      <c r="DG25" s="594"/>
      <c r="DH25" s="594"/>
      <c r="DI25" s="594"/>
      <c r="DJ25" s="594"/>
      <c r="DK25" s="594"/>
      <c r="DL25" s="594"/>
      <c r="DM25" s="594"/>
      <c r="DN25" s="594"/>
      <c r="DO25" s="594"/>
      <c r="DP25" s="594"/>
      <c r="DQ25" s="594"/>
      <c r="DR25" s="594"/>
      <c r="DS25" s="594"/>
      <c r="DT25" s="594"/>
      <c r="DU25" s="594"/>
      <c r="DV25" s="594"/>
      <c r="DW25" s="594"/>
      <c r="DX25" s="594"/>
      <c r="DY25" s="594"/>
      <c r="DZ25" s="594"/>
      <c r="EA25" s="594"/>
      <c r="EB25" s="594"/>
      <c r="EC25" s="594"/>
      <c r="ED25" s="594"/>
      <c r="EE25" s="594"/>
      <c r="EF25" s="594"/>
      <c r="EG25" s="594"/>
      <c r="EH25" s="594"/>
      <c r="EI25" s="594"/>
      <c r="EJ25" s="594"/>
      <c r="EK25" s="594"/>
      <c r="EL25" s="594"/>
      <c r="EM25" s="594"/>
      <c r="EN25" s="594"/>
      <c r="EO25" s="594"/>
      <c r="EP25" s="594"/>
      <c r="EQ25" s="594"/>
      <c r="ER25" s="594"/>
      <c r="ES25" s="594"/>
      <c r="ET25" s="594"/>
      <c r="EU25" s="594"/>
      <c r="EV25" s="594"/>
      <c r="EW25" s="594"/>
      <c r="EX25" s="594"/>
      <c r="EY25" s="594"/>
      <c r="EZ25" s="594"/>
      <c r="FA25" s="594"/>
      <c r="FB25" s="594"/>
      <c r="FC25" s="594"/>
      <c r="FD25" s="594"/>
      <c r="FE25" s="594"/>
      <c r="FF25" s="594"/>
      <c r="FG25" s="594"/>
      <c r="FH25" s="594"/>
      <c r="FI25" s="594"/>
      <c r="FJ25" s="594"/>
      <c r="FK25" s="594"/>
      <c r="FL25" s="594"/>
      <c r="FM25" s="594"/>
      <c r="FN25" s="594"/>
      <c r="FO25" s="594"/>
      <c r="FP25" s="594"/>
      <c r="FQ25" s="594"/>
      <c r="FR25" s="594"/>
    </row>
    <row r="26" spans="1:174" s="374" customFormat="1" ht="15.75">
      <c r="A26" s="631" t="s">
        <v>825</v>
      </c>
      <c r="B26" s="608" t="s">
        <v>544</v>
      </c>
      <c r="C26" s="609" t="s">
        <v>918</v>
      </c>
      <c r="D26" s="609" t="s">
        <v>575</v>
      </c>
      <c r="E26" s="610" t="s">
        <v>562</v>
      </c>
      <c r="F26" s="610" t="s">
        <v>578</v>
      </c>
      <c r="G26" s="611" t="s">
        <v>572</v>
      </c>
      <c r="H26" s="609" t="s">
        <v>638</v>
      </c>
      <c r="I26" s="609" t="s">
        <v>611</v>
      </c>
      <c r="J26" s="609" t="s">
        <v>639</v>
      </c>
      <c r="K26" s="612">
        <v>2603454</v>
      </c>
      <c r="L26" s="613">
        <v>2029.92</v>
      </c>
      <c r="M26" s="104"/>
      <c r="N26" s="594"/>
      <c r="O26" s="594"/>
      <c r="P26" s="594"/>
      <c r="Q26" s="594"/>
      <c r="R26" s="594"/>
      <c r="S26" s="594"/>
      <c r="T26" s="594"/>
      <c r="U26" s="594"/>
      <c r="V26" s="594"/>
      <c r="W26" s="594"/>
      <c r="X26" s="594"/>
      <c r="Y26" s="594"/>
      <c r="Z26" s="594"/>
      <c r="AA26" s="594"/>
      <c r="AB26" s="594"/>
      <c r="AC26" s="594"/>
      <c r="AD26" s="594"/>
      <c r="AE26" s="594"/>
      <c r="AF26" s="594"/>
      <c r="AG26" s="594"/>
      <c r="AH26" s="594"/>
      <c r="AI26" s="594"/>
      <c r="AJ26" s="594"/>
      <c r="AK26" s="594"/>
      <c r="AL26" s="594"/>
      <c r="AM26" s="594"/>
      <c r="AN26" s="594"/>
      <c r="AO26" s="594"/>
      <c r="AP26" s="594"/>
      <c r="AQ26" s="594"/>
      <c r="AR26" s="594"/>
      <c r="AS26" s="594"/>
      <c r="AT26" s="594"/>
      <c r="AU26" s="594"/>
      <c r="AV26" s="594"/>
      <c r="AW26" s="594"/>
      <c r="AX26" s="594"/>
      <c r="AY26" s="594"/>
      <c r="AZ26" s="594"/>
      <c r="BA26" s="594"/>
      <c r="BB26" s="594"/>
      <c r="BC26" s="594"/>
      <c r="BD26" s="594"/>
      <c r="BE26" s="594"/>
      <c r="BF26" s="594"/>
      <c r="BG26" s="594"/>
      <c r="BH26" s="594"/>
      <c r="BI26" s="594"/>
      <c r="BJ26" s="594"/>
      <c r="BK26" s="594"/>
      <c r="BL26" s="594"/>
      <c r="BM26" s="594"/>
      <c r="BN26" s="594"/>
      <c r="BO26" s="594"/>
      <c r="BP26" s="594"/>
      <c r="BQ26" s="594"/>
      <c r="BR26" s="594"/>
      <c r="BS26" s="594"/>
      <c r="BT26" s="594"/>
      <c r="BU26" s="594"/>
      <c r="BV26" s="594"/>
      <c r="BW26" s="594"/>
      <c r="BX26" s="594"/>
      <c r="BY26" s="594"/>
      <c r="BZ26" s="594"/>
      <c r="CA26" s="594"/>
      <c r="CB26" s="594"/>
      <c r="CC26" s="594"/>
      <c r="CD26" s="594"/>
      <c r="CE26" s="594"/>
      <c r="CF26" s="594"/>
      <c r="CG26" s="594"/>
      <c r="CH26" s="594"/>
      <c r="CI26" s="594"/>
      <c r="CJ26" s="594"/>
      <c r="CK26" s="594"/>
      <c r="CL26" s="594"/>
      <c r="CM26" s="594"/>
      <c r="CN26" s="594"/>
      <c r="CO26" s="594"/>
      <c r="CP26" s="594"/>
      <c r="CQ26" s="594"/>
      <c r="CR26" s="594"/>
      <c r="CS26" s="594"/>
      <c r="CT26" s="594"/>
      <c r="CU26" s="594"/>
      <c r="CV26" s="594"/>
      <c r="CW26" s="594"/>
      <c r="CX26" s="594"/>
      <c r="CY26" s="594"/>
      <c r="CZ26" s="594"/>
      <c r="DA26" s="594"/>
      <c r="DB26" s="594"/>
      <c r="DC26" s="594"/>
      <c r="DD26" s="594"/>
      <c r="DE26" s="594"/>
      <c r="DF26" s="594"/>
      <c r="DG26" s="594"/>
      <c r="DH26" s="594"/>
      <c r="DI26" s="594"/>
      <c r="DJ26" s="594"/>
      <c r="DK26" s="594"/>
      <c r="DL26" s="594"/>
      <c r="DM26" s="594"/>
      <c r="DN26" s="594"/>
      <c r="DO26" s="594"/>
      <c r="DP26" s="594"/>
      <c r="DQ26" s="594"/>
      <c r="DR26" s="594"/>
      <c r="DS26" s="594"/>
      <c r="DT26" s="594"/>
      <c r="DU26" s="594"/>
      <c r="DV26" s="594"/>
      <c r="DW26" s="594"/>
      <c r="DX26" s="594"/>
      <c r="DY26" s="594"/>
      <c r="DZ26" s="594"/>
      <c r="EA26" s="594"/>
      <c r="EB26" s="594"/>
      <c r="EC26" s="594"/>
      <c r="ED26" s="594"/>
      <c r="EE26" s="594"/>
      <c r="EF26" s="594"/>
      <c r="EG26" s="594"/>
      <c r="EH26" s="594"/>
      <c r="EI26" s="594"/>
      <c r="EJ26" s="594"/>
      <c r="EK26" s="594"/>
      <c r="EL26" s="594"/>
      <c r="EM26" s="594"/>
      <c r="EN26" s="594"/>
      <c r="EO26" s="594"/>
      <c r="EP26" s="594"/>
      <c r="EQ26" s="594"/>
      <c r="ER26" s="594"/>
      <c r="ES26" s="594"/>
      <c r="ET26" s="594"/>
      <c r="EU26" s="594"/>
      <c r="EV26" s="594"/>
      <c r="EW26" s="594"/>
      <c r="EX26" s="594"/>
      <c r="EY26" s="594"/>
      <c r="EZ26" s="594"/>
      <c r="FA26" s="594"/>
      <c r="FB26" s="594"/>
      <c r="FC26" s="594"/>
      <c r="FD26" s="594"/>
      <c r="FE26" s="594"/>
      <c r="FF26" s="594"/>
      <c r="FG26" s="594"/>
      <c r="FH26" s="594"/>
      <c r="FI26" s="594"/>
      <c r="FJ26" s="594"/>
      <c r="FK26" s="594"/>
      <c r="FL26" s="594"/>
      <c r="FM26" s="594"/>
      <c r="FN26" s="594"/>
      <c r="FO26" s="594"/>
      <c r="FP26" s="594"/>
      <c r="FQ26" s="594"/>
      <c r="FR26" s="594"/>
    </row>
    <row r="27" spans="1:174" s="374" customFormat="1" ht="15.75">
      <c r="A27" s="631" t="s">
        <v>825</v>
      </c>
      <c r="B27" s="608" t="s">
        <v>544</v>
      </c>
      <c r="C27" s="609" t="s">
        <v>918</v>
      </c>
      <c r="D27" s="609" t="s">
        <v>640</v>
      </c>
      <c r="E27" s="610" t="s">
        <v>641</v>
      </c>
      <c r="F27" s="610" t="s">
        <v>578</v>
      </c>
      <c r="G27" s="611" t="s">
        <v>572</v>
      </c>
      <c r="H27" s="609" t="s">
        <v>642</v>
      </c>
      <c r="I27" s="609" t="s">
        <v>643</v>
      </c>
      <c r="J27" s="609" t="s">
        <v>644</v>
      </c>
      <c r="K27" s="612">
        <v>3137601</v>
      </c>
      <c r="L27" s="613">
        <v>848.03</v>
      </c>
      <c r="M27" s="104"/>
      <c r="N27" s="594"/>
      <c r="O27" s="594"/>
      <c r="P27" s="594"/>
      <c r="Q27" s="594"/>
      <c r="R27" s="594"/>
      <c r="S27" s="594"/>
      <c r="T27" s="594"/>
      <c r="U27" s="594"/>
      <c r="V27" s="594"/>
      <c r="W27" s="594"/>
      <c r="X27" s="594"/>
      <c r="Y27" s="594"/>
      <c r="Z27" s="594"/>
      <c r="AA27" s="594"/>
      <c r="AB27" s="594"/>
      <c r="AC27" s="594"/>
      <c r="AD27" s="594"/>
      <c r="AE27" s="594"/>
      <c r="AF27" s="594"/>
      <c r="AG27" s="594"/>
      <c r="AH27" s="594"/>
      <c r="AI27" s="594"/>
      <c r="AJ27" s="594"/>
      <c r="AK27" s="594"/>
      <c r="AL27" s="594"/>
      <c r="AM27" s="594"/>
      <c r="AN27" s="594"/>
      <c r="AO27" s="594"/>
      <c r="AP27" s="594"/>
      <c r="AQ27" s="594"/>
      <c r="AR27" s="594"/>
      <c r="AS27" s="594"/>
      <c r="AT27" s="594"/>
      <c r="AU27" s="594"/>
      <c r="AV27" s="594"/>
      <c r="AW27" s="594"/>
      <c r="AX27" s="594"/>
      <c r="AY27" s="594"/>
      <c r="AZ27" s="594"/>
      <c r="BA27" s="594"/>
      <c r="BB27" s="594"/>
      <c r="BC27" s="594"/>
      <c r="BD27" s="594"/>
      <c r="BE27" s="594"/>
      <c r="BF27" s="594"/>
      <c r="BG27" s="594"/>
      <c r="BH27" s="594"/>
      <c r="BI27" s="594"/>
      <c r="BJ27" s="594"/>
      <c r="BK27" s="594"/>
      <c r="BL27" s="594"/>
      <c r="BM27" s="594"/>
      <c r="BN27" s="594"/>
      <c r="BO27" s="594"/>
      <c r="BP27" s="594"/>
      <c r="BQ27" s="594"/>
      <c r="BR27" s="594"/>
      <c r="BS27" s="594"/>
      <c r="BT27" s="594"/>
      <c r="BU27" s="594"/>
      <c r="BV27" s="594"/>
      <c r="BW27" s="594"/>
      <c r="BX27" s="594"/>
      <c r="BY27" s="594"/>
      <c r="BZ27" s="594"/>
      <c r="CA27" s="594"/>
      <c r="CB27" s="594"/>
      <c r="CC27" s="594"/>
      <c r="CD27" s="594"/>
      <c r="CE27" s="594"/>
      <c r="CF27" s="594"/>
      <c r="CG27" s="594"/>
      <c r="CH27" s="594"/>
      <c r="CI27" s="594"/>
      <c r="CJ27" s="594"/>
      <c r="CK27" s="594"/>
      <c r="CL27" s="594"/>
      <c r="CM27" s="594"/>
      <c r="CN27" s="594"/>
      <c r="CO27" s="594"/>
      <c r="CP27" s="594"/>
      <c r="CQ27" s="594"/>
      <c r="CR27" s="594"/>
      <c r="CS27" s="594"/>
      <c r="CT27" s="594"/>
      <c r="CU27" s="594"/>
      <c r="CV27" s="594"/>
      <c r="CW27" s="594"/>
      <c r="CX27" s="594"/>
      <c r="CY27" s="594"/>
      <c r="CZ27" s="594"/>
      <c r="DA27" s="594"/>
      <c r="DB27" s="594"/>
      <c r="DC27" s="594"/>
      <c r="DD27" s="594"/>
      <c r="DE27" s="594"/>
      <c r="DF27" s="594"/>
      <c r="DG27" s="594"/>
      <c r="DH27" s="594"/>
      <c r="DI27" s="594"/>
      <c r="DJ27" s="594"/>
      <c r="DK27" s="594"/>
      <c r="DL27" s="594"/>
      <c r="DM27" s="594"/>
      <c r="DN27" s="594"/>
      <c r="DO27" s="594"/>
      <c r="DP27" s="594"/>
      <c r="DQ27" s="594"/>
      <c r="DR27" s="594"/>
      <c r="DS27" s="594"/>
      <c r="DT27" s="594"/>
      <c r="DU27" s="594"/>
      <c r="DV27" s="594"/>
      <c r="DW27" s="594"/>
      <c r="DX27" s="594"/>
      <c r="DY27" s="594"/>
      <c r="DZ27" s="594"/>
      <c r="EA27" s="594"/>
      <c r="EB27" s="594"/>
      <c r="EC27" s="594"/>
      <c r="ED27" s="594"/>
      <c r="EE27" s="594"/>
      <c r="EF27" s="594"/>
      <c r="EG27" s="594"/>
      <c r="EH27" s="594"/>
      <c r="EI27" s="594"/>
      <c r="EJ27" s="594"/>
      <c r="EK27" s="594"/>
      <c r="EL27" s="594"/>
      <c r="EM27" s="594"/>
      <c r="EN27" s="594"/>
      <c r="EO27" s="594"/>
      <c r="EP27" s="594"/>
      <c r="EQ27" s="594"/>
      <c r="ER27" s="594"/>
      <c r="ES27" s="594"/>
      <c r="ET27" s="594"/>
      <c r="EU27" s="594"/>
      <c r="EV27" s="594"/>
      <c r="EW27" s="594"/>
      <c r="EX27" s="594"/>
      <c r="EY27" s="594"/>
      <c r="EZ27" s="594"/>
      <c r="FA27" s="594"/>
      <c r="FB27" s="594"/>
      <c r="FC27" s="594"/>
      <c r="FD27" s="594"/>
      <c r="FE27" s="594"/>
      <c r="FF27" s="594"/>
      <c r="FG27" s="594"/>
      <c r="FH27" s="594"/>
      <c r="FI27" s="594"/>
      <c r="FJ27" s="594"/>
      <c r="FK27" s="594"/>
      <c r="FL27" s="594"/>
      <c r="FM27" s="594"/>
      <c r="FN27" s="594"/>
      <c r="FO27" s="594"/>
      <c r="FP27" s="594"/>
      <c r="FQ27" s="594"/>
      <c r="FR27" s="594"/>
    </row>
    <row r="28" spans="1:174" s="374" customFormat="1" ht="15.75">
      <c r="A28" s="631" t="s">
        <v>825</v>
      </c>
      <c r="B28" s="608" t="s">
        <v>544</v>
      </c>
      <c r="C28" s="609" t="s">
        <v>918</v>
      </c>
      <c r="D28" s="609" t="s">
        <v>645</v>
      </c>
      <c r="E28" s="610" t="s">
        <v>646</v>
      </c>
      <c r="F28" s="610" t="s">
        <v>578</v>
      </c>
      <c r="G28" s="611" t="s">
        <v>572</v>
      </c>
      <c r="H28" s="609" t="s">
        <v>647</v>
      </c>
      <c r="I28" s="609" t="s">
        <v>611</v>
      </c>
      <c r="J28" s="609" t="s">
        <v>648</v>
      </c>
      <c r="K28" s="612">
        <v>2610707</v>
      </c>
      <c r="L28" s="613">
        <v>514.5</v>
      </c>
      <c r="M28" s="104"/>
      <c r="N28" s="594"/>
      <c r="O28" s="594"/>
      <c r="P28" s="594"/>
      <c r="Q28" s="594"/>
      <c r="R28" s="594"/>
      <c r="S28" s="594"/>
      <c r="T28" s="594"/>
      <c r="U28" s="594"/>
      <c r="V28" s="594"/>
      <c r="W28" s="594"/>
      <c r="X28" s="594"/>
      <c r="Y28" s="594"/>
      <c r="Z28" s="594"/>
      <c r="AA28" s="594"/>
      <c r="AB28" s="594"/>
      <c r="AC28" s="594"/>
      <c r="AD28" s="594"/>
      <c r="AE28" s="594"/>
      <c r="AF28" s="594"/>
      <c r="AG28" s="594"/>
      <c r="AH28" s="594"/>
      <c r="AI28" s="594"/>
      <c r="AJ28" s="594"/>
      <c r="AK28" s="594"/>
      <c r="AL28" s="594"/>
      <c r="AM28" s="594"/>
      <c r="AN28" s="594"/>
      <c r="AO28" s="594"/>
      <c r="AP28" s="594"/>
      <c r="AQ28" s="594"/>
      <c r="AR28" s="594"/>
      <c r="AS28" s="594"/>
      <c r="AT28" s="594"/>
      <c r="AU28" s="594"/>
      <c r="AV28" s="594"/>
      <c r="AW28" s="594"/>
      <c r="AX28" s="594"/>
      <c r="AY28" s="594"/>
      <c r="AZ28" s="594"/>
      <c r="BA28" s="594"/>
      <c r="BB28" s="594"/>
      <c r="BC28" s="594"/>
      <c r="BD28" s="594"/>
      <c r="BE28" s="594"/>
      <c r="BF28" s="594"/>
      <c r="BG28" s="594"/>
      <c r="BH28" s="594"/>
      <c r="BI28" s="594"/>
      <c r="BJ28" s="594"/>
      <c r="BK28" s="594"/>
      <c r="BL28" s="594"/>
      <c r="BM28" s="594"/>
      <c r="BN28" s="594"/>
      <c r="BO28" s="594"/>
      <c r="BP28" s="594"/>
      <c r="BQ28" s="594"/>
      <c r="BR28" s="594"/>
      <c r="BS28" s="594"/>
      <c r="BT28" s="594"/>
      <c r="BU28" s="594"/>
      <c r="BV28" s="594"/>
      <c r="BW28" s="594"/>
      <c r="BX28" s="594"/>
      <c r="BY28" s="594"/>
      <c r="BZ28" s="594"/>
      <c r="CA28" s="594"/>
      <c r="CB28" s="594"/>
      <c r="CC28" s="594"/>
      <c r="CD28" s="594"/>
      <c r="CE28" s="594"/>
      <c r="CF28" s="594"/>
      <c r="CG28" s="594"/>
      <c r="CH28" s="594"/>
      <c r="CI28" s="594"/>
      <c r="CJ28" s="594"/>
      <c r="CK28" s="594"/>
      <c r="CL28" s="594"/>
      <c r="CM28" s="594"/>
      <c r="CN28" s="594"/>
      <c r="CO28" s="594"/>
      <c r="CP28" s="594"/>
      <c r="CQ28" s="594"/>
      <c r="CR28" s="594"/>
      <c r="CS28" s="594"/>
      <c r="CT28" s="594"/>
      <c r="CU28" s="594"/>
      <c r="CV28" s="594"/>
      <c r="CW28" s="594"/>
      <c r="CX28" s="594"/>
      <c r="CY28" s="594"/>
      <c r="CZ28" s="594"/>
      <c r="DA28" s="594"/>
      <c r="DB28" s="594"/>
      <c r="DC28" s="594"/>
      <c r="DD28" s="594"/>
      <c r="DE28" s="594"/>
      <c r="DF28" s="594"/>
      <c r="DG28" s="594"/>
      <c r="DH28" s="594"/>
      <c r="DI28" s="594"/>
      <c r="DJ28" s="594"/>
      <c r="DK28" s="594"/>
      <c r="DL28" s="594"/>
      <c r="DM28" s="594"/>
      <c r="DN28" s="594"/>
      <c r="DO28" s="594"/>
      <c r="DP28" s="594"/>
      <c r="DQ28" s="594"/>
      <c r="DR28" s="594"/>
      <c r="DS28" s="594"/>
      <c r="DT28" s="594"/>
      <c r="DU28" s="594"/>
      <c r="DV28" s="594"/>
      <c r="DW28" s="594"/>
      <c r="DX28" s="594"/>
      <c r="DY28" s="594"/>
      <c r="DZ28" s="594"/>
      <c r="EA28" s="594"/>
      <c r="EB28" s="594"/>
      <c r="EC28" s="594"/>
      <c r="ED28" s="594"/>
      <c r="EE28" s="594"/>
      <c r="EF28" s="594"/>
      <c r="EG28" s="594"/>
      <c r="EH28" s="594"/>
      <c r="EI28" s="594"/>
      <c r="EJ28" s="594"/>
      <c r="EK28" s="594"/>
      <c r="EL28" s="594"/>
      <c r="EM28" s="594"/>
      <c r="EN28" s="594"/>
      <c r="EO28" s="594"/>
      <c r="EP28" s="594"/>
      <c r="EQ28" s="594"/>
      <c r="ER28" s="594"/>
      <c r="ES28" s="594"/>
      <c r="ET28" s="594"/>
      <c r="EU28" s="594"/>
      <c r="EV28" s="594"/>
      <c r="EW28" s="594"/>
      <c r="EX28" s="594"/>
      <c r="EY28" s="594"/>
      <c r="EZ28" s="594"/>
      <c r="FA28" s="594"/>
      <c r="FB28" s="594"/>
      <c r="FC28" s="594"/>
      <c r="FD28" s="594"/>
      <c r="FE28" s="594"/>
      <c r="FF28" s="594"/>
      <c r="FG28" s="594"/>
      <c r="FH28" s="594"/>
      <c r="FI28" s="594"/>
      <c r="FJ28" s="594"/>
      <c r="FK28" s="594"/>
      <c r="FL28" s="594"/>
      <c r="FM28" s="594"/>
      <c r="FN28" s="594"/>
      <c r="FO28" s="594"/>
      <c r="FP28" s="594"/>
      <c r="FQ28" s="594"/>
      <c r="FR28" s="594"/>
    </row>
    <row r="29" spans="1:174" s="374" customFormat="1" ht="15.75">
      <c r="A29" s="631" t="s">
        <v>825</v>
      </c>
      <c r="B29" s="608" t="s">
        <v>544</v>
      </c>
      <c r="C29" s="609" t="s">
        <v>918</v>
      </c>
      <c r="D29" s="609" t="s">
        <v>649</v>
      </c>
      <c r="E29" s="610" t="s">
        <v>653</v>
      </c>
      <c r="F29" s="610" t="s">
        <v>578</v>
      </c>
      <c r="G29" s="611" t="s">
        <v>572</v>
      </c>
      <c r="H29" s="609" t="s">
        <v>650</v>
      </c>
      <c r="I29" s="609" t="s">
        <v>651</v>
      </c>
      <c r="J29" s="609" t="s">
        <v>652</v>
      </c>
      <c r="K29" s="612">
        <v>4216057</v>
      </c>
      <c r="L29" s="613">
        <v>2268</v>
      </c>
      <c r="M29" s="104"/>
      <c r="N29" s="594"/>
      <c r="O29" s="594"/>
      <c r="P29" s="594"/>
      <c r="Q29" s="594"/>
      <c r="R29" s="594"/>
      <c r="S29" s="594"/>
      <c r="T29" s="594"/>
      <c r="U29" s="594"/>
      <c r="V29" s="594"/>
      <c r="W29" s="594"/>
      <c r="X29" s="594"/>
      <c r="Y29" s="594"/>
      <c r="Z29" s="594"/>
      <c r="AA29" s="594"/>
      <c r="AB29" s="594"/>
      <c r="AC29" s="594"/>
      <c r="AD29" s="594"/>
      <c r="AE29" s="594"/>
      <c r="AF29" s="594"/>
      <c r="AG29" s="594"/>
      <c r="AH29" s="594"/>
      <c r="AI29" s="594"/>
      <c r="AJ29" s="594"/>
      <c r="AK29" s="594"/>
      <c r="AL29" s="594"/>
      <c r="AM29" s="594"/>
      <c r="AN29" s="594"/>
      <c r="AO29" s="594"/>
      <c r="AP29" s="594"/>
      <c r="AQ29" s="594"/>
      <c r="AR29" s="594"/>
      <c r="AS29" s="594"/>
      <c r="AT29" s="594"/>
      <c r="AU29" s="594"/>
      <c r="AV29" s="594"/>
      <c r="AW29" s="594"/>
      <c r="AX29" s="594"/>
      <c r="AY29" s="594"/>
      <c r="AZ29" s="594"/>
      <c r="BA29" s="594"/>
      <c r="BB29" s="594"/>
      <c r="BC29" s="594"/>
      <c r="BD29" s="594"/>
      <c r="BE29" s="594"/>
      <c r="BF29" s="594"/>
      <c r="BG29" s="594"/>
      <c r="BH29" s="594"/>
      <c r="BI29" s="594"/>
      <c r="BJ29" s="594"/>
      <c r="BK29" s="594"/>
      <c r="BL29" s="594"/>
      <c r="BM29" s="594"/>
      <c r="BN29" s="594"/>
      <c r="BO29" s="594"/>
      <c r="BP29" s="594"/>
      <c r="BQ29" s="594"/>
      <c r="BR29" s="594"/>
      <c r="BS29" s="594"/>
      <c r="BT29" s="594"/>
      <c r="BU29" s="594"/>
      <c r="BV29" s="594"/>
      <c r="BW29" s="594"/>
      <c r="BX29" s="594"/>
      <c r="BY29" s="594"/>
      <c r="BZ29" s="594"/>
      <c r="CA29" s="594"/>
      <c r="CB29" s="594"/>
      <c r="CC29" s="594"/>
      <c r="CD29" s="594"/>
      <c r="CE29" s="594"/>
      <c r="CF29" s="594"/>
      <c r="CG29" s="594"/>
      <c r="CH29" s="594"/>
      <c r="CI29" s="594"/>
      <c r="CJ29" s="594"/>
      <c r="CK29" s="594"/>
      <c r="CL29" s="594"/>
      <c r="CM29" s="594"/>
      <c r="CN29" s="594"/>
      <c r="CO29" s="594"/>
      <c r="CP29" s="594"/>
      <c r="CQ29" s="594"/>
      <c r="CR29" s="594"/>
      <c r="CS29" s="594"/>
      <c r="CT29" s="594"/>
      <c r="CU29" s="594"/>
      <c r="CV29" s="594"/>
      <c r="CW29" s="594"/>
      <c r="CX29" s="594"/>
      <c r="CY29" s="594"/>
      <c r="CZ29" s="594"/>
      <c r="DA29" s="594"/>
      <c r="DB29" s="594"/>
      <c r="DC29" s="594"/>
      <c r="DD29" s="594"/>
      <c r="DE29" s="594"/>
      <c r="DF29" s="594"/>
      <c r="DG29" s="594"/>
      <c r="DH29" s="594"/>
      <c r="DI29" s="594"/>
      <c r="DJ29" s="594"/>
      <c r="DK29" s="594"/>
      <c r="DL29" s="594"/>
      <c r="DM29" s="594"/>
      <c r="DN29" s="594"/>
      <c r="DO29" s="594"/>
      <c r="DP29" s="594"/>
      <c r="DQ29" s="594"/>
      <c r="DR29" s="594"/>
      <c r="DS29" s="594"/>
      <c r="DT29" s="594"/>
      <c r="DU29" s="594"/>
      <c r="DV29" s="594"/>
      <c r="DW29" s="594"/>
      <c r="DX29" s="594"/>
      <c r="DY29" s="594"/>
      <c r="DZ29" s="594"/>
      <c r="EA29" s="594"/>
      <c r="EB29" s="594"/>
      <c r="EC29" s="594"/>
      <c r="ED29" s="594"/>
      <c r="EE29" s="594"/>
      <c r="EF29" s="594"/>
      <c r="EG29" s="594"/>
      <c r="EH29" s="594"/>
      <c r="EI29" s="594"/>
      <c r="EJ29" s="594"/>
      <c r="EK29" s="594"/>
      <c r="EL29" s="594"/>
      <c r="EM29" s="594"/>
      <c r="EN29" s="594"/>
      <c r="EO29" s="594"/>
      <c r="EP29" s="594"/>
      <c r="EQ29" s="594"/>
      <c r="ER29" s="594"/>
      <c r="ES29" s="594"/>
      <c r="ET29" s="594"/>
      <c r="EU29" s="594"/>
      <c r="EV29" s="594"/>
      <c r="EW29" s="594"/>
      <c r="EX29" s="594"/>
      <c r="EY29" s="594"/>
      <c r="EZ29" s="594"/>
      <c r="FA29" s="594"/>
      <c r="FB29" s="594"/>
      <c r="FC29" s="594"/>
      <c r="FD29" s="594"/>
      <c r="FE29" s="594"/>
      <c r="FF29" s="594"/>
      <c r="FG29" s="594"/>
      <c r="FH29" s="594"/>
      <c r="FI29" s="594"/>
      <c r="FJ29" s="594"/>
      <c r="FK29" s="594"/>
      <c r="FL29" s="594"/>
      <c r="FM29" s="594"/>
      <c r="FN29" s="594"/>
      <c r="FO29" s="594"/>
      <c r="FP29" s="594"/>
      <c r="FQ29" s="594"/>
      <c r="FR29" s="594"/>
    </row>
    <row r="30" spans="1:174" s="374" customFormat="1" ht="15.75">
      <c r="A30" s="631" t="s">
        <v>825</v>
      </c>
      <c r="B30" s="608" t="s">
        <v>544</v>
      </c>
      <c r="C30" s="609" t="s">
        <v>918</v>
      </c>
      <c r="D30" s="609" t="s">
        <v>596</v>
      </c>
      <c r="E30" s="610" t="s">
        <v>597</v>
      </c>
      <c r="F30" s="610" t="s">
        <v>578</v>
      </c>
      <c r="G30" s="611" t="s">
        <v>572</v>
      </c>
      <c r="H30" s="609" t="s">
        <v>654</v>
      </c>
      <c r="I30" s="609" t="s">
        <v>651</v>
      </c>
      <c r="J30" s="609" t="s">
        <v>655</v>
      </c>
      <c r="K30" s="612">
        <v>2611606</v>
      </c>
      <c r="L30" s="613">
        <v>673.2</v>
      </c>
      <c r="M30" s="104"/>
      <c r="N30" s="594"/>
      <c r="O30" s="594"/>
      <c r="P30" s="594"/>
      <c r="Q30" s="594"/>
      <c r="R30" s="594"/>
      <c r="S30" s="594"/>
      <c r="T30" s="594"/>
      <c r="U30" s="594"/>
      <c r="V30" s="594"/>
      <c r="W30" s="594"/>
      <c r="X30" s="594"/>
      <c r="Y30" s="594"/>
      <c r="Z30" s="594"/>
      <c r="AA30" s="594"/>
      <c r="AB30" s="594"/>
      <c r="AC30" s="594"/>
      <c r="AD30" s="594"/>
      <c r="AE30" s="594"/>
      <c r="AF30" s="594"/>
      <c r="AG30" s="594"/>
      <c r="AH30" s="594"/>
      <c r="AI30" s="594"/>
      <c r="AJ30" s="594"/>
      <c r="AK30" s="594"/>
      <c r="AL30" s="594"/>
      <c r="AM30" s="594"/>
      <c r="AN30" s="594"/>
      <c r="AO30" s="594"/>
      <c r="AP30" s="594"/>
      <c r="AQ30" s="594"/>
      <c r="AR30" s="594"/>
      <c r="AS30" s="594"/>
      <c r="AT30" s="594"/>
      <c r="AU30" s="594"/>
      <c r="AV30" s="594"/>
      <c r="AW30" s="594"/>
      <c r="AX30" s="594"/>
      <c r="AY30" s="594"/>
      <c r="AZ30" s="594"/>
      <c r="BA30" s="594"/>
      <c r="BB30" s="594"/>
      <c r="BC30" s="594"/>
      <c r="BD30" s="594"/>
      <c r="BE30" s="594"/>
      <c r="BF30" s="594"/>
      <c r="BG30" s="594"/>
      <c r="BH30" s="594"/>
      <c r="BI30" s="594"/>
      <c r="BJ30" s="594"/>
      <c r="BK30" s="594"/>
      <c r="BL30" s="594"/>
      <c r="BM30" s="594"/>
      <c r="BN30" s="594"/>
      <c r="BO30" s="594"/>
      <c r="BP30" s="594"/>
      <c r="BQ30" s="594"/>
      <c r="BR30" s="594"/>
      <c r="BS30" s="594"/>
      <c r="BT30" s="594"/>
      <c r="BU30" s="594"/>
      <c r="BV30" s="594"/>
      <c r="BW30" s="594"/>
      <c r="BX30" s="594"/>
      <c r="BY30" s="594"/>
      <c r="BZ30" s="594"/>
      <c r="CA30" s="594"/>
      <c r="CB30" s="594"/>
      <c r="CC30" s="594"/>
      <c r="CD30" s="594"/>
      <c r="CE30" s="594"/>
      <c r="CF30" s="594"/>
      <c r="CG30" s="594"/>
      <c r="CH30" s="594"/>
      <c r="CI30" s="594"/>
      <c r="CJ30" s="594"/>
      <c r="CK30" s="594"/>
      <c r="CL30" s="594"/>
      <c r="CM30" s="594"/>
      <c r="CN30" s="594"/>
      <c r="CO30" s="594"/>
      <c r="CP30" s="594"/>
      <c r="CQ30" s="594"/>
      <c r="CR30" s="594"/>
      <c r="CS30" s="594"/>
      <c r="CT30" s="594"/>
      <c r="CU30" s="594"/>
      <c r="CV30" s="594"/>
      <c r="CW30" s="594"/>
      <c r="CX30" s="594"/>
      <c r="CY30" s="594"/>
      <c r="CZ30" s="594"/>
      <c r="DA30" s="594"/>
      <c r="DB30" s="594"/>
      <c r="DC30" s="594"/>
      <c r="DD30" s="594"/>
      <c r="DE30" s="594"/>
      <c r="DF30" s="594"/>
      <c r="DG30" s="594"/>
      <c r="DH30" s="594"/>
      <c r="DI30" s="594"/>
      <c r="DJ30" s="594"/>
      <c r="DK30" s="594"/>
      <c r="DL30" s="594"/>
      <c r="DM30" s="594"/>
      <c r="DN30" s="594"/>
      <c r="DO30" s="594"/>
      <c r="DP30" s="594"/>
      <c r="DQ30" s="594"/>
      <c r="DR30" s="594"/>
      <c r="DS30" s="594"/>
      <c r="DT30" s="594"/>
      <c r="DU30" s="594"/>
      <c r="DV30" s="594"/>
      <c r="DW30" s="594"/>
      <c r="DX30" s="594"/>
      <c r="DY30" s="594"/>
      <c r="DZ30" s="594"/>
      <c r="EA30" s="594"/>
      <c r="EB30" s="594"/>
      <c r="EC30" s="594"/>
      <c r="ED30" s="594"/>
      <c r="EE30" s="594"/>
      <c r="EF30" s="594"/>
      <c r="EG30" s="594"/>
      <c r="EH30" s="594"/>
      <c r="EI30" s="594"/>
      <c r="EJ30" s="594"/>
      <c r="EK30" s="594"/>
      <c r="EL30" s="594"/>
      <c r="EM30" s="594"/>
      <c r="EN30" s="594"/>
      <c r="EO30" s="594"/>
      <c r="EP30" s="594"/>
      <c r="EQ30" s="594"/>
      <c r="ER30" s="594"/>
      <c r="ES30" s="594"/>
      <c r="ET30" s="594"/>
      <c r="EU30" s="594"/>
      <c r="EV30" s="594"/>
      <c r="EW30" s="594"/>
      <c r="EX30" s="594"/>
      <c r="EY30" s="594"/>
      <c r="EZ30" s="594"/>
      <c r="FA30" s="594"/>
      <c r="FB30" s="594"/>
      <c r="FC30" s="594"/>
      <c r="FD30" s="594"/>
      <c r="FE30" s="594"/>
      <c r="FF30" s="594"/>
      <c r="FG30" s="594"/>
      <c r="FH30" s="594"/>
      <c r="FI30" s="594"/>
      <c r="FJ30" s="594"/>
      <c r="FK30" s="594"/>
      <c r="FL30" s="594"/>
      <c r="FM30" s="594"/>
      <c r="FN30" s="594"/>
      <c r="FO30" s="594"/>
      <c r="FP30" s="594"/>
      <c r="FQ30" s="594"/>
      <c r="FR30" s="594"/>
    </row>
    <row r="31" spans="1:174" s="374" customFormat="1" ht="15.75">
      <c r="A31" s="631" t="s">
        <v>825</v>
      </c>
      <c r="B31" s="608" t="s">
        <v>544</v>
      </c>
      <c r="C31" s="609" t="s">
        <v>157</v>
      </c>
      <c r="D31" s="609" t="s">
        <v>600</v>
      </c>
      <c r="E31" s="610" t="s">
        <v>601</v>
      </c>
      <c r="F31" s="610" t="s">
        <v>578</v>
      </c>
      <c r="G31" s="611" t="s">
        <v>572</v>
      </c>
      <c r="H31" s="609" t="s">
        <v>656</v>
      </c>
      <c r="I31" s="609" t="s">
        <v>651</v>
      </c>
      <c r="J31" s="609" t="s">
        <v>657</v>
      </c>
      <c r="K31" s="612">
        <v>2607901</v>
      </c>
      <c r="L31" s="613">
        <v>360</v>
      </c>
      <c r="M31" s="104"/>
      <c r="N31" s="594"/>
      <c r="O31" s="594"/>
      <c r="P31" s="594"/>
      <c r="Q31" s="594"/>
      <c r="R31" s="594"/>
      <c r="S31" s="594"/>
      <c r="T31" s="594"/>
      <c r="U31" s="594"/>
      <c r="V31" s="594"/>
      <c r="W31" s="594"/>
      <c r="X31" s="594"/>
      <c r="Y31" s="594"/>
      <c r="Z31" s="594"/>
      <c r="AA31" s="594"/>
      <c r="AB31" s="594"/>
      <c r="AC31" s="594"/>
      <c r="AD31" s="594"/>
      <c r="AE31" s="594"/>
      <c r="AF31" s="594"/>
      <c r="AG31" s="594"/>
      <c r="AH31" s="594"/>
      <c r="AI31" s="594"/>
      <c r="AJ31" s="594"/>
      <c r="AK31" s="594"/>
      <c r="AL31" s="594"/>
      <c r="AM31" s="594"/>
      <c r="AN31" s="594"/>
      <c r="AO31" s="594"/>
      <c r="AP31" s="594"/>
      <c r="AQ31" s="594"/>
      <c r="AR31" s="594"/>
      <c r="AS31" s="594"/>
      <c r="AT31" s="594"/>
      <c r="AU31" s="594"/>
      <c r="AV31" s="594"/>
      <c r="AW31" s="594"/>
      <c r="AX31" s="594"/>
      <c r="AY31" s="594"/>
      <c r="AZ31" s="594"/>
      <c r="BA31" s="594"/>
      <c r="BB31" s="594"/>
      <c r="BC31" s="594"/>
      <c r="BD31" s="594"/>
      <c r="BE31" s="594"/>
      <c r="BF31" s="594"/>
      <c r="BG31" s="594"/>
      <c r="BH31" s="594"/>
      <c r="BI31" s="594"/>
      <c r="BJ31" s="594"/>
      <c r="BK31" s="594"/>
      <c r="BL31" s="594"/>
      <c r="BM31" s="594"/>
      <c r="BN31" s="594"/>
      <c r="BO31" s="594"/>
      <c r="BP31" s="594"/>
      <c r="BQ31" s="594"/>
      <c r="BR31" s="594"/>
      <c r="BS31" s="594"/>
      <c r="BT31" s="594"/>
      <c r="BU31" s="594"/>
      <c r="BV31" s="594"/>
      <c r="BW31" s="594"/>
      <c r="BX31" s="594"/>
      <c r="BY31" s="594"/>
      <c r="BZ31" s="594"/>
      <c r="CA31" s="594"/>
      <c r="CB31" s="594"/>
      <c r="CC31" s="594"/>
      <c r="CD31" s="594"/>
      <c r="CE31" s="594"/>
      <c r="CF31" s="594"/>
      <c r="CG31" s="594"/>
      <c r="CH31" s="594"/>
      <c r="CI31" s="594"/>
      <c r="CJ31" s="594"/>
      <c r="CK31" s="594"/>
      <c r="CL31" s="594"/>
      <c r="CM31" s="594"/>
      <c r="CN31" s="594"/>
      <c r="CO31" s="594"/>
      <c r="CP31" s="594"/>
      <c r="CQ31" s="594"/>
      <c r="CR31" s="594"/>
      <c r="CS31" s="594"/>
      <c r="CT31" s="594"/>
      <c r="CU31" s="594"/>
      <c r="CV31" s="594"/>
      <c r="CW31" s="594"/>
      <c r="CX31" s="594"/>
      <c r="CY31" s="594"/>
      <c r="CZ31" s="594"/>
      <c r="DA31" s="594"/>
      <c r="DB31" s="594"/>
      <c r="DC31" s="594"/>
      <c r="DD31" s="594"/>
      <c r="DE31" s="594"/>
      <c r="DF31" s="594"/>
      <c r="DG31" s="594"/>
      <c r="DH31" s="594"/>
      <c r="DI31" s="594"/>
      <c r="DJ31" s="594"/>
      <c r="DK31" s="594"/>
      <c r="DL31" s="594"/>
      <c r="DM31" s="594"/>
      <c r="DN31" s="594"/>
      <c r="DO31" s="594"/>
      <c r="DP31" s="594"/>
      <c r="DQ31" s="594"/>
      <c r="DR31" s="594"/>
      <c r="DS31" s="594"/>
      <c r="DT31" s="594"/>
      <c r="DU31" s="594"/>
      <c r="DV31" s="594"/>
      <c r="DW31" s="594"/>
      <c r="DX31" s="594"/>
      <c r="DY31" s="594"/>
      <c r="DZ31" s="594"/>
      <c r="EA31" s="594"/>
      <c r="EB31" s="594"/>
      <c r="EC31" s="594"/>
      <c r="ED31" s="594"/>
      <c r="EE31" s="594"/>
      <c r="EF31" s="594"/>
      <c r="EG31" s="594"/>
      <c r="EH31" s="594"/>
      <c r="EI31" s="594"/>
      <c r="EJ31" s="594"/>
      <c r="EK31" s="594"/>
      <c r="EL31" s="594"/>
      <c r="EM31" s="594"/>
      <c r="EN31" s="594"/>
      <c r="EO31" s="594"/>
      <c r="EP31" s="594"/>
      <c r="EQ31" s="594"/>
      <c r="ER31" s="594"/>
      <c r="ES31" s="594"/>
      <c r="ET31" s="594"/>
      <c r="EU31" s="594"/>
      <c r="EV31" s="594"/>
      <c r="EW31" s="594"/>
      <c r="EX31" s="594"/>
      <c r="EY31" s="594"/>
      <c r="EZ31" s="594"/>
      <c r="FA31" s="594"/>
      <c r="FB31" s="594"/>
      <c r="FC31" s="594"/>
      <c r="FD31" s="594"/>
      <c r="FE31" s="594"/>
      <c r="FF31" s="594"/>
      <c r="FG31" s="594"/>
      <c r="FH31" s="594"/>
      <c r="FI31" s="594"/>
      <c r="FJ31" s="594"/>
      <c r="FK31" s="594"/>
      <c r="FL31" s="594"/>
      <c r="FM31" s="594"/>
      <c r="FN31" s="594"/>
      <c r="FO31" s="594"/>
      <c r="FP31" s="594"/>
      <c r="FQ31" s="594"/>
      <c r="FR31" s="594"/>
    </row>
    <row r="32" spans="1:174" s="374" customFormat="1" ht="15.75">
      <c r="A32" s="631" t="s">
        <v>825</v>
      </c>
      <c r="B32" s="608" t="s">
        <v>544</v>
      </c>
      <c r="C32" s="614" t="s">
        <v>918</v>
      </c>
      <c r="D32" s="609" t="s">
        <v>600</v>
      </c>
      <c r="E32" s="610" t="s">
        <v>601</v>
      </c>
      <c r="F32" s="610" t="s">
        <v>578</v>
      </c>
      <c r="G32" s="611" t="s">
        <v>572</v>
      </c>
      <c r="H32" s="609" t="s">
        <v>658</v>
      </c>
      <c r="I32" s="609" t="s">
        <v>659</v>
      </c>
      <c r="J32" s="609" t="s">
        <v>660</v>
      </c>
      <c r="K32" s="612">
        <v>2607901</v>
      </c>
      <c r="L32" s="613">
        <v>1186.9100000000001</v>
      </c>
      <c r="M32" s="104"/>
      <c r="N32" s="594"/>
      <c r="O32" s="594"/>
      <c r="P32" s="594"/>
      <c r="Q32" s="594"/>
      <c r="R32" s="594"/>
      <c r="S32" s="594"/>
      <c r="T32" s="594"/>
      <c r="U32" s="594"/>
      <c r="V32" s="594"/>
      <c r="W32" s="594"/>
      <c r="X32" s="594"/>
      <c r="Y32" s="594"/>
      <c r="Z32" s="594"/>
      <c r="AA32" s="594"/>
      <c r="AB32" s="594"/>
      <c r="AC32" s="594"/>
      <c r="AD32" s="594"/>
      <c r="AE32" s="594"/>
      <c r="AF32" s="594"/>
      <c r="AG32" s="594"/>
      <c r="AH32" s="594"/>
      <c r="AI32" s="594"/>
      <c r="AJ32" s="594"/>
      <c r="AK32" s="594"/>
      <c r="AL32" s="594"/>
      <c r="AM32" s="594"/>
      <c r="AN32" s="594"/>
      <c r="AO32" s="594"/>
      <c r="AP32" s="594"/>
      <c r="AQ32" s="594"/>
      <c r="AR32" s="594"/>
      <c r="AS32" s="594"/>
      <c r="AT32" s="594"/>
      <c r="AU32" s="594"/>
      <c r="AV32" s="594"/>
      <c r="AW32" s="594"/>
      <c r="AX32" s="594"/>
      <c r="AY32" s="594"/>
      <c r="AZ32" s="594"/>
      <c r="BA32" s="594"/>
      <c r="BB32" s="594"/>
      <c r="BC32" s="594"/>
      <c r="BD32" s="594"/>
      <c r="BE32" s="594"/>
      <c r="BF32" s="594"/>
      <c r="BG32" s="594"/>
      <c r="BH32" s="594"/>
      <c r="BI32" s="594"/>
      <c r="BJ32" s="594"/>
      <c r="BK32" s="594"/>
      <c r="BL32" s="594"/>
      <c r="BM32" s="594"/>
      <c r="BN32" s="594"/>
      <c r="BO32" s="594"/>
      <c r="BP32" s="594"/>
      <c r="BQ32" s="594"/>
      <c r="BR32" s="594"/>
      <c r="BS32" s="594"/>
      <c r="BT32" s="594"/>
      <c r="BU32" s="594"/>
      <c r="BV32" s="594"/>
      <c r="BW32" s="594"/>
      <c r="BX32" s="594"/>
      <c r="BY32" s="594"/>
      <c r="BZ32" s="594"/>
      <c r="CA32" s="594"/>
      <c r="CB32" s="594"/>
      <c r="CC32" s="594"/>
      <c r="CD32" s="594"/>
      <c r="CE32" s="594"/>
      <c r="CF32" s="594"/>
      <c r="CG32" s="594"/>
      <c r="CH32" s="594"/>
      <c r="CI32" s="594"/>
      <c r="CJ32" s="594"/>
      <c r="CK32" s="594"/>
      <c r="CL32" s="594"/>
      <c r="CM32" s="594"/>
      <c r="CN32" s="594"/>
      <c r="CO32" s="594"/>
      <c r="CP32" s="594"/>
      <c r="CQ32" s="594"/>
      <c r="CR32" s="594"/>
      <c r="CS32" s="594"/>
      <c r="CT32" s="594"/>
      <c r="CU32" s="594"/>
      <c r="CV32" s="594"/>
      <c r="CW32" s="594"/>
      <c r="CX32" s="594"/>
      <c r="CY32" s="594"/>
      <c r="CZ32" s="594"/>
      <c r="DA32" s="594"/>
      <c r="DB32" s="594"/>
      <c r="DC32" s="594"/>
      <c r="DD32" s="594"/>
      <c r="DE32" s="594"/>
      <c r="DF32" s="594"/>
      <c r="DG32" s="594"/>
      <c r="DH32" s="594"/>
      <c r="DI32" s="594"/>
      <c r="DJ32" s="594"/>
      <c r="DK32" s="594"/>
      <c r="DL32" s="594"/>
      <c r="DM32" s="594"/>
      <c r="DN32" s="594"/>
      <c r="DO32" s="594"/>
      <c r="DP32" s="594"/>
      <c r="DQ32" s="594"/>
      <c r="DR32" s="594"/>
      <c r="DS32" s="594"/>
      <c r="DT32" s="594"/>
      <c r="DU32" s="594"/>
      <c r="DV32" s="594"/>
      <c r="DW32" s="594"/>
      <c r="DX32" s="594"/>
      <c r="DY32" s="594"/>
      <c r="DZ32" s="594"/>
      <c r="EA32" s="594"/>
      <c r="EB32" s="594"/>
      <c r="EC32" s="594"/>
      <c r="ED32" s="594"/>
      <c r="EE32" s="594"/>
      <c r="EF32" s="594"/>
      <c r="EG32" s="594"/>
      <c r="EH32" s="594"/>
      <c r="EI32" s="594"/>
      <c r="EJ32" s="594"/>
      <c r="EK32" s="594"/>
      <c r="EL32" s="594"/>
      <c r="EM32" s="594"/>
      <c r="EN32" s="594"/>
      <c r="EO32" s="594"/>
      <c r="EP32" s="594"/>
      <c r="EQ32" s="594"/>
      <c r="ER32" s="594"/>
      <c r="ES32" s="594"/>
      <c r="ET32" s="594"/>
      <c r="EU32" s="594"/>
      <c r="EV32" s="594"/>
      <c r="EW32" s="594"/>
      <c r="EX32" s="594"/>
      <c r="EY32" s="594"/>
      <c r="EZ32" s="594"/>
      <c r="FA32" s="594"/>
      <c r="FB32" s="594"/>
      <c r="FC32" s="594"/>
      <c r="FD32" s="594"/>
      <c r="FE32" s="594"/>
      <c r="FF32" s="594"/>
      <c r="FG32" s="594"/>
      <c r="FH32" s="594"/>
      <c r="FI32" s="594"/>
      <c r="FJ32" s="594"/>
      <c r="FK32" s="594"/>
      <c r="FL32" s="594"/>
      <c r="FM32" s="594"/>
      <c r="FN32" s="594"/>
      <c r="FO32" s="594"/>
      <c r="FP32" s="594"/>
      <c r="FQ32" s="594"/>
      <c r="FR32" s="594"/>
    </row>
    <row r="33" spans="1:523" s="374" customFormat="1" ht="15.75">
      <c r="A33" s="631" t="s">
        <v>825</v>
      </c>
      <c r="B33" s="608" t="s">
        <v>544</v>
      </c>
      <c r="C33" s="609" t="s">
        <v>918</v>
      </c>
      <c r="D33" s="614" t="s">
        <v>661</v>
      </c>
      <c r="E33" s="615" t="s">
        <v>662</v>
      </c>
      <c r="F33" s="610" t="s">
        <v>578</v>
      </c>
      <c r="G33" s="611" t="s">
        <v>572</v>
      </c>
      <c r="H33" s="609" t="s">
        <v>663</v>
      </c>
      <c r="I33" s="609" t="s">
        <v>651</v>
      </c>
      <c r="J33" s="609" t="s">
        <v>664</v>
      </c>
      <c r="K33" s="612">
        <v>2611606</v>
      </c>
      <c r="L33" s="613">
        <v>1167.5</v>
      </c>
      <c r="M33" s="104"/>
      <c r="N33" s="594"/>
      <c r="O33" s="594"/>
      <c r="P33" s="594"/>
      <c r="Q33" s="594"/>
      <c r="R33" s="594"/>
      <c r="S33" s="594"/>
      <c r="T33" s="594"/>
      <c r="U33" s="594"/>
      <c r="V33" s="594"/>
      <c r="W33" s="594"/>
      <c r="X33" s="594"/>
      <c r="Y33" s="594"/>
      <c r="Z33" s="594"/>
      <c r="AA33" s="594"/>
      <c r="AB33" s="594"/>
      <c r="AC33" s="594"/>
      <c r="AD33" s="594"/>
      <c r="AE33" s="594"/>
      <c r="AF33" s="594"/>
      <c r="AG33" s="594"/>
      <c r="AH33" s="594"/>
      <c r="AI33" s="594"/>
      <c r="AJ33" s="594"/>
      <c r="AK33" s="594"/>
      <c r="AL33" s="594"/>
      <c r="AM33" s="594"/>
      <c r="AN33" s="594"/>
      <c r="AO33" s="594"/>
      <c r="AP33" s="594"/>
      <c r="AQ33" s="594"/>
      <c r="AR33" s="594"/>
      <c r="AS33" s="594"/>
      <c r="AT33" s="594"/>
      <c r="AU33" s="594"/>
      <c r="AV33" s="594"/>
      <c r="AW33" s="594"/>
      <c r="AX33" s="594"/>
      <c r="AY33" s="594"/>
      <c r="AZ33" s="594"/>
      <c r="BA33" s="594"/>
      <c r="BB33" s="594"/>
      <c r="BC33" s="594"/>
      <c r="BD33" s="594"/>
      <c r="BE33" s="594"/>
      <c r="BF33" s="594"/>
      <c r="BG33" s="594"/>
      <c r="BH33" s="594"/>
      <c r="BI33" s="594"/>
      <c r="BJ33" s="594"/>
      <c r="BK33" s="594"/>
      <c r="BL33" s="594"/>
      <c r="BM33" s="594"/>
      <c r="BN33" s="594"/>
      <c r="BO33" s="594"/>
      <c r="BP33" s="594"/>
      <c r="BQ33" s="594"/>
      <c r="BR33" s="594"/>
      <c r="BS33" s="594"/>
      <c r="BT33" s="594"/>
      <c r="BU33" s="594"/>
      <c r="BV33" s="594"/>
      <c r="BW33" s="594"/>
      <c r="BX33" s="594"/>
      <c r="BY33" s="594"/>
      <c r="BZ33" s="594"/>
      <c r="CA33" s="594"/>
      <c r="CB33" s="594"/>
      <c r="CC33" s="594"/>
      <c r="CD33" s="594"/>
      <c r="CE33" s="594"/>
      <c r="CF33" s="594"/>
      <c r="CG33" s="594"/>
      <c r="CH33" s="594"/>
      <c r="CI33" s="594"/>
      <c r="CJ33" s="594"/>
      <c r="CK33" s="594"/>
      <c r="CL33" s="594"/>
      <c r="CM33" s="594"/>
      <c r="CN33" s="594"/>
      <c r="CO33" s="594"/>
      <c r="CP33" s="594"/>
      <c r="CQ33" s="594"/>
      <c r="CR33" s="594"/>
      <c r="CS33" s="594"/>
      <c r="CT33" s="594"/>
      <c r="CU33" s="594"/>
      <c r="CV33" s="594"/>
      <c r="CW33" s="594"/>
      <c r="CX33" s="594"/>
      <c r="CY33" s="594"/>
      <c r="CZ33" s="594"/>
      <c r="DA33" s="594"/>
      <c r="DB33" s="594"/>
      <c r="DC33" s="594"/>
      <c r="DD33" s="594"/>
      <c r="DE33" s="594"/>
      <c r="DF33" s="594"/>
      <c r="DG33" s="594"/>
      <c r="DH33" s="594"/>
      <c r="DI33" s="594"/>
      <c r="DJ33" s="594"/>
      <c r="DK33" s="594"/>
      <c r="DL33" s="594"/>
      <c r="DM33" s="594"/>
      <c r="DN33" s="594"/>
      <c r="DO33" s="594"/>
      <c r="DP33" s="594"/>
      <c r="DQ33" s="594"/>
      <c r="DR33" s="594"/>
      <c r="DS33" s="594"/>
      <c r="DT33" s="594"/>
      <c r="DU33" s="594"/>
      <c r="DV33" s="594"/>
      <c r="DW33" s="594"/>
      <c r="DX33" s="594"/>
      <c r="DY33" s="594"/>
      <c r="DZ33" s="594"/>
      <c r="EA33" s="594"/>
      <c r="EB33" s="594"/>
      <c r="EC33" s="594"/>
      <c r="ED33" s="594"/>
      <c r="EE33" s="594"/>
      <c r="EF33" s="594"/>
      <c r="EG33" s="594"/>
      <c r="EH33" s="594"/>
      <c r="EI33" s="594"/>
      <c r="EJ33" s="594"/>
      <c r="EK33" s="594"/>
      <c r="EL33" s="594"/>
      <c r="EM33" s="594"/>
      <c r="EN33" s="594"/>
      <c r="EO33" s="594"/>
      <c r="EP33" s="594"/>
      <c r="EQ33" s="594"/>
      <c r="ER33" s="594"/>
      <c r="ES33" s="594"/>
      <c r="ET33" s="594"/>
      <c r="EU33" s="594"/>
      <c r="EV33" s="594"/>
      <c r="EW33" s="594"/>
      <c r="EX33" s="594"/>
      <c r="EY33" s="594"/>
      <c r="EZ33" s="594"/>
      <c r="FA33" s="594"/>
      <c r="FB33" s="594"/>
      <c r="FC33" s="594"/>
      <c r="FD33" s="594"/>
      <c r="FE33" s="594"/>
      <c r="FF33" s="594"/>
      <c r="FG33" s="594"/>
      <c r="FH33" s="594"/>
      <c r="FI33" s="594"/>
      <c r="FJ33" s="594"/>
      <c r="FK33" s="594"/>
      <c r="FL33" s="594"/>
      <c r="FM33" s="594"/>
      <c r="FN33" s="594"/>
      <c r="FO33" s="594"/>
      <c r="FP33" s="594"/>
      <c r="FQ33" s="594"/>
      <c r="FR33" s="594"/>
    </row>
    <row r="34" spans="1:523" s="374" customFormat="1" ht="15.75">
      <c r="A34" s="631" t="s">
        <v>825</v>
      </c>
      <c r="B34" s="608" t="s">
        <v>544</v>
      </c>
      <c r="C34" s="616" t="s">
        <v>159</v>
      </c>
      <c r="D34" s="609" t="s">
        <v>665</v>
      </c>
      <c r="E34" s="615" t="s">
        <v>666</v>
      </c>
      <c r="F34" s="610" t="s">
        <v>578</v>
      </c>
      <c r="G34" s="611" t="s">
        <v>572</v>
      </c>
      <c r="H34" s="609" t="s">
        <v>667</v>
      </c>
      <c r="I34" s="609" t="s">
        <v>563</v>
      </c>
      <c r="J34" s="609" t="s">
        <v>668</v>
      </c>
      <c r="K34" s="612">
        <v>2611606</v>
      </c>
      <c r="L34" s="613">
        <v>48797</v>
      </c>
      <c r="M34" s="104"/>
      <c r="N34" s="594"/>
      <c r="O34" s="594"/>
      <c r="P34" s="594"/>
      <c r="Q34" s="594"/>
      <c r="R34" s="594"/>
      <c r="S34" s="594"/>
      <c r="T34" s="594"/>
      <c r="U34" s="594"/>
      <c r="V34" s="594"/>
      <c r="W34" s="594"/>
      <c r="X34" s="594"/>
      <c r="Y34" s="594"/>
      <c r="Z34" s="594"/>
      <c r="AA34" s="594"/>
      <c r="AB34" s="594"/>
      <c r="AC34" s="594"/>
      <c r="AD34" s="594"/>
      <c r="AE34" s="594"/>
      <c r="AF34" s="594"/>
      <c r="AG34" s="594"/>
      <c r="AH34" s="594"/>
      <c r="AI34" s="594"/>
      <c r="AJ34" s="594"/>
      <c r="AK34" s="594"/>
      <c r="AL34" s="594"/>
      <c r="AM34" s="594"/>
      <c r="AN34" s="594"/>
      <c r="AO34" s="594"/>
      <c r="AP34" s="594"/>
      <c r="AQ34" s="594"/>
      <c r="AR34" s="594"/>
      <c r="AS34" s="594"/>
      <c r="AT34" s="594"/>
      <c r="AU34" s="594"/>
      <c r="AV34" s="594"/>
      <c r="AW34" s="594"/>
      <c r="AX34" s="594"/>
      <c r="AY34" s="594"/>
      <c r="AZ34" s="594"/>
      <c r="BA34" s="594"/>
      <c r="BB34" s="594"/>
      <c r="BC34" s="594"/>
      <c r="BD34" s="594"/>
      <c r="BE34" s="594"/>
      <c r="BF34" s="594"/>
      <c r="BG34" s="594"/>
      <c r="BH34" s="594"/>
      <c r="BI34" s="594"/>
      <c r="BJ34" s="594"/>
      <c r="BK34" s="594"/>
      <c r="BL34" s="594"/>
      <c r="BM34" s="594"/>
      <c r="BN34" s="594"/>
      <c r="BO34" s="594"/>
      <c r="BP34" s="594"/>
      <c r="BQ34" s="594"/>
      <c r="BR34" s="594"/>
      <c r="BS34" s="594"/>
      <c r="BT34" s="594"/>
      <c r="BU34" s="594"/>
      <c r="BV34" s="594"/>
      <c r="BW34" s="594"/>
      <c r="BX34" s="594"/>
      <c r="BY34" s="594"/>
      <c r="BZ34" s="594"/>
      <c r="CA34" s="594"/>
      <c r="CB34" s="594"/>
      <c r="CC34" s="594"/>
      <c r="CD34" s="594"/>
      <c r="CE34" s="594"/>
      <c r="CF34" s="594"/>
      <c r="CG34" s="594"/>
      <c r="CH34" s="594"/>
      <c r="CI34" s="594"/>
      <c r="CJ34" s="594"/>
      <c r="CK34" s="594"/>
      <c r="CL34" s="594"/>
      <c r="CM34" s="594"/>
      <c r="CN34" s="594"/>
      <c r="CO34" s="594"/>
      <c r="CP34" s="594"/>
      <c r="CQ34" s="594"/>
      <c r="CR34" s="594"/>
      <c r="CS34" s="594"/>
      <c r="CT34" s="594"/>
      <c r="CU34" s="594"/>
      <c r="CV34" s="594"/>
      <c r="CW34" s="594"/>
      <c r="CX34" s="594"/>
      <c r="CY34" s="594"/>
      <c r="CZ34" s="594"/>
      <c r="DA34" s="594"/>
      <c r="DB34" s="594"/>
      <c r="DC34" s="594"/>
      <c r="DD34" s="594"/>
      <c r="DE34" s="594"/>
      <c r="DF34" s="594"/>
      <c r="DG34" s="594"/>
      <c r="DH34" s="594"/>
      <c r="DI34" s="594"/>
      <c r="DJ34" s="594"/>
      <c r="DK34" s="594"/>
      <c r="DL34" s="594"/>
      <c r="DM34" s="594"/>
      <c r="DN34" s="594"/>
      <c r="DO34" s="594"/>
      <c r="DP34" s="594"/>
      <c r="DQ34" s="594"/>
      <c r="DR34" s="594"/>
      <c r="DS34" s="594"/>
      <c r="DT34" s="594"/>
      <c r="DU34" s="594"/>
      <c r="DV34" s="594"/>
      <c r="DW34" s="594"/>
      <c r="DX34" s="594"/>
      <c r="DY34" s="594"/>
      <c r="DZ34" s="594"/>
      <c r="EA34" s="594"/>
      <c r="EB34" s="594"/>
      <c r="EC34" s="594"/>
      <c r="ED34" s="594"/>
      <c r="EE34" s="594"/>
      <c r="EF34" s="594"/>
      <c r="EG34" s="594"/>
      <c r="EH34" s="594"/>
      <c r="EI34" s="594"/>
      <c r="EJ34" s="594"/>
      <c r="EK34" s="594"/>
      <c r="EL34" s="594"/>
      <c r="EM34" s="594"/>
      <c r="EN34" s="594"/>
      <c r="EO34" s="594"/>
      <c r="EP34" s="594"/>
      <c r="EQ34" s="594"/>
      <c r="ER34" s="594"/>
      <c r="ES34" s="594"/>
      <c r="ET34" s="594"/>
      <c r="EU34" s="594"/>
      <c r="EV34" s="594"/>
      <c r="EW34" s="594"/>
      <c r="EX34" s="594"/>
      <c r="EY34" s="594"/>
      <c r="EZ34" s="594"/>
      <c r="FA34" s="594"/>
      <c r="FB34" s="594"/>
      <c r="FC34" s="594"/>
      <c r="FD34" s="594"/>
      <c r="FE34" s="594"/>
      <c r="FF34" s="594"/>
      <c r="FG34" s="594"/>
      <c r="FH34" s="594"/>
      <c r="FI34" s="594"/>
      <c r="FJ34" s="594"/>
      <c r="FK34" s="594"/>
      <c r="FL34" s="594"/>
      <c r="FM34" s="594"/>
      <c r="FN34" s="594"/>
      <c r="FO34" s="594"/>
      <c r="FP34" s="594"/>
      <c r="FQ34" s="594"/>
      <c r="FR34" s="594"/>
    </row>
    <row r="35" spans="1:523" s="374" customFormat="1" ht="15.75">
      <c r="A35" s="631" t="s">
        <v>825</v>
      </c>
      <c r="B35" s="608" t="s">
        <v>544</v>
      </c>
      <c r="C35" s="616" t="s">
        <v>542</v>
      </c>
      <c r="D35" s="614" t="s">
        <v>669</v>
      </c>
      <c r="E35" s="615" t="s">
        <v>670</v>
      </c>
      <c r="F35" s="610" t="s">
        <v>671</v>
      </c>
      <c r="G35" s="611" t="s">
        <v>572</v>
      </c>
      <c r="H35" s="609" t="s">
        <v>672</v>
      </c>
      <c r="I35" s="609" t="s">
        <v>673</v>
      </c>
      <c r="J35" s="609" t="s">
        <v>674</v>
      </c>
      <c r="K35" s="612">
        <v>2611606</v>
      </c>
      <c r="L35" s="613">
        <v>4830.42</v>
      </c>
      <c r="M35" s="104"/>
      <c r="N35" s="594"/>
      <c r="O35" s="594"/>
      <c r="P35" s="594"/>
      <c r="Q35" s="594"/>
      <c r="R35" s="594"/>
      <c r="S35" s="594"/>
      <c r="T35" s="594"/>
      <c r="U35" s="594"/>
      <c r="V35" s="594"/>
      <c r="W35" s="594"/>
      <c r="X35" s="594"/>
      <c r="Y35" s="594"/>
      <c r="Z35" s="594"/>
      <c r="AA35" s="594"/>
      <c r="AB35" s="594"/>
      <c r="AC35" s="594"/>
      <c r="AD35" s="594"/>
      <c r="AE35" s="594"/>
      <c r="AF35" s="594"/>
      <c r="AG35" s="594"/>
      <c r="AH35" s="594"/>
      <c r="AI35" s="594"/>
      <c r="AJ35" s="594"/>
      <c r="AK35" s="594"/>
      <c r="AL35" s="594"/>
      <c r="AM35" s="594"/>
      <c r="AN35" s="594"/>
      <c r="AO35" s="594"/>
      <c r="AP35" s="594"/>
      <c r="AQ35" s="594"/>
      <c r="AR35" s="594"/>
      <c r="AS35" s="594"/>
      <c r="AT35" s="594"/>
      <c r="AU35" s="594"/>
      <c r="AV35" s="594"/>
      <c r="AW35" s="594"/>
      <c r="AX35" s="594"/>
      <c r="AY35" s="594"/>
      <c r="AZ35" s="594"/>
      <c r="BA35" s="594"/>
      <c r="BB35" s="594"/>
      <c r="BC35" s="594"/>
      <c r="BD35" s="594"/>
      <c r="BE35" s="594"/>
      <c r="BF35" s="594"/>
      <c r="BG35" s="594"/>
      <c r="BH35" s="594"/>
      <c r="BI35" s="594"/>
      <c r="BJ35" s="594"/>
      <c r="BK35" s="594"/>
      <c r="BL35" s="594"/>
      <c r="BM35" s="594"/>
      <c r="BN35" s="594"/>
      <c r="BO35" s="594"/>
      <c r="BP35" s="594"/>
      <c r="BQ35" s="594"/>
      <c r="BR35" s="594"/>
      <c r="BS35" s="594"/>
      <c r="BT35" s="594"/>
      <c r="BU35" s="594"/>
      <c r="BV35" s="594"/>
      <c r="BW35" s="594"/>
      <c r="BX35" s="594"/>
      <c r="BY35" s="594"/>
      <c r="BZ35" s="594"/>
      <c r="CA35" s="594"/>
      <c r="CB35" s="594"/>
      <c r="CC35" s="594"/>
      <c r="CD35" s="594"/>
      <c r="CE35" s="594"/>
      <c r="CF35" s="594"/>
      <c r="CG35" s="594"/>
      <c r="CH35" s="594"/>
      <c r="CI35" s="594"/>
      <c r="CJ35" s="594"/>
      <c r="CK35" s="594"/>
      <c r="CL35" s="594"/>
      <c r="CM35" s="594"/>
      <c r="CN35" s="594"/>
      <c r="CO35" s="594"/>
      <c r="CP35" s="594"/>
      <c r="CQ35" s="594"/>
      <c r="CR35" s="594"/>
      <c r="CS35" s="594"/>
      <c r="CT35" s="594"/>
      <c r="CU35" s="594"/>
      <c r="CV35" s="594"/>
      <c r="CW35" s="594"/>
      <c r="CX35" s="594"/>
      <c r="CY35" s="594"/>
      <c r="CZ35" s="594"/>
      <c r="DA35" s="594"/>
      <c r="DB35" s="594"/>
      <c r="DC35" s="594"/>
      <c r="DD35" s="594"/>
      <c r="DE35" s="594"/>
      <c r="DF35" s="594"/>
      <c r="DG35" s="594"/>
      <c r="DH35" s="594"/>
      <c r="DI35" s="594"/>
      <c r="DJ35" s="594"/>
      <c r="DK35" s="594"/>
      <c r="DL35" s="594"/>
      <c r="DM35" s="594"/>
      <c r="DN35" s="594"/>
      <c r="DO35" s="594"/>
      <c r="DP35" s="594"/>
      <c r="DQ35" s="594"/>
      <c r="DR35" s="594"/>
      <c r="DS35" s="594"/>
      <c r="DT35" s="594"/>
      <c r="DU35" s="594"/>
      <c r="DV35" s="594"/>
      <c r="DW35" s="594"/>
      <c r="DX35" s="594"/>
      <c r="DY35" s="594"/>
      <c r="DZ35" s="594"/>
      <c r="EA35" s="594"/>
      <c r="EB35" s="594"/>
      <c r="EC35" s="594"/>
      <c r="ED35" s="594"/>
      <c r="EE35" s="594"/>
      <c r="EF35" s="594"/>
      <c r="EG35" s="594"/>
      <c r="EH35" s="594"/>
      <c r="EI35" s="594"/>
      <c r="EJ35" s="594"/>
      <c r="EK35" s="594"/>
      <c r="EL35" s="594"/>
      <c r="EM35" s="594"/>
      <c r="EN35" s="594"/>
      <c r="EO35" s="594"/>
      <c r="EP35" s="594"/>
      <c r="EQ35" s="594"/>
      <c r="ER35" s="594"/>
      <c r="ES35" s="594"/>
      <c r="ET35" s="594"/>
      <c r="EU35" s="594"/>
      <c r="EV35" s="594"/>
      <c r="EW35" s="594"/>
      <c r="EX35" s="594"/>
      <c r="EY35" s="594"/>
      <c r="EZ35" s="594"/>
      <c r="FA35" s="594"/>
      <c r="FB35" s="594"/>
      <c r="FC35" s="594"/>
      <c r="FD35" s="594"/>
      <c r="FE35" s="594"/>
      <c r="FF35" s="594"/>
      <c r="FG35" s="594"/>
      <c r="FH35" s="594"/>
      <c r="FI35" s="594"/>
      <c r="FJ35" s="594"/>
      <c r="FK35" s="594"/>
      <c r="FL35" s="594"/>
      <c r="FM35" s="594"/>
      <c r="FN35" s="594"/>
      <c r="FO35" s="594"/>
      <c r="FP35" s="594"/>
      <c r="FQ35" s="594"/>
      <c r="FR35" s="594"/>
    </row>
    <row r="36" spans="1:523" s="374" customFormat="1" ht="15.75">
      <c r="A36" s="631" t="s">
        <v>825</v>
      </c>
      <c r="B36" s="608" t="s">
        <v>544</v>
      </c>
      <c r="C36" s="616" t="s">
        <v>159</v>
      </c>
      <c r="D36" s="609" t="s">
        <v>675</v>
      </c>
      <c r="E36" s="610" t="s">
        <v>676</v>
      </c>
      <c r="F36" s="610" t="s">
        <v>578</v>
      </c>
      <c r="G36" s="611" t="s">
        <v>572</v>
      </c>
      <c r="H36" s="609" t="s">
        <v>677</v>
      </c>
      <c r="I36" s="609" t="s">
        <v>678</v>
      </c>
      <c r="J36" s="609" t="s">
        <v>679</v>
      </c>
      <c r="K36" s="612">
        <v>2611606</v>
      </c>
      <c r="L36" s="613">
        <v>646.4</v>
      </c>
      <c r="M36" s="104"/>
      <c r="N36" s="594"/>
      <c r="O36" s="594"/>
      <c r="P36" s="594"/>
      <c r="Q36" s="594"/>
      <c r="R36" s="594"/>
      <c r="S36" s="594"/>
      <c r="T36" s="594"/>
      <c r="U36" s="594"/>
      <c r="V36" s="594"/>
      <c r="W36" s="594"/>
      <c r="X36" s="594"/>
      <c r="Y36" s="594"/>
      <c r="Z36" s="594"/>
      <c r="AA36" s="594"/>
      <c r="AB36" s="594"/>
      <c r="AC36" s="594"/>
      <c r="AD36" s="594"/>
      <c r="AE36" s="594"/>
      <c r="AF36" s="594"/>
      <c r="AG36" s="594"/>
      <c r="AH36" s="594"/>
      <c r="AI36" s="594"/>
      <c r="AJ36" s="594"/>
      <c r="AK36" s="594"/>
      <c r="AL36" s="594"/>
      <c r="AM36" s="594"/>
      <c r="AN36" s="594"/>
      <c r="AO36" s="594"/>
      <c r="AP36" s="594"/>
      <c r="AQ36" s="594"/>
      <c r="AR36" s="594"/>
      <c r="AS36" s="594"/>
      <c r="AT36" s="594"/>
      <c r="AU36" s="594"/>
      <c r="AV36" s="594"/>
      <c r="AW36" s="594"/>
      <c r="AX36" s="594"/>
      <c r="AY36" s="594"/>
      <c r="AZ36" s="594"/>
      <c r="BA36" s="594"/>
      <c r="BB36" s="594"/>
      <c r="BC36" s="594"/>
      <c r="BD36" s="594"/>
      <c r="BE36" s="594"/>
      <c r="BF36" s="594"/>
      <c r="BG36" s="594"/>
      <c r="BH36" s="594"/>
      <c r="BI36" s="594"/>
      <c r="BJ36" s="594"/>
      <c r="BK36" s="594"/>
      <c r="BL36" s="594"/>
      <c r="BM36" s="594"/>
      <c r="BN36" s="594"/>
      <c r="BO36" s="594"/>
      <c r="BP36" s="594"/>
      <c r="BQ36" s="594"/>
      <c r="BR36" s="594"/>
      <c r="BS36" s="594"/>
      <c r="BT36" s="594"/>
      <c r="BU36" s="594"/>
      <c r="BV36" s="594"/>
      <c r="BW36" s="594"/>
      <c r="BX36" s="594"/>
      <c r="BY36" s="594"/>
      <c r="BZ36" s="594"/>
      <c r="CA36" s="594"/>
      <c r="CB36" s="594"/>
      <c r="CC36" s="594"/>
      <c r="CD36" s="594"/>
      <c r="CE36" s="594"/>
      <c r="CF36" s="594"/>
      <c r="CG36" s="594"/>
      <c r="CH36" s="594"/>
      <c r="CI36" s="594"/>
      <c r="CJ36" s="594"/>
      <c r="CK36" s="594"/>
      <c r="CL36" s="594"/>
      <c r="CM36" s="594"/>
      <c r="CN36" s="594"/>
      <c r="CO36" s="594"/>
      <c r="CP36" s="594"/>
      <c r="CQ36" s="594"/>
      <c r="CR36" s="594"/>
      <c r="CS36" s="594"/>
      <c r="CT36" s="594"/>
      <c r="CU36" s="594"/>
      <c r="CV36" s="594"/>
      <c r="CW36" s="594"/>
      <c r="CX36" s="594"/>
      <c r="CY36" s="594"/>
      <c r="CZ36" s="594"/>
      <c r="DA36" s="594"/>
      <c r="DB36" s="594"/>
      <c r="DC36" s="594"/>
      <c r="DD36" s="594"/>
      <c r="DE36" s="594"/>
      <c r="DF36" s="594"/>
      <c r="DG36" s="594"/>
      <c r="DH36" s="594"/>
      <c r="DI36" s="594"/>
      <c r="DJ36" s="594"/>
      <c r="DK36" s="594"/>
      <c r="DL36" s="594"/>
      <c r="DM36" s="594"/>
      <c r="DN36" s="594"/>
      <c r="DO36" s="594"/>
      <c r="DP36" s="594"/>
      <c r="DQ36" s="594"/>
      <c r="DR36" s="594"/>
      <c r="DS36" s="594"/>
      <c r="DT36" s="594"/>
      <c r="DU36" s="594"/>
      <c r="DV36" s="594"/>
      <c r="DW36" s="594"/>
      <c r="DX36" s="594"/>
      <c r="DY36" s="594"/>
      <c r="DZ36" s="594"/>
      <c r="EA36" s="594"/>
      <c r="EB36" s="594"/>
      <c r="EC36" s="594"/>
      <c r="ED36" s="594"/>
      <c r="EE36" s="594"/>
      <c r="EF36" s="594"/>
      <c r="EG36" s="594"/>
      <c r="EH36" s="594"/>
      <c r="EI36" s="594"/>
      <c r="EJ36" s="594"/>
      <c r="EK36" s="594"/>
      <c r="EL36" s="594"/>
      <c r="EM36" s="594"/>
      <c r="EN36" s="594"/>
      <c r="EO36" s="594"/>
      <c r="EP36" s="594"/>
      <c r="EQ36" s="594"/>
      <c r="ER36" s="594"/>
      <c r="ES36" s="594"/>
      <c r="ET36" s="594"/>
      <c r="EU36" s="594"/>
      <c r="EV36" s="594"/>
      <c r="EW36" s="594"/>
      <c r="EX36" s="594"/>
      <c r="EY36" s="594"/>
      <c r="EZ36" s="594"/>
      <c r="FA36" s="594"/>
      <c r="FB36" s="594"/>
      <c r="FC36" s="594"/>
      <c r="FD36" s="594"/>
      <c r="FE36" s="594"/>
      <c r="FF36" s="594"/>
      <c r="FG36" s="594"/>
      <c r="FH36" s="594"/>
      <c r="FI36" s="594"/>
      <c r="FJ36" s="594"/>
      <c r="FK36" s="594"/>
      <c r="FL36" s="594"/>
      <c r="FM36" s="594"/>
      <c r="FN36" s="594"/>
      <c r="FO36" s="594"/>
      <c r="FP36" s="594"/>
      <c r="FQ36" s="594"/>
      <c r="FR36" s="594"/>
    </row>
    <row r="37" spans="1:523" s="374" customFormat="1" ht="15.75">
      <c r="A37" s="631" t="s">
        <v>825</v>
      </c>
      <c r="B37" s="608" t="s">
        <v>544</v>
      </c>
      <c r="C37" s="616" t="s">
        <v>919</v>
      </c>
      <c r="D37" s="609" t="s">
        <v>913</v>
      </c>
      <c r="E37" s="610" t="s">
        <v>680</v>
      </c>
      <c r="F37" s="610" t="s">
        <v>671</v>
      </c>
      <c r="G37" s="611" t="s">
        <v>572</v>
      </c>
      <c r="H37" s="609" t="s">
        <v>681</v>
      </c>
      <c r="I37" s="609" t="s">
        <v>682</v>
      </c>
      <c r="J37" s="609" t="s">
        <v>683</v>
      </c>
      <c r="K37" s="612">
        <v>2609600</v>
      </c>
      <c r="L37" s="613">
        <v>450</v>
      </c>
      <c r="M37" s="104"/>
      <c r="N37" s="594"/>
      <c r="O37" s="594"/>
      <c r="P37" s="594"/>
      <c r="Q37" s="594"/>
      <c r="R37" s="594"/>
      <c r="S37" s="594"/>
      <c r="T37" s="594"/>
      <c r="U37" s="594"/>
      <c r="V37" s="594"/>
      <c r="W37" s="594"/>
      <c r="X37" s="594"/>
      <c r="Y37" s="594"/>
      <c r="Z37" s="594"/>
      <c r="AA37" s="594"/>
      <c r="AB37" s="594"/>
      <c r="AC37" s="594"/>
      <c r="AD37" s="594"/>
      <c r="AE37" s="594"/>
      <c r="AF37" s="594"/>
      <c r="AG37" s="594"/>
      <c r="AH37" s="594"/>
      <c r="AI37" s="594"/>
      <c r="AJ37" s="594"/>
      <c r="AK37" s="594"/>
      <c r="AL37" s="594"/>
      <c r="AM37" s="594"/>
      <c r="AN37" s="594"/>
      <c r="AO37" s="594"/>
      <c r="AP37" s="594"/>
      <c r="AQ37" s="594"/>
      <c r="AR37" s="594"/>
      <c r="AS37" s="594"/>
      <c r="AT37" s="594"/>
      <c r="AU37" s="594"/>
      <c r="AV37" s="594"/>
      <c r="AW37" s="594"/>
      <c r="AX37" s="594"/>
      <c r="AY37" s="594"/>
      <c r="AZ37" s="594"/>
      <c r="BA37" s="594"/>
      <c r="BB37" s="594"/>
      <c r="BC37" s="594"/>
      <c r="BD37" s="594"/>
      <c r="BE37" s="594"/>
      <c r="BF37" s="594"/>
      <c r="BG37" s="594"/>
      <c r="BH37" s="594"/>
      <c r="BI37" s="594"/>
      <c r="BJ37" s="594"/>
      <c r="BK37" s="594"/>
      <c r="BL37" s="594"/>
      <c r="BM37" s="594"/>
      <c r="BN37" s="594"/>
      <c r="BO37" s="594"/>
      <c r="BP37" s="594"/>
      <c r="BQ37" s="594"/>
      <c r="BR37" s="594"/>
      <c r="BS37" s="594"/>
      <c r="BT37" s="594"/>
      <c r="BU37" s="594"/>
      <c r="BV37" s="594"/>
      <c r="BW37" s="594"/>
      <c r="BX37" s="594"/>
      <c r="BY37" s="594"/>
      <c r="BZ37" s="594"/>
      <c r="CA37" s="594"/>
      <c r="CB37" s="594"/>
      <c r="CC37" s="594"/>
      <c r="CD37" s="594"/>
      <c r="CE37" s="594"/>
      <c r="CF37" s="594"/>
      <c r="CG37" s="594"/>
      <c r="CH37" s="594"/>
      <c r="CI37" s="594"/>
      <c r="CJ37" s="594"/>
      <c r="CK37" s="594"/>
      <c r="CL37" s="594"/>
      <c r="CM37" s="594"/>
      <c r="CN37" s="594"/>
      <c r="CO37" s="594"/>
      <c r="CP37" s="594"/>
      <c r="CQ37" s="594"/>
      <c r="CR37" s="594"/>
      <c r="CS37" s="594"/>
      <c r="CT37" s="594"/>
      <c r="CU37" s="594"/>
      <c r="CV37" s="594"/>
      <c r="CW37" s="594"/>
      <c r="CX37" s="594"/>
      <c r="CY37" s="594"/>
      <c r="CZ37" s="594"/>
      <c r="DA37" s="594"/>
      <c r="DB37" s="594"/>
      <c r="DC37" s="594"/>
      <c r="DD37" s="594"/>
      <c r="DE37" s="594"/>
      <c r="DF37" s="594"/>
      <c r="DG37" s="594"/>
      <c r="DH37" s="594"/>
      <c r="DI37" s="594"/>
      <c r="DJ37" s="594"/>
      <c r="DK37" s="594"/>
      <c r="DL37" s="594"/>
      <c r="DM37" s="594"/>
      <c r="DN37" s="594"/>
      <c r="DO37" s="594"/>
      <c r="DP37" s="594"/>
      <c r="DQ37" s="594"/>
      <c r="DR37" s="594"/>
      <c r="DS37" s="594"/>
      <c r="DT37" s="594"/>
      <c r="DU37" s="594"/>
      <c r="DV37" s="594"/>
      <c r="DW37" s="594"/>
      <c r="DX37" s="594"/>
      <c r="DY37" s="594"/>
      <c r="DZ37" s="594"/>
      <c r="EA37" s="594"/>
      <c r="EB37" s="594"/>
      <c r="EC37" s="594"/>
      <c r="ED37" s="594"/>
      <c r="EE37" s="594"/>
      <c r="EF37" s="594"/>
      <c r="EG37" s="594"/>
      <c r="EH37" s="594"/>
      <c r="EI37" s="594"/>
      <c r="EJ37" s="594"/>
      <c r="EK37" s="594"/>
      <c r="EL37" s="594"/>
      <c r="EM37" s="594"/>
      <c r="EN37" s="594"/>
      <c r="EO37" s="594"/>
      <c r="EP37" s="594"/>
      <c r="EQ37" s="594"/>
      <c r="ER37" s="594"/>
      <c r="ES37" s="594"/>
      <c r="ET37" s="594"/>
      <c r="EU37" s="594"/>
      <c r="EV37" s="594"/>
      <c r="EW37" s="594"/>
      <c r="EX37" s="594"/>
      <c r="EY37" s="594"/>
      <c r="EZ37" s="594"/>
      <c r="FA37" s="594"/>
      <c r="FB37" s="594"/>
      <c r="FC37" s="594"/>
      <c r="FD37" s="594"/>
      <c r="FE37" s="594"/>
      <c r="FF37" s="594"/>
      <c r="FG37" s="594"/>
      <c r="FH37" s="594"/>
      <c r="FI37" s="594"/>
      <c r="FJ37" s="594"/>
      <c r="FK37" s="594"/>
      <c r="FL37" s="594"/>
      <c r="FM37" s="594"/>
      <c r="FN37" s="594"/>
      <c r="FO37" s="594"/>
      <c r="FP37" s="594"/>
      <c r="FQ37" s="594"/>
      <c r="FR37" s="594"/>
    </row>
    <row r="38" spans="1:523" s="374" customFormat="1" ht="15.75">
      <c r="A38" s="631" t="s">
        <v>825</v>
      </c>
      <c r="B38" s="608" t="s">
        <v>544</v>
      </c>
      <c r="C38" s="616" t="s">
        <v>157</v>
      </c>
      <c r="D38" s="609" t="s">
        <v>827</v>
      </c>
      <c r="E38" s="610" t="s">
        <v>828</v>
      </c>
      <c r="F38" s="610" t="s">
        <v>578</v>
      </c>
      <c r="G38" s="611" t="s">
        <v>572</v>
      </c>
      <c r="H38" s="609" t="s">
        <v>829</v>
      </c>
      <c r="I38" s="609" t="s">
        <v>611</v>
      </c>
      <c r="J38" s="609" t="s">
        <v>830</v>
      </c>
      <c r="K38" s="612">
        <v>2611606</v>
      </c>
      <c r="L38" s="613">
        <v>379.07</v>
      </c>
      <c r="M38" s="104"/>
      <c r="N38" s="594"/>
      <c r="O38" s="594"/>
      <c r="P38" s="594"/>
      <c r="Q38" s="594"/>
      <c r="R38" s="594"/>
      <c r="S38" s="594"/>
      <c r="T38" s="594"/>
      <c r="U38" s="594"/>
      <c r="V38" s="594"/>
      <c r="W38" s="594"/>
      <c r="X38" s="594"/>
      <c r="Y38" s="594"/>
      <c r="Z38" s="594"/>
      <c r="AA38" s="594"/>
      <c r="AB38" s="594"/>
      <c r="AC38" s="594"/>
      <c r="AD38" s="594"/>
      <c r="AE38" s="594"/>
      <c r="AF38" s="594"/>
      <c r="AG38" s="594"/>
      <c r="AH38" s="594"/>
      <c r="AI38" s="594"/>
      <c r="AJ38" s="594"/>
      <c r="AK38" s="594"/>
      <c r="AL38" s="594"/>
      <c r="AM38" s="594"/>
      <c r="AN38" s="594"/>
      <c r="AO38" s="594"/>
      <c r="AP38" s="594"/>
      <c r="AQ38" s="594"/>
      <c r="AR38" s="594"/>
      <c r="AS38" s="594"/>
      <c r="AT38" s="594"/>
      <c r="AU38" s="594"/>
      <c r="AV38" s="594"/>
      <c r="AW38" s="594"/>
      <c r="AX38" s="594"/>
      <c r="AY38" s="594"/>
      <c r="AZ38" s="594"/>
      <c r="BA38" s="594"/>
      <c r="BB38" s="594"/>
      <c r="BC38" s="594"/>
      <c r="BD38" s="594"/>
      <c r="BE38" s="594"/>
      <c r="BF38" s="594"/>
      <c r="BG38" s="594"/>
      <c r="BH38" s="594"/>
      <c r="BI38" s="594"/>
      <c r="BJ38" s="594"/>
      <c r="BK38" s="594"/>
      <c r="BL38" s="594"/>
      <c r="BM38" s="594"/>
      <c r="BN38" s="594"/>
      <c r="BO38" s="594"/>
      <c r="BP38" s="594"/>
      <c r="BQ38" s="594"/>
      <c r="BR38" s="594"/>
      <c r="BS38" s="594"/>
      <c r="BT38" s="594"/>
      <c r="BU38" s="594"/>
      <c r="BV38" s="594"/>
      <c r="BW38" s="594"/>
      <c r="BX38" s="594"/>
      <c r="BY38" s="594"/>
      <c r="BZ38" s="594"/>
      <c r="CA38" s="594"/>
      <c r="CB38" s="594"/>
      <c r="CC38" s="594"/>
      <c r="CD38" s="594"/>
      <c r="CE38" s="594"/>
      <c r="CF38" s="594"/>
      <c r="CG38" s="594"/>
      <c r="CH38" s="594"/>
      <c r="CI38" s="594"/>
      <c r="CJ38" s="594"/>
      <c r="CK38" s="594"/>
      <c r="CL38" s="594"/>
      <c r="CM38" s="594"/>
      <c r="CN38" s="594"/>
      <c r="CO38" s="594"/>
      <c r="CP38" s="594"/>
      <c r="CQ38" s="594"/>
      <c r="CR38" s="594"/>
      <c r="CS38" s="594"/>
      <c r="CT38" s="594"/>
      <c r="CU38" s="594"/>
      <c r="CV38" s="594"/>
      <c r="CW38" s="594"/>
      <c r="CX38" s="594"/>
      <c r="CY38" s="594"/>
      <c r="CZ38" s="594"/>
      <c r="DA38" s="594"/>
      <c r="DB38" s="594"/>
      <c r="DC38" s="594"/>
      <c r="DD38" s="594"/>
      <c r="DE38" s="594"/>
      <c r="DF38" s="594"/>
      <c r="DG38" s="594"/>
      <c r="DH38" s="594"/>
      <c r="DI38" s="594"/>
      <c r="DJ38" s="594"/>
      <c r="DK38" s="594"/>
      <c r="DL38" s="594"/>
      <c r="DM38" s="594"/>
      <c r="DN38" s="594"/>
      <c r="DO38" s="594"/>
      <c r="DP38" s="594"/>
      <c r="DQ38" s="594"/>
      <c r="DR38" s="594"/>
      <c r="DS38" s="594"/>
      <c r="DT38" s="594"/>
      <c r="DU38" s="594"/>
      <c r="DV38" s="594"/>
      <c r="DW38" s="594"/>
      <c r="DX38" s="594"/>
      <c r="DY38" s="594"/>
      <c r="DZ38" s="594"/>
      <c r="EA38" s="594"/>
      <c r="EB38" s="594"/>
      <c r="EC38" s="594"/>
      <c r="ED38" s="594"/>
      <c r="EE38" s="594"/>
      <c r="EF38" s="594"/>
      <c r="EG38" s="594"/>
      <c r="EH38" s="594"/>
      <c r="EI38" s="594"/>
      <c r="EJ38" s="594"/>
      <c r="EK38" s="594"/>
      <c r="EL38" s="594"/>
      <c r="EM38" s="594"/>
      <c r="EN38" s="594"/>
      <c r="EO38" s="594"/>
      <c r="EP38" s="594"/>
      <c r="EQ38" s="594"/>
      <c r="ER38" s="594"/>
      <c r="ES38" s="594"/>
      <c r="ET38" s="594"/>
      <c r="EU38" s="594"/>
      <c r="EV38" s="594"/>
      <c r="EW38" s="594"/>
      <c r="EX38" s="594"/>
      <c r="EY38" s="594"/>
      <c r="EZ38" s="594"/>
      <c r="FA38" s="594"/>
      <c r="FB38" s="594"/>
      <c r="FC38" s="594"/>
      <c r="FD38" s="594"/>
      <c r="FE38" s="594"/>
      <c r="FF38" s="594"/>
      <c r="FG38" s="594"/>
      <c r="FH38" s="594"/>
      <c r="FI38" s="594"/>
      <c r="FJ38" s="594"/>
      <c r="FK38" s="594"/>
      <c r="FL38" s="594"/>
      <c r="FM38" s="594"/>
      <c r="FN38" s="594"/>
      <c r="FO38" s="594"/>
      <c r="FP38" s="594"/>
      <c r="FQ38" s="594"/>
      <c r="FR38" s="594"/>
    </row>
    <row r="39" spans="1:523" s="374" customFormat="1" ht="15.75">
      <c r="A39" s="631" t="s">
        <v>825</v>
      </c>
      <c r="B39" s="608" t="s">
        <v>544</v>
      </c>
      <c r="C39" s="616" t="s">
        <v>157</v>
      </c>
      <c r="D39" s="614" t="s">
        <v>831</v>
      </c>
      <c r="E39" s="615" t="s">
        <v>832</v>
      </c>
      <c r="F39" s="610" t="s">
        <v>578</v>
      </c>
      <c r="G39" s="611" t="s">
        <v>572</v>
      </c>
      <c r="H39" s="609" t="s">
        <v>833</v>
      </c>
      <c r="I39" s="609" t="s">
        <v>611</v>
      </c>
      <c r="J39" s="609" t="s">
        <v>834</v>
      </c>
      <c r="K39" s="612">
        <v>2610707</v>
      </c>
      <c r="L39" s="613">
        <v>1598.33</v>
      </c>
      <c r="M39" s="104"/>
      <c r="N39" s="594"/>
      <c r="O39" s="594"/>
      <c r="P39" s="594"/>
      <c r="Q39" s="594"/>
      <c r="R39" s="594"/>
      <c r="S39" s="594"/>
      <c r="T39" s="594"/>
      <c r="U39" s="594"/>
      <c r="V39" s="594"/>
      <c r="W39" s="594"/>
      <c r="X39" s="594"/>
      <c r="Y39" s="594"/>
      <c r="Z39" s="594"/>
      <c r="AA39" s="594"/>
      <c r="AB39" s="594"/>
      <c r="AC39" s="594"/>
      <c r="AD39" s="594"/>
      <c r="AE39" s="594"/>
      <c r="AF39" s="594"/>
      <c r="AG39" s="594"/>
      <c r="AH39" s="594"/>
      <c r="AI39" s="594"/>
      <c r="AJ39" s="594"/>
      <c r="AK39" s="594"/>
      <c r="AL39" s="594"/>
      <c r="AM39" s="594"/>
      <c r="AN39" s="594"/>
      <c r="AO39" s="594"/>
      <c r="AP39" s="594"/>
      <c r="AQ39" s="594"/>
      <c r="AR39" s="594"/>
      <c r="AS39" s="594"/>
      <c r="AT39" s="594"/>
      <c r="AU39" s="594"/>
      <c r="AV39" s="594"/>
      <c r="AW39" s="594"/>
      <c r="AX39" s="594"/>
      <c r="AY39" s="594"/>
      <c r="AZ39" s="594"/>
      <c r="BA39" s="594"/>
      <c r="BB39" s="594"/>
      <c r="BC39" s="594"/>
      <c r="BD39" s="594"/>
      <c r="BE39" s="594"/>
      <c r="BF39" s="594"/>
      <c r="BG39" s="594"/>
      <c r="BH39" s="594"/>
      <c r="BI39" s="594"/>
      <c r="BJ39" s="594"/>
      <c r="BK39" s="594"/>
      <c r="BL39" s="594"/>
      <c r="BM39" s="594"/>
      <c r="BN39" s="594"/>
      <c r="BO39" s="594"/>
      <c r="BP39" s="594"/>
      <c r="BQ39" s="594"/>
      <c r="BR39" s="594"/>
      <c r="BS39" s="594"/>
      <c r="BT39" s="594"/>
      <c r="BU39" s="594"/>
      <c r="BV39" s="594"/>
      <c r="BW39" s="594"/>
      <c r="BX39" s="594"/>
      <c r="BY39" s="594"/>
      <c r="BZ39" s="594"/>
      <c r="CA39" s="594"/>
      <c r="CB39" s="594"/>
      <c r="CC39" s="594"/>
      <c r="CD39" s="594"/>
      <c r="CE39" s="594"/>
      <c r="CF39" s="594"/>
      <c r="CG39" s="594"/>
      <c r="CH39" s="594"/>
      <c r="CI39" s="594"/>
      <c r="CJ39" s="594"/>
      <c r="CK39" s="594"/>
      <c r="CL39" s="594"/>
      <c r="CM39" s="594"/>
      <c r="CN39" s="594"/>
      <c r="CO39" s="594"/>
      <c r="CP39" s="594"/>
      <c r="CQ39" s="594"/>
      <c r="CR39" s="594"/>
      <c r="CS39" s="594"/>
      <c r="CT39" s="594"/>
      <c r="CU39" s="594"/>
      <c r="CV39" s="594"/>
      <c r="CW39" s="594"/>
      <c r="CX39" s="594"/>
      <c r="CY39" s="594"/>
      <c r="CZ39" s="594"/>
      <c r="DA39" s="594"/>
      <c r="DB39" s="594"/>
      <c r="DC39" s="594"/>
      <c r="DD39" s="594"/>
      <c r="DE39" s="594"/>
      <c r="DF39" s="594"/>
      <c r="DG39" s="594"/>
      <c r="DH39" s="594"/>
      <c r="DI39" s="594"/>
      <c r="DJ39" s="594"/>
      <c r="DK39" s="594"/>
      <c r="DL39" s="594"/>
      <c r="DM39" s="594"/>
      <c r="DN39" s="594"/>
      <c r="DO39" s="594"/>
      <c r="DP39" s="594"/>
      <c r="DQ39" s="594"/>
      <c r="DR39" s="594"/>
      <c r="DS39" s="594"/>
      <c r="DT39" s="594"/>
      <c r="DU39" s="594"/>
      <c r="DV39" s="594"/>
      <c r="DW39" s="594"/>
      <c r="DX39" s="594"/>
      <c r="DY39" s="594"/>
      <c r="DZ39" s="594"/>
      <c r="EA39" s="594"/>
      <c r="EB39" s="594"/>
      <c r="EC39" s="594"/>
      <c r="ED39" s="594"/>
      <c r="EE39" s="594"/>
      <c r="EF39" s="594"/>
      <c r="EG39" s="594"/>
      <c r="EH39" s="594"/>
      <c r="EI39" s="594"/>
      <c r="EJ39" s="594"/>
      <c r="EK39" s="594"/>
      <c r="EL39" s="594"/>
      <c r="EM39" s="594"/>
      <c r="EN39" s="594"/>
      <c r="EO39" s="594"/>
      <c r="EP39" s="594"/>
      <c r="EQ39" s="594"/>
      <c r="ER39" s="594"/>
      <c r="ES39" s="594"/>
      <c r="ET39" s="594"/>
      <c r="EU39" s="594"/>
      <c r="EV39" s="594"/>
      <c r="EW39" s="594"/>
      <c r="EX39" s="594"/>
      <c r="EY39" s="594"/>
      <c r="EZ39" s="594"/>
      <c r="FA39" s="594"/>
      <c r="FB39" s="594"/>
      <c r="FC39" s="594"/>
      <c r="FD39" s="594"/>
      <c r="FE39" s="594"/>
      <c r="FF39" s="594"/>
      <c r="FG39" s="594"/>
      <c r="FH39" s="594"/>
      <c r="FI39" s="594"/>
      <c r="FJ39" s="594"/>
      <c r="FK39" s="594"/>
      <c r="FL39" s="594"/>
      <c r="FM39" s="594"/>
      <c r="FN39" s="594"/>
      <c r="FO39" s="594"/>
      <c r="FP39" s="594"/>
      <c r="FQ39" s="594"/>
      <c r="FR39" s="594"/>
    </row>
    <row r="40" spans="1:523" s="374" customFormat="1" ht="15.75">
      <c r="A40" s="631" t="s">
        <v>825</v>
      </c>
      <c r="B40" s="608" t="s">
        <v>544</v>
      </c>
      <c r="C40" s="616" t="s">
        <v>918</v>
      </c>
      <c r="D40" s="614" t="s">
        <v>831</v>
      </c>
      <c r="E40" s="610" t="s">
        <v>832</v>
      </c>
      <c r="F40" s="610" t="s">
        <v>578</v>
      </c>
      <c r="G40" s="611" t="s">
        <v>572</v>
      </c>
      <c r="H40" s="609" t="s">
        <v>835</v>
      </c>
      <c r="I40" s="609" t="s">
        <v>611</v>
      </c>
      <c r="J40" s="609" t="s">
        <v>836</v>
      </c>
      <c r="K40" s="612">
        <v>2610707</v>
      </c>
      <c r="L40" s="613">
        <v>1066.26</v>
      </c>
      <c r="M40" s="104"/>
      <c r="N40" s="594"/>
      <c r="O40" s="594"/>
      <c r="P40" s="594"/>
      <c r="Q40" s="594"/>
      <c r="R40" s="594"/>
      <c r="S40" s="594"/>
      <c r="T40" s="594"/>
      <c r="U40" s="594"/>
      <c r="V40" s="594"/>
      <c r="W40" s="594"/>
      <c r="X40" s="594"/>
      <c r="Y40" s="594"/>
      <c r="Z40" s="594"/>
      <c r="AA40" s="594"/>
      <c r="AB40" s="594"/>
      <c r="AC40" s="594"/>
      <c r="AD40" s="594"/>
      <c r="AE40" s="594"/>
      <c r="AF40" s="594"/>
      <c r="AG40" s="594"/>
      <c r="AH40" s="594"/>
      <c r="AI40" s="594"/>
      <c r="AJ40" s="594"/>
      <c r="AK40" s="594"/>
      <c r="AL40" s="594"/>
      <c r="AM40" s="594"/>
      <c r="AN40" s="594"/>
      <c r="AO40" s="594"/>
      <c r="AP40" s="594"/>
      <c r="AQ40" s="594"/>
      <c r="AR40" s="594"/>
      <c r="AS40" s="594"/>
      <c r="AT40" s="594"/>
      <c r="AU40" s="594"/>
      <c r="AV40" s="594"/>
      <c r="AW40" s="594"/>
      <c r="AX40" s="594"/>
      <c r="AY40" s="594"/>
      <c r="AZ40" s="594"/>
      <c r="BA40" s="594"/>
      <c r="BB40" s="594"/>
      <c r="BC40" s="594"/>
      <c r="BD40" s="594"/>
      <c r="BE40" s="594"/>
      <c r="BF40" s="594"/>
      <c r="BG40" s="594"/>
      <c r="BH40" s="594"/>
      <c r="BI40" s="594"/>
      <c r="BJ40" s="594"/>
      <c r="BK40" s="594"/>
      <c r="BL40" s="594"/>
      <c r="BM40" s="594"/>
      <c r="BN40" s="594"/>
      <c r="BO40" s="594"/>
      <c r="BP40" s="594"/>
      <c r="BQ40" s="594"/>
      <c r="BR40" s="594"/>
      <c r="BS40" s="594"/>
      <c r="BT40" s="594"/>
      <c r="BU40" s="594"/>
      <c r="BV40" s="594"/>
      <c r="BW40" s="594"/>
      <c r="BX40" s="594"/>
      <c r="BY40" s="594"/>
      <c r="BZ40" s="594"/>
      <c r="CA40" s="594"/>
      <c r="CB40" s="594"/>
      <c r="CC40" s="594"/>
      <c r="CD40" s="594"/>
      <c r="CE40" s="594"/>
      <c r="CF40" s="594"/>
      <c r="CG40" s="594"/>
      <c r="CH40" s="594"/>
      <c r="CI40" s="594"/>
      <c r="CJ40" s="594"/>
      <c r="CK40" s="594"/>
      <c r="CL40" s="594"/>
      <c r="CM40" s="594"/>
      <c r="CN40" s="594"/>
      <c r="CO40" s="594"/>
      <c r="CP40" s="594"/>
      <c r="CQ40" s="594"/>
      <c r="CR40" s="594"/>
      <c r="CS40" s="594"/>
      <c r="CT40" s="594"/>
      <c r="CU40" s="594"/>
      <c r="CV40" s="594"/>
      <c r="CW40" s="594"/>
      <c r="CX40" s="594"/>
      <c r="CY40" s="594"/>
      <c r="CZ40" s="594"/>
      <c r="DA40" s="594"/>
      <c r="DB40" s="594"/>
      <c r="DC40" s="594"/>
      <c r="DD40" s="594"/>
      <c r="DE40" s="594"/>
      <c r="DF40" s="594"/>
      <c r="DG40" s="594"/>
      <c r="DH40" s="594"/>
      <c r="DI40" s="594"/>
      <c r="DJ40" s="594"/>
      <c r="DK40" s="594"/>
      <c r="DL40" s="594"/>
      <c r="DM40" s="594"/>
      <c r="DN40" s="594"/>
      <c r="DO40" s="594"/>
      <c r="DP40" s="594"/>
      <c r="DQ40" s="594"/>
      <c r="DR40" s="594"/>
      <c r="DS40" s="594"/>
      <c r="DT40" s="594"/>
      <c r="DU40" s="594"/>
      <c r="DV40" s="594"/>
      <c r="DW40" s="594"/>
      <c r="DX40" s="594"/>
      <c r="DY40" s="594"/>
      <c r="DZ40" s="594"/>
      <c r="EA40" s="594"/>
      <c r="EB40" s="594"/>
      <c r="EC40" s="594"/>
      <c r="ED40" s="594"/>
      <c r="EE40" s="594"/>
      <c r="EF40" s="594"/>
      <c r="EG40" s="594"/>
      <c r="EH40" s="594"/>
      <c r="EI40" s="594"/>
      <c r="EJ40" s="594"/>
      <c r="EK40" s="594"/>
      <c r="EL40" s="594"/>
      <c r="EM40" s="594"/>
      <c r="EN40" s="594"/>
      <c r="EO40" s="594"/>
      <c r="EP40" s="594"/>
      <c r="EQ40" s="594"/>
      <c r="ER40" s="594"/>
      <c r="ES40" s="594"/>
      <c r="ET40" s="594"/>
      <c r="EU40" s="594"/>
      <c r="EV40" s="594"/>
      <c r="EW40" s="594"/>
      <c r="EX40" s="594"/>
      <c r="EY40" s="594"/>
      <c r="EZ40" s="594"/>
      <c r="FA40" s="594"/>
      <c r="FB40" s="594"/>
      <c r="FC40" s="594"/>
      <c r="FD40" s="594"/>
      <c r="FE40" s="594"/>
      <c r="FF40" s="594"/>
      <c r="FG40" s="594"/>
      <c r="FH40" s="594"/>
      <c r="FI40" s="594"/>
      <c r="FJ40" s="594"/>
      <c r="FK40" s="594"/>
      <c r="FL40" s="594"/>
      <c r="FM40" s="594"/>
      <c r="FN40" s="594"/>
      <c r="FO40" s="594"/>
      <c r="FP40" s="594"/>
      <c r="FQ40" s="594"/>
      <c r="FR40" s="594"/>
    </row>
    <row r="41" spans="1:523" s="374" customFormat="1" ht="15.75">
      <c r="A41" s="631" t="s">
        <v>825</v>
      </c>
      <c r="B41" s="608" t="s">
        <v>544</v>
      </c>
      <c r="C41" s="616" t="s">
        <v>920</v>
      </c>
      <c r="D41" s="614" t="s">
        <v>831</v>
      </c>
      <c r="E41" s="610" t="s">
        <v>832</v>
      </c>
      <c r="F41" s="610" t="s">
        <v>578</v>
      </c>
      <c r="G41" s="611" t="s">
        <v>572</v>
      </c>
      <c r="H41" s="609" t="s">
        <v>837</v>
      </c>
      <c r="I41" s="609" t="s">
        <v>838</v>
      </c>
      <c r="J41" s="609" t="s">
        <v>839</v>
      </c>
      <c r="K41" s="612">
        <v>2610707</v>
      </c>
      <c r="L41" s="613">
        <v>302.39999999999998</v>
      </c>
      <c r="M41" s="104"/>
      <c r="N41" s="594"/>
      <c r="O41" s="594"/>
      <c r="P41" s="594"/>
      <c r="Q41" s="594"/>
      <c r="R41" s="594"/>
      <c r="S41" s="594"/>
      <c r="T41" s="594"/>
      <c r="U41" s="594"/>
      <c r="V41" s="594"/>
      <c r="W41" s="594"/>
      <c r="X41" s="594"/>
      <c r="Y41" s="594"/>
      <c r="Z41" s="594"/>
      <c r="AA41" s="594"/>
      <c r="AB41" s="594"/>
      <c r="AC41" s="594"/>
      <c r="AD41" s="594"/>
      <c r="AE41" s="594"/>
      <c r="AF41" s="594"/>
      <c r="AG41" s="594"/>
      <c r="AH41" s="594"/>
      <c r="AI41" s="594"/>
      <c r="AJ41" s="594"/>
      <c r="AK41" s="594"/>
      <c r="AL41" s="594"/>
      <c r="AM41" s="594"/>
      <c r="AN41" s="594"/>
      <c r="AO41" s="594"/>
      <c r="AP41" s="594"/>
      <c r="AQ41" s="594"/>
      <c r="AR41" s="594"/>
      <c r="AS41" s="594"/>
      <c r="AT41" s="594"/>
      <c r="AU41" s="594"/>
      <c r="AV41" s="594"/>
      <c r="AW41" s="594"/>
      <c r="AX41" s="594"/>
      <c r="AY41" s="594"/>
      <c r="AZ41" s="594"/>
      <c r="BA41" s="594"/>
      <c r="BB41" s="594"/>
      <c r="BC41" s="594"/>
      <c r="BD41" s="594"/>
      <c r="BE41" s="594"/>
      <c r="BF41" s="594"/>
      <c r="BG41" s="594"/>
      <c r="BH41" s="594"/>
      <c r="BI41" s="594"/>
      <c r="BJ41" s="594"/>
      <c r="BK41" s="594"/>
      <c r="BL41" s="594"/>
      <c r="BM41" s="594"/>
      <c r="BN41" s="594"/>
      <c r="BO41" s="594"/>
      <c r="BP41" s="594"/>
      <c r="BQ41" s="594"/>
      <c r="BR41" s="594"/>
      <c r="BS41" s="594"/>
      <c r="BT41" s="594"/>
      <c r="BU41" s="594"/>
      <c r="BV41" s="594"/>
      <c r="BW41" s="594"/>
      <c r="BX41" s="594"/>
      <c r="BY41" s="594"/>
      <c r="BZ41" s="594"/>
      <c r="CA41" s="594"/>
      <c r="CB41" s="594"/>
      <c r="CC41" s="594"/>
      <c r="CD41" s="594"/>
      <c r="CE41" s="594"/>
      <c r="CF41" s="594"/>
      <c r="CG41" s="594"/>
      <c r="CH41" s="594"/>
      <c r="CI41" s="594"/>
      <c r="CJ41" s="594"/>
      <c r="CK41" s="594"/>
      <c r="CL41" s="594"/>
      <c r="CM41" s="594"/>
      <c r="CN41" s="594"/>
      <c r="CO41" s="594"/>
      <c r="CP41" s="594"/>
      <c r="CQ41" s="594"/>
      <c r="CR41" s="594"/>
      <c r="CS41" s="594"/>
      <c r="CT41" s="594"/>
      <c r="CU41" s="594"/>
      <c r="CV41" s="594"/>
      <c r="CW41" s="594"/>
      <c r="CX41" s="594"/>
      <c r="CY41" s="594"/>
      <c r="CZ41" s="594"/>
      <c r="DA41" s="594"/>
      <c r="DB41" s="594"/>
      <c r="DC41" s="594"/>
      <c r="DD41" s="594"/>
      <c r="DE41" s="594"/>
      <c r="DF41" s="594"/>
      <c r="DG41" s="594"/>
      <c r="DH41" s="594"/>
      <c r="DI41" s="594"/>
      <c r="DJ41" s="594"/>
      <c r="DK41" s="594"/>
      <c r="DL41" s="594"/>
      <c r="DM41" s="594"/>
      <c r="DN41" s="594"/>
      <c r="DO41" s="594"/>
      <c r="DP41" s="594"/>
      <c r="DQ41" s="594"/>
      <c r="DR41" s="594"/>
      <c r="DS41" s="594"/>
      <c r="DT41" s="594"/>
      <c r="DU41" s="594"/>
      <c r="DV41" s="594"/>
      <c r="DW41" s="594"/>
      <c r="DX41" s="594"/>
      <c r="DY41" s="594"/>
      <c r="DZ41" s="594"/>
      <c r="EA41" s="594"/>
      <c r="EB41" s="594"/>
      <c r="EC41" s="594"/>
      <c r="ED41" s="594"/>
      <c r="EE41" s="594"/>
      <c r="EF41" s="594"/>
      <c r="EG41" s="594"/>
      <c r="EH41" s="594"/>
      <c r="EI41" s="594"/>
      <c r="EJ41" s="594"/>
      <c r="EK41" s="594"/>
      <c r="EL41" s="594"/>
      <c r="EM41" s="594"/>
      <c r="EN41" s="594"/>
      <c r="EO41" s="594"/>
      <c r="EP41" s="594"/>
      <c r="EQ41" s="594"/>
      <c r="ER41" s="594"/>
      <c r="ES41" s="594"/>
      <c r="ET41" s="594"/>
      <c r="EU41" s="594"/>
      <c r="EV41" s="594"/>
      <c r="EW41" s="594"/>
      <c r="EX41" s="594"/>
      <c r="EY41" s="594"/>
      <c r="EZ41" s="594"/>
      <c r="FA41" s="594"/>
      <c r="FB41" s="594"/>
      <c r="FC41" s="594"/>
      <c r="FD41" s="594"/>
      <c r="FE41" s="594"/>
      <c r="FF41" s="594"/>
      <c r="FG41" s="594"/>
      <c r="FH41" s="594"/>
      <c r="FI41" s="594"/>
      <c r="FJ41" s="594"/>
      <c r="FK41" s="594"/>
      <c r="FL41" s="594"/>
      <c r="FM41" s="594"/>
      <c r="FN41" s="594"/>
      <c r="FO41" s="594"/>
      <c r="FP41" s="594"/>
      <c r="FQ41" s="594"/>
      <c r="FR41" s="594"/>
    </row>
    <row r="42" spans="1:523" s="378" customFormat="1" ht="15.75">
      <c r="A42" s="631" t="s">
        <v>825</v>
      </c>
      <c r="B42" s="608" t="s">
        <v>544</v>
      </c>
      <c r="C42" s="616" t="s">
        <v>921</v>
      </c>
      <c r="D42" s="617" t="s">
        <v>840</v>
      </c>
      <c r="E42" s="618" t="s">
        <v>841</v>
      </c>
      <c r="F42" s="610" t="s">
        <v>578</v>
      </c>
      <c r="G42" s="611" t="s">
        <v>572</v>
      </c>
      <c r="H42" s="609" t="s">
        <v>842</v>
      </c>
      <c r="I42" s="609" t="s">
        <v>567</v>
      </c>
      <c r="J42" s="609" t="s">
        <v>843</v>
      </c>
      <c r="K42" s="619">
        <v>2611606</v>
      </c>
      <c r="L42" s="613">
        <v>403.68</v>
      </c>
      <c r="M42" s="104"/>
      <c r="N42" s="594"/>
      <c r="O42" s="594"/>
      <c r="P42" s="594"/>
      <c r="Q42" s="594"/>
      <c r="R42" s="594"/>
      <c r="S42" s="594"/>
      <c r="T42" s="594"/>
      <c r="U42" s="594"/>
      <c r="V42" s="594"/>
      <c r="W42" s="594"/>
      <c r="X42" s="594"/>
      <c r="Y42" s="594"/>
      <c r="Z42" s="594"/>
      <c r="AA42" s="594"/>
      <c r="AB42" s="594"/>
      <c r="AC42" s="594"/>
      <c r="AD42" s="594"/>
      <c r="AE42" s="594"/>
      <c r="AF42" s="594"/>
      <c r="AG42" s="594"/>
      <c r="AH42" s="594"/>
      <c r="AI42" s="594"/>
      <c r="AJ42" s="594"/>
      <c r="AK42" s="594"/>
      <c r="AL42" s="594"/>
      <c r="AM42" s="594"/>
      <c r="AN42" s="594"/>
      <c r="AO42" s="594"/>
      <c r="AP42" s="594"/>
      <c r="AQ42" s="594"/>
      <c r="AR42" s="594"/>
      <c r="AS42" s="594"/>
      <c r="AT42" s="594"/>
      <c r="AU42" s="594"/>
      <c r="AV42" s="594"/>
      <c r="AW42" s="594"/>
      <c r="AX42" s="594"/>
      <c r="AY42" s="594"/>
      <c r="AZ42" s="594"/>
      <c r="BA42" s="594"/>
      <c r="BB42" s="594"/>
      <c r="BC42" s="594"/>
      <c r="BD42" s="594"/>
      <c r="BE42" s="594"/>
      <c r="BF42" s="594"/>
      <c r="BG42" s="594"/>
      <c r="BH42" s="594"/>
      <c r="BI42" s="594"/>
      <c r="BJ42" s="594"/>
      <c r="BK42" s="594"/>
      <c r="BL42" s="594"/>
      <c r="BM42" s="594"/>
      <c r="BN42" s="594"/>
      <c r="BO42" s="594"/>
      <c r="BP42" s="594"/>
      <c r="BQ42" s="594"/>
      <c r="BR42" s="594"/>
      <c r="BS42" s="594"/>
      <c r="BT42" s="594"/>
      <c r="BU42" s="594"/>
      <c r="BV42" s="594"/>
      <c r="BW42" s="594"/>
      <c r="BX42" s="594"/>
      <c r="BY42" s="594"/>
      <c r="BZ42" s="594"/>
      <c r="CA42" s="594"/>
      <c r="CB42" s="594"/>
      <c r="CC42" s="594"/>
      <c r="CD42" s="594"/>
      <c r="CE42" s="594"/>
      <c r="CF42" s="594"/>
      <c r="CG42" s="594"/>
      <c r="CH42" s="594"/>
      <c r="CI42" s="594"/>
      <c r="CJ42" s="594"/>
      <c r="CK42" s="594"/>
      <c r="CL42" s="594"/>
      <c r="CM42" s="594"/>
      <c r="CN42" s="594"/>
      <c r="CO42" s="594"/>
      <c r="CP42" s="594"/>
      <c r="CQ42" s="594"/>
      <c r="CR42" s="594"/>
      <c r="CS42" s="594"/>
      <c r="CT42" s="594"/>
      <c r="CU42" s="594"/>
      <c r="CV42" s="594"/>
      <c r="CW42" s="594"/>
      <c r="CX42" s="594"/>
      <c r="CY42" s="594"/>
      <c r="CZ42" s="594"/>
      <c r="DA42" s="594"/>
      <c r="DB42" s="594"/>
      <c r="DC42" s="594"/>
      <c r="DD42" s="594"/>
      <c r="DE42" s="594"/>
      <c r="DF42" s="594"/>
      <c r="DG42" s="594"/>
      <c r="DH42" s="594"/>
      <c r="DI42" s="594"/>
      <c r="DJ42" s="594"/>
      <c r="DK42" s="594"/>
      <c r="DL42" s="594"/>
      <c r="DM42" s="594"/>
      <c r="DN42" s="594"/>
      <c r="DO42" s="594"/>
      <c r="DP42" s="594"/>
      <c r="DQ42" s="594"/>
      <c r="DR42" s="594"/>
      <c r="DS42" s="594"/>
      <c r="DT42" s="594"/>
      <c r="DU42" s="594"/>
      <c r="DV42" s="594"/>
      <c r="DW42" s="594"/>
      <c r="DX42" s="594"/>
      <c r="DY42" s="594"/>
      <c r="DZ42" s="594"/>
      <c r="EA42" s="594"/>
      <c r="EB42" s="594"/>
      <c r="EC42" s="594"/>
      <c r="ED42" s="594"/>
      <c r="EE42" s="594"/>
      <c r="EF42" s="594"/>
      <c r="EG42" s="594"/>
      <c r="EH42" s="594"/>
      <c r="EI42" s="594"/>
      <c r="EJ42" s="594"/>
      <c r="EK42" s="594"/>
      <c r="EL42" s="594"/>
      <c r="EM42" s="594"/>
      <c r="EN42" s="594"/>
      <c r="EO42" s="594"/>
      <c r="EP42" s="594"/>
      <c r="EQ42" s="594"/>
      <c r="ER42" s="594"/>
      <c r="ES42" s="594"/>
      <c r="ET42" s="594"/>
      <c r="EU42" s="594"/>
      <c r="EV42" s="594"/>
      <c r="EW42" s="594"/>
      <c r="EX42" s="594"/>
      <c r="EY42" s="594"/>
      <c r="EZ42" s="594"/>
      <c r="FA42" s="594"/>
      <c r="FB42" s="594"/>
      <c r="FC42" s="594"/>
      <c r="FD42" s="594"/>
      <c r="FE42" s="594"/>
      <c r="FF42" s="594"/>
      <c r="FG42" s="594"/>
      <c r="FH42" s="594"/>
      <c r="FI42" s="594"/>
      <c r="FJ42" s="594"/>
      <c r="FK42" s="594"/>
      <c r="FL42" s="594"/>
      <c r="FM42" s="594"/>
      <c r="FN42" s="594"/>
      <c r="FO42" s="594"/>
      <c r="FP42" s="594"/>
      <c r="FQ42" s="594"/>
      <c r="FR42" s="594"/>
      <c r="FS42" s="427"/>
      <c r="FT42" s="427"/>
      <c r="FU42" s="427"/>
      <c r="FV42" s="427"/>
      <c r="FW42" s="427"/>
      <c r="FX42" s="427"/>
      <c r="FY42" s="427"/>
      <c r="FZ42" s="427"/>
      <c r="GA42" s="427"/>
      <c r="GB42" s="427"/>
      <c r="GC42" s="427"/>
      <c r="GD42" s="427"/>
      <c r="GE42" s="427"/>
      <c r="GF42" s="427"/>
      <c r="GG42" s="427"/>
      <c r="GH42" s="427"/>
      <c r="GI42" s="427"/>
      <c r="GJ42" s="427"/>
      <c r="GK42" s="427"/>
      <c r="GL42" s="427"/>
      <c r="GM42" s="427"/>
      <c r="GN42" s="427"/>
      <c r="GO42" s="427"/>
      <c r="GP42" s="427"/>
      <c r="GQ42" s="427"/>
      <c r="GR42" s="427"/>
      <c r="GS42" s="427"/>
      <c r="GT42" s="427"/>
      <c r="GU42" s="427"/>
      <c r="GV42" s="427"/>
      <c r="GW42" s="427"/>
      <c r="GX42" s="427"/>
      <c r="GY42" s="427"/>
      <c r="GZ42" s="427"/>
      <c r="HA42" s="427"/>
      <c r="HB42" s="427"/>
      <c r="HC42" s="427"/>
      <c r="HD42" s="427"/>
      <c r="HE42" s="427"/>
      <c r="HF42" s="427"/>
      <c r="HG42" s="427"/>
      <c r="HH42" s="427"/>
      <c r="HI42" s="427"/>
      <c r="HJ42" s="427"/>
      <c r="HK42" s="427"/>
      <c r="HL42" s="427"/>
      <c r="HM42" s="427"/>
      <c r="HN42" s="427"/>
      <c r="HO42" s="427"/>
      <c r="HP42" s="427"/>
      <c r="HQ42" s="427"/>
      <c r="HR42" s="427"/>
      <c r="HS42" s="427"/>
      <c r="HT42" s="427"/>
      <c r="HU42" s="427"/>
      <c r="HV42" s="427"/>
      <c r="HW42" s="427"/>
      <c r="HX42" s="427"/>
      <c r="HY42" s="427"/>
      <c r="HZ42" s="427"/>
      <c r="IA42" s="427"/>
      <c r="IB42" s="427"/>
      <c r="IC42" s="427"/>
      <c r="ID42" s="427"/>
      <c r="IE42" s="427"/>
      <c r="IF42" s="427"/>
      <c r="IG42" s="427"/>
      <c r="IH42" s="427"/>
      <c r="II42" s="427"/>
      <c r="IJ42" s="427"/>
      <c r="IK42" s="427"/>
      <c r="IL42" s="427"/>
      <c r="IM42" s="427"/>
      <c r="IN42" s="427"/>
      <c r="IO42" s="427"/>
      <c r="IP42" s="427"/>
      <c r="IQ42" s="427"/>
      <c r="IR42" s="427"/>
      <c r="IS42" s="427"/>
      <c r="IT42" s="427"/>
      <c r="IU42" s="427"/>
      <c r="IV42" s="427"/>
      <c r="IW42" s="427"/>
      <c r="IX42" s="427"/>
      <c r="IY42" s="427"/>
      <c r="IZ42" s="427"/>
      <c r="JA42" s="427"/>
      <c r="JB42" s="427"/>
      <c r="JC42" s="427"/>
      <c r="JD42" s="427"/>
      <c r="JE42" s="427"/>
      <c r="JF42" s="427"/>
      <c r="JG42" s="427"/>
      <c r="JH42" s="427"/>
      <c r="JI42" s="427"/>
      <c r="JJ42" s="427"/>
      <c r="JK42" s="427"/>
      <c r="JL42" s="427"/>
      <c r="JM42" s="427"/>
      <c r="JN42" s="427"/>
      <c r="JO42" s="427"/>
      <c r="JP42" s="427"/>
      <c r="JQ42" s="427"/>
      <c r="JR42" s="427"/>
      <c r="JS42" s="427"/>
      <c r="JT42" s="427"/>
      <c r="JU42" s="427"/>
      <c r="JV42" s="427"/>
      <c r="JW42" s="427"/>
      <c r="JX42" s="427"/>
      <c r="JY42" s="427"/>
      <c r="JZ42" s="427"/>
      <c r="KA42" s="427"/>
      <c r="KB42" s="427"/>
      <c r="KC42" s="427"/>
      <c r="KD42" s="427"/>
      <c r="KE42" s="427"/>
      <c r="KF42" s="427"/>
      <c r="KG42" s="427"/>
      <c r="KH42" s="427"/>
      <c r="KI42" s="427"/>
      <c r="KJ42" s="427"/>
      <c r="KK42" s="427"/>
      <c r="KL42" s="427"/>
      <c r="KM42" s="427"/>
      <c r="KN42" s="427"/>
      <c r="KO42" s="427"/>
      <c r="KP42" s="427"/>
      <c r="KQ42" s="427"/>
      <c r="KR42" s="427"/>
      <c r="KS42" s="427"/>
      <c r="KT42" s="427"/>
      <c r="KU42" s="427"/>
      <c r="KV42" s="427"/>
      <c r="KW42" s="427"/>
      <c r="KX42" s="427"/>
      <c r="KY42" s="427"/>
      <c r="KZ42" s="427"/>
      <c r="LA42" s="427"/>
      <c r="LB42" s="427"/>
      <c r="LC42" s="427"/>
      <c r="LD42" s="427"/>
      <c r="LE42" s="427"/>
      <c r="LF42" s="427"/>
      <c r="LG42" s="427"/>
      <c r="LH42" s="427"/>
      <c r="LI42" s="427"/>
      <c r="LJ42" s="427"/>
      <c r="LK42" s="427"/>
      <c r="LL42" s="427"/>
      <c r="LM42" s="427"/>
      <c r="LN42" s="427"/>
      <c r="LO42" s="427"/>
      <c r="LP42" s="427"/>
      <c r="LQ42" s="427"/>
      <c r="LR42" s="427"/>
      <c r="LS42" s="427"/>
      <c r="LT42" s="427"/>
      <c r="LU42" s="427"/>
      <c r="LV42" s="427"/>
      <c r="LW42" s="427"/>
      <c r="LX42" s="427"/>
      <c r="LY42" s="427"/>
      <c r="LZ42" s="427"/>
      <c r="MA42" s="427"/>
      <c r="MB42" s="427"/>
      <c r="MC42" s="427"/>
      <c r="MD42" s="427"/>
      <c r="ME42" s="427"/>
      <c r="MF42" s="427"/>
      <c r="MG42" s="427"/>
      <c r="MH42" s="427"/>
      <c r="MI42" s="427"/>
      <c r="MJ42" s="427"/>
      <c r="MK42" s="427"/>
      <c r="ML42" s="427"/>
      <c r="MM42" s="427"/>
      <c r="MN42" s="427"/>
      <c r="MO42" s="427"/>
      <c r="MP42" s="427"/>
      <c r="MQ42" s="427"/>
      <c r="MR42" s="427"/>
      <c r="MS42" s="427"/>
      <c r="MT42" s="427"/>
      <c r="MU42" s="427"/>
      <c r="MV42" s="427"/>
      <c r="MW42" s="427"/>
      <c r="MX42" s="427"/>
      <c r="MY42" s="427"/>
      <c r="MZ42" s="427"/>
      <c r="NA42" s="427"/>
      <c r="NB42" s="427"/>
      <c r="NC42" s="427"/>
      <c r="ND42" s="427"/>
      <c r="NE42" s="427"/>
      <c r="NF42" s="427"/>
      <c r="NG42" s="427"/>
      <c r="NH42" s="427"/>
      <c r="NI42" s="427"/>
      <c r="NJ42" s="427"/>
      <c r="NK42" s="427"/>
      <c r="NL42" s="427"/>
      <c r="NM42" s="427"/>
      <c r="NN42" s="427"/>
      <c r="NO42" s="427"/>
      <c r="NP42" s="427"/>
      <c r="NQ42" s="427"/>
      <c r="NR42" s="427"/>
      <c r="NS42" s="427"/>
      <c r="NT42" s="427"/>
      <c r="NU42" s="427"/>
      <c r="NV42" s="427"/>
      <c r="NW42" s="427"/>
      <c r="NX42" s="427"/>
      <c r="NY42" s="427"/>
      <c r="NZ42" s="427"/>
      <c r="OA42" s="427"/>
      <c r="OB42" s="427"/>
      <c r="OC42" s="427"/>
      <c r="OD42" s="427"/>
      <c r="OE42" s="427"/>
      <c r="OF42" s="427"/>
      <c r="OG42" s="427"/>
      <c r="OH42" s="427"/>
      <c r="OI42" s="427"/>
      <c r="OJ42" s="427"/>
      <c r="OK42" s="427"/>
      <c r="OL42" s="427"/>
      <c r="OM42" s="427"/>
      <c r="ON42" s="427"/>
      <c r="OO42" s="427"/>
      <c r="OP42" s="427"/>
      <c r="OQ42" s="427"/>
      <c r="OR42" s="427"/>
      <c r="OS42" s="427"/>
      <c r="OT42" s="427"/>
      <c r="OU42" s="427"/>
      <c r="OV42" s="427"/>
      <c r="OW42" s="427"/>
      <c r="OX42" s="427"/>
      <c r="OY42" s="427"/>
      <c r="OZ42" s="427"/>
      <c r="PA42" s="427"/>
      <c r="PB42" s="427"/>
      <c r="PC42" s="427"/>
      <c r="PD42" s="427"/>
      <c r="PE42" s="427"/>
      <c r="PF42" s="427"/>
      <c r="PG42" s="427"/>
      <c r="PH42" s="427"/>
      <c r="PI42" s="427"/>
      <c r="PJ42" s="427"/>
      <c r="PK42" s="427"/>
      <c r="PL42" s="427"/>
      <c r="PM42" s="427"/>
      <c r="PN42" s="427"/>
      <c r="PO42" s="427"/>
      <c r="PP42" s="427"/>
      <c r="PQ42" s="427"/>
      <c r="PR42" s="427"/>
      <c r="PS42" s="427"/>
      <c r="PT42" s="427"/>
      <c r="PU42" s="427"/>
      <c r="PV42" s="427"/>
      <c r="PW42" s="427"/>
      <c r="PX42" s="427"/>
      <c r="PY42" s="427"/>
      <c r="PZ42" s="427"/>
      <c r="QA42" s="427"/>
      <c r="QB42" s="427"/>
      <c r="QC42" s="427"/>
      <c r="QD42" s="427"/>
      <c r="QE42" s="427"/>
      <c r="QF42" s="427"/>
      <c r="QG42" s="427"/>
      <c r="QH42" s="427"/>
      <c r="QI42" s="427"/>
      <c r="QJ42" s="427"/>
      <c r="QK42" s="427"/>
      <c r="QL42" s="427"/>
      <c r="QM42" s="427"/>
      <c r="QN42" s="427"/>
      <c r="QO42" s="427"/>
      <c r="QP42" s="427"/>
      <c r="QQ42" s="427"/>
      <c r="QR42" s="427"/>
      <c r="QS42" s="427"/>
      <c r="QT42" s="427"/>
      <c r="QU42" s="427"/>
      <c r="QV42" s="427"/>
      <c r="QW42" s="427"/>
      <c r="QX42" s="427"/>
      <c r="QY42" s="427"/>
      <c r="QZ42" s="427"/>
      <c r="RA42" s="427"/>
      <c r="RB42" s="427"/>
      <c r="RC42" s="427"/>
      <c r="RD42" s="427"/>
      <c r="RE42" s="427"/>
      <c r="RF42" s="427"/>
      <c r="RG42" s="427"/>
      <c r="RH42" s="427"/>
      <c r="RI42" s="427"/>
      <c r="RJ42" s="427"/>
      <c r="RK42" s="427"/>
      <c r="RL42" s="427"/>
      <c r="RM42" s="427"/>
      <c r="RN42" s="427"/>
      <c r="RO42" s="427"/>
      <c r="RP42" s="427"/>
      <c r="RQ42" s="427"/>
      <c r="RR42" s="427"/>
      <c r="RS42" s="427"/>
      <c r="RT42" s="427"/>
      <c r="RU42" s="427"/>
      <c r="RV42" s="427"/>
      <c r="RW42" s="427"/>
      <c r="RX42" s="427"/>
      <c r="RY42" s="427"/>
      <c r="RZ42" s="427"/>
      <c r="SA42" s="427"/>
      <c r="SB42" s="427"/>
      <c r="SC42" s="427"/>
      <c r="SD42" s="427"/>
      <c r="SE42" s="427"/>
      <c r="SF42" s="427"/>
      <c r="SG42" s="427"/>
      <c r="SH42" s="427"/>
      <c r="SI42" s="427"/>
      <c r="SJ42" s="427"/>
      <c r="SK42" s="427"/>
      <c r="SL42" s="427"/>
      <c r="SM42" s="427"/>
      <c r="SN42" s="427"/>
      <c r="SO42" s="427"/>
      <c r="SP42" s="427"/>
      <c r="SQ42" s="427"/>
      <c r="SR42" s="427"/>
      <c r="SS42" s="427"/>
      <c r="ST42" s="427"/>
      <c r="SU42" s="427"/>
      <c r="SV42" s="427"/>
      <c r="SW42" s="427"/>
      <c r="SX42" s="427"/>
      <c r="SY42" s="427"/>
      <c r="SZ42" s="427"/>
      <c r="TA42" s="427"/>
      <c r="TB42" s="427"/>
      <c r="TC42" s="427"/>
    </row>
    <row r="43" spans="1:523" s="378" customFormat="1" ht="15.75">
      <c r="A43" s="631" t="s">
        <v>825</v>
      </c>
      <c r="B43" s="608" t="s">
        <v>544</v>
      </c>
      <c r="C43" s="616" t="s">
        <v>157</v>
      </c>
      <c r="D43" s="614" t="s">
        <v>844</v>
      </c>
      <c r="E43" s="615" t="s">
        <v>845</v>
      </c>
      <c r="F43" s="610" t="s">
        <v>578</v>
      </c>
      <c r="G43" s="611" t="s">
        <v>572</v>
      </c>
      <c r="H43" s="609" t="s">
        <v>846</v>
      </c>
      <c r="I43" s="609" t="s">
        <v>607</v>
      </c>
      <c r="J43" s="609" t="s">
        <v>847</v>
      </c>
      <c r="K43" s="619">
        <v>2610707</v>
      </c>
      <c r="L43" s="613">
        <v>438</v>
      </c>
      <c r="M43" s="104"/>
      <c r="N43" s="594"/>
      <c r="O43" s="594"/>
      <c r="P43" s="594"/>
      <c r="Q43" s="594"/>
      <c r="R43" s="594"/>
      <c r="S43" s="594"/>
      <c r="T43" s="594"/>
      <c r="U43" s="594"/>
      <c r="V43" s="594"/>
      <c r="W43" s="594"/>
      <c r="X43" s="594"/>
      <c r="Y43" s="594"/>
      <c r="Z43" s="594"/>
      <c r="AA43" s="594"/>
      <c r="AB43" s="594"/>
      <c r="AC43" s="594"/>
      <c r="AD43" s="594"/>
      <c r="AE43" s="594"/>
      <c r="AF43" s="594"/>
      <c r="AG43" s="594"/>
      <c r="AH43" s="594"/>
      <c r="AI43" s="594"/>
      <c r="AJ43" s="594"/>
      <c r="AK43" s="594"/>
      <c r="AL43" s="594"/>
      <c r="AM43" s="594"/>
      <c r="AN43" s="594"/>
      <c r="AO43" s="594"/>
      <c r="AP43" s="594"/>
      <c r="AQ43" s="594"/>
      <c r="AR43" s="594"/>
      <c r="AS43" s="594"/>
      <c r="AT43" s="594"/>
      <c r="AU43" s="594"/>
      <c r="AV43" s="594"/>
      <c r="AW43" s="594"/>
      <c r="AX43" s="594"/>
      <c r="AY43" s="594"/>
      <c r="AZ43" s="594"/>
      <c r="BA43" s="594"/>
      <c r="BB43" s="594"/>
      <c r="BC43" s="594"/>
      <c r="BD43" s="594"/>
      <c r="BE43" s="594"/>
      <c r="BF43" s="594"/>
      <c r="BG43" s="594"/>
      <c r="BH43" s="594"/>
      <c r="BI43" s="594"/>
      <c r="BJ43" s="594"/>
      <c r="BK43" s="594"/>
      <c r="BL43" s="594"/>
      <c r="BM43" s="594"/>
      <c r="BN43" s="594"/>
      <c r="BO43" s="594"/>
      <c r="BP43" s="594"/>
      <c r="BQ43" s="594"/>
      <c r="BR43" s="594"/>
      <c r="BS43" s="594"/>
      <c r="BT43" s="594"/>
      <c r="BU43" s="594"/>
      <c r="BV43" s="594"/>
      <c r="BW43" s="594"/>
      <c r="BX43" s="594"/>
      <c r="BY43" s="594"/>
      <c r="BZ43" s="594"/>
      <c r="CA43" s="594"/>
      <c r="CB43" s="594"/>
      <c r="CC43" s="594"/>
      <c r="CD43" s="594"/>
      <c r="CE43" s="594"/>
      <c r="CF43" s="594"/>
      <c r="CG43" s="594"/>
      <c r="CH43" s="594"/>
      <c r="CI43" s="594"/>
      <c r="CJ43" s="594"/>
      <c r="CK43" s="594"/>
      <c r="CL43" s="594"/>
      <c r="CM43" s="594"/>
      <c r="CN43" s="594"/>
      <c r="CO43" s="594"/>
      <c r="CP43" s="594"/>
      <c r="CQ43" s="594"/>
      <c r="CR43" s="594"/>
      <c r="CS43" s="594"/>
      <c r="CT43" s="594"/>
      <c r="CU43" s="594"/>
      <c r="CV43" s="594"/>
      <c r="CW43" s="594"/>
      <c r="CX43" s="594"/>
      <c r="CY43" s="594"/>
      <c r="CZ43" s="594"/>
      <c r="DA43" s="594"/>
      <c r="DB43" s="594"/>
      <c r="DC43" s="594"/>
      <c r="DD43" s="594"/>
      <c r="DE43" s="594"/>
      <c r="DF43" s="594"/>
      <c r="DG43" s="594"/>
      <c r="DH43" s="594"/>
      <c r="DI43" s="594"/>
      <c r="DJ43" s="594"/>
      <c r="DK43" s="594"/>
      <c r="DL43" s="594"/>
      <c r="DM43" s="594"/>
      <c r="DN43" s="594"/>
      <c r="DO43" s="594"/>
      <c r="DP43" s="594"/>
      <c r="DQ43" s="594"/>
      <c r="DR43" s="594"/>
      <c r="DS43" s="594"/>
      <c r="DT43" s="594"/>
      <c r="DU43" s="594"/>
      <c r="DV43" s="594"/>
      <c r="DW43" s="594"/>
      <c r="DX43" s="594"/>
      <c r="DY43" s="594"/>
      <c r="DZ43" s="594"/>
      <c r="EA43" s="594"/>
      <c r="EB43" s="594"/>
      <c r="EC43" s="594"/>
      <c r="ED43" s="594"/>
      <c r="EE43" s="594"/>
      <c r="EF43" s="594"/>
      <c r="EG43" s="594"/>
      <c r="EH43" s="594"/>
      <c r="EI43" s="594"/>
      <c r="EJ43" s="594"/>
      <c r="EK43" s="594"/>
      <c r="EL43" s="594"/>
      <c r="EM43" s="594"/>
      <c r="EN43" s="594"/>
      <c r="EO43" s="594"/>
      <c r="EP43" s="594"/>
      <c r="EQ43" s="594"/>
      <c r="ER43" s="594"/>
      <c r="ES43" s="594"/>
      <c r="ET43" s="594"/>
      <c r="EU43" s="594"/>
      <c r="EV43" s="594"/>
      <c r="EW43" s="594"/>
      <c r="EX43" s="594"/>
      <c r="EY43" s="594"/>
      <c r="EZ43" s="594"/>
      <c r="FA43" s="594"/>
      <c r="FB43" s="594"/>
      <c r="FC43" s="594"/>
      <c r="FD43" s="594"/>
      <c r="FE43" s="594"/>
      <c r="FF43" s="594"/>
      <c r="FG43" s="594"/>
      <c r="FH43" s="594"/>
      <c r="FI43" s="594"/>
      <c r="FJ43" s="594"/>
      <c r="FK43" s="594"/>
      <c r="FL43" s="594"/>
      <c r="FM43" s="594"/>
      <c r="FN43" s="594"/>
      <c r="FO43" s="594"/>
      <c r="FP43" s="594"/>
      <c r="FQ43" s="594"/>
      <c r="FR43" s="594"/>
      <c r="FS43" s="427"/>
      <c r="FT43" s="427"/>
      <c r="FU43" s="427"/>
      <c r="FV43" s="427"/>
      <c r="FW43" s="427"/>
      <c r="FX43" s="427"/>
      <c r="FY43" s="427"/>
      <c r="FZ43" s="427"/>
      <c r="GA43" s="427"/>
      <c r="GB43" s="427"/>
      <c r="GC43" s="427"/>
      <c r="GD43" s="427"/>
      <c r="GE43" s="427"/>
      <c r="GF43" s="427"/>
      <c r="GG43" s="427"/>
      <c r="GH43" s="427"/>
      <c r="GI43" s="427"/>
      <c r="GJ43" s="427"/>
      <c r="GK43" s="427"/>
      <c r="GL43" s="427"/>
      <c r="GM43" s="427"/>
      <c r="GN43" s="427"/>
      <c r="GO43" s="427"/>
      <c r="GP43" s="427"/>
      <c r="GQ43" s="427"/>
      <c r="GR43" s="427"/>
      <c r="GS43" s="427"/>
      <c r="GT43" s="427"/>
      <c r="GU43" s="427"/>
      <c r="GV43" s="427"/>
      <c r="GW43" s="427"/>
      <c r="GX43" s="427"/>
      <c r="GY43" s="427"/>
      <c r="GZ43" s="427"/>
      <c r="HA43" s="427"/>
      <c r="HB43" s="427"/>
      <c r="HC43" s="427"/>
      <c r="HD43" s="427"/>
      <c r="HE43" s="427"/>
      <c r="HF43" s="427"/>
      <c r="HG43" s="427"/>
      <c r="HH43" s="427"/>
      <c r="HI43" s="427"/>
      <c r="HJ43" s="427"/>
      <c r="HK43" s="427"/>
      <c r="HL43" s="427"/>
      <c r="HM43" s="427"/>
      <c r="HN43" s="427"/>
      <c r="HO43" s="427"/>
      <c r="HP43" s="427"/>
      <c r="HQ43" s="427"/>
      <c r="HR43" s="427"/>
      <c r="HS43" s="427"/>
      <c r="HT43" s="427"/>
      <c r="HU43" s="427"/>
      <c r="HV43" s="427"/>
      <c r="HW43" s="427"/>
      <c r="HX43" s="427"/>
      <c r="HY43" s="427"/>
      <c r="HZ43" s="427"/>
      <c r="IA43" s="427"/>
      <c r="IB43" s="427"/>
      <c r="IC43" s="427"/>
      <c r="ID43" s="427"/>
      <c r="IE43" s="427"/>
      <c r="IF43" s="427"/>
      <c r="IG43" s="427"/>
      <c r="IH43" s="427"/>
      <c r="II43" s="427"/>
      <c r="IJ43" s="427"/>
      <c r="IK43" s="427"/>
      <c r="IL43" s="427"/>
      <c r="IM43" s="427"/>
      <c r="IN43" s="427"/>
      <c r="IO43" s="427"/>
      <c r="IP43" s="427"/>
      <c r="IQ43" s="427"/>
      <c r="IR43" s="427"/>
      <c r="IS43" s="427"/>
      <c r="IT43" s="427"/>
      <c r="IU43" s="427"/>
      <c r="IV43" s="427"/>
      <c r="IW43" s="427"/>
      <c r="IX43" s="427"/>
      <c r="IY43" s="427"/>
      <c r="IZ43" s="427"/>
      <c r="JA43" s="427"/>
      <c r="JB43" s="427"/>
      <c r="JC43" s="427"/>
      <c r="JD43" s="427"/>
      <c r="JE43" s="427"/>
      <c r="JF43" s="427"/>
      <c r="JG43" s="427"/>
      <c r="JH43" s="427"/>
      <c r="JI43" s="427"/>
      <c r="JJ43" s="427"/>
      <c r="JK43" s="427"/>
      <c r="JL43" s="427"/>
      <c r="JM43" s="427"/>
      <c r="JN43" s="427"/>
      <c r="JO43" s="427"/>
      <c r="JP43" s="427"/>
      <c r="JQ43" s="427"/>
      <c r="JR43" s="427"/>
      <c r="JS43" s="427"/>
      <c r="JT43" s="427"/>
      <c r="JU43" s="427"/>
      <c r="JV43" s="427"/>
      <c r="JW43" s="427"/>
      <c r="JX43" s="427"/>
      <c r="JY43" s="427"/>
      <c r="JZ43" s="427"/>
      <c r="KA43" s="427"/>
      <c r="KB43" s="427"/>
      <c r="KC43" s="427"/>
      <c r="KD43" s="427"/>
      <c r="KE43" s="427"/>
      <c r="KF43" s="427"/>
      <c r="KG43" s="427"/>
      <c r="KH43" s="427"/>
      <c r="KI43" s="427"/>
      <c r="KJ43" s="427"/>
      <c r="KK43" s="427"/>
      <c r="KL43" s="427"/>
      <c r="KM43" s="427"/>
      <c r="KN43" s="427"/>
      <c r="KO43" s="427"/>
      <c r="KP43" s="427"/>
      <c r="KQ43" s="427"/>
      <c r="KR43" s="427"/>
      <c r="KS43" s="427"/>
      <c r="KT43" s="427"/>
      <c r="KU43" s="427"/>
      <c r="KV43" s="427"/>
      <c r="KW43" s="427"/>
      <c r="KX43" s="427"/>
      <c r="KY43" s="427"/>
      <c r="KZ43" s="427"/>
      <c r="LA43" s="427"/>
      <c r="LB43" s="427"/>
      <c r="LC43" s="427"/>
      <c r="LD43" s="427"/>
      <c r="LE43" s="427"/>
      <c r="LF43" s="427"/>
      <c r="LG43" s="427"/>
      <c r="LH43" s="427"/>
      <c r="LI43" s="427"/>
      <c r="LJ43" s="427"/>
      <c r="LK43" s="427"/>
      <c r="LL43" s="427"/>
      <c r="LM43" s="427"/>
      <c r="LN43" s="427"/>
      <c r="LO43" s="427"/>
      <c r="LP43" s="427"/>
      <c r="LQ43" s="427"/>
      <c r="LR43" s="427"/>
      <c r="LS43" s="427"/>
      <c r="LT43" s="427"/>
      <c r="LU43" s="427"/>
      <c r="LV43" s="427"/>
      <c r="LW43" s="427"/>
      <c r="LX43" s="427"/>
      <c r="LY43" s="427"/>
      <c r="LZ43" s="427"/>
      <c r="MA43" s="427"/>
      <c r="MB43" s="427"/>
      <c r="MC43" s="427"/>
      <c r="MD43" s="427"/>
      <c r="ME43" s="427"/>
      <c r="MF43" s="427"/>
      <c r="MG43" s="427"/>
      <c r="MH43" s="427"/>
      <c r="MI43" s="427"/>
      <c r="MJ43" s="427"/>
      <c r="MK43" s="427"/>
      <c r="ML43" s="427"/>
      <c r="MM43" s="427"/>
      <c r="MN43" s="427"/>
      <c r="MO43" s="427"/>
      <c r="MP43" s="427"/>
      <c r="MQ43" s="427"/>
      <c r="MR43" s="427"/>
      <c r="MS43" s="427"/>
      <c r="MT43" s="427"/>
      <c r="MU43" s="427"/>
      <c r="MV43" s="427"/>
      <c r="MW43" s="427"/>
      <c r="MX43" s="427"/>
      <c r="MY43" s="427"/>
      <c r="MZ43" s="427"/>
      <c r="NA43" s="427"/>
      <c r="NB43" s="427"/>
      <c r="NC43" s="427"/>
      <c r="ND43" s="427"/>
      <c r="NE43" s="427"/>
      <c r="NF43" s="427"/>
      <c r="NG43" s="427"/>
      <c r="NH43" s="427"/>
      <c r="NI43" s="427"/>
      <c r="NJ43" s="427"/>
      <c r="NK43" s="427"/>
      <c r="NL43" s="427"/>
      <c r="NM43" s="427"/>
      <c r="NN43" s="427"/>
      <c r="NO43" s="427"/>
      <c r="NP43" s="427"/>
      <c r="NQ43" s="427"/>
      <c r="NR43" s="427"/>
      <c r="NS43" s="427"/>
      <c r="NT43" s="427"/>
      <c r="NU43" s="427"/>
      <c r="NV43" s="427"/>
      <c r="NW43" s="427"/>
      <c r="NX43" s="427"/>
      <c r="NY43" s="427"/>
      <c r="NZ43" s="427"/>
      <c r="OA43" s="427"/>
      <c r="OB43" s="427"/>
      <c r="OC43" s="427"/>
      <c r="OD43" s="427"/>
      <c r="OE43" s="427"/>
      <c r="OF43" s="427"/>
      <c r="OG43" s="427"/>
      <c r="OH43" s="427"/>
      <c r="OI43" s="427"/>
      <c r="OJ43" s="427"/>
      <c r="OK43" s="427"/>
      <c r="OL43" s="427"/>
      <c r="OM43" s="427"/>
      <c r="ON43" s="427"/>
      <c r="OO43" s="427"/>
      <c r="OP43" s="427"/>
      <c r="OQ43" s="427"/>
      <c r="OR43" s="427"/>
      <c r="OS43" s="427"/>
      <c r="OT43" s="427"/>
      <c r="OU43" s="427"/>
      <c r="OV43" s="427"/>
      <c r="OW43" s="427"/>
      <c r="OX43" s="427"/>
      <c r="OY43" s="427"/>
      <c r="OZ43" s="427"/>
      <c r="PA43" s="427"/>
      <c r="PB43" s="427"/>
      <c r="PC43" s="427"/>
      <c r="PD43" s="427"/>
      <c r="PE43" s="427"/>
      <c r="PF43" s="427"/>
      <c r="PG43" s="427"/>
      <c r="PH43" s="427"/>
      <c r="PI43" s="427"/>
      <c r="PJ43" s="427"/>
      <c r="PK43" s="427"/>
      <c r="PL43" s="427"/>
      <c r="PM43" s="427"/>
      <c r="PN43" s="427"/>
      <c r="PO43" s="427"/>
      <c r="PP43" s="427"/>
      <c r="PQ43" s="427"/>
      <c r="PR43" s="427"/>
      <c r="PS43" s="427"/>
      <c r="PT43" s="427"/>
      <c r="PU43" s="427"/>
      <c r="PV43" s="427"/>
      <c r="PW43" s="427"/>
      <c r="PX43" s="427"/>
      <c r="PY43" s="427"/>
      <c r="PZ43" s="427"/>
      <c r="QA43" s="427"/>
      <c r="QB43" s="427"/>
      <c r="QC43" s="427"/>
      <c r="QD43" s="427"/>
      <c r="QE43" s="427"/>
      <c r="QF43" s="427"/>
      <c r="QG43" s="427"/>
      <c r="QH43" s="427"/>
      <c r="QI43" s="427"/>
      <c r="QJ43" s="427"/>
      <c r="QK43" s="427"/>
      <c r="QL43" s="427"/>
      <c r="QM43" s="427"/>
      <c r="QN43" s="427"/>
      <c r="QO43" s="427"/>
      <c r="QP43" s="427"/>
      <c r="QQ43" s="427"/>
      <c r="QR43" s="427"/>
      <c r="QS43" s="427"/>
      <c r="QT43" s="427"/>
      <c r="QU43" s="427"/>
      <c r="QV43" s="427"/>
      <c r="QW43" s="427"/>
      <c r="QX43" s="427"/>
      <c r="QY43" s="427"/>
      <c r="QZ43" s="427"/>
      <c r="RA43" s="427"/>
      <c r="RB43" s="427"/>
      <c r="RC43" s="427"/>
      <c r="RD43" s="427"/>
      <c r="RE43" s="427"/>
      <c r="RF43" s="427"/>
      <c r="RG43" s="427"/>
      <c r="RH43" s="427"/>
      <c r="RI43" s="427"/>
      <c r="RJ43" s="427"/>
      <c r="RK43" s="427"/>
      <c r="RL43" s="427"/>
      <c r="RM43" s="427"/>
      <c r="RN43" s="427"/>
      <c r="RO43" s="427"/>
      <c r="RP43" s="427"/>
      <c r="RQ43" s="427"/>
      <c r="RR43" s="427"/>
      <c r="RS43" s="427"/>
      <c r="RT43" s="427"/>
      <c r="RU43" s="427"/>
      <c r="RV43" s="427"/>
      <c r="RW43" s="427"/>
      <c r="RX43" s="427"/>
      <c r="RY43" s="427"/>
      <c r="RZ43" s="427"/>
      <c r="SA43" s="427"/>
      <c r="SB43" s="427"/>
      <c r="SC43" s="427"/>
      <c r="SD43" s="427"/>
      <c r="SE43" s="427"/>
      <c r="SF43" s="427"/>
      <c r="SG43" s="427"/>
      <c r="SH43" s="427"/>
      <c r="SI43" s="427"/>
      <c r="SJ43" s="427"/>
      <c r="SK43" s="427"/>
      <c r="SL43" s="427"/>
      <c r="SM43" s="427"/>
      <c r="SN43" s="427"/>
      <c r="SO43" s="427"/>
      <c r="SP43" s="427"/>
      <c r="SQ43" s="427"/>
      <c r="SR43" s="427"/>
      <c r="SS43" s="427"/>
      <c r="ST43" s="427"/>
      <c r="SU43" s="427"/>
      <c r="SV43" s="427"/>
      <c r="SW43" s="427"/>
      <c r="SX43" s="427"/>
      <c r="SY43" s="427"/>
      <c r="SZ43" s="427"/>
      <c r="TA43" s="427"/>
      <c r="TB43" s="427"/>
      <c r="TC43" s="427"/>
    </row>
    <row r="44" spans="1:523" s="378" customFormat="1" ht="15.75">
      <c r="A44" s="631" t="s">
        <v>825</v>
      </c>
      <c r="B44" s="608" t="s">
        <v>544</v>
      </c>
      <c r="C44" s="616" t="s">
        <v>918</v>
      </c>
      <c r="D44" s="614" t="s">
        <v>848</v>
      </c>
      <c r="E44" s="615" t="s">
        <v>849</v>
      </c>
      <c r="F44" s="610" t="s">
        <v>578</v>
      </c>
      <c r="G44" s="611" t="s">
        <v>572</v>
      </c>
      <c r="H44" s="620">
        <v>7666</v>
      </c>
      <c r="I44" s="609" t="s">
        <v>590</v>
      </c>
      <c r="J44" s="609" t="s">
        <v>851</v>
      </c>
      <c r="K44" s="621">
        <v>2611606</v>
      </c>
      <c r="L44" s="613">
        <v>1388.59</v>
      </c>
      <c r="M44" s="104"/>
      <c r="N44" s="594"/>
      <c r="O44" s="594"/>
      <c r="P44" s="594"/>
      <c r="Q44" s="594"/>
      <c r="R44" s="594"/>
      <c r="S44" s="594"/>
      <c r="T44" s="594"/>
      <c r="U44" s="594"/>
      <c r="V44" s="594"/>
      <c r="W44" s="594"/>
      <c r="X44" s="594"/>
      <c r="Y44" s="594"/>
      <c r="Z44" s="594"/>
      <c r="AA44" s="594"/>
      <c r="AB44" s="594"/>
      <c r="AC44" s="594"/>
      <c r="AD44" s="594"/>
      <c r="AE44" s="594"/>
      <c r="AF44" s="594"/>
      <c r="AG44" s="594"/>
      <c r="AH44" s="594"/>
      <c r="AI44" s="594"/>
      <c r="AJ44" s="594"/>
      <c r="AK44" s="594"/>
      <c r="AL44" s="594"/>
      <c r="AM44" s="594"/>
      <c r="AN44" s="594"/>
      <c r="AO44" s="594"/>
      <c r="AP44" s="594"/>
      <c r="AQ44" s="594"/>
      <c r="AR44" s="594"/>
      <c r="AS44" s="594"/>
      <c r="AT44" s="594"/>
      <c r="AU44" s="594"/>
      <c r="AV44" s="594"/>
      <c r="AW44" s="594"/>
      <c r="AX44" s="594"/>
      <c r="AY44" s="594"/>
      <c r="AZ44" s="594"/>
      <c r="BA44" s="594"/>
      <c r="BB44" s="594"/>
      <c r="BC44" s="594"/>
      <c r="BD44" s="594"/>
      <c r="BE44" s="594"/>
      <c r="BF44" s="594"/>
      <c r="BG44" s="594"/>
      <c r="BH44" s="594"/>
      <c r="BI44" s="594"/>
      <c r="BJ44" s="594"/>
      <c r="BK44" s="594"/>
      <c r="BL44" s="594"/>
      <c r="BM44" s="594"/>
      <c r="BN44" s="594"/>
      <c r="BO44" s="594"/>
      <c r="BP44" s="594"/>
      <c r="BQ44" s="594"/>
      <c r="BR44" s="594"/>
      <c r="BS44" s="594"/>
      <c r="BT44" s="594"/>
      <c r="BU44" s="594"/>
      <c r="BV44" s="594"/>
      <c r="BW44" s="594"/>
      <c r="BX44" s="594"/>
      <c r="BY44" s="594"/>
      <c r="BZ44" s="594"/>
      <c r="CA44" s="594"/>
      <c r="CB44" s="594"/>
      <c r="CC44" s="594"/>
      <c r="CD44" s="594"/>
      <c r="CE44" s="594"/>
      <c r="CF44" s="594"/>
      <c r="CG44" s="594"/>
      <c r="CH44" s="594"/>
      <c r="CI44" s="594"/>
      <c r="CJ44" s="594"/>
      <c r="CK44" s="594"/>
      <c r="CL44" s="594"/>
      <c r="CM44" s="594"/>
      <c r="CN44" s="594"/>
      <c r="CO44" s="594"/>
      <c r="CP44" s="594"/>
      <c r="CQ44" s="594"/>
      <c r="CR44" s="594"/>
      <c r="CS44" s="594"/>
      <c r="CT44" s="594"/>
      <c r="CU44" s="594"/>
      <c r="CV44" s="594"/>
      <c r="CW44" s="594"/>
      <c r="CX44" s="594"/>
      <c r="CY44" s="594"/>
      <c r="CZ44" s="594"/>
      <c r="DA44" s="594"/>
      <c r="DB44" s="594"/>
      <c r="DC44" s="594"/>
      <c r="DD44" s="594"/>
      <c r="DE44" s="594"/>
      <c r="DF44" s="594"/>
      <c r="DG44" s="594"/>
      <c r="DH44" s="594"/>
      <c r="DI44" s="594"/>
      <c r="DJ44" s="594"/>
      <c r="DK44" s="594"/>
      <c r="DL44" s="594"/>
      <c r="DM44" s="594"/>
      <c r="DN44" s="594"/>
      <c r="DO44" s="594"/>
      <c r="DP44" s="594"/>
      <c r="DQ44" s="594"/>
      <c r="DR44" s="594"/>
      <c r="DS44" s="594"/>
      <c r="DT44" s="594"/>
      <c r="DU44" s="594"/>
      <c r="DV44" s="594"/>
      <c r="DW44" s="594"/>
      <c r="DX44" s="594"/>
      <c r="DY44" s="594"/>
      <c r="DZ44" s="594"/>
      <c r="EA44" s="594"/>
      <c r="EB44" s="594"/>
      <c r="EC44" s="594"/>
      <c r="ED44" s="594"/>
      <c r="EE44" s="594"/>
      <c r="EF44" s="594"/>
      <c r="EG44" s="594"/>
      <c r="EH44" s="594"/>
      <c r="EI44" s="594"/>
      <c r="EJ44" s="594"/>
      <c r="EK44" s="594"/>
      <c r="EL44" s="594"/>
      <c r="EM44" s="594"/>
      <c r="EN44" s="594"/>
      <c r="EO44" s="594"/>
      <c r="EP44" s="594"/>
      <c r="EQ44" s="594"/>
      <c r="ER44" s="594"/>
      <c r="ES44" s="594"/>
      <c r="ET44" s="594"/>
      <c r="EU44" s="594"/>
      <c r="EV44" s="594"/>
      <c r="EW44" s="594"/>
      <c r="EX44" s="594"/>
      <c r="EY44" s="594"/>
      <c r="EZ44" s="594"/>
      <c r="FA44" s="594"/>
      <c r="FB44" s="594"/>
      <c r="FC44" s="594"/>
      <c r="FD44" s="594"/>
      <c r="FE44" s="594"/>
      <c r="FF44" s="594"/>
      <c r="FG44" s="594"/>
      <c r="FH44" s="594"/>
      <c r="FI44" s="594"/>
      <c r="FJ44" s="594"/>
      <c r="FK44" s="594"/>
      <c r="FL44" s="594"/>
      <c r="FM44" s="594"/>
      <c r="FN44" s="594"/>
      <c r="FO44" s="594"/>
      <c r="FP44" s="594"/>
      <c r="FQ44" s="594"/>
      <c r="FR44" s="594"/>
      <c r="FS44" s="427"/>
      <c r="FT44" s="427"/>
      <c r="FU44" s="427"/>
      <c r="FV44" s="427"/>
      <c r="FW44" s="427"/>
      <c r="FX44" s="427"/>
      <c r="FY44" s="427"/>
      <c r="FZ44" s="427"/>
      <c r="GA44" s="427"/>
      <c r="GB44" s="427"/>
      <c r="GC44" s="427"/>
      <c r="GD44" s="427"/>
      <c r="GE44" s="427"/>
      <c r="GF44" s="427"/>
      <c r="GG44" s="427"/>
      <c r="GH44" s="427"/>
      <c r="GI44" s="427"/>
      <c r="GJ44" s="427"/>
      <c r="GK44" s="427"/>
      <c r="GL44" s="427"/>
      <c r="GM44" s="427"/>
      <c r="GN44" s="427"/>
      <c r="GO44" s="427"/>
      <c r="GP44" s="427"/>
      <c r="GQ44" s="427"/>
      <c r="GR44" s="427"/>
      <c r="GS44" s="427"/>
      <c r="GT44" s="427"/>
      <c r="GU44" s="427"/>
      <c r="GV44" s="427"/>
      <c r="GW44" s="427"/>
      <c r="GX44" s="427"/>
      <c r="GY44" s="427"/>
      <c r="GZ44" s="427"/>
      <c r="HA44" s="427"/>
      <c r="HB44" s="427"/>
      <c r="HC44" s="427"/>
      <c r="HD44" s="427"/>
      <c r="HE44" s="427"/>
      <c r="HF44" s="427"/>
      <c r="HG44" s="427"/>
      <c r="HH44" s="427"/>
      <c r="HI44" s="427"/>
      <c r="HJ44" s="427"/>
      <c r="HK44" s="427"/>
      <c r="HL44" s="427"/>
      <c r="HM44" s="427"/>
      <c r="HN44" s="427"/>
      <c r="HO44" s="427"/>
      <c r="HP44" s="427"/>
      <c r="HQ44" s="427"/>
      <c r="HR44" s="427"/>
      <c r="HS44" s="427"/>
      <c r="HT44" s="427"/>
      <c r="HU44" s="427"/>
      <c r="HV44" s="427"/>
      <c r="HW44" s="427"/>
      <c r="HX44" s="427"/>
      <c r="HY44" s="427"/>
      <c r="HZ44" s="427"/>
      <c r="IA44" s="427"/>
      <c r="IB44" s="427"/>
      <c r="IC44" s="427"/>
      <c r="ID44" s="427"/>
      <c r="IE44" s="427"/>
      <c r="IF44" s="427"/>
      <c r="IG44" s="427"/>
      <c r="IH44" s="427"/>
      <c r="II44" s="427"/>
      <c r="IJ44" s="427"/>
      <c r="IK44" s="427"/>
      <c r="IL44" s="427"/>
      <c r="IM44" s="427"/>
      <c r="IN44" s="427"/>
      <c r="IO44" s="427"/>
      <c r="IP44" s="427"/>
      <c r="IQ44" s="427"/>
      <c r="IR44" s="427"/>
      <c r="IS44" s="427"/>
      <c r="IT44" s="427"/>
      <c r="IU44" s="427"/>
      <c r="IV44" s="427"/>
      <c r="IW44" s="427"/>
      <c r="IX44" s="427"/>
      <c r="IY44" s="427"/>
      <c r="IZ44" s="427"/>
      <c r="JA44" s="427"/>
      <c r="JB44" s="427"/>
      <c r="JC44" s="427"/>
      <c r="JD44" s="427"/>
      <c r="JE44" s="427"/>
      <c r="JF44" s="427"/>
      <c r="JG44" s="427"/>
      <c r="JH44" s="427"/>
      <c r="JI44" s="427"/>
      <c r="JJ44" s="427"/>
      <c r="JK44" s="427"/>
      <c r="JL44" s="427"/>
      <c r="JM44" s="427"/>
      <c r="JN44" s="427"/>
      <c r="JO44" s="427"/>
      <c r="JP44" s="427"/>
      <c r="JQ44" s="427"/>
      <c r="JR44" s="427"/>
      <c r="JS44" s="427"/>
      <c r="JT44" s="427"/>
      <c r="JU44" s="427"/>
      <c r="JV44" s="427"/>
      <c r="JW44" s="427"/>
      <c r="JX44" s="427"/>
      <c r="JY44" s="427"/>
      <c r="JZ44" s="427"/>
      <c r="KA44" s="427"/>
      <c r="KB44" s="427"/>
      <c r="KC44" s="427"/>
      <c r="KD44" s="427"/>
      <c r="KE44" s="427"/>
      <c r="KF44" s="427"/>
      <c r="KG44" s="427"/>
      <c r="KH44" s="427"/>
      <c r="KI44" s="427"/>
      <c r="KJ44" s="427"/>
      <c r="KK44" s="427"/>
      <c r="KL44" s="427"/>
      <c r="KM44" s="427"/>
      <c r="KN44" s="427"/>
      <c r="KO44" s="427"/>
      <c r="KP44" s="427"/>
      <c r="KQ44" s="427"/>
      <c r="KR44" s="427"/>
      <c r="KS44" s="427"/>
      <c r="KT44" s="427"/>
      <c r="KU44" s="427"/>
      <c r="KV44" s="427"/>
      <c r="KW44" s="427"/>
      <c r="KX44" s="427"/>
      <c r="KY44" s="427"/>
      <c r="KZ44" s="427"/>
      <c r="LA44" s="427"/>
      <c r="LB44" s="427"/>
      <c r="LC44" s="427"/>
      <c r="LD44" s="427"/>
      <c r="LE44" s="427"/>
      <c r="LF44" s="427"/>
      <c r="LG44" s="427"/>
      <c r="LH44" s="427"/>
      <c r="LI44" s="427"/>
      <c r="LJ44" s="427"/>
      <c r="LK44" s="427"/>
      <c r="LL44" s="427"/>
      <c r="LM44" s="427"/>
      <c r="LN44" s="427"/>
      <c r="LO44" s="427"/>
      <c r="LP44" s="427"/>
      <c r="LQ44" s="427"/>
      <c r="LR44" s="427"/>
      <c r="LS44" s="427"/>
      <c r="LT44" s="427"/>
      <c r="LU44" s="427"/>
      <c r="LV44" s="427"/>
      <c r="LW44" s="427"/>
      <c r="LX44" s="427"/>
      <c r="LY44" s="427"/>
      <c r="LZ44" s="427"/>
      <c r="MA44" s="427"/>
      <c r="MB44" s="427"/>
      <c r="MC44" s="427"/>
      <c r="MD44" s="427"/>
      <c r="ME44" s="427"/>
      <c r="MF44" s="427"/>
      <c r="MG44" s="427"/>
      <c r="MH44" s="427"/>
      <c r="MI44" s="427"/>
      <c r="MJ44" s="427"/>
      <c r="MK44" s="427"/>
      <c r="ML44" s="427"/>
      <c r="MM44" s="427"/>
      <c r="MN44" s="427"/>
      <c r="MO44" s="427"/>
      <c r="MP44" s="427"/>
      <c r="MQ44" s="427"/>
      <c r="MR44" s="427"/>
      <c r="MS44" s="427"/>
      <c r="MT44" s="427"/>
      <c r="MU44" s="427"/>
      <c r="MV44" s="427"/>
      <c r="MW44" s="427"/>
      <c r="MX44" s="427"/>
      <c r="MY44" s="427"/>
      <c r="MZ44" s="427"/>
      <c r="NA44" s="427"/>
      <c r="NB44" s="427"/>
      <c r="NC44" s="427"/>
      <c r="ND44" s="427"/>
      <c r="NE44" s="427"/>
      <c r="NF44" s="427"/>
      <c r="NG44" s="427"/>
      <c r="NH44" s="427"/>
      <c r="NI44" s="427"/>
      <c r="NJ44" s="427"/>
      <c r="NK44" s="427"/>
      <c r="NL44" s="427"/>
      <c r="NM44" s="427"/>
      <c r="NN44" s="427"/>
      <c r="NO44" s="427"/>
      <c r="NP44" s="427"/>
      <c r="NQ44" s="427"/>
      <c r="NR44" s="427"/>
      <c r="NS44" s="427"/>
      <c r="NT44" s="427"/>
      <c r="NU44" s="427"/>
      <c r="NV44" s="427"/>
      <c r="NW44" s="427"/>
      <c r="NX44" s="427"/>
      <c r="NY44" s="427"/>
      <c r="NZ44" s="427"/>
      <c r="OA44" s="427"/>
      <c r="OB44" s="427"/>
      <c r="OC44" s="427"/>
      <c r="OD44" s="427"/>
      <c r="OE44" s="427"/>
      <c r="OF44" s="427"/>
      <c r="OG44" s="427"/>
      <c r="OH44" s="427"/>
      <c r="OI44" s="427"/>
      <c r="OJ44" s="427"/>
      <c r="OK44" s="427"/>
      <c r="OL44" s="427"/>
      <c r="OM44" s="427"/>
      <c r="ON44" s="427"/>
      <c r="OO44" s="427"/>
      <c r="OP44" s="427"/>
      <c r="OQ44" s="427"/>
      <c r="OR44" s="427"/>
      <c r="OS44" s="427"/>
      <c r="OT44" s="427"/>
      <c r="OU44" s="427"/>
      <c r="OV44" s="427"/>
      <c r="OW44" s="427"/>
      <c r="OX44" s="427"/>
      <c r="OY44" s="427"/>
      <c r="OZ44" s="427"/>
      <c r="PA44" s="427"/>
      <c r="PB44" s="427"/>
      <c r="PC44" s="427"/>
      <c r="PD44" s="427"/>
      <c r="PE44" s="427"/>
      <c r="PF44" s="427"/>
      <c r="PG44" s="427"/>
      <c r="PH44" s="427"/>
      <c r="PI44" s="427"/>
      <c r="PJ44" s="427"/>
      <c r="PK44" s="427"/>
      <c r="PL44" s="427"/>
      <c r="PM44" s="427"/>
      <c r="PN44" s="427"/>
      <c r="PO44" s="427"/>
      <c r="PP44" s="427"/>
      <c r="PQ44" s="427"/>
      <c r="PR44" s="427"/>
      <c r="PS44" s="427"/>
      <c r="PT44" s="427"/>
      <c r="PU44" s="427"/>
      <c r="PV44" s="427"/>
      <c r="PW44" s="427"/>
      <c r="PX44" s="427"/>
      <c r="PY44" s="427"/>
      <c r="PZ44" s="427"/>
      <c r="QA44" s="427"/>
      <c r="QB44" s="427"/>
      <c r="QC44" s="427"/>
      <c r="QD44" s="427"/>
      <c r="QE44" s="427"/>
      <c r="QF44" s="427"/>
      <c r="QG44" s="427"/>
      <c r="QH44" s="427"/>
      <c r="QI44" s="427"/>
      <c r="QJ44" s="427"/>
      <c r="QK44" s="427"/>
      <c r="QL44" s="427"/>
      <c r="QM44" s="427"/>
      <c r="QN44" s="427"/>
      <c r="QO44" s="427"/>
      <c r="QP44" s="427"/>
      <c r="QQ44" s="427"/>
      <c r="QR44" s="427"/>
      <c r="QS44" s="427"/>
      <c r="QT44" s="427"/>
      <c r="QU44" s="427"/>
      <c r="QV44" s="427"/>
      <c r="QW44" s="427"/>
      <c r="QX44" s="427"/>
      <c r="QY44" s="427"/>
      <c r="QZ44" s="427"/>
      <c r="RA44" s="427"/>
      <c r="RB44" s="427"/>
      <c r="RC44" s="427"/>
      <c r="RD44" s="427"/>
      <c r="RE44" s="427"/>
      <c r="RF44" s="427"/>
      <c r="RG44" s="427"/>
      <c r="RH44" s="427"/>
      <c r="RI44" s="427"/>
      <c r="RJ44" s="427"/>
      <c r="RK44" s="427"/>
      <c r="RL44" s="427"/>
      <c r="RM44" s="427"/>
      <c r="RN44" s="427"/>
      <c r="RO44" s="427"/>
      <c r="RP44" s="427"/>
      <c r="RQ44" s="427"/>
      <c r="RR44" s="427"/>
      <c r="RS44" s="427"/>
      <c r="RT44" s="427"/>
      <c r="RU44" s="427"/>
      <c r="RV44" s="427"/>
      <c r="RW44" s="427"/>
      <c r="RX44" s="427"/>
      <c r="RY44" s="427"/>
      <c r="RZ44" s="427"/>
      <c r="SA44" s="427"/>
      <c r="SB44" s="427"/>
      <c r="SC44" s="427"/>
      <c r="SD44" s="427"/>
      <c r="SE44" s="427"/>
      <c r="SF44" s="427"/>
      <c r="SG44" s="427"/>
      <c r="SH44" s="427"/>
      <c r="SI44" s="427"/>
      <c r="SJ44" s="427"/>
      <c r="SK44" s="427"/>
      <c r="SL44" s="427"/>
      <c r="SM44" s="427"/>
      <c r="SN44" s="427"/>
      <c r="SO44" s="427"/>
      <c r="SP44" s="427"/>
      <c r="SQ44" s="427"/>
      <c r="SR44" s="427"/>
      <c r="SS44" s="427"/>
      <c r="ST44" s="427"/>
      <c r="SU44" s="427"/>
      <c r="SV44" s="427"/>
      <c r="SW44" s="427"/>
      <c r="SX44" s="427"/>
      <c r="SY44" s="427"/>
      <c r="SZ44" s="427"/>
      <c r="TA44" s="427"/>
      <c r="TB44" s="427"/>
      <c r="TC44" s="427"/>
    </row>
    <row r="45" spans="1:523" s="378" customFormat="1" ht="15.75">
      <c r="A45" s="631" t="s">
        <v>825</v>
      </c>
      <c r="B45" s="608" t="s">
        <v>544</v>
      </c>
      <c r="C45" s="616" t="s">
        <v>157</v>
      </c>
      <c r="D45" s="616" t="s">
        <v>827</v>
      </c>
      <c r="E45" s="622" t="s">
        <v>828</v>
      </c>
      <c r="F45" s="610" t="s">
        <v>578</v>
      </c>
      <c r="G45" s="611" t="s">
        <v>572</v>
      </c>
      <c r="H45" s="609" t="s">
        <v>850</v>
      </c>
      <c r="I45" s="609" t="s">
        <v>682</v>
      </c>
      <c r="J45" s="609" t="s">
        <v>852</v>
      </c>
      <c r="K45" s="619">
        <v>2611606</v>
      </c>
      <c r="L45" s="613">
        <v>948.26</v>
      </c>
      <c r="M45" s="10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594"/>
      <c r="AJ45" s="594"/>
      <c r="AK45" s="594"/>
      <c r="AL45" s="594"/>
      <c r="AM45" s="594"/>
      <c r="AN45" s="594"/>
      <c r="AO45" s="594"/>
      <c r="AP45" s="594"/>
      <c r="AQ45" s="594"/>
      <c r="AR45" s="594"/>
      <c r="AS45" s="594"/>
      <c r="AT45" s="594"/>
      <c r="AU45" s="594"/>
      <c r="AV45" s="594"/>
      <c r="AW45" s="594"/>
      <c r="AX45" s="594"/>
      <c r="AY45" s="594"/>
      <c r="AZ45" s="594"/>
      <c r="BA45" s="594"/>
      <c r="BB45" s="594"/>
      <c r="BC45" s="594"/>
      <c r="BD45" s="594"/>
      <c r="BE45" s="594"/>
      <c r="BF45" s="594"/>
      <c r="BG45" s="594"/>
      <c r="BH45" s="594"/>
      <c r="BI45" s="594"/>
      <c r="BJ45" s="594"/>
      <c r="BK45" s="594"/>
      <c r="BL45" s="594"/>
      <c r="BM45" s="594"/>
      <c r="BN45" s="594"/>
      <c r="BO45" s="594"/>
      <c r="BP45" s="594"/>
      <c r="BQ45" s="594"/>
      <c r="BR45" s="594"/>
      <c r="BS45" s="594"/>
      <c r="BT45" s="594"/>
      <c r="BU45" s="594"/>
      <c r="BV45" s="594"/>
      <c r="BW45" s="594"/>
      <c r="BX45" s="594"/>
      <c r="BY45" s="594"/>
      <c r="BZ45" s="594"/>
      <c r="CA45" s="594"/>
      <c r="CB45" s="594"/>
      <c r="CC45" s="594"/>
      <c r="CD45" s="594"/>
      <c r="CE45" s="594"/>
      <c r="CF45" s="594"/>
      <c r="CG45" s="594"/>
      <c r="CH45" s="594"/>
      <c r="CI45" s="594"/>
      <c r="CJ45" s="594"/>
      <c r="CK45" s="594"/>
      <c r="CL45" s="594"/>
      <c r="CM45" s="594"/>
      <c r="CN45" s="594"/>
      <c r="CO45" s="594"/>
      <c r="CP45" s="594"/>
      <c r="CQ45" s="594"/>
      <c r="CR45" s="594"/>
      <c r="CS45" s="594"/>
      <c r="CT45" s="594"/>
      <c r="CU45" s="594"/>
      <c r="CV45" s="594"/>
      <c r="CW45" s="594"/>
      <c r="CX45" s="594"/>
      <c r="CY45" s="594"/>
      <c r="CZ45" s="594"/>
      <c r="DA45" s="594"/>
      <c r="DB45" s="594"/>
      <c r="DC45" s="594"/>
      <c r="DD45" s="594"/>
      <c r="DE45" s="594"/>
      <c r="DF45" s="594"/>
      <c r="DG45" s="594"/>
      <c r="DH45" s="594"/>
      <c r="DI45" s="594"/>
      <c r="DJ45" s="594"/>
      <c r="DK45" s="594"/>
      <c r="DL45" s="594"/>
      <c r="DM45" s="594"/>
      <c r="DN45" s="594"/>
      <c r="DO45" s="594"/>
      <c r="DP45" s="594"/>
      <c r="DQ45" s="594"/>
      <c r="DR45" s="594"/>
      <c r="DS45" s="594"/>
      <c r="DT45" s="594"/>
      <c r="DU45" s="594"/>
      <c r="DV45" s="594"/>
      <c r="DW45" s="594"/>
      <c r="DX45" s="594"/>
      <c r="DY45" s="594"/>
      <c r="DZ45" s="594"/>
      <c r="EA45" s="594"/>
      <c r="EB45" s="594"/>
      <c r="EC45" s="594"/>
      <c r="ED45" s="594"/>
      <c r="EE45" s="594"/>
      <c r="EF45" s="594"/>
      <c r="EG45" s="594"/>
      <c r="EH45" s="594"/>
      <c r="EI45" s="594"/>
      <c r="EJ45" s="594"/>
      <c r="EK45" s="594"/>
      <c r="EL45" s="594"/>
      <c r="EM45" s="594"/>
      <c r="EN45" s="594"/>
      <c r="EO45" s="594"/>
      <c r="EP45" s="594"/>
      <c r="EQ45" s="594"/>
      <c r="ER45" s="594"/>
      <c r="ES45" s="594"/>
      <c r="ET45" s="594"/>
      <c r="EU45" s="594"/>
      <c r="EV45" s="594"/>
      <c r="EW45" s="594"/>
      <c r="EX45" s="594"/>
      <c r="EY45" s="594"/>
      <c r="EZ45" s="594"/>
      <c r="FA45" s="594"/>
      <c r="FB45" s="594"/>
      <c r="FC45" s="594"/>
      <c r="FD45" s="594"/>
      <c r="FE45" s="594"/>
      <c r="FF45" s="594"/>
      <c r="FG45" s="594"/>
      <c r="FH45" s="594"/>
      <c r="FI45" s="594"/>
      <c r="FJ45" s="594"/>
      <c r="FK45" s="594"/>
      <c r="FL45" s="594"/>
      <c r="FM45" s="594"/>
      <c r="FN45" s="594"/>
      <c r="FO45" s="594"/>
      <c r="FP45" s="594"/>
      <c r="FQ45" s="594"/>
      <c r="FR45" s="594"/>
      <c r="FS45" s="427"/>
      <c r="FT45" s="427"/>
      <c r="FU45" s="427"/>
      <c r="FV45" s="427"/>
      <c r="FW45" s="427"/>
      <c r="FX45" s="427"/>
      <c r="FY45" s="427"/>
      <c r="FZ45" s="427"/>
      <c r="GA45" s="427"/>
      <c r="GB45" s="427"/>
      <c r="GC45" s="427"/>
      <c r="GD45" s="427"/>
      <c r="GE45" s="427"/>
      <c r="GF45" s="427"/>
      <c r="GG45" s="427"/>
      <c r="GH45" s="427"/>
      <c r="GI45" s="427"/>
      <c r="GJ45" s="427"/>
      <c r="GK45" s="427"/>
      <c r="GL45" s="427"/>
      <c r="GM45" s="427"/>
      <c r="GN45" s="427"/>
      <c r="GO45" s="427"/>
      <c r="GP45" s="427"/>
      <c r="GQ45" s="427"/>
      <c r="GR45" s="427"/>
      <c r="GS45" s="427"/>
      <c r="GT45" s="427"/>
      <c r="GU45" s="427"/>
      <c r="GV45" s="427"/>
      <c r="GW45" s="427"/>
      <c r="GX45" s="427"/>
      <c r="GY45" s="427"/>
      <c r="GZ45" s="427"/>
      <c r="HA45" s="427"/>
      <c r="HB45" s="427"/>
      <c r="HC45" s="427"/>
      <c r="HD45" s="427"/>
      <c r="HE45" s="427"/>
      <c r="HF45" s="427"/>
      <c r="HG45" s="427"/>
      <c r="HH45" s="427"/>
      <c r="HI45" s="427"/>
      <c r="HJ45" s="427"/>
      <c r="HK45" s="427"/>
      <c r="HL45" s="427"/>
      <c r="HM45" s="427"/>
      <c r="HN45" s="427"/>
      <c r="HO45" s="427"/>
      <c r="HP45" s="427"/>
      <c r="HQ45" s="427"/>
      <c r="HR45" s="427"/>
      <c r="HS45" s="427"/>
      <c r="HT45" s="427"/>
      <c r="HU45" s="427"/>
      <c r="HV45" s="427"/>
      <c r="HW45" s="427"/>
      <c r="HX45" s="427"/>
      <c r="HY45" s="427"/>
      <c r="HZ45" s="427"/>
      <c r="IA45" s="427"/>
      <c r="IB45" s="427"/>
      <c r="IC45" s="427"/>
      <c r="ID45" s="427"/>
      <c r="IE45" s="427"/>
      <c r="IF45" s="427"/>
      <c r="IG45" s="427"/>
      <c r="IH45" s="427"/>
      <c r="II45" s="427"/>
      <c r="IJ45" s="427"/>
      <c r="IK45" s="427"/>
      <c r="IL45" s="427"/>
      <c r="IM45" s="427"/>
      <c r="IN45" s="427"/>
      <c r="IO45" s="427"/>
      <c r="IP45" s="427"/>
      <c r="IQ45" s="427"/>
      <c r="IR45" s="427"/>
      <c r="IS45" s="427"/>
      <c r="IT45" s="427"/>
      <c r="IU45" s="427"/>
      <c r="IV45" s="427"/>
      <c r="IW45" s="427"/>
      <c r="IX45" s="427"/>
      <c r="IY45" s="427"/>
      <c r="IZ45" s="427"/>
      <c r="JA45" s="427"/>
      <c r="JB45" s="427"/>
      <c r="JC45" s="427"/>
      <c r="JD45" s="427"/>
      <c r="JE45" s="427"/>
      <c r="JF45" s="427"/>
      <c r="JG45" s="427"/>
      <c r="JH45" s="427"/>
      <c r="JI45" s="427"/>
      <c r="JJ45" s="427"/>
      <c r="JK45" s="427"/>
      <c r="JL45" s="427"/>
      <c r="JM45" s="427"/>
      <c r="JN45" s="427"/>
      <c r="JO45" s="427"/>
      <c r="JP45" s="427"/>
      <c r="JQ45" s="427"/>
      <c r="JR45" s="427"/>
      <c r="JS45" s="427"/>
      <c r="JT45" s="427"/>
      <c r="JU45" s="427"/>
      <c r="JV45" s="427"/>
      <c r="JW45" s="427"/>
      <c r="JX45" s="427"/>
      <c r="JY45" s="427"/>
      <c r="JZ45" s="427"/>
      <c r="KA45" s="427"/>
      <c r="KB45" s="427"/>
      <c r="KC45" s="427"/>
      <c r="KD45" s="427"/>
      <c r="KE45" s="427"/>
      <c r="KF45" s="427"/>
      <c r="KG45" s="427"/>
      <c r="KH45" s="427"/>
      <c r="KI45" s="427"/>
      <c r="KJ45" s="427"/>
      <c r="KK45" s="427"/>
      <c r="KL45" s="427"/>
      <c r="KM45" s="427"/>
      <c r="KN45" s="427"/>
      <c r="KO45" s="427"/>
      <c r="KP45" s="427"/>
      <c r="KQ45" s="427"/>
      <c r="KR45" s="427"/>
      <c r="KS45" s="427"/>
      <c r="KT45" s="427"/>
      <c r="KU45" s="427"/>
      <c r="KV45" s="427"/>
      <c r="KW45" s="427"/>
      <c r="KX45" s="427"/>
      <c r="KY45" s="427"/>
      <c r="KZ45" s="427"/>
      <c r="LA45" s="427"/>
      <c r="LB45" s="427"/>
      <c r="LC45" s="427"/>
      <c r="LD45" s="427"/>
      <c r="LE45" s="427"/>
      <c r="LF45" s="427"/>
      <c r="LG45" s="427"/>
      <c r="LH45" s="427"/>
      <c r="LI45" s="427"/>
      <c r="LJ45" s="427"/>
      <c r="LK45" s="427"/>
      <c r="LL45" s="427"/>
      <c r="LM45" s="427"/>
      <c r="LN45" s="427"/>
      <c r="LO45" s="427"/>
      <c r="LP45" s="427"/>
      <c r="LQ45" s="427"/>
      <c r="LR45" s="427"/>
      <c r="LS45" s="427"/>
      <c r="LT45" s="427"/>
      <c r="LU45" s="427"/>
      <c r="LV45" s="427"/>
      <c r="LW45" s="427"/>
      <c r="LX45" s="427"/>
      <c r="LY45" s="427"/>
      <c r="LZ45" s="427"/>
      <c r="MA45" s="427"/>
      <c r="MB45" s="427"/>
      <c r="MC45" s="427"/>
      <c r="MD45" s="427"/>
      <c r="ME45" s="427"/>
      <c r="MF45" s="427"/>
      <c r="MG45" s="427"/>
      <c r="MH45" s="427"/>
      <c r="MI45" s="427"/>
      <c r="MJ45" s="427"/>
      <c r="MK45" s="427"/>
      <c r="ML45" s="427"/>
      <c r="MM45" s="427"/>
      <c r="MN45" s="427"/>
      <c r="MO45" s="427"/>
      <c r="MP45" s="427"/>
      <c r="MQ45" s="427"/>
      <c r="MR45" s="427"/>
      <c r="MS45" s="427"/>
      <c r="MT45" s="427"/>
      <c r="MU45" s="427"/>
      <c r="MV45" s="427"/>
      <c r="MW45" s="427"/>
      <c r="MX45" s="427"/>
      <c r="MY45" s="427"/>
      <c r="MZ45" s="427"/>
      <c r="NA45" s="427"/>
      <c r="NB45" s="427"/>
      <c r="NC45" s="427"/>
      <c r="ND45" s="427"/>
      <c r="NE45" s="427"/>
      <c r="NF45" s="427"/>
      <c r="NG45" s="427"/>
      <c r="NH45" s="427"/>
      <c r="NI45" s="427"/>
      <c r="NJ45" s="427"/>
      <c r="NK45" s="427"/>
      <c r="NL45" s="427"/>
      <c r="NM45" s="427"/>
      <c r="NN45" s="427"/>
      <c r="NO45" s="427"/>
      <c r="NP45" s="427"/>
      <c r="NQ45" s="427"/>
      <c r="NR45" s="427"/>
      <c r="NS45" s="427"/>
      <c r="NT45" s="427"/>
      <c r="NU45" s="427"/>
      <c r="NV45" s="427"/>
      <c r="NW45" s="427"/>
      <c r="NX45" s="427"/>
      <c r="NY45" s="427"/>
      <c r="NZ45" s="427"/>
      <c r="OA45" s="427"/>
      <c r="OB45" s="427"/>
      <c r="OC45" s="427"/>
      <c r="OD45" s="427"/>
      <c r="OE45" s="427"/>
      <c r="OF45" s="427"/>
      <c r="OG45" s="427"/>
      <c r="OH45" s="427"/>
      <c r="OI45" s="427"/>
      <c r="OJ45" s="427"/>
      <c r="OK45" s="427"/>
      <c r="OL45" s="427"/>
      <c r="OM45" s="427"/>
      <c r="ON45" s="427"/>
      <c r="OO45" s="427"/>
      <c r="OP45" s="427"/>
      <c r="OQ45" s="427"/>
      <c r="OR45" s="427"/>
      <c r="OS45" s="427"/>
      <c r="OT45" s="427"/>
      <c r="OU45" s="427"/>
      <c r="OV45" s="427"/>
      <c r="OW45" s="427"/>
      <c r="OX45" s="427"/>
      <c r="OY45" s="427"/>
      <c r="OZ45" s="427"/>
      <c r="PA45" s="427"/>
      <c r="PB45" s="427"/>
      <c r="PC45" s="427"/>
      <c r="PD45" s="427"/>
      <c r="PE45" s="427"/>
      <c r="PF45" s="427"/>
      <c r="PG45" s="427"/>
      <c r="PH45" s="427"/>
      <c r="PI45" s="427"/>
      <c r="PJ45" s="427"/>
      <c r="PK45" s="427"/>
      <c r="PL45" s="427"/>
      <c r="PM45" s="427"/>
      <c r="PN45" s="427"/>
      <c r="PO45" s="427"/>
      <c r="PP45" s="427"/>
      <c r="PQ45" s="427"/>
      <c r="PR45" s="427"/>
      <c r="PS45" s="427"/>
      <c r="PT45" s="427"/>
      <c r="PU45" s="427"/>
      <c r="PV45" s="427"/>
      <c r="PW45" s="427"/>
      <c r="PX45" s="427"/>
      <c r="PY45" s="427"/>
      <c r="PZ45" s="427"/>
      <c r="QA45" s="427"/>
      <c r="QB45" s="427"/>
      <c r="QC45" s="427"/>
      <c r="QD45" s="427"/>
      <c r="QE45" s="427"/>
      <c r="QF45" s="427"/>
      <c r="QG45" s="427"/>
      <c r="QH45" s="427"/>
      <c r="QI45" s="427"/>
      <c r="QJ45" s="427"/>
      <c r="QK45" s="427"/>
      <c r="QL45" s="427"/>
      <c r="QM45" s="427"/>
      <c r="QN45" s="427"/>
      <c r="QO45" s="427"/>
      <c r="QP45" s="427"/>
      <c r="QQ45" s="427"/>
      <c r="QR45" s="427"/>
      <c r="QS45" s="427"/>
      <c r="QT45" s="427"/>
      <c r="QU45" s="427"/>
      <c r="QV45" s="427"/>
      <c r="QW45" s="427"/>
      <c r="QX45" s="427"/>
      <c r="QY45" s="427"/>
      <c r="QZ45" s="427"/>
      <c r="RA45" s="427"/>
      <c r="RB45" s="427"/>
      <c r="RC45" s="427"/>
      <c r="RD45" s="427"/>
      <c r="RE45" s="427"/>
      <c r="RF45" s="427"/>
      <c r="RG45" s="427"/>
      <c r="RH45" s="427"/>
      <c r="RI45" s="427"/>
      <c r="RJ45" s="427"/>
      <c r="RK45" s="427"/>
      <c r="RL45" s="427"/>
      <c r="RM45" s="427"/>
      <c r="RN45" s="427"/>
      <c r="RO45" s="427"/>
      <c r="RP45" s="427"/>
      <c r="RQ45" s="427"/>
      <c r="RR45" s="427"/>
      <c r="RS45" s="427"/>
      <c r="RT45" s="427"/>
      <c r="RU45" s="427"/>
      <c r="RV45" s="427"/>
      <c r="RW45" s="427"/>
      <c r="RX45" s="427"/>
      <c r="RY45" s="427"/>
      <c r="RZ45" s="427"/>
      <c r="SA45" s="427"/>
      <c r="SB45" s="427"/>
      <c r="SC45" s="427"/>
      <c r="SD45" s="427"/>
      <c r="SE45" s="427"/>
      <c r="SF45" s="427"/>
      <c r="SG45" s="427"/>
      <c r="SH45" s="427"/>
      <c r="SI45" s="427"/>
      <c r="SJ45" s="427"/>
      <c r="SK45" s="427"/>
      <c r="SL45" s="427"/>
      <c r="SM45" s="427"/>
      <c r="SN45" s="427"/>
      <c r="SO45" s="427"/>
      <c r="SP45" s="427"/>
      <c r="SQ45" s="427"/>
      <c r="SR45" s="427"/>
      <c r="SS45" s="427"/>
      <c r="ST45" s="427"/>
      <c r="SU45" s="427"/>
      <c r="SV45" s="427"/>
      <c r="SW45" s="427"/>
      <c r="SX45" s="427"/>
      <c r="SY45" s="427"/>
      <c r="SZ45" s="427"/>
      <c r="TA45" s="427"/>
      <c r="TB45" s="427"/>
      <c r="TC45" s="427"/>
    </row>
    <row r="46" spans="1:523" s="378" customFormat="1" ht="15.75">
      <c r="A46" s="631" t="s">
        <v>825</v>
      </c>
      <c r="B46" s="608" t="s">
        <v>544</v>
      </c>
      <c r="C46" s="616" t="s">
        <v>157</v>
      </c>
      <c r="D46" s="616" t="s">
        <v>827</v>
      </c>
      <c r="E46" s="622" t="s">
        <v>828</v>
      </c>
      <c r="F46" s="610" t="s">
        <v>578</v>
      </c>
      <c r="G46" s="611" t="s">
        <v>572</v>
      </c>
      <c r="H46" s="609" t="s">
        <v>853</v>
      </c>
      <c r="I46" s="609" t="s">
        <v>567</v>
      </c>
      <c r="J46" s="609" t="s">
        <v>854</v>
      </c>
      <c r="K46" s="619">
        <v>2611606</v>
      </c>
      <c r="L46" s="613">
        <v>1619.92</v>
      </c>
      <c r="M46" s="104"/>
      <c r="N46" s="594"/>
      <c r="O46" s="594"/>
      <c r="P46" s="594"/>
      <c r="Q46" s="594"/>
      <c r="R46" s="594"/>
      <c r="S46" s="594"/>
      <c r="T46" s="594"/>
      <c r="U46" s="594"/>
      <c r="V46" s="594"/>
      <c r="W46" s="594"/>
      <c r="X46" s="594"/>
      <c r="Y46" s="594"/>
      <c r="Z46" s="594"/>
      <c r="AA46" s="594"/>
      <c r="AB46" s="594"/>
      <c r="AC46" s="594"/>
      <c r="AD46" s="594"/>
      <c r="AE46" s="594"/>
      <c r="AF46" s="594"/>
      <c r="AG46" s="594"/>
      <c r="AH46" s="594"/>
      <c r="AI46" s="594"/>
      <c r="AJ46" s="594"/>
      <c r="AK46" s="594"/>
      <c r="AL46" s="594"/>
      <c r="AM46" s="594"/>
      <c r="AN46" s="594"/>
      <c r="AO46" s="594"/>
      <c r="AP46" s="594"/>
      <c r="AQ46" s="594"/>
      <c r="AR46" s="594"/>
      <c r="AS46" s="594"/>
      <c r="AT46" s="594"/>
      <c r="AU46" s="594"/>
      <c r="AV46" s="594"/>
      <c r="AW46" s="594"/>
      <c r="AX46" s="594"/>
      <c r="AY46" s="594"/>
      <c r="AZ46" s="594"/>
      <c r="BA46" s="594"/>
      <c r="BB46" s="594"/>
      <c r="BC46" s="594"/>
      <c r="BD46" s="594"/>
      <c r="BE46" s="594"/>
      <c r="BF46" s="594"/>
      <c r="BG46" s="594"/>
      <c r="BH46" s="594"/>
      <c r="BI46" s="594"/>
      <c r="BJ46" s="594"/>
      <c r="BK46" s="594"/>
      <c r="BL46" s="594"/>
      <c r="BM46" s="594"/>
      <c r="BN46" s="594"/>
      <c r="BO46" s="594"/>
      <c r="BP46" s="594"/>
      <c r="BQ46" s="594"/>
      <c r="BR46" s="594"/>
      <c r="BS46" s="594"/>
      <c r="BT46" s="594"/>
      <c r="BU46" s="594"/>
      <c r="BV46" s="594"/>
      <c r="BW46" s="594"/>
      <c r="BX46" s="594"/>
      <c r="BY46" s="594"/>
      <c r="BZ46" s="594"/>
      <c r="CA46" s="594"/>
      <c r="CB46" s="594"/>
      <c r="CC46" s="594"/>
      <c r="CD46" s="594"/>
      <c r="CE46" s="594"/>
      <c r="CF46" s="594"/>
      <c r="CG46" s="594"/>
      <c r="CH46" s="594"/>
      <c r="CI46" s="594"/>
      <c r="CJ46" s="594"/>
      <c r="CK46" s="594"/>
      <c r="CL46" s="594"/>
      <c r="CM46" s="594"/>
      <c r="CN46" s="594"/>
      <c r="CO46" s="594"/>
      <c r="CP46" s="594"/>
      <c r="CQ46" s="594"/>
      <c r="CR46" s="594"/>
      <c r="CS46" s="594"/>
      <c r="CT46" s="594"/>
      <c r="CU46" s="594"/>
      <c r="CV46" s="594"/>
      <c r="CW46" s="594"/>
      <c r="CX46" s="594"/>
      <c r="CY46" s="594"/>
      <c r="CZ46" s="594"/>
      <c r="DA46" s="594"/>
      <c r="DB46" s="594"/>
      <c r="DC46" s="594"/>
      <c r="DD46" s="594"/>
      <c r="DE46" s="594"/>
      <c r="DF46" s="594"/>
      <c r="DG46" s="594"/>
      <c r="DH46" s="594"/>
      <c r="DI46" s="594"/>
      <c r="DJ46" s="594"/>
      <c r="DK46" s="594"/>
      <c r="DL46" s="594"/>
      <c r="DM46" s="594"/>
      <c r="DN46" s="594"/>
      <c r="DO46" s="594"/>
      <c r="DP46" s="594"/>
      <c r="DQ46" s="594"/>
      <c r="DR46" s="594"/>
      <c r="DS46" s="594"/>
      <c r="DT46" s="594"/>
      <c r="DU46" s="594"/>
      <c r="DV46" s="594"/>
      <c r="DW46" s="594"/>
      <c r="DX46" s="594"/>
      <c r="DY46" s="594"/>
      <c r="DZ46" s="594"/>
      <c r="EA46" s="594"/>
      <c r="EB46" s="594"/>
      <c r="EC46" s="594"/>
      <c r="ED46" s="594"/>
      <c r="EE46" s="594"/>
      <c r="EF46" s="594"/>
      <c r="EG46" s="594"/>
      <c r="EH46" s="594"/>
      <c r="EI46" s="594"/>
      <c r="EJ46" s="594"/>
      <c r="EK46" s="594"/>
      <c r="EL46" s="594"/>
      <c r="EM46" s="594"/>
      <c r="EN46" s="594"/>
      <c r="EO46" s="594"/>
      <c r="EP46" s="594"/>
      <c r="EQ46" s="594"/>
      <c r="ER46" s="594"/>
      <c r="ES46" s="594"/>
      <c r="ET46" s="594"/>
      <c r="EU46" s="594"/>
      <c r="EV46" s="594"/>
      <c r="EW46" s="594"/>
      <c r="EX46" s="594"/>
      <c r="EY46" s="594"/>
      <c r="EZ46" s="594"/>
      <c r="FA46" s="594"/>
      <c r="FB46" s="594"/>
      <c r="FC46" s="594"/>
      <c r="FD46" s="594"/>
      <c r="FE46" s="594"/>
      <c r="FF46" s="594"/>
      <c r="FG46" s="594"/>
      <c r="FH46" s="594"/>
      <c r="FI46" s="594"/>
      <c r="FJ46" s="594"/>
      <c r="FK46" s="594"/>
      <c r="FL46" s="594"/>
      <c r="FM46" s="594"/>
      <c r="FN46" s="594"/>
      <c r="FO46" s="594"/>
      <c r="FP46" s="594"/>
      <c r="FQ46" s="594"/>
      <c r="FR46" s="594"/>
      <c r="FS46" s="427"/>
      <c r="FT46" s="427"/>
      <c r="FU46" s="427"/>
      <c r="FV46" s="427"/>
      <c r="FW46" s="427"/>
      <c r="FX46" s="427"/>
      <c r="FY46" s="427"/>
      <c r="FZ46" s="427"/>
      <c r="GA46" s="427"/>
      <c r="GB46" s="427"/>
      <c r="GC46" s="427"/>
      <c r="GD46" s="427"/>
      <c r="GE46" s="427"/>
      <c r="GF46" s="427"/>
      <c r="GG46" s="427"/>
      <c r="GH46" s="427"/>
      <c r="GI46" s="427"/>
      <c r="GJ46" s="427"/>
      <c r="GK46" s="427"/>
      <c r="GL46" s="427"/>
      <c r="GM46" s="427"/>
      <c r="GN46" s="427"/>
      <c r="GO46" s="427"/>
      <c r="GP46" s="427"/>
      <c r="GQ46" s="427"/>
      <c r="GR46" s="427"/>
      <c r="GS46" s="427"/>
      <c r="GT46" s="427"/>
      <c r="GU46" s="427"/>
      <c r="GV46" s="427"/>
      <c r="GW46" s="427"/>
      <c r="GX46" s="427"/>
      <c r="GY46" s="427"/>
      <c r="GZ46" s="427"/>
      <c r="HA46" s="427"/>
      <c r="HB46" s="427"/>
      <c r="HC46" s="427"/>
      <c r="HD46" s="427"/>
      <c r="HE46" s="427"/>
      <c r="HF46" s="427"/>
      <c r="HG46" s="427"/>
      <c r="HH46" s="427"/>
      <c r="HI46" s="427"/>
      <c r="HJ46" s="427"/>
      <c r="HK46" s="427"/>
      <c r="HL46" s="427"/>
      <c r="HM46" s="427"/>
      <c r="HN46" s="427"/>
      <c r="HO46" s="427"/>
      <c r="HP46" s="427"/>
      <c r="HQ46" s="427"/>
      <c r="HR46" s="427"/>
      <c r="HS46" s="427"/>
      <c r="HT46" s="427"/>
      <c r="HU46" s="427"/>
      <c r="HV46" s="427"/>
      <c r="HW46" s="427"/>
      <c r="HX46" s="427"/>
      <c r="HY46" s="427"/>
      <c r="HZ46" s="427"/>
      <c r="IA46" s="427"/>
      <c r="IB46" s="427"/>
      <c r="IC46" s="427"/>
      <c r="ID46" s="427"/>
      <c r="IE46" s="427"/>
      <c r="IF46" s="427"/>
      <c r="IG46" s="427"/>
      <c r="IH46" s="427"/>
      <c r="II46" s="427"/>
      <c r="IJ46" s="427"/>
      <c r="IK46" s="427"/>
      <c r="IL46" s="427"/>
      <c r="IM46" s="427"/>
      <c r="IN46" s="427"/>
      <c r="IO46" s="427"/>
      <c r="IP46" s="427"/>
      <c r="IQ46" s="427"/>
      <c r="IR46" s="427"/>
      <c r="IS46" s="427"/>
      <c r="IT46" s="427"/>
      <c r="IU46" s="427"/>
      <c r="IV46" s="427"/>
      <c r="IW46" s="427"/>
      <c r="IX46" s="427"/>
      <c r="IY46" s="427"/>
      <c r="IZ46" s="427"/>
      <c r="JA46" s="427"/>
      <c r="JB46" s="427"/>
      <c r="JC46" s="427"/>
      <c r="JD46" s="427"/>
      <c r="JE46" s="427"/>
      <c r="JF46" s="427"/>
      <c r="JG46" s="427"/>
      <c r="JH46" s="427"/>
      <c r="JI46" s="427"/>
      <c r="JJ46" s="427"/>
      <c r="JK46" s="427"/>
      <c r="JL46" s="427"/>
      <c r="JM46" s="427"/>
      <c r="JN46" s="427"/>
      <c r="JO46" s="427"/>
      <c r="JP46" s="427"/>
      <c r="JQ46" s="427"/>
      <c r="JR46" s="427"/>
      <c r="JS46" s="427"/>
      <c r="JT46" s="427"/>
      <c r="JU46" s="427"/>
      <c r="JV46" s="427"/>
      <c r="JW46" s="427"/>
      <c r="JX46" s="427"/>
      <c r="JY46" s="427"/>
      <c r="JZ46" s="427"/>
      <c r="KA46" s="427"/>
      <c r="KB46" s="427"/>
      <c r="KC46" s="427"/>
      <c r="KD46" s="427"/>
      <c r="KE46" s="427"/>
      <c r="KF46" s="427"/>
      <c r="KG46" s="427"/>
      <c r="KH46" s="427"/>
      <c r="KI46" s="427"/>
      <c r="KJ46" s="427"/>
      <c r="KK46" s="427"/>
      <c r="KL46" s="427"/>
      <c r="KM46" s="427"/>
      <c r="KN46" s="427"/>
      <c r="KO46" s="427"/>
      <c r="KP46" s="427"/>
      <c r="KQ46" s="427"/>
      <c r="KR46" s="427"/>
      <c r="KS46" s="427"/>
      <c r="KT46" s="427"/>
      <c r="KU46" s="427"/>
      <c r="KV46" s="427"/>
      <c r="KW46" s="427"/>
      <c r="KX46" s="427"/>
      <c r="KY46" s="427"/>
      <c r="KZ46" s="427"/>
      <c r="LA46" s="427"/>
      <c r="LB46" s="427"/>
      <c r="LC46" s="427"/>
      <c r="LD46" s="427"/>
      <c r="LE46" s="427"/>
      <c r="LF46" s="427"/>
      <c r="LG46" s="427"/>
      <c r="LH46" s="427"/>
      <c r="LI46" s="427"/>
      <c r="LJ46" s="427"/>
      <c r="LK46" s="427"/>
      <c r="LL46" s="427"/>
      <c r="LM46" s="427"/>
      <c r="LN46" s="427"/>
      <c r="LO46" s="427"/>
      <c r="LP46" s="427"/>
      <c r="LQ46" s="427"/>
      <c r="LR46" s="427"/>
      <c r="LS46" s="427"/>
      <c r="LT46" s="427"/>
      <c r="LU46" s="427"/>
      <c r="LV46" s="427"/>
      <c r="LW46" s="427"/>
      <c r="LX46" s="427"/>
      <c r="LY46" s="427"/>
      <c r="LZ46" s="427"/>
      <c r="MA46" s="427"/>
      <c r="MB46" s="427"/>
      <c r="MC46" s="427"/>
      <c r="MD46" s="427"/>
      <c r="ME46" s="427"/>
      <c r="MF46" s="427"/>
      <c r="MG46" s="427"/>
      <c r="MH46" s="427"/>
      <c r="MI46" s="427"/>
      <c r="MJ46" s="427"/>
      <c r="MK46" s="427"/>
      <c r="ML46" s="427"/>
      <c r="MM46" s="427"/>
      <c r="MN46" s="427"/>
      <c r="MO46" s="427"/>
      <c r="MP46" s="427"/>
      <c r="MQ46" s="427"/>
      <c r="MR46" s="427"/>
      <c r="MS46" s="427"/>
      <c r="MT46" s="427"/>
      <c r="MU46" s="427"/>
      <c r="MV46" s="427"/>
      <c r="MW46" s="427"/>
      <c r="MX46" s="427"/>
      <c r="MY46" s="427"/>
      <c r="MZ46" s="427"/>
      <c r="NA46" s="427"/>
      <c r="NB46" s="427"/>
      <c r="NC46" s="427"/>
      <c r="ND46" s="427"/>
      <c r="NE46" s="427"/>
      <c r="NF46" s="427"/>
      <c r="NG46" s="427"/>
      <c r="NH46" s="427"/>
      <c r="NI46" s="427"/>
      <c r="NJ46" s="427"/>
      <c r="NK46" s="427"/>
      <c r="NL46" s="427"/>
      <c r="NM46" s="427"/>
      <c r="NN46" s="427"/>
      <c r="NO46" s="427"/>
      <c r="NP46" s="427"/>
      <c r="NQ46" s="427"/>
      <c r="NR46" s="427"/>
      <c r="NS46" s="427"/>
      <c r="NT46" s="427"/>
      <c r="NU46" s="427"/>
      <c r="NV46" s="427"/>
      <c r="NW46" s="427"/>
      <c r="NX46" s="427"/>
      <c r="NY46" s="427"/>
      <c r="NZ46" s="427"/>
      <c r="OA46" s="427"/>
      <c r="OB46" s="427"/>
      <c r="OC46" s="427"/>
      <c r="OD46" s="427"/>
      <c r="OE46" s="427"/>
      <c r="OF46" s="427"/>
      <c r="OG46" s="427"/>
      <c r="OH46" s="427"/>
      <c r="OI46" s="427"/>
      <c r="OJ46" s="427"/>
      <c r="OK46" s="427"/>
      <c r="OL46" s="427"/>
      <c r="OM46" s="427"/>
      <c r="ON46" s="427"/>
      <c r="OO46" s="427"/>
      <c r="OP46" s="427"/>
      <c r="OQ46" s="427"/>
      <c r="OR46" s="427"/>
      <c r="OS46" s="427"/>
      <c r="OT46" s="427"/>
      <c r="OU46" s="427"/>
      <c r="OV46" s="427"/>
      <c r="OW46" s="427"/>
      <c r="OX46" s="427"/>
      <c r="OY46" s="427"/>
      <c r="OZ46" s="427"/>
      <c r="PA46" s="427"/>
      <c r="PB46" s="427"/>
      <c r="PC46" s="427"/>
      <c r="PD46" s="427"/>
      <c r="PE46" s="427"/>
      <c r="PF46" s="427"/>
      <c r="PG46" s="427"/>
      <c r="PH46" s="427"/>
      <c r="PI46" s="427"/>
      <c r="PJ46" s="427"/>
      <c r="PK46" s="427"/>
      <c r="PL46" s="427"/>
      <c r="PM46" s="427"/>
      <c r="PN46" s="427"/>
      <c r="PO46" s="427"/>
      <c r="PP46" s="427"/>
      <c r="PQ46" s="427"/>
      <c r="PR46" s="427"/>
      <c r="PS46" s="427"/>
      <c r="PT46" s="427"/>
      <c r="PU46" s="427"/>
      <c r="PV46" s="427"/>
      <c r="PW46" s="427"/>
      <c r="PX46" s="427"/>
      <c r="PY46" s="427"/>
      <c r="PZ46" s="427"/>
      <c r="QA46" s="427"/>
      <c r="QB46" s="427"/>
      <c r="QC46" s="427"/>
      <c r="QD46" s="427"/>
      <c r="QE46" s="427"/>
      <c r="QF46" s="427"/>
      <c r="QG46" s="427"/>
      <c r="QH46" s="427"/>
      <c r="QI46" s="427"/>
      <c r="QJ46" s="427"/>
      <c r="QK46" s="427"/>
      <c r="QL46" s="427"/>
      <c r="QM46" s="427"/>
      <c r="QN46" s="427"/>
      <c r="QO46" s="427"/>
      <c r="QP46" s="427"/>
      <c r="QQ46" s="427"/>
      <c r="QR46" s="427"/>
      <c r="QS46" s="427"/>
      <c r="QT46" s="427"/>
      <c r="QU46" s="427"/>
      <c r="QV46" s="427"/>
      <c r="QW46" s="427"/>
      <c r="QX46" s="427"/>
      <c r="QY46" s="427"/>
      <c r="QZ46" s="427"/>
      <c r="RA46" s="427"/>
      <c r="RB46" s="427"/>
      <c r="RC46" s="427"/>
      <c r="RD46" s="427"/>
      <c r="RE46" s="427"/>
      <c r="RF46" s="427"/>
      <c r="RG46" s="427"/>
      <c r="RH46" s="427"/>
      <c r="RI46" s="427"/>
      <c r="RJ46" s="427"/>
      <c r="RK46" s="427"/>
      <c r="RL46" s="427"/>
      <c r="RM46" s="427"/>
      <c r="RN46" s="427"/>
      <c r="RO46" s="427"/>
      <c r="RP46" s="427"/>
      <c r="RQ46" s="427"/>
      <c r="RR46" s="427"/>
      <c r="RS46" s="427"/>
      <c r="RT46" s="427"/>
      <c r="RU46" s="427"/>
      <c r="RV46" s="427"/>
      <c r="RW46" s="427"/>
      <c r="RX46" s="427"/>
      <c r="RY46" s="427"/>
      <c r="RZ46" s="427"/>
      <c r="SA46" s="427"/>
      <c r="SB46" s="427"/>
      <c r="SC46" s="427"/>
      <c r="SD46" s="427"/>
      <c r="SE46" s="427"/>
      <c r="SF46" s="427"/>
      <c r="SG46" s="427"/>
      <c r="SH46" s="427"/>
      <c r="SI46" s="427"/>
      <c r="SJ46" s="427"/>
      <c r="SK46" s="427"/>
      <c r="SL46" s="427"/>
      <c r="SM46" s="427"/>
      <c r="SN46" s="427"/>
      <c r="SO46" s="427"/>
      <c r="SP46" s="427"/>
      <c r="SQ46" s="427"/>
      <c r="SR46" s="427"/>
      <c r="SS46" s="427"/>
      <c r="ST46" s="427"/>
      <c r="SU46" s="427"/>
      <c r="SV46" s="427"/>
      <c r="SW46" s="427"/>
      <c r="SX46" s="427"/>
      <c r="SY46" s="427"/>
      <c r="SZ46" s="427"/>
      <c r="TA46" s="427"/>
      <c r="TB46" s="427"/>
      <c r="TC46" s="427"/>
    </row>
    <row r="47" spans="1:523" s="378" customFormat="1" ht="15.75">
      <c r="A47" s="631" t="s">
        <v>825</v>
      </c>
      <c r="B47" s="608" t="s">
        <v>544</v>
      </c>
      <c r="C47" s="614" t="s">
        <v>157</v>
      </c>
      <c r="D47" s="614" t="s">
        <v>573</v>
      </c>
      <c r="E47" s="615" t="s">
        <v>555</v>
      </c>
      <c r="F47" s="610" t="s">
        <v>578</v>
      </c>
      <c r="G47" s="611" t="s">
        <v>572</v>
      </c>
      <c r="H47" s="609" t="s">
        <v>583</v>
      </c>
      <c r="I47" s="609" t="s">
        <v>556</v>
      </c>
      <c r="J47" s="609" t="s">
        <v>565</v>
      </c>
      <c r="K47" s="619">
        <v>2611606</v>
      </c>
      <c r="L47" s="613">
        <v>1253.8</v>
      </c>
      <c r="M47" s="10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594"/>
      <c r="AJ47" s="594"/>
      <c r="AK47" s="594"/>
      <c r="AL47" s="594"/>
      <c r="AM47" s="594"/>
      <c r="AN47" s="594"/>
      <c r="AO47" s="594"/>
      <c r="AP47" s="594"/>
      <c r="AQ47" s="594"/>
      <c r="AR47" s="594"/>
      <c r="AS47" s="594"/>
      <c r="AT47" s="594"/>
      <c r="AU47" s="594"/>
      <c r="AV47" s="594"/>
      <c r="AW47" s="594"/>
      <c r="AX47" s="594"/>
      <c r="AY47" s="594"/>
      <c r="AZ47" s="594"/>
      <c r="BA47" s="594"/>
      <c r="BB47" s="594"/>
      <c r="BC47" s="594"/>
      <c r="BD47" s="594"/>
      <c r="BE47" s="594"/>
      <c r="BF47" s="594"/>
      <c r="BG47" s="594"/>
      <c r="BH47" s="594"/>
      <c r="BI47" s="594"/>
      <c r="BJ47" s="594"/>
      <c r="BK47" s="594"/>
      <c r="BL47" s="594"/>
      <c r="BM47" s="594"/>
      <c r="BN47" s="594"/>
      <c r="BO47" s="594"/>
      <c r="BP47" s="594"/>
      <c r="BQ47" s="594"/>
      <c r="BR47" s="594"/>
      <c r="BS47" s="594"/>
      <c r="BT47" s="594"/>
      <c r="BU47" s="594"/>
      <c r="BV47" s="594"/>
      <c r="BW47" s="594"/>
      <c r="BX47" s="594"/>
      <c r="BY47" s="594"/>
      <c r="BZ47" s="594"/>
      <c r="CA47" s="594"/>
      <c r="CB47" s="594"/>
      <c r="CC47" s="594"/>
      <c r="CD47" s="594"/>
      <c r="CE47" s="594"/>
      <c r="CF47" s="594"/>
      <c r="CG47" s="594"/>
      <c r="CH47" s="594"/>
      <c r="CI47" s="594"/>
      <c r="CJ47" s="594"/>
      <c r="CK47" s="594"/>
      <c r="CL47" s="594"/>
      <c r="CM47" s="594"/>
      <c r="CN47" s="594"/>
      <c r="CO47" s="594"/>
      <c r="CP47" s="594"/>
      <c r="CQ47" s="594"/>
      <c r="CR47" s="594"/>
      <c r="CS47" s="594"/>
      <c r="CT47" s="594"/>
      <c r="CU47" s="594"/>
      <c r="CV47" s="594"/>
      <c r="CW47" s="594"/>
      <c r="CX47" s="594"/>
      <c r="CY47" s="594"/>
      <c r="CZ47" s="594"/>
      <c r="DA47" s="594"/>
      <c r="DB47" s="594"/>
      <c r="DC47" s="594"/>
      <c r="DD47" s="594"/>
      <c r="DE47" s="594"/>
      <c r="DF47" s="594"/>
      <c r="DG47" s="594"/>
      <c r="DH47" s="594"/>
      <c r="DI47" s="594"/>
      <c r="DJ47" s="594"/>
      <c r="DK47" s="594"/>
      <c r="DL47" s="594"/>
      <c r="DM47" s="594"/>
      <c r="DN47" s="594"/>
      <c r="DO47" s="594"/>
      <c r="DP47" s="594"/>
      <c r="DQ47" s="594"/>
      <c r="DR47" s="594"/>
      <c r="DS47" s="594"/>
      <c r="DT47" s="594"/>
      <c r="DU47" s="594"/>
      <c r="DV47" s="594"/>
      <c r="DW47" s="594"/>
      <c r="DX47" s="594"/>
      <c r="DY47" s="594"/>
      <c r="DZ47" s="594"/>
      <c r="EA47" s="594"/>
      <c r="EB47" s="594"/>
      <c r="EC47" s="594"/>
      <c r="ED47" s="594"/>
      <c r="EE47" s="594"/>
      <c r="EF47" s="594"/>
      <c r="EG47" s="594"/>
      <c r="EH47" s="594"/>
      <c r="EI47" s="594"/>
      <c r="EJ47" s="594"/>
      <c r="EK47" s="594"/>
      <c r="EL47" s="594"/>
      <c r="EM47" s="594"/>
      <c r="EN47" s="594"/>
      <c r="EO47" s="594"/>
      <c r="EP47" s="594"/>
      <c r="EQ47" s="594"/>
      <c r="ER47" s="594"/>
      <c r="ES47" s="594"/>
      <c r="ET47" s="594"/>
      <c r="EU47" s="594"/>
      <c r="EV47" s="594"/>
      <c r="EW47" s="594"/>
      <c r="EX47" s="594"/>
      <c r="EY47" s="594"/>
      <c r="EZ47" s="594"/>
      <c r="FA47" s="594"/>
      <c r="FB47" s="594"/>
      <c r="FC47" s="594"/>
      <c r="FD47" s="594"/>
      <c r="FE47" s="594"/>
      <c r="FF47" s="594"/>
      <c r="FG47" s="594"/>
      <c r="FH47" s="594"/>
      <c r="FI47" s="594"/>
      <c r="FJ47" s="594"/>
      <c r="FK47" s="594"/>
      <c r="FL47" s="594"/>
      <c r="FM47" s="594"/>
      <c r="FN47" s="594"/>
      <c r="FO47" s="594"/>
      <c r="FP47" s="594"/>
      <c r="FQ47" s="594"/>
      <c r="FR47" s="594"/>
      <c r="FS47" s="427"/>
      <c r="FT47" s="427"/>
      <c r="FU47" s="427"/>
      <c r="FV47" s="427"/>
      <c r="FW47" s="427"/>
      <c r="FX47" s="427"/>
      <c r="FY47" s="427"/>
      <c r="FZ47" s="427"/>
      <c r="GA47" s="427"/>
      <c r="GB47" s="427"/>
      <c r="GC47" s="427"/>
      <c r="GD47" s="427"/>
      <c r="GE47" s="427"/>
      <c r="GF47" s="427"/>
      <c r="GG47" s="427"/>
      <c r="GH47" s="427"/>
      <c r="GI47" s="427"/>
      <c r="GJ47" s="427"/>
      <c r="GK47" s="427"/>
      <c r="GL47" s="427"/>
      <c r="GM47" s="427"/>
      <c r="GN47" s="427"/>
      <c r="GO47" s="427"/>
      <c r="GP47" s="427"/>
      <c r="GQ47" s="427"/>
      <c r="GR47" s="427"/>
      <c r="GS47" s="427"/>
      <c r="GT47" s="427"/>
      <c r="GU47" s="427"/>
      <c r="GV47" s="427"/>
      <c r="GW47" s="427"/>
      <c r="GX47" s="427"/>
      <c r="GY47" s="427"/>
      <c r="GZ47" s="427"/>
      <c r="HA47" s="427"/>
      <c r="HB47" s="427"/>
      <c r="HC47" s="427"/>
      <c r="HD47" s="427"/>
      <c r="HE47" s="427"/>
      <c r="HF47" s="427"/>
      <c r="HG47" s="427"/>
      <c r="HH47" s="427"/>
      <c r="HI47" s="427"/>
      <c r="HJ47" s="427"/>
      <c r="HK47" s="427"/>
      <c r="HL47" s="427"/>
      <c r="HM47" s="427"/>
      <c r="HN47" s="427"/>
      <c r="HO47" s="427"/>
      <c r="HP47" s="427"/>
      <c r="HQ47" s="427"/>
      <c r="HR47" s="427"/>
      <c r="HS47" s="427"/>
      <c r="HT47" s="427"/>
      <c r="HU47" s="427"/>
      <c r="HV47" s="427"/>
      <c r="HW47" s="427"/>
      <c r="HX47" s="427"/>
      <c r="HY47" s="427"/>
      <c r="HZ47" s="427"/>
      <c r="IA47" s="427"/>
      <c r="IB47" s="427"/>
      <c r="IC47" s="427"/>
      <c r="ID47" s="427"/>
      <c r="IE47" s="427"/>
      <c r="IF47" s="427"/>
      <c r="IG47" s="427"/>
      <c r="IH47" s="427"/>
      <c r="II47" s="427"/>
      <c r="IJ47" s="427"/>
      <c r="IK47" s="427"/>
      <c r="IL47" s="427"/>
      <c r="IM47" s="427"/>
      <c r="IN47" s="427"/>
      <c r="IO47" s="427"/>
      <c r="IP47" s="427"/>
      <c r="IQ47" s="427"/>
      <c r="IR47" s="427"/>
      <c r="IS47" s="427"/>
      <c r="IT47" s="427"/>
      <c r="IU47" s="427"/>
      <c r="IV47" s="427"/>
      <c r="IW47" s="427"/>
      <c r="IX47" s="427"/>
      <c r="IY47" s="427"/>
      <c r="IZ47" s="427"/>
      <c r="JA47" s="427"/>
      <c r="JB47" s="427"/>
      <c r="JC47" s="427"/>
      <c r="JD47" s="427"/>
      <c r="JE47" s="427"/>
      <c r="JF47" s="427"/>
      <c r="JG47" s="427"/>
      <c r="JH47" s="427"/>
      <c r="JI47" s="427"/>
      <c r="JJ47" s="427"/>
      <c r="JK47" s="427"/>
      <c r="JL47" s="427"/>
      <c r="JM47" s="427"/>
      <c r="JN47" s="427"/>
      <c r="JO47" s="427"/>
      <c r="JP47" s="427"/>
      <c r="JQ47" s="427"/>
      <c r="JR47" s="427"/>
      <c r="JS47" s="427"/>
      <c r="JT47" s="427"/>
      <c r="JU47" s="427"/>
      <c r="JV47" s="427"/>
      <c r="JW47" s="427"/>
      <c r="JX47" s="427"/>
      <c r="JY47" s="427"/>
      <c r="JZ47" s="427"/>
      <c r="KA47" s="427"/>
      <c r="KB47" s="427"/>
      <c r="KC47" s="427"/>
      <c r="KD47" s="427"/>
      <c r="KE47" s="427"/>
      <c r="KF47" s="427"/>
      <c r="KG47" s="427"/>
      <c r="KH47" s="427"/>
      <c r="KI47" s="427"/>
      <c r="KJ47" s="427"/>
      <c r="KK47" s="427"/>
      <c r="KL47" s="427"/>
      <c r="KM47" s="427"/>
      <c r="KN47" s="427"/>
      <c r="KO47" s="427"/>
      <c r="KP47" s="427"/>
      <c r="KQ47" s="427"/>
      <c r="KR47" s="427"/>
      <c r="KS47" s="427"/>
      <c r="KT47" s="427"/>
      <c r="KU47" s="427"/>
      <c r="KV47" s="427"/>
      <c r="KW47" s="427"/>
      <c r="KX47" s="427"/>
      <c r="KY47" s="427"/>
      <c r="KZ47" s="427"/>
      <c r="LA47" s="427"/>
      <c r="LB47" s="427"/>
      <c r="LC47" s="427"/>
      <c r="LD47" s="427"/>
      <c r="LE47" s="427"/>
      <c r="LF47" s="427"/>
      <c r="LG47" s="427"/>
      <c r="LH47" s="427"/>
      <c r="LI47" s="427"/>
      <c r="LJ47" s="427"/>
      <c r="LK47" s="427"/>
      <c r="LL47" s="427"/>
      <c r="LM47" s="427"/>
      <c r="LN47" s="427"/>
      <c r="LO47" s="427"/>
      <c r="LP47" s="427"/>
      <c r="LQ47" s="427"/>
      <c r="LR47" s="427"/>
      <c r="LS47" s="427"/>
      <c r="LT47" s="427"/>
      <c r="LU47" s="427"/>
      <c r="LV47" s="427"/>
      <c r="LW47" s="427"/>
      <c r="LX47" s="427"/>
      <c r="LY47" s="427"/>
      <c r="LZ47" s="427"/>
      <c r="MA47" s="427"/>
      <c r="MB47" s="427"/>
      <c r="MC47" s="427"/>
      <c r="MD47" s="427"/>
      <c r="ME47" s="427"/>
      <c r="MF47" s="427"/>
      <c r="MG47" s="427"/>
      <c r="MH47" s="427"/>
      <c r="MI47" s="427"/>
      <c r="MJ47" s="427"/>
      <c r="MK47" s="427"/>
      <c r="ML47" s="427"/>
      <c r="MM47" s="427"/>
      <c r="MN47" s="427"/>
      <c r="MO47" s="427"/>
      <c r="MP47" s="427"/>
      <c r="MQ47" s="427"/>
      <c r="MR47" s="427"/>
      <c r="MS47" s="427"/>
      <c r="MT47" s="427"/>
      <c r="MU47" s="427"/>
      <c r="MV47" s="427"/>
      <c r="MW47" s="427"/>
      <c r="MX47" s="427"/>
      <c r="MY47" s="427"/>
      <c r="MZ47" s="427"/>
      <c r="NA47" s="427"/>
      <c r="NB47" s="427"/>
      <c r="NC47" s="427"/>
      <c r="ND47" s="427"/>
      <c r="NE47" s="427"/>
      <c r="NF47" s="427"/>
      <c r="NG47" s="427"/>
      <c r="NH47" s="427"/>
      <c r="NI47" s="427"/>
      <c r="NJ47" s="427"/>
      <c r="NK47" s="427"/>
      <c r="NL47" s="427"/>
      <c r="NM47" s="427"/>
      <c r="NN47" s="427"/>
      <c r="NO47" s="427"/>
      <c r="NP47" s="427"/>
      <c r="NQ47" s="427"/>
      <c r="NR47" s="427"/>
      <c r="NS47" s="427"/>
      <c r="NT47" s="427"/>
      <c r="NU47" s="427"/>
      <c r="NV47" s="427"/>
      <c r="NW47" s="427"/>
      <c r="NX47" s="427"/>
      <c r="NY47" s="427"/>
      <c r="NZ47" s="427"/>
      <c r="OA47" s="427"/>
      <c r="OB47" s="427"/>
      <c r="OC47" s="427"/>
      <c r="OD47" s="427"/>
      <c r="OE47" s="427"/>
      <c r="OF47" s="427"/>
      <c r="OG47" s="427"/>
      <c r="OH47" s="427"/>
      <c r="OI47" s="427"/>
      <c r="OJ47" s="427"/>
      <c r="OK47" s="427"/>
      <c r="OL47" s="427"/>
      <c r="OM47" s="427"/>
      <c r="ON47" s="427"/>
      <c r="OO47" s="427"/>
      <c r="OP47" s="427"/>
      <c r="OQ47" s="427"/>
      <c r="OR47" s="427"/>
      <c r="OS47" s="427"/>
      <c r="OT47" s="427"/>
      <c r="OU47" s="427"/>
      <c r="OV47" s="427"/>
      <c r="OW47" s="427"/>
      <c r="OX47" s="427"/>
      <c r="OY47" s="427"/>
      <c r="OZ47" s="427"/>
      <c r="PA47" s="427"/>
      <c r="PB47" s="427"/>
      <c r="PC47" s="427"/>
      <c r="PD47" s="427"/>
      <c r="PE47" s="427"/>
      <c r="PF47" s="427"/>
      <c r="PG47" s="427"/>
      <c r="PH47" s="427"/>
      <c r="PI47" s="427"/>
      <c r="PJ47" s="427"/>
      <c r="PK47" s="427"/>
      <c r="PL47" s="427"/>
      <c r="PM47" s="427"/>
      <c r="PN47" s="427"/>
      <c r="PO47" s="427"/>
      <c r="PP47" s="427"/>
      <c r="PQ47" s="427"/>
      <c r="PR47" s="427"/>
      <c r="PS47" s="427"/>
      <c r="PT47" s="427"/>
      <c r="PU47" s="427"/>
      <c r="PV47" s="427"/>
      <c r="PW47" s="427"/>
      <c r="PX47" s="427"/>
      <c r="PY47" s="427"/>
      <c r="PZ47" s="427"/>
      <c r="QA47" s="427"/>
      <c r="QB47" s="427"/>
      <c r="QC47" s="427"/>
      <c r="QD47" s="427"/>
      <c r="QE47" s="427"/>
      <c r="QF47" s="427"/>
      <c r="QG47" s="427"/>
      <c r="QH47" s="427"/>
      <c r="QI47" s="427"/>
      <c r="QJ47" s="427"/>
      <c r="QK47" s="427"/>
      <c r="QL47" s="427"/>
      <c r="QM47" s="427"/>
      <c r="QN47" s="427"/>
      <c r="QO47" s="427"/>
      <c r="QP47" s="427"/>
      <c r="QQ47" s="427"/>
      <c r="QR47" s="427"/>
      <c r="QS47" s="427"/>
      <c r="QT47" s="427"/>
      <c r="QU47" s="427"/>
      <c r="QV47" s="427"/>
      <c r="QW47" s="427"/>
      <c r="QX47" s="427"/>
      <c r="QY47" s="427"/>
      <c r="QZ47" s="427"/>
      <c r="RA47" s="427"/>
      <c r="RB47" s="427"/>
      <c r="RC47" s="427"/>
      <c r="RD47" s="427"/>
      <c r="RE47" s="427"/>
      <c r="RF47" s="427"/>
      <c r="RG47" s="427"/>
      <c r="RH47" s="427"/>
      <c r="RI47" s="427"/>
      <c r="RJ47" s="427"/>
      <c r="RK47" s="427"/>
      <c r="RL47" s="427"/>
      <c r="RM47" s="427"/>
      <c r="RN47" s="427"/>
      <c r="RO47" s="427"/>
      <c r="RP47" s="427"/>
      <c r="RQ47" s="427"/>
      <c r="RR47" s="427"/>
      <c r="RS47" s="427"/>
      <c r="RT47" s="427"/>
      <c r="RU47" s="427"/>
      <c r="RV47" s="427"/>
      <c r="RW47" s="427"/>
      <c r="RX47" s="427"/>
      <c r="RY47" s="427"/>
      <c r="RZ47" s="427"/>
      <c r="SA47" s="427"/>
      <c r="SB47" s="427"/>
      <c r="SC47" s="427"/>
      <c r="SD47" s="427"/>
      <c r="SE47" s="427"/>
      <c r="SF47" s="427"/>
      <c r="SG47" s="427"/>
      <c r="SH47" s="427"/>
      <c r="SI47" s="427"/>
      <c r="SJ47" s="427"/>
      <c r="SK47" s="427"/>
      <c r="SL47" s="427"/>
      <c r="SM47" s="427"/>
      <c r="SN47" s="427"/>
      <c r="SO47" s="427"/>
      <c r="SP47" s="427"/>
      <c r="SQ47" s="427"/>
      <c r="SR47" s="427"/>
      <c r="SS47" s="427"/>
      <c r="ST47" s="427"/>
      <c r="SU47" s="427"/>
      <c r="SV47" s="427"/>
      <c r="SW47" s="427"/>
      <c r="SX47" s="427"/>
      <c r="SY47" s="427"/>
      <c r="SZ47" s="427"/>
      <c r="TA47" s="427"/>
      <c r="TB47" s="427"/>
      <c r="TC47" s="427"/>
    </row>
    <row r="48" spans="1:523" s="378" customFormat="1" ht="15.75">
      <c r="A48" s="631" t="s">
        <v>825</v>
      </c>
      <c r="B48" s="608" t="s">
        <v>544</v>
      </c>
      <c r="C48" s="614" t="s">
        <v>918</v>
      </c>
      <c r="D48" s="614" t="s">
        <v>573</v>
      </c>
      <c r="E48" s="615" t="s">
        <v>555</v>
      </c>
      <c r="F48" s="610" t="s">
        <v>578</v>
      </c>
      <c r="G48" s="611" t="s">
        <v>572</v>
      </c>
      <c r="H48" s="609" t="s">
        <v>855</v>
      </c>
      <c r="I48" s="609" t="s">
        <v>611</v>
      </c>
      <c r="J48" s="609" t="s">
        <v>856</v>
      </c>
      <c r="K48" s="619">
        <v>2611606</v>
      </c>
      <c r="L48" s="613">
        <v>68.45</v>
      </c>
      <c r="M48" s="104"/>
      <c r="N48" s="594"/>
      <c r="O48" s="594"/>
      <c r="P48" s="594"/>
      <c r="Q48" s="594"/>
      <c r="R48" s="594"/>
      <c r="S48" s="594"/>
      <c r="T48" s="594"/>
      <c r="U48" s="594"/>
      <c r="V48" s="594"/>
      <c r="W48" s="594"/>
      <c r="X48" s="594"/>
      <c r="Y48" s="594"/>
      <c r="Z48" s="594"/>
      <c r="AA48" s="594"/>
      <c r="AB48" s="594"/>
      <c r="AC48" s="594"/>
      <c r="AD48" s="594"/>
      <c r="AE48" s="594"/>
      <c r="AF48" s="594"/>
      <c r="AG48" s="594"/>
      <c r="AH48" s="594"/>
      <c r="AI48" s="594"/>
      <c r="AJ48" s="594"/>
      <c r="AK48" s="594"/>
      <c r="AL48" s="594"/>
      <c r="AM48" s="594"/>
      <c r="AN48" s="594"/>
      <c r="AO48" s="594"/>
      <c r="AP48" s="594"/>
      <c r="AQ48" s="594"/>
      <c r="AR48" s="594"/>
      <c r="AS48" s="594"/>
      <c r="AT48" s="594"/>
      <c r="AU48" s="594"/>
      <c r="AV48" s="594"/>
      <c r="AW48" s="594"/>
      <c r="AX48" s="594"/>
      <c r="AY48" s="594"/>
      <c r="AZ48" s="594"/>
      <c r="BA48" s="594"/>
      <c r="BB48" s="594"/>
      <c r="BC48" s="594"/>
      <c r="BD48" s="594"/>
      <c r="BE48" s="594"/>
      <c r="BF48" s="594"/>
      <c r="BG48" s="594"/>
      <c r="BH48" s="594"/>
      <c r="BI48" s="594"/>
      <c r="BJ48" s="594"/>
      <c r="BK48" s="594"/>
      <c r="BL48" s="594"/>
      <c r="BM48" s="594"/>
      <c r="BN48" s="594"/>
      <c r="BO48" s="594"/>
      <c r="BP48" s="594"/>
      <c r="BQ48" s="594"/>
      <c r="BR48" s="594"/>
      <c r="BS48" s="594"/>
      <c r="BT48" s="594"/>
      <c r="BU48" s="594"/>
      <c r="BV48" s="594"/>
      <c r="BW48" s="594"/>
      <c r="BX48" s="594"/>
      <c r="BY48" s="594"/>
      <c r="BZ48" s="594"/>
      <c r="CA48" s="594"/>
      <c r="CB48" s="594"/>
      <c r="CC48" s="594"/>
      <c r="CD48" s="594"/>
      <c r="CE48" s="594"/>
      <c r="CF48" s="594"/>
      <c r="CG48" s="594"/>
      <c r="CH48" s="594"/>
      <c r="CI48" s="594"/>
      <c r="CJ48" s="594"/>
      <c r="CK48" s="594"/>
      <c r="CL48" s="594"/>
      <c r="CM48" s="594"/>
      <c r="CN48" s="594"/>
      <c r="CO48" s="594"/>
      <c r="CP48" s="594"/>
      <c r="CQ48" s="594"/>
      <c r="CR48" s="594"/>
      <c r="CS48" s="594"/>
      <c r="CT48" s="594"/>
      <c r="CU48" s="594"/>
      <c r="CV48" s="594"/>
      <c r="CW48" s="594"/>
      <c r="CX48" s="594"/>
      <c r="CY48" s="594"/>
      <c r="CZ48" s="594"/>
      <c r="DA48" s="594"/>
      <c r="DB48" s="594"/>
      <c r="DC48" s="594"/>
      <c r="DD48" s="594"/>
      <c r="DE48" s="594"/>
      <c r="DF48" s="594"/>
      <c r="DG48" s="594"/>
      <c r="DH48" s="594"/>
      <c r="DI48" s="594"/>
      <c r="DJ48" s="594"/>
      <c r="DK48" s="594"/>
      <c r="DL48" s="594"/>
      <c r="DM48" s="594"/>
      <c r="DN48" s="594"/>
      <c r="DO48" s="594"/>
      <c r="DP48" s="594"/>
      <c r="DQ48" s="594"/>
      <c r="DR48" s="594"/>
      <c r="DS48" s="594"/>
      <c r="DT48" s="594"/>
      <c r="DU48" s="594"/>
      <c r="DV48" s="594"/>
      <c r="DW48" s="594"/>
      <c r="DX48" s="594"/>
      <c r="DY48" s="594"/>
      <c r="DZ48" s="594"/>
      <c r="EA48" s="594"/>
      <c r="EB48" s="594"/>
      <c r="EC48" s="594"/>
      <c r="ED48" s="594"/>
      <c r="EE48" s="594"/>
      <c r="EF48" s="594"/>
      <c r="EG48" s="594"/>
      <c r="EH48" s="594"/>
      <c r="EI48" s="594"/>
      <c r="EJ48" s="594"/>
      <c r="EK48" s="594"/>
      <c r="EL48" s="594"/>
      <c r="EM48" s="594"/>
      <c r="EN48" s="594"/>
      <c r="EO48" s="594"/>
      <c r="EP48" s="594"/>
      <c r="EQ48" s="594"/>
      <c r="ER48" s="594"/>
      <c r="ES48" s="594"/>
      <c r="ET48" s="594"/>
      <c r="EU48" s="594"/>
      <c r="EV48" s="594"/>
      <c r="EW48" s="594"/>
      <c r="EX48" s="594"/>
      <c r="EY48" s="594"/>
      <c r="EZ48" s="594"/>
      <c r="FA48" s="594"/>
      <c r="FB48" s="594"/>
      <c r="FC48" s="594"/>
      <c r="FD48" s="594"/>
      <c r="FE48" s="594"/>
      <c r="FF48" s="594"/>
      <c r="FG48" s="594"/>
      <c r="FH48" s="594"/>
      <c r="FI48" s="594"/>
      <c r="FJ48" s="594"/>
      <c r="FK48" s="594"/>
      <c r="FL48" s="594"/>
      <c r="FM48" s="594"/>
      <c r="FN48" s="594"/>
      <c r="FO48" s="594"/>
      <c r="FP48" s="594"/>
      <c r="FQ48" s="594"/>
      <c r="FR48" s="594"/>
      <c r="FS48" s="427"/>
      <c r="FT48" s="427"/>
      <c r="FU48" s="427"/>
      <c r="FV48" s="427"/>
      <c r="FW48" s="427"/>
      <c r="FX48" s="427"/>
      <c r="FY48" s="427"/>
      <c r="FZ48" s="427"/>
      <c r="GA48" s="427"/>
      <c r="GB48" s="427"/>
      <c r="GC48" s="427"/>
      <c r="GD48" s="427"/>
      <c r="GE48" s="427"/>
      <c r="GF48" s="427"/>
      <c r="GG48" s="427"/>
      <c r="GH48" s="427"/>
      <c r="GI48" s="427"/>
      <c r="GJ48" s="427"/>
      <c r="GK48" s="427"/>
      <c r="GL48" s="427"/>
      <c r="GM48" s="427"/>
      <c r="GN48" s="427"/>
      <c r="GO48" s="427"/>
      <c r="GP48" s="427"/>
      <c r="GQ48" s="427"/>
      <c r="GR48" s="427"/>
      <c r="GS48" s="427"/>
      <c r="GT48" s="427"/>
      <c r="GU48" s="427"/>
      <c r="GV48" s="427"/>
      <c r="GW48" s="427"/>
      <c r="GX48" s="427"/>
      <c r="GY48" s="427"/>
      <c r="GZ48" s="427"/>
      <c r="HA48" s="427"/>
      <c r="HB48" s="427"/>
      <c r="HC48" s="427"/>
      <c r="HD48" s="427"/>
      <c r="HE48" s="427"/>
      <c r="HF48" s="427"/>
      <c r="HG48" s="427"/>
      <c r="HH48" s="427"/>
      <c r="HI48" s="427"/>
      <c r="HJ48" s="427"/>
      <c r="HK48" s="427"/>
      <c r="HL48" s="427"/>
      <c r="HM48" s="427"/>
      <c r="HN48" s="427"/>
      <c r="HO48" s="427"/>
      <c r="HP48" s="427"/>
      <c r="HQ48" s="427"/>
      <c r="HR48" s="427"/>
      <c r="HS48" s="427"/>
      <c r="HT48" s="427"/>
      <c r="HU48" s="427"/>
      <c r="HV48" s="427"/>
      <c r="HW48" s="427"/>
      <c r="HX48" s="427"/>
      <c r="HY48" s="427"/>
      <c r="HZ48" s="427"/>
      <c r="IA48" s="427"/>
      <c r="IB48" s="427"/>
      <c r="IC48" s="427"/>
      <c r="ID48" s="427"/>
      <c r="IE48" s="427"/>
      <c r="IF48" s="427"/>
      <c r="IG48" s="427"/>
      <c r="IH48" s="427"/>
      <c r="II48" s="427"/>
      <c r="IJ48" s="427"/>
      <c r="IK48" s="427"/>
      <c r="IL48" s="427"/>
      <c r="IM48" s="427"/>
      <c r="IN48" s="427"/>
      <c r="IO48" s="427"/>
      <c r="IP48" s="427"/>
      <c r="IQ48" s="427"/>
      <c r="IR48" s="427"/>
      <c r="IS48" s="427"/>
      <c r="IT48" s="427"/>
      <c r="IU48" s="427"/>
      <c r="IV48" s="427"/>
      <c r="IW48" s="427"/>
      <c r="IX48" s="427"/>
      <c r="IY48" s="427"/>
      <c r="IZ48" s="427"/>
      <c r="JA48" s="427"/>
      <c r="JB48" s="427"/>
      <c r="JC48" s="427"/>
      <c r="JD48" s="427"/>
      <c r="JE48" s="427"/>
      <c r="JF48" s="427"/>
      <c r="JG48" s="427"/>
      <c r="JH48" s="427"/>
      <c r="JI48" s="427"/>
      <c r="JJ48" s="427"/>
      <c r="JK48" s="427"/>
      <c r="JL48" s="427"/>
      <c r="JM48" s="427"/>
      <c r="JN48" s="427"/>
      <c r="JO48" s="427"/>
      <c r="JP48" s="427"/>
      <c r="JQ48" s="427"/>
      <c r="JR48" s="427"/>
      <c r="JS48" s="427"/>
      <c r="JT48" s="427"/>
      <c r="JU48" s="427"/>
      <c r="JV48" s="427"/>
      <c r="JW48" s="427"/>
      <c r="JX48" s="427"/>
      <c r="JY48" s="427"/>
      <c r="JZ48" s="427"/>
      <c r="KA48" s="427"/>
      <c r="KB48" s="427"/>
      <c r="KC48" s="427"/>
      <c r="KD48" s="427"/>
      <c r="KE48" s="427"/>
      <c r="KF48" s="427"/>
      <c r="KG48" s="427"/>
      <c r="KH48" s="427"/>
      <c r="KI48" s="427"/>
      <c r="KJ48" s="427"/>
      <c r="KK48" s="427"/>
      <c r="KL48" s="427"/>
      <c r="KM48" s="427"/>
      <c r="KN48" s="427"/>
      <c r="KO48" s="427"/>
      <c r="KP48" s="427"/>
      <c r="KQ48" s="427"/>
      <c r="KR48" s="427"/>
      <c r="KS48" s="427"/>
      <c r="KT48" s="427"/>
      <c r="KU48" s="427"/>
      <c r="KV48" s="427"/>
      <c r="KW48" s="427"/>
      <c r="KX48" s="427"/>
      <c r="KY48" s="427"/>
      <c r="KZ48" s="427"/>
      <c r="LA48" s="427"/>
      <c r="LB48" s="427"/>
      <c r="LC48" s="427"/>
      <c r="LD48" s="427"/>
      <c r="LE48" s="427"/>
      <c r="LF48" s="427"/>
      <c r="LG48" s="427"/>
      <c r="LH48" s="427"/>
      <c r="LI48" s="427"/>
      <c r="LJ48" s="427"/>
      <c r="LK48" s="427"/>
      <c r="LL48" s="427"/>
      <c r="LM48" s="427"/>
      <c r="LN48" s="427"/>
      <c r="LO48" s="427"/>
      <c r="LP48" s="427"/>
      <c r="LQ48" s="427"/>
      <c r="LR48" s="427"/>
      <c r="LS48" s="427"/>
      <c r="LT48" s="427"/>
      <c r="LU48" s="427"/>
      <c r="LV48" s="427"/>
      <c r="LW48" s="427"/>
      <c r="LX48" s="427"/>
      <c r="LY48" s="427"/>
      <c r="LZ48" s="427"/>
      <c r="MA48" s="427"/>
      <c r="MB48" s="427"/>
      <c r="MC48" s="427"/>
      <c r="MD48" s="427"/>
      <c r="ME48" s="427"/>
      <c r="MF48" s="427"/>
      <c r="MG48" s="427"/>
      <c r="MH48" s="427"/>
      <c r="MI48" s="427"/>
      <c r="MJ48" s="427"/>
      <c r="MK48" s="427"/>
      <c r="ML48" s="427"/>
      <c r="MM48" s="427"/>
      <c r="MN48" s="427"/>
      <c r="MO48" s="427"/>
      <c r="MP48" s="427"/>
      <c r="MQ48" s="427"/>
      <c r="MR48" s="427"/>
      <c r="MS48" s="427"/>
      <c r="MT48" s="427"/>
      <c r="MU48" s="427"/>
      <c r="MV48" s="427"/>
      <c r="MW48" s="427"/>
      <c r="MX48" s="427"/>
      <c r="MY48" s="427"/>
      <c r="MZ48" s="427"/>
      <c r="NA48" s="427"/>
      <c r="NB48" s="427"/>
      <c r="NC48" s="427"/>
      <c r="ND48" s="427"/>
      <c r="NE48" s="427"/>
      <c r="NF48" s="427"/>
      <c r="NG48" s="427"/>
      <c r="NH48" s="427"/>
      <c r="NI48" s="427"/>
      <c r="NJ48" s="427"/>
      <c r="NK48" s="427"/>
      <c r="NL48" s="427"/>
      <c r="NM48" s="427"/>
      <c r="NN48" s="427"/>
      <c r="NO48" s="427"/>
      <c r="NP48" s="427"/>
      <c r="NQ48" s="427"/>
      <c r="NR48" s="427"/>
      <c r="NS48" s="427"/>
      <c r="NT48" s="427"/>
      <c r="NU48" s="427"/>
      <c r="NV48" s="427"/>
      <c r="NW48" s="427"/>
      <c r="NX48" s="427"/>
      <c r="NY48" s="427"/>
      <c r="NZ48" s="427"/>
      <c r="OA48" s="427"/>
      <c r="OB48" s="427"/>
      <c r="OC48" s="427"/>
      <c r="OD48" s="427"/>
      <c r="OE48" s="427"/>
      <c r="OF48" s="427"/>
      <c r="OG48" s="427"/>
      <c r="OH48" s="427"/>
      <c r="OI48" s="427"/>
      <c r="OJ48" s="427"/>
      <c r="OK48" s="427"/>
      <c r="OL48" s="427"/>
      <c r="OM48" s="427"/>
      <c r="ON48" s="427"/>
      <c r="OO48" s="427"/>
      <c r="OP48" s="427"/>
      <c r="OQ48" s="427"/>
      <c r="OR48" s="427"/>
      <c r="OS48" s="427"/>
      <c r="OT48" s="427"/>
      <c r="OU48" s="427"/>
      <c r="OV48" s="427"/>
      <c r="OW48" s="427"/>
      <c r="OX48" s="427"/>
      <c r="OY48" s="427"/>
      <c r="OZ48" s="427"/>
      <c r="PA48" s="427"/>
      <c r="PB48" s="427"/>
      <c r="PC48" s="427"/>
      <c r="PD48" s="427"/>
      <c r="PE48" s="427"/>
      <c r="PF48" s="427"/>
      <c r="PG48" s="427"/>
      <c r="PH48" s="427"/>
      <c r="PI48" s="427"/>
      <c r="PJ48" s="427"/>
      <c r="PK48" s="427"/>
      <c r="PL48" s="427"/>
      <c r="PM48" s="427"/>
      <c r="PN48" s="427"/>
      <c r="PO48" s="427"/>
      <c r="PP48" s="427"/>
      <c r="PQ48" s="427"/>
      <c r="PR48" s="427"/>
      <c r="PS48" s="427"/>
      <c r="PT48" s="427"/>
      <c r="PU48" s="427"/>
      <c r="PV48" s="427"/>
      <c r="PW48" s="427"/>
      <c r="PX48" s="427"/>
      <c r="PY48" s="427"/>
      <c r="PZ48" s="427"/>
      <c r="QA48" s="427"/>
      <c r="QB48" s="427"/>
      <c r="QC48" s="427"/>
      <c r="QD48" s="427"/>
      <c r="QE48" s="427"/>
      <c r="QF48" s="427"/>
      <c r="QG48" s="427"/>
      <c r="QH48" s="427"/>
      <c r="QI48" s="427"/>
      <c r="QJ48" s="427"/>
      <c r="QK48" s="427"/>
      <c r="QL48" s="427"/>
      <c r="QM48" s="427"/>
      <c r="QN48" s="427"/>
      <c r="QO48" s="427"/>
      <c r="QP48" s="427"/>
      <c r="QQ48" s="427"/>
      <c r="QR48" s="427"/>
      <c r="QS48" s="427"/>
      <c r="QT48" s="427"/>
      <c r="QU48" s="427"/>
      <c r="QV48" s="427"/>
      <c r="QW48" s="427"/>
      <c r="QX48" s="427"/>
      <c r="QY48" s="427"/>
      <c r="QZ48" s="427"/>
      <c r="RA48" s="427"/>
      <c r="RB48" s="427"/>
      <c r="RC48" s="427"/>
      <c r="RD48" s="427"/>
      <c r="RE48" s="427"/>
      <c r="RF48" s="427"/>
      <c r="RG48" s="427"/>
      <c r="RH48" s="427"/>
      <c r="RI48" s="427"/>
      <c r="RJ48" s="427"/>
      <c r="RK48" s="427"/>
      <c r="RL48" s="427"/>
      <c r="RM48" s="427"/>
      <c r="RN48" s="427"/>
      <c r="RO48" s="427"/>
      <c r="RP48" s="427"/>
      <c r="RQ48" s="427"/>
      <c r="RR48" s="427"/>
      <c r="RS48" s="427"/>
      <c r="RT48" s="427"/>
      <c r="RU48" s="427"/>
      <c r="RV48" s="427"/>
      <c r="RW48" s="427"/>
      <c r="RX48" s="427"/>
      <c r="RY48" s="427"/>
      <c r="RZ48" s="427"/>
      <c r="SA48" s="427"/>
      <c r="SB48" s="427"/>
      <c r="SC48" s="427"/>
      <c r="SD48" s="427"/>
      <c r="SE48" s="427"/>
      <c r="SF48" s="427"/>
      <c r="SG48" s="427"/>
      <c r="SH48" s="427"/>
      <c r="SI48" s="427"/>
      <c r="SJ48" s="427"/>
      <c r="SK48" s="427"/>
      <c r="SL48" s="427"/>
      <c r="SM48" s="427"/>
      <c r="SN48" s="427"/>
      <c r="SO48" s="427"/>
      <c r="SP48" s="427"/>
      <c r="SQ48" s="427"/>
      <c r="SR48" s="427"/>
      <c r="SS48" s="427"/>
      <c r="ST48" s="427"/>
      <c r="SU48" s="427"/>
      <c r="SV48" s="427"/>
      <c r="SW48" s="427"/>
      <c r="SX48" s="427"/>
      <c r="SY48" s="427"/>
      <c r="SZ48" s="427"/>
      <c r="TA48" s="427"/>
      <c r="TB48" s="427"/>
      <c r="TC48" s="427"/>
    </row>
    <row r="49" spans="1:523" s="378" customFormat="1" ht="15.75">
      <c r="A49" s="631" t="s">
        <v>825</v>
      </c>
      <c r="B49" s="608" t="s">
        <v>544</v>
      </c>
      <c r="C49" s="609" t="s">
        <v>157</v>
      </c>
      <c r="D49" s="614" t="s">
        <v>573</v>
      </c>
      <c r="E49" s="615" t="s">
        <v>555</v>
      </c>
      <c r="F49" s="610" t="s">
        <v>578</v>
      </c>
      <c r="G49" s="611" t="s">
        <v>572</v>
      </c>
      <c r="H49" s="609" t="s">
        <v>857</v>
      </c>
      <c r="I49" s="609" t="s">
        <v>651</v>
      </c>
      <c r="J49" s="609" t="s">
        <v>858</v>
      </c>
      <c r="K49" s="623">
        <v>2611606</v>
      </c>
      <c r="L49" s="613">
        <v>324.60000000000002</v>
      </c>
      <c r="M49" s="104"/>
      <c r="N49" s="594"/>
      <c r="O49" s="594"/>
      <c r="P49" s="594"/>
      <c r="Q49" s="594"/>
      <c r="R49" s="594"/>
      <c r="S49" s="594"/>
      <c r="T49" s="594"/>
      <c r="U49" s="594"/>
      <c r="V49" s="594"/>
      <c r="W49" s="594"/>
      <c r="X49" s="594"/>
      <c r="Y49" s="594"/>
      <c r="Z49" s="594"/>
      <c r="AA49" s="594"/>
      <c r="AB49" s="594"/>
      <c r="AC49" s="594"/>
      <c r="AD49" s="594"/>
      <c r="AE49" s="594"/>
      <c r="AF49" s="594"/>
      <c r="AG49" s="594"/>
      <c r="AH49" s="594"/>
      <c r="AI49" s="594"/>
      <c r="AJ49" s="594"/>
      <c r="AK49" s="594"/>
      <c r="AL49" s="594"/>
      <c r="AM49" s="594"/>
      <c r="AN49" s="594"/>
      <c r="AO49" s="594"/>
      <c r="AP49" s="594"/>
      <c r="AQ49" s="594"/>
      <c r="AR49" s="594"/>
      <c r="AS49" s="594"/>
      <c r="AT49" s="594"/>
      <c r="AU49" s="594"/>
      <c r="AV49" s="594"/>
      <c r="AW49" s="594"/>
      <c r="AX49" s="594"/>
      <c r="AY49" s="594"/>
      <c r="AZ49" s="594"/>
      <c r="BA49" s="594"/>
      <c r="BB49" s="594"/>
      <c r="BC49" s="594"/>
      <c r="BD49" s="594"/>
      <c r="BE49" s="594"/>
      <c r="BF49" s="594"/>
      <c r="BG49" s="594"/>
      <c r="BH49" s="594"/>
      <c r="BI49" s="594"/>
      <c r="BJ49" s="594"/>
      <c r="BK49" s="594"/>
      <c r="BL49" s="594"/>
      <c r="BM49" s="594"/>
      <c r="BN49" s="594"/>
      <c r="BO49" s="594"/>
      <c r="BP49" s="594"/>
      <c r="BQ49" s="594"/>
      <c r="BR49" s="594"/>
      <c r="BS49" s="594"/>
      <c r="BT49" s="594"/>
      <c r="BU49" s="594"/>
      <c r="BV49" s="594"/>
      <c r="BW49" s="594"/>
      <c r="BX49" s="594"/>
      <c r="BY49" s="594"/>
      <c r="BZ49" s="594"/>
      <c r="CA49" s="594"/>
      <c r="CB49" s="594"/>
      <c r="CC49" s="594"/>
      <c r="CD49" s="594"/>
      <c r="CE49" s="594"/>
      <c r="CF49" s="594"/>
      <c r="CG49" s="594"/>
      <c r="CH49" s="594"/>
      <c r="CI49" s="594"/>
      <c r="CJ49" s="594"/>
      <c r="CK49" s="594"/>
      <c r="CL49" s="594"/>
      <c r="CM49" s="594"/>
      <c r="CN49" s="594"/>
      <c r="CO49" s="594"/>
      <c r="CP49" s="594"/>
      <c r="CQ49" s="594"/>
      <c r="CR49" s="594"/>
      <c r="CS49" s="594"/>
      <c r="CT49" s="594"/>
      <c r="CU49" s="594"/>
      <c r="CV49" s="594"/>
      <c r="CW49" s="594"/>
      <c r="CX49" s="594"/>
      <c r="CY49" s="594"/>
      <c r="CZ49" s="594"/>
      <c r="DA49" s="594"/>
      <c r="DB49" s="594"/>
      <c r="DC49" s="594"/>
      <c r="DD49" s="594"/>
      <c r="DE49" s="594"/>
      <c r="DF49" s="594"/>
      <c r="DG49" s="594"/>
      <c r="DH49" s="594"/>
      <c r="DI49" s="594"/>
      <c r="DJ49" s="594"/>
      <c r="DK49" s="594"/>
      <c r="DL49" s="594"/>
      <c r="DM49" s="594"/>
      <c r="DN49" s="594"/>
      <c r="DO49" s="594"/>
      <c r="DP49" s="594"/>
      <c r="DQ49" s="594"/>
      <c r="DR49" s="594"/>
      <c r="DS49" s="594"/>
      <c r="DT49" s="594"/>
      <c r="DU49" s="594"/>
      <c r="DV49" s="594"/>
      <c r="DW49" s="594"/>
      <c r="DX49" s="594"/>
      <c r="DY49" s="594"/>
      <c r="DZ49" s="594"/>
      <c r="EA49" s="594"/>
      <c r="EB49" s="594"/>
      <c r="EC49" s="594"/>
      <c r="ED49" s="594"/>
      <c r="EE49" s="594"/>
      <c r="EF49" s="594"/>
      <c r="EG49" s="594"/>
      <c r="EH49" s="594"/>
      <c r="EI49" s="594"/>
      <c r="EJ49" s="594"/>
      <c r="EK49" s="594"/>
      <c r="EL49" s="594"/>
      <c r="EM49" s="594"/>
      <c r="EN49" s="594"/>
      <c r="EO49" s="594"/>
      <c r="EP49" s="594"/>
      <c r="EQ49" s="594"/>
      <c r="ER49" s="594"/>
      <c r="ES49" s="594"/>
      <c r="ET49" s="594"/>
      <c r="EU49" s="594"/>
      <c r="EV49" s="594"/>
      <c r="EW49" s="594"/>
      <c r="EX49" s="594"/>
      <c r="EY49" s="594"/>
      <c r="EZ49" s="594"/>
      <c r="FA49" s="594"/>
      <c r="FB49" s="594"/>
      <c r="FC49" s="594"/>
      <c r="FD49" s="594"/>
      <c r="FE49" s="594"/>
      <c r="FF49" s="594"/>
      <c r="FG49" s="594"/>
      <c r="FH49" s="594"/>
      <c r="FI49" s="594"/>
      <c r="FJ49" s="594"/>
      <c r="FK49" s="594"/>
      <c r="FL49" s="594"/>
      <c r="FM49" s="594"/>
      <c r="FN49" s="594"/>
      <c r="FO49" s="594"/>
      <c r="FP49" s="594"/>
      <c r="FQ49" s="594"/>
      <c r="FR49" s="594"/>
      <c r="FS49" s="427"/>
      <c r="FT49" s="427"/>
      <c r="FU49" s="427"/>
      <c r="FV49" s="427"/>
      <c r="FW49" s="427"/>
      <c r="FX49" s="427"/>
      <c r="FY49" s="427"/>
      <c r="FZ49" s="427"/>
      <c r="GA49" s="427"/>
      <c r="GB49" s="427"/>
      <c r="GC49" s="427"/>
      <c r="GD49" s="427"/>
      <c r="GE49" s="427"/>
      <c r="GF49" s="427"/>
      <c r="GG49" s="427"/>
      <c r="GH49" s="427"/>
      <c r="GI49" s="427"/>
      <c r="GJ49" s="427"/>
      <c r="GK49" s="427"/>
      <c r="GL49" s="427"/>
      <c r="GM49" s="427"/>
      <c r="GN49" s="427"/>
      <c r="GO49" s="427"/>
      <c r="GP49" s="427"/>
      <c r="GQ49" s="427"/>
      <c r="GR49" s="427"/>
      <c r="GS49" s="427"/>
      <c r="GT49" s="427"/>
      <c r="GU49" s="427"/>
      <c r="GV49" s="427"/>
      <c r="GW49" s="427"/>
      <c r="GX49" s="427"/>
      <c r="GY49" s="427"/>
      <c r="GZ49" s="427"/>
      <c r="HA49" s="427"/>
      <c r="HB49" s="427"/>
      <c r="HC49" s="427"/>
      <c r="HD49" s="427"/>
      <c r="HE49" s="427"/>
      <c r="HF49" s="427"/>
      <c r="HG49" s="427"/>
      <c r="HH49" s="427"/>
      <c r="HI49" s="427"/>
      <c r="HJ49" s="427"/>
      <c r="HK49" s="427"/>
      <c r="HL49" s="427"/>
      <c r="HM49" s="427"/>
      <c r="HN49" s="427"/>
      <c r="HO49" s="427"/>
      <c r="HP49" s="427"/>
      <c r="HQ49" s="427"/>
      <c r="HR49" s="427"/>
      <c r="HS49" s="427"/>
      <c r="HT49" s="427"/>
      <c r="HU49" s="427"/>
      <c r="HV49" s="427"/>
      <c r="HW49" s="427"/>
      <c r="HX49" s="427"/>
      <c r="HY49" s="427"/>
      <c r="HZ49" s="427"/>
      <c r="IA49" s="427"/>
      <c r="IB49" s="427"/>
      <c r="IC49" s="427"/>
      <c r="ID49" s="427"/>
      <c r="IE49" s="427"/>
      <c r="IF49" s="427"/>
      <c r="IG49" s="427"/>
      <c r="IH49" s="427"/>
      <c r="II49" s="427"/>
      <c r="IJ49" s="427"/>
      <c r="IK49" s="427"/>
      <c r="IL49" s="427"/>
      <c r="IM49" s="427"/>
      <c r="IN49" s="427"/>
      <c r="IO49" s="427"/>
      <c r="IP49" s="427"/>
      <c r="IQ49" s="427"/>
      <c r="IR49" s="427"/>
      <c r="IS49" s="427"/>
      <c r="IT49" s="427"/>
      <c r="IU49" s="427"/>
      <c r="IV49" s="427"/>
      <c r="IW49" s="427"/>
      <c r="IX49" s="427"/>
      <c r="IY49" s="427"/>
      <c r="IZ49" s="427"/>
      <c r="JA49" s="427"/>
      <c r="JB49" s="427"/>
      <c r="JC49" s="427"/>
      <c r="JD49" s="427"/>
      <c r="JE49" s="427"/>
      <c r="JF49" s="427"/>
      <c r="JG49" s="427"/>
      <c r="JH49" s="427"/>
      <c r="JI49" s="427"/>
      <c r="JJ49" s="427"/>
      <c r="JK49" s="427"/>
      <c r="JL49" s="427"/>
      <c r="JM49" s="427"/>
      <c r="JN49" s="427"/>
      <c r="JO49" s="427"/>
      <c r="JP49" s="427"/>
      <c r="JQ49" s="427"/>
      <c r="JR49" s="427"/>
      <c r="JS49" s="427"/>
      <c r="JT49" s="427"/>
      <c r="JU49" s="427"/>
      <c r="JV49" s="427"/>
      <c r="JW49" s="427"/>
      <c r="JX49" s="427"/>
      <c r="JY49" s="427"/>
      <c r="JZ49" s="427"/>
      <c r="KA49" s="427"/>
      <c r="KB49" s="427"/>
      <c r="KC49" s="427"/>
      <c r="KD49" s="427"/>
      <c r="KE49" s="427"/>
      <c r="KF49" s="427"/>
      <c r="KG49" s="427"/>
      <c r="KH49" s="427"/>
      <c r="KI49" s="427"/>
      <c r="KJ49" s="427"/>
      <c r="KK49" s="427"/>
      <c r="KL49" s="427"/>
      <c r="KM49" s="427"/>
      <c r="KN49" s="427"/>
      <c r="KO49" s="427"/>
      <c r="KP49" s="427"/>
      <c r="KQ49" s="427"/>
      <c r="KR49" s="427"/>
      <c r="KS49" s="427"/>
      <c r="KT49" s="427"/>
      <c r="KU49" s="427"/>
      <c r="KV49" s="427"/>
      <c r="KW49" s="427"/>
      <c r="KX49" s="427"/>
      <c r="KY49" s="427"/>
      <c r="KZ49" s="427"/>
      <c r="LA49" s="427"/>
      <c r="LB49" s="427"/>
      <c r="LC49" s="427"/>
      <c r="LD49" s="427"/>
      <c r="LE49" s="427"/>
      <c r="LF49" s="427"/>
      <c r="LG49" s="427"/>
      <c r="LH49" s="427"/>
      <c r="LI49" s="427"/>
      <c r="LJ49" s="427"/>
      <c r="LK49" s="427"/>
      <c r="LL49" s="427"/>
      <c r="LM49" s="427"/>
      <c r="LN49" s="427"/>
      <c r="LO49" s="427"/>
      <c r="LP49" s="427"/>
      <c r="LQ49" s="427"/>
      <c r="LR49" s="427"/>
      <c r="LS49" s="427"/>
      <c r="LT49" s="427"/>
      <c r="LU49" s="427"/>
      <c r="LV49" s="427"/>
      <c r="LW49" s="427"/>
      <c r="LX49" s="427"/>
      <c r="LY49" s="427"/>
      <c r="LZ49" s="427"/>
      <c r="MA49" s="427"/>
      <c r="MB49" s="427"/>
      <c r="MC49" s="427"/>
      <c r="MD49" s="427"/>
      <c r="ME49" s="427"/>
      <c r="MF49" s="427"/>
      <c r="MG49" s="427"/>
      <c r="MH49" s="427"/>
      <c r="MI49" s="427"/>
      <c r="MJ49" s="427"/>
      <c r="MK49" s="427"/>
      <c r="ML49" s="427"/>
      <c r="MM49" s="427"/>
      <c r="MN49" s="427"/>
      <c r="MO49" s="427"/>
      <c r="MP49" s="427"/>
      <c r="MQ49" s="427"/>
      <c r="MR49" s="427"/>
      <c r="MS49" s="427"/>
      <c r="MT49" s="427"/>
      <c r="MU49" s="427"/>
      <c r="MV49" s="427"/>
      <c r="MW49" s="427"/>
      <c r="MX49" s="427"/>
      <c r="MY49" s="427"/>
      <c r="MZ49" s="427"/>
      <c r="NA49" s="427"/>
      <c r="NB49" s="427"/>
      <c r="NC49" s="427"/>
      <c r="ND49" s="427"/>
      <c r="NE49" s="427"/>
      <c r="NF49" s="427"/>
      <c r="NG49" s="427"/>
      <c r="NH49" s="427"/>
      <c r="NI49" s="427"/>
      <c r="NJ49" s="427"/>
      <c r="NK49" s="427"/>
      <c r="NL49" s="427"/>
      <c r="NM49" s="427"/>
      <c r="NN49" s="427"/>
      <c r="NO49" s="427"/>
      <c r="NP49" s="427"/>
      <c r="NQ49" s="427"/>
      <c r="NR49" s="427"/>
      <c r="NS49" s="427"/>
      <c r="NT49" s="427"/>
      <c r="NU49" s="427"/>
      <c r="NV49" s="427"/>
      <c r="NW49" s="427"/>
      <c r="NX49" s="427"/>
      <c r="NY49" s="427"/>
      <c r="NZ49" s="427"/>
      <c r="OA49" s="427"/>
      <c r="OB49" s="427"/>
      <c r="OC49" s="427"/>
      <c r="OD49" s="427"/>
      <c r="OE49" s="427"/>
      <c r="OF49" s="427"/>
      <c r="OG49" s="427"/>
      <c r="OH49" s="427"/>
      <c r="OI49" s="427"/>
      <c r="OJ49" s="427"/>
      <c r="OK49" s="427"/>
      <c r="OL49" s="427"/>
      <c r="OM49" s="427"/>
      <c r="ON49" s="427"/>
      <c r="OO49" s="427"/>
      <c r="OP49" s="427"/>
      <c r="OQ49" s="427"/>
      <c r="OR49" s="427"/>
      <c r="OS49" s="427"/>
      <c r="OT49" s="427"/>
      <c r="OU49" s="427"/>
      <c r="OV49" s="427"/>
      <c r="OW49" s="427"/>
      <c r="OX49" s="427"/>
      <c r="OY49" s="427"/>
      <c r="OZ49" s="427"/>
      <c r="PA49" s="427"/>
      <c r="PB49" s="427"/>
      <c r="PC49" s="427"/>
      <c r="PD49" s="427"/>
      <c r="PE49" s="427"/>
      <c r="PF49" s="427"/>
      <c r="PG49" s="427"/>
      <c r="PH49" s="427"/>
      <c r="PI49" s="427"/>
      <c r="PJ49" s="427"/>
      <c r="PK49" s="427"/>
      <c r="PL49" s="427"/>
      <c r="PM49" s="427"/>
      <c r="PN49" s="427"/>
      <c r="PO49" s="427"/>
      <c r="PP49" s="427"/>
      <c r="PQ49" s="427"/>
      <c r="PR49" s="427"/>
      <c r="PS49" s="427"/>
      <c r="PT49" s="427"/>
      <c r="PU49" s="427"/>
      <c r="PV49" s="427"/>
      <c r="PW49" s="427"/>
      <c r="PX49" s="427"/>
      <c r="PY49" s="427"/>
      <c r="PZ49" s="427"/>
      <c r="QA49" s="427"/>
      <c r="QB49" s="427"/>
      <c r="QC49" s="427"/>
      <c r="QD49" s="427"/>
      <c r="QE49" s="427"/>
      <c r="QF49" s="427"/>
      <c r="QG49" s="427"/>
      <c r="QH49" s="427"/>
      <c r="QI49" s="427"/>
      <c r="QJ49" s="427"/>
      <c r="QK49" s="427"/>
      <c r="QL49" s="427"/>
      <c r="QM49" s="427"/>
      <c r="QN49" s="427"/>
      <c r="QO49" s="427"/>
      <c r="QP49" s="427"/>
      <c r="QQ49" s="427"/>
      <c r="QR49" s="427"/>
      <c r="QS49" s="427"/>
      <c r="QT49" s="427"/>
      <c r="QU49" s="427"/>
      <c r="QV49" s="427"/>
      <c r="QW49" s="427"/>
      <c r="QX49" s="427"/>
      <c r="QY49" s="427"/>
      <c r="QZ49" s="427"/>
      <c r="RA49" s="427"/>
      <c r="RB49" s="427"/>
      <c r="RC49" s="427"/>
      <c r="RD49" s="427"/>
      <c r="RE49" s="427"/>
      <c r="RF49" s="427"/>
      <c r="RG49" s="427"/>
      <c r="RH49" s="427"/>
      <c r="RI49" s="427"/>
      <c r="RJ49" s="427"/>
      <c r="RK49" s="427"/>
      <c r="RL49" s="427"/>
      <c r="RM49" s="427"/>
      <c r="RN49" s="427"/>
      <c r="RO49" s="427"/>
      <c r="RP49" s="427"/>
      <c r="RQ49" s="427"/>
      <c r="RR49" s="427"/>
      <c r="RS49" s="427"/>
      <c r="RT49" s="427"/>
      <c r="RU49" s="427"/>
      <c r="RV49" s="427"/>
      <c r="RW49" s="427"/>
      <c r="RX49" s="427"/>
      <c r="RY49" s="427"/>
      <c r="RZ49" s="427"/>
      <c r="SA49" s="427"/>
      <c r="SB49" s="427"/>
      <c r="SC49" s="427"/>
      <c r="SD49" s="427"/>
      <c r="SE49" s="427"/>
      <c r="SF49" s="427"/>
      <c r="SG49" s="427"/>
      <c r="SH49" s="427"/>
      <c r="SI49" s="427"/>
      <c r="SJ49" s="427"/>
      <c r="SK49" s="427"/>
      <c r="SL49" s="427"/>
      <c r="SM49" s="427"/>
      <c r="SN49" s="427"/>
      <c r="SO49" s="427"/>
      <c r="SP49" s="427"/>
      <c r="SQ49" s="427"/>
      <c r="SR49" s="427"/>
      <c r="SS49" s="427"/>
      <c r="ST49" s="427"/>
      <c r="SU49" s="427"/>
      <c r="SV49" s="427"/>
      <c r="SW49" s="427"/>
      <c r="SX49" s="427"/>
      <c r="SY49" s="427"/>
      <c r="SZ49" s="427"/>
      <c r="TA49" s="427"/>
      <c r="TB49" s="427"/>
      <c r="TC49" s="427"/>
    </row>
    <row r="50" spans="1:523" s="378" customFormat="1" ht="15.75">
      <c r="A50" s="631" t="s">
        <v>825</v>
      </c>
      <c r="B50" s="608" t="s">
        <v>544</v>
      </c>
      <c r="C50" s="609" t="s">
        <v>157</v>
      </c>
      <c r="D50" s="609" t="s">
        <v>867</v>
      </c>
      <c r="E50" s="610" t="s">
        <v>868</v>
      </c>
      <c r="F50" s="610" t="s">
        <v>578</v>
      </c>
      <c r="G50" s="611" t="s">
        <v>572</v>
      </c>
      <c r="H50" s="609" t="s">
        <v>869</v>
      </c>
      <c r="I50" s="609" t="s">
        <v>563</v>
      </c>
      <c r="J50" s="609" t="s">
        <v>882</v>
      </c>
      <c r="K50" s="623">
        <v>2607901</v>
      </c>
      <c r="L50" s="613">
        <v>510.19</v>
      </c>
      <c r="M50" s="104"/>
      <c r="N50" s="594"/>
      <c r="O50" s="594"/>
      <c r="P50" s="594"/>
      <c r="Q50" s="594"/>
      <c r="R50" s="594"/>
      <c r="S50" s="594"/>
      <c r="T50" s="594"/>
      <c r="U50" s="594"/>
      <c r="V50" s="594"/>
      <c r="W50" s="594"/>
      <c r="X50" s="594"/>
      <c r="Y50" s="594"/>
      <c r="Z50" s="594"/>
      <c r="AA50" s="594"/>
      <c r="AB50" s="594"/>
      <c r="AC50" s="594"/>
      <c r="AD50" s="594"/>
      <c r="AE50" s="594"/>
      <c r="AF50" s="594"/>
      <c r="AG50" s="594"/>
      <c r="AH50" s="594"/>
      <c r="AI50" s="594"/>
      <c r="AJ50" s="594"/>
      <c r="AK50" s="594"/>
      <c r="AL50" s="594"/>
      <c r="AM50" s="594"/>
      <c r="AN50" s="594"/>
      <c r="AO50" s="594"/>
      <c r="AP50" s="594"/>
      <c r="AQ50" s="594"/>
      <c r="AR50" s="594"/>
      <c r="AS50" s="594"/>
      <c r="AT50" s="594"/>
      <c r="AU50" s="594"/>
      <c r="AV50" s="594"/>
      <c r="AW50" s="594"/>
      <c r="AX50" s="594"/>
      <c r="AY50" s="594"/>
      <c r="AZ50" s="594"/>
      <c r="BA50" s="594"/>
      <c r="BB50" s="594"/>
      <c r="BC50" s="594"/>
      <c r="BD50" s="594"/>
      <c r="BE50" s="594"/>
      <c r="BF50" s="594"/>
      <c r="BG50" s="594"/>
      <c r="BH50" s="594"/>
      <c r="BI50" s="594"/>
      <c r="BJ50" s="594"/>
      <c r="BK50" s="594"/>
      <c r="BL50" s="594"/>
      <c r="BM50" s="594"/>
      <c r="BN50" s="594"/>
      <c r="BO50" s="594"/>
      <c r="BP50" s="594"/>
      <c r="BQ50" s="594"/>
      <c r="BR50" s="594"/>
      <c r="BS50" s="594"/>
      <c r="BT50" s="594"/>
      <c r="BU50" s="594"/>
      <c r="BV50" s="594"/>
      <c r="BW50" s="594"/>
      <c r="BX50" s="594"/>
      <c r="BY50" s="594"/>
      <c r="BZ50" s="594"/>
      <c r="CA50" s="594"/>
      <c r="CB50" s="594"/>
      <c r="CC50" s="594"/>
      <c r="CD50" s="594"/>
      <c r="CE50" s="594"/>
      <c r="CF50" s="594"/>
      <c r="CG50" s="594"/>
      <c r="CH50" s="594"/>
      <c r="CI50" s="594"/>
      <c r="CJ50" s="594"/>
      <c r="CK50" s="594"/>
      <c r="CL50" s="594"/>
      <c r="CM50" s="594"/>
      <c r="CN50" s="594"/>
      <c r="CO50" s="594"/>
      <c r="CP50" s="594"/>
      <c r="CQ50" s="594"/>
      <c r="CR50" s="594"/>
      <c r="CS50" s="594"/>
      <c r="CT50" s="594"/>
      <c r="CU50" s="594"/>
      <c r="CV50" s="594"/>
      <c r="CW50" s="594"/>
      <c r="CX50" s="594"/>
      <c r="CY50" s="594"/>
      <c r="CZ50" s="594"/>
      <c r="DA50" s="594"/>
      <c r="DB50" s="594"/>
      <c r="DC50" s="594"/>
      <c r="DD50" s="594"/>
      <c r="DE50" s="594"/>
      <c r="DF50" s="594"/>
      <c r="DG50" s="594"/>
      <c r="DH50" s="594"/>
      <c r="DI50" s="594"/>
      <c r="DJ50" s="594"/>
      <c r="DK50" s="594"/>
      <c r="DL50" s="594"/>
      <c r="DM50" s="594"/>
      <c r="DN50" s="594"/>
      <c r="DO50" s="594"/>
      <c r="DP50" s="594"/>
      <c r="DQ50" s="594"/>
      <c r="DR50" s="594"/>
      <c r="DS50" s="594"/>
      <c r="DT50" s="594"/>
      <c r="DU50" s="594"/>
      <c r="DV50" s="594"/>
      <c r="DW50" s="594"/>
      <c r="DX50" s="594"/>
      <c r="DY50" s="594"/>
      <c r="DZ50" s="594"/>
      <c r="EA50" s="594"/>
      <c r="EB50" s="594"/>
      <c r="EC50" s="594"/>
      <c r="ED50" s="594"/>
      <c r="EE50" s="594"/>
      <c r="EF50" s="594"/>
      <c r="EG50" s="594"/>
      <c r="EH50" s="594"/>
      <c r="EI50" s="594"/>
      <c r="EJ50" s="594"/>
      <c r="EK50" s="594"/>
      <c r="EL50" s="594"/>
      <c r="EM50" s="594"/>
      <c r="EN50" s="594"/>
      <c r="EO50" s="594"/>
      <c r="EP50" s="594"/>
      <c r="EQ50" s="594"/>
      <c r="ER50" s="594"/>
      <c r="ES50" s="594"/>
      <c r="ET50" s="594"/>
      <c r="EU50" s="594"/>
      <c r="EV50" s="594"/>
      <c r="EW50" s="594"/>
      <c r="EX50" s="594"/>
      <c r="EY50" s="594"/>
      <c r="EZ50" s="594"/>
      <c r="FA50" s="594"/>
      <c r="FB50" s="594"/>
      <c r="FC50" s="594"/>
      <c r="FD50" s="594"/>
      <c r="FE50" s="594"/>
      <c r="FF50" s="594"/>
      <c r="FG50" s="594"/>
      <c r="FH50" s="594"/>
      <c r="FI50" s="594"/>
      <c r="FJ50" s="594"/>
      <c r="FK50" s="594"/>
      <c r="FL50" s="594"/>
      <c r="FM50" s="594"/>
      <c r="FN50" s="594"/>
      <c r="FO50" s="594"/>
      <c r="FP50" s="594"/>
      <c r="FQ50" s="594"/>
      <c r="FR50" s="594"/>
      <c r="FS50" s="427"/>
      <c r="FT50" s="427"/>
      <c r="FU50" s="427"/>
      <c r="FV50" s="427"/>
      <c r="FW50" s="427"/>
      <c r="FX50" s="427"/>
      <c r="FY50" s="427"/>
      <c r="FZ50" s="427"/>
      <c r="GA50" s="427"/>
      <c r="GB50" s="427"/>
      <c r="GC50" s="427"/>
      <c r="GD50" s="427"/>
      <c r="GE50" s="427"/>
      <c r="GF50" s="427"/>
      <c r="GG50" s="427"/>
      <c r="GH50" s="427"/>
      <c r="GI50" s="427"/>
      <c r="GJ50" s="427"/>
      <c r="GK50" s="427"/>
      <c r="GL50" s="427"/>
      <c r="GM50" s="427"/>
      <c r="GN50" s="427"/>
      <c r="GO50" s="427"/>
      <c r="GP50" s="427"/>
      <c r="GQ50" s="427"/>
      <c r="GR50" s="427"/>
      <c r="GS50" s="427"/>
      <c r="GT50" s="427"/>
      <c r="GU50" s="427"/>
      <c r="GV50" s="427"/>
      <c r="GW50" s="427"/>
      <c r="GX50" s="427"/>
      <c r="GY50" s="427"/>
      <c r="GZ50" s="427"/>
      <c r="HA50" s="427"/>
      <c r="HB50" s="427"/>
      <c r="HC50" s="427"/>
      <c r="HD50" s="427"/>
      <c r="HE50" s="427"/>
      <c r="HF50" s="427"/>
      <c r="HG50" s="427"/>
      <c r="HH50" s="427"/>
      <c r="HI50" s="427"/>
      <c r="HJ50" s="427"/>
      <c r="HK50" s="427"/>
      <c r="HL50" s="427"/>
      <c r="HM50" s="427"/>
      <c r="HN50" s="427"/>
      <c r="HO50" s="427"/>
      <c r="HP50" s="427"/>
      <c r="HQ50" s="427"/>
      <c r="HR50" s="427"/>
      <c r="HS50" s="427"/>
      <c r="HT50" s="427"/>
      <c r="HU50" s="427"/>
      <c r="HV50" s="427"/>
      <c r="HW50" s="427"/>
      <c r="HX50" s="427"/>
      <c r="HY50" s="427"/>
      <c r="HZ50" s="427"/>
      <c r="IA50" s="427"/>
      <c r="IB50" s="427"/>
      <c r="IC50" s="427"/>
      <c r="ID50" s="427"/>
      <c r="IE50" s="427"/>
      <c r="IF50" s="427"/>
      <c r="IG50" s="427"/>
      <c r="IH50" s="427"/>
      <c r="II50" s="427"/>
      <c r="IJ50" s="427"/>
      <c r="IK50" s="427"/>
      <c r="IL50" s="427"/>
      <c r="IM50" s="427"/>
      <c r="IN50" s="427"/>
      <c r="IO50" s="427"/>
      <c r="IP50" s="427"/>
      <c r="IQ50" s="427"/>
      <c r="IR50" s="427"/>
      <c r="IS50" s="427"/>
      <c r="IT50" s="427"/>
      <c r="IU50" s="427"/>
      <c r="IV50" s="427"/>
      <c r="IW50" s="427"/>
      <c r="IX50" s="427"/>
      <c r="IY50" s="427"/>
      <c r="IZ50" s="427"/>
      <c r="JA50" s="427"/>
      <c r="JB50" s="427"/>
      <c r="JC50" s="427"/>
      <c r="JD50" s="427"/>
      <c r="JE50" s="427"/>
      <c r="JF50" s="427"/>
      <c r="JG50" s="427"/>
      <c r="JH50" s="427"/>
      <c r="JI50" s="427"/>
      <c r="JJ50" s="427"/>
      <c r="JK50" s="427"/>
      <c r="JL50" s="427"/>
      <c r="JM50" s="427"/>
      <c r="JN50" s="427"/>
      <c r="JO50" s="427"/>
      <c r="JP50" s="427"/>
      <c r="JQ50" s="427"/>
      <c r="JR50" s="427"/>
      <c r="JS50" s="427"/>
      <c r="JT50" s="427"/>
      <c r="JU50" s="427"/>
      <c r="JV50" s="427"/>
      <c r="JW50" s="427"/>
      <c r="JX50" s="427"/>
      <c r="JY50" s="427"/>
      <c r="JZ50" s="427"/>
      <c r="KA50" s="427"/>
      <c r="KB50" s="427"/>
      <c r="KC50" s="427"/>
      <c r="KD50" s="427"/>
      <c r="KE50" s="427"/>
      <c r="KF50" s="427"/>
      <c r="KG50" s="427"/>
      <c r="KH50" s="427"/>
      <c r="KI50" s="427"/>
      <c r="KJ50" s="427"/>
      <c r="KK50" s="427"/>
      <c r="KL50" s="427"/>
      <c r="KM50" s="427"/>
      <c r="KN50" s="427"/>
      <c r="KO50" s="427"/>
      <c r="KP50" s="427"/>
      <c r="KQ50" s="427"/>
      <c r="KR50" s="427"/>
      <c r="KS50" s="427"/>
      <c r="KT50" s="427"/>
      <c r="KU50" s="427"/>
      <c r="KV50" s="427"/>
      <c r="KW50" s="427"/>
      <c r="KX50" s="427"/>
      <c r="KY50" s="427"/>
      <c r="KZ50" s="427"/>
      <c r="LA50" s="427"/>
      <c r="LB50" s="427"/>
      <c r="LC50" s="427"/>
      <c r="LD50" s="427"/>
      <c r="LE50" s="427"/>
      <c r="LF50" s="427"/>
      <c r="LG50" s="427"/>
      <c r="LH50" s="427"/>
      <c r="LI50" s="427"/>
      <c r="LJ50" s="427"/>
      <c r="LK50" s="427"/>
      <c r="LL50" s="427"/>
      <c r="LM50" s="427"/>
      <c r="LN50" s="427"/>
      <c r="LO50" s="427"/>
      <c r="LP50" s="427"/>
      <c r="LQ50" s="427"/>
      <c r="LR50" s="427"/>
      <c r="LS50" s="427"/>
      <c r="LT50" s="427"/>
      <c r="LU50" s="427"/>
      <c r="LV50" s="427"/>
      <c r="LW50" s="427"/>
      <c r="LX50" s="427"/>
      <c r="LY50" s="427"/>
      <c r="LZ50" s="427"/>
      <c r="MA50" s="427"/>
      <c r="MB50" s="427"/>
      <c r="MC50" s="427"/>
      <c r="MD50" s="427"/>
      <c r="ME50" s="427"/>
      <c r="MF50" s="427"/>
      <c r="MG50" s="427"/>
      <c r="MH50" s="427"/>
      <c r="MI50" s="427"/>
      <c r="MJ50" s="427"/>
      <c r="MK50" s="427"/>
      <c r="ML50" s="427"/>
      <c r="MM50" s="427"/>
      <c r="MN50" s="427"/>
      <c r="MO50" s="427"/>
      <c r="MP50" s="427"/>
      <c r="MQ50" s="427"/>
      <c r="MR50" s="427"/>
      <c r="MS50" s="427"/>
      <c r="MT50" s="427"/>
      <c r="MU50" s="427"/>
      <c r="MV50" s="427"/>
      <c r="MW50" s="427"/>
      <c r="MX50" s="427"/>
      <c r="MY50" s="427"/>
      <c r="MZ50" s="427"/>
      <c r="NA50" s="427"/>
      <c r="NB50" s="427"/>
      <c r="NC50" s="427"/>
      <c r="ND50" s="427"/>
      <c r="NE50" s="427"/>
      <c r="NF50" s="427"/>
      <c r="NG50" s="427"/>
      <c r="NH50" s="427"/>
      <c r="NI50" s="427"/>
      <c r="NJ50" s="427"/>
      <c r="NK50" s="427"/>
      <c r="NL50" s="427"/>
      <c r="NM50" s="427"/>
      <c r="NN50" s="427"/>
      <c r="NO50" s="427"/>
      <c r="NP50" s="427"/>
      <c r="NQ50" s="427"/>
      <c r="NR50" s="427"/>
      <c r="NS50" s="427"/>
      <c r="NT50" s="427"/>
      <c r="NU50" s="427"/>
      <c r="NV50" s="427"/>
      <c r="NW50" s="427"/>
      <c r="NX50" s="427"/>
      <c r="NY50" s="427"/>
      <c r="NZ50" s="427"/>
      <c r="OA50" s="427"/>
      <c r="OB50" s="427"/>
      <c r="OC50" s="427"/>
      <c r="OD50" s="427"/>
      <c r="OE50" s="427"/>
      <c r="OF50" s="427"/>
      <c r="OG50" s="427"/>
      <c r="OH50" s="427"/>
      <c r="OI50" s="427"/>
      <c r="OJ50" s="427"/>
      <c r="OK50" s="427"/>
      <c r="OL50" s="427"/>
      <c r="OM50" s="427"/>
      <c r="ON50" s="427"/>
      <c r="OO50" s="427"/>
      <c r="OP50" s="427"/>
      <c r="OQ50" s="427"/>
      <c r="OR50" s="427"/>
      <c r="OS50" s="427"/>
      <c r="OT50" s="427"/>
      <c r="OU50" s="427"/>
      <c r="OV50" s="427"/>
      <c r="OW50" s="427"/>
      <c r="OX50" s="427"/>
      <c r="OY50" s="427"/>
      <c r="OZ50" s="427"/>
      <c r="PA50" s="427"/>
      <c r="PB50" s="427"/>
      <c r="PC50" s="427"/>
      <c r="PD50" s="427"/>
      <c r="PE50" s="427"/>
      <c r="PF50" s="427"/>
      <c r="PG50" s="427"/>
      <c r="PH50" s="427"/>
      <c r="PI50" s="427"/>
      <c r="PJ50" s="427"/>
      <c r="PK50" s="427"/>
      <c r="PL50" s="427"/>
      <c r="PM50" s="427"/>
      <c r="PN50" s="427"/>
      <c r="PO50" s="427"/>
      <c r="PP50" s="427"/>
      <c r="PQ50" s="427"/>
      <c r="PR50" s="427"/>
      <c r="PS50" s="427"/>
      <c r="PT50" s="427"/>
      <c r="PU50" s="427"/>
      <c r="PV50" s="427"/>
      <c r="PW50" s="427"/>
      <c r="PX50" s="427"/>
      <c r="PY50" s="427"/>
      <c r="PZ50" s="427"/>
      <c r="QA50" s="427"/>
      <c r="QB50" s="427"/>
      <c r="QC50" s="427"/>
      <c r="QD50" s="427"/>
      <c r="QE50" s="427"/>
      <c r="QF50" s="427"/>
      <c r="QG50" s="427"/>
      <c r="QH50" s="427"/>
      <c r="QI50" s="427"/>
      <c r="QJ50" s="427"/>
      <c r="QK50" s="427"/>
      <c r="QL50" s="427"/>
      <c r="QM50" s="427"/>
      <c r="QN50" s="427"/>
      <c r="QO50" s="427"/>
      <c r="QP50" s="427"/>
      <c r="QQ50" s="427"/>
      <c r="QR50" s="427"/>
      <c r="QS50" s="427"/>
      <c r="QT50" s="427"/>
      <c r="QU50" s="427"/>
      <c r="QV50" s="427"/>
      <c r="QW50" s="427"/>
      <c r="QX50" s="427"/>
      <c r="QY50" s="427"/>
      <c r="QZ50" s="427"/>
      <c r="RA50" s="427"/>
      <c r="RB50" s="427"/>
      <c r="RC50" s="427"/>
      <c r="RD50" s="427"/>
      <c r="RE50" s="427"/>
      <c r="RF50" s="427"/>
      <c r="RG50" s="427"/>
      <c r="RH50" s="427"/>
      <c r="RI50" s="427"/>
      <c r="RJ50" s="427"/>
      <c r="RK50" s="427"/>
      <c r="RL50" s="427"/>
      <c r="RM50" s="427"/>
      <c r="RN50" s="427"/>
      <c r="RO50" s="427"/>
      <c r="RP50" s="427"/>
      <c r="RQ50" s="427"/>
      <c r="RR50" s="427"/>
      <c r="RS50" s="427"/>
      <c r="RT50" s="427"/>
      <c r="RU50" s="427"/>
      <c r="RV50" s="427"/>
      <c r="RW50" s="427"/>
      <c r="RX50" s="427"/>
      <c r="RY50" s="427"/>
      <c r="RZ50" s="427"/>
      <c r="SA50" s="427"/>
      <c r="SB50" s="427"/>
      <c r="SC50" s="427"/>
      <c r="SD50" s="427"/>
      <c r="SE50" s="427"/>
      <c r="SF50" s="427"/>
      <c r="SG50" s="427"/>
      <c r="SH50" s="427"/>
      <c r="SI50" s="427"/>
      <c r="SJ50" s="427"/>
      <c r="SK50" s="427"/>
      <c r="SL50" s="427"/>
      <c r="SM50" s="427"/>
      <c r="SN50" s="427"/>
      <c r="SO50" s="427"/>
      <c r="SP50" s="427"/>
      <c r="SQ50" s="427"/>
      <c r="SR50" s="427"/>
      <c r="SS50" s="427"/>
      <c r="ST50" s="427"/>
      <c r="SU50" s="427"/>
      <c r="SV50" s="427"/>
      <c r="SW50" s="427"/>
      <c r="SX50" s="427"/>
      <c r="SY50" s="427"/>
      <c r="SZ50" s="427"/>
      <c r="TA50" s="427"/>
      <c r="TB50" s="427"/>
      <c r="TC50" s="427"/>
    </row>
    <row r="51" spans="1:523" s="378" customFormat="1" ht="15.75">
      <c r="A51" s="631" t="s">
        <v>825</v>
      </c>
      <c r="B51" s="608" t="s">
        <v>544</v>
      </c>
      <c r="C51" s="609" t="s">
        <v>156</v>
      </c>
      <c r="D51" s="609" t="s">
        <v>870</v>
      </c>
      <c r="E51" s="610" t="s">
        <v>535</v>
      </c>
      <c r="F51" s="610" t="s">
        <v>578</v>
      </c>
      <c r="G51" s="611" t="s">
        <v>572</v>
      </c>
      <c r="H51" s="609" t="s">
        <v>871</v>
      </c>
      <c r="I51" s="609" t="s">
        <v>682</v>
      </c>
      <c r="J51" s="609" t="s">
        <v>882</v>
      </c>
      <c r="K51" s="623">
        <v>2607901</v>
      </c>
      <c r="L51" s="613">
        <v>479.81</v>
      </c>
      <c r="M51" s="10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594"/>
      <c r="AJ51" s="594"/>
      <c r="AK51" s="594"/>
      <c r="AL51" s="594"/>
      <c r="AM51" s="594"/>
      <c r="AN51" s="594"/>
      <c r="AO51" s="594"/>
      <c r="AP51" s="594"/>
      <c r="AQ51" s="594"/>
      <c r="AR51" s="594"/>
      <c r="AS51" s="594"/>
      <c r="AT51" s="594"/>
      <c r="AU51" s="594"/>
      <c r="AV51" s="594"/>
      <c r="AW51" s="594"/>
      <c r="AX51" s="594"/>
      <c r="AY51" s="594"/>
      <c r="AZ51" s="594"/>
      <c r="BA51" s="594"/>
      <c r="BB51" s="594"/>
      <c r="BC51" s="594"/>
      <c r="BD51" s="594"/>
      <c r="BE51" s="594"/>
      <c r="BF51" s="594"/>
      <c r="BG51" s="594"/>
      <c r="BH51" s="594"/>
      <c r="BI51" s="594"/>
      <c r="BJ51" s="594"/>
      <c r="BK51" s="594"/>
      <c r="BL51" s="594"/>
      <c r="BM51" s="594"/>
      <c r="BN51" s="594"/>
      <c r="BO51" s="594"/>
      <c r="BP51" s="594"/>
      <c r="BQ51" s="594"/>
      <c r="BR51" s="594"/>
      <c r="BS51" s="594"/>
      <c r="BT51" s="594"/>
      <c r="BU51" s="594"/>
      <c r="BV51" s="594"/>
      <c r="BW51" s="594"/>
      <c r="BX51" s="594"/>
      <c r="BY51" s="594"/>
      <c r="BZ51" s="594"/>
      <c r="CA51" s="594"/>
      <c r="CB51" s="594"/>
      <c r="CC51" s="594"/>
      <c r="CD51" s="594"/>
      <c r="CE51" s="594"/>
      <c r="CF51" s="594"/>
      <c r="CG51" s="594"/>
      <c r="CH51" s="594"/>
      <c r="CI51" s="594"/>
      <c r="CJ51" s="594"/>
      <c r="CK51" s="594"/>
      <c r="CL51" s="594"/>
      <c r="CM51" s="594"/>
      <c r="CN51" s="594"/>
      <c r="CO51" s="594"/>
      <c r="CP51" s="594"/>
      <c r="CQ51" s="594"/>
      <c r="CR51" s="594"/>
      <c r="CS51" s="594"/>
      <c r="CT51" s="594"/>
      <c r="CU51" s="594"/>
      <c r="CV51" s="594"/>
      <c r="CW51" s="594"/>
      <c r="CX51" s="594"/>
      <c r="CY51" s="594"/>
      <c r="CZ51" s="594"/>
      <c r="DA51" s="594"/>
      <c r="DB51" s="594"/>
      <c r="DC51" s="594"/>
      <c r="DD51" s="594"/>
      <c r="DE51" s="594"/>
      <c r="DF51" s="594"/>
      <c r="DG51" s="594"/>
      <c r="DH51" s="594"/>
      <c r="DI51" s="594"/>
      <c r="DJ51" s="594"/>
      <c r="DK51" s="594"/>
      <c r="DL51" s="594"/>
      <c r="DM51" s="594"/>
      <c r="DN51" s="594"/>
      <c r="DO51" s="594"/>
      <c r="DP51" s="594"/>
      <c r="DQ51" s="594"/>
      <c r="DR51" s="594"/>
      <c r="DS51" s="594"/>
      <c r="DT51" s="594"/>
      <c r="DU51" s="594"/>
      <c r="DV51" s="594"/>
      <c r="DW51" s="594"/>
      <c r="DX51" s="594"/>
      <c r="DY51" s="594"/>
      <c r="DZ51" s="594"/>
      <c r="EA51" s="594"/>
      <c r="EB51" s="594"/>
      <c r="EC51" s="594"/>
      <c r="ED51" s="594"/>
      <c r="EE51" s="594"/>
      <c r="EF51" s="594"/>
      <c r="EG51" s="594"/>
      <c r="EH51" s="594"/>
      <c r="EI51" s="594"/>
      <c r="EJ51" s="594"/>
      <c r="EK51" s="594"/>
      <c r="EL51" s="594"/>
      <c r="EM51" s="594"/>
      <c r="EN51" s="594"/>
      <c r="EO51" s="594"/>
      <c r="EP51" s="594"/>
      <c r="EQ51" s="594"/>
      <c r="ER51" s="594"/>
      <c r="ES51" s="594"/>
      <c r="ET51" s="594"/>
      <c r="EU51" s="594"/>
      <c r="EV51" s="594"/>
      <c r="EW51" s="594"/>
      <c r="EX51" s="594"/>
      <c r="EY51" s="594"/>
      <c r="EZ51" s="594"/>
      <c r="FA51" s="594"/>
      <c r="FB51" s="594"/>
      <c r="FC51" s="594"/>
      <c r="FD51" s="594"/>
      <c r="FE51" s="594"/>
      <c r="FF51" s="594"/>
      <c r="FG51" s="594"/>
      <c r="FH51" s="594"/>
      <c r="FI51" s="594"/>
      <c r="FJ51" s="594"/>
      <c r="FK51" s="594"/>
      <c r="FL51" s="594"/>
      <c r="FM51" s="594"/>
      <c r="FN51" s="594"/>
      <c r="FO51" s="594"/>
      <c r="FP51" s="594"/>
      <c r="FQ51" s="594"/>
      <c r="FR51" s="594"/>
      <c r="FS51" s="427"/>
      <c r="FT51" s="427"/>
      <c r="FU51" s="427"/>
      <c r="FV51" s="427"/>
      <c r="FW51" s="427"/>
      <c r="FX51" s="427"/>
      <c r="FY51" s="427"/>
      <c r="FZ51" s="427"/>
      <c r="GA51" s="427"/>
      <c r="GB51" s="427"/>
      <c r="GC51" s="427"/>
      <c r="GD51" s="427"/>
      <c r="GE51" s="427"/>
      <c r="GF51" s="427"/>
      <c r="GG51" s="427"/>
      <c r="GH51" s="427"/>
      <c r="GI51" s="427"/>
      <c r="GJ51" s="427"/>
      <c r="GK51" s="427"/>
      <c r="GL51" s="427"/>
      <c r="GM51" s="427"/>
      <c r="GN51" s="427"/>
      <c r="GO51" s="427"/>
      <c r="GP51" s="427"/>
      <c r="GQ51" s="427"/>
      <c r="GR51" s="427"/>
      <c r="GS51" s="427"/>
      <c r="GT51" s="427"/>
      <c r="GU51" s="427"/>
      <c r="GV51" s="427"/>
      <c r="GW51" s="427"/>
      <c r="GX51" s="427"/>
      <c r="GY51" s="427"/>
      <c r="GZ51" s="427"/>
      <c r="HA51" s="427"/>
      <c r="HB51" s="427"/>
      <c r="HC51" s="427"/>
      <c r="HD51" s="427"/>
      <c r="HE51" s="427"/>
      <c r="HF51" s="427"/>
      <c r="HG51" s="427"/>
      <c r="HH51" s="427"/>
      <c r="HI51" s="427"/>
      <c r="HJ51" s="427"/>
      <c r="HK51" s="427"/>
      <c r="HL51" s="427"/>
      <c r="HM51" s="427"/>
      <c r="HN51" s="427"/>
      <c r="HO51" s="427"/>
      <c r="HP51" s="427"/>
      <c r="HQ51" s="427"/>
      <c r="HR51" s="427"/>
      <c r="HS51" s="427"/>
      <c r="HT51" s="427"/>
      <c r="HU51" s="427"/>
      <c r="HV51" s="427"/>
      <c r="HW51" s="427"/>
      <c r="HX51" s="427"/>
      <c r="HY51" s="427"/>
      <c r="HZ51" s="427"/>
      <c r="IA51" s="427"/>
      <c r="IB51" s="427"/>
      <c r="IC51" s="427"/>
      <c r="ID51" s="427"/>
      <c r="IE51" s="427"/>
      <c r="IF51" s="427"/>
      <c r="IG51" s="427"/>
      <c r="IH51" s="427"/>
      <c r="II51" s="427"/>
      <c r="IJ51" s="427"/>
      <c r="IK51" s="427"/>
      <c r="IL51" s="427"/>
      <c r="IM51" s="427"/>
      <c r="IN51" s="427"/>
      <c r="IO51" s="427"/>
      <c r="IP51" s="427"/>
      <c r="IQ51" s="427"/>
      <c r="IR51" s="427"/>
      <c r="IS51" s="427"/>
      <c r="IT51" s="427"/>
      <c r="IU51" s="427"/>
      <c r="IV51" s="427"/>
      <c r="IW51" s="427"/>
      <c r="IX51" s="427"/>
      <c r="IY51" s="427"/>
      <c r="IZ51" s="427"/>
      <c r="JA51" s="427"/>
      <c r="JB51" s="427"/>
      <c r="JC51" s="427"/>
      <c r="JD51" s="427"/>
      <c r="JE51" s="427"/>
      <c r="JF51" s="427"/>
      <c r="JG51" s="427"/>
      <c r="JH51" s="427"/>
      <c r="JI51" s="427"/>
      <c r="JJ51" s="427"/>
      <c r="JK51" s="427"/>
      <c r="JL51" s="427"/>
      <c r="JM51" s="427"/>
      <c r="JN51" s="427"/>
      <c r="JO51" s="427"/>
      <c r="JP51" s="427"/>
      <c r="JQ51" s="427"/>
      <c r="JR51" s="427"/>
      <c r="JS51" s="427"/>
      <c r="JT51" s="427"/>
      <c r="JU51" s="427"/>
      <c r="JV51" s="427"/>
      <c r="JW51" s="427"/>
      <c r="JX51" s="427"/>
      <c r="JY51" s="427"/>
      <c r="JZ51" s="427"/>
      <c r="KA51" s="427"/>
      <c r="KB51" s="427"/>
      <c r="KC51" s="427"/>
      <c r="KD51" s="427"/>
      <c r="KE51" s="427"/>
      <c r="KF51" s="427"/>
      <c r="KG51" s="427"/>
      <c r="KH51" s="427"/>
      <c r="KI51" s="427"/>
      <c r="KJ51" s="427"/>
      <c r="KK51" s="427"/>
      <c r="KL51" s="427"/>
      <c r="KM51" s="427"/>
      <c r="KN51" s="427"/>
      <c r="KO51" s="427"/>
      <c r="KP51" s="427"/>
      <c r="KQ51" s="427"/>
      <c r="KR51" s="427"/>
      <c r="KS51" s="427"/>
      <c r="KT51" s="427"/>
      <c r="KU51" s="427"/>
      <c r="KV51" s="427"/>
      <c r="KW51" s="427"/>
      <c r="KX51" s="427"/>
      <c r="KY51" s="427"/>
      <c r="KZ51" s="427"/>
      <c r="LA51" s="427"/>
      <c r="LB51" s="427"/>
      <c r="LC51" s="427"/>
      <c r="LD51" s="427"/>
      <c r="LE51" s="427"/>
      <c r="LF51" s="427"/>
      <c r="LG51" s="427"/>
      <c r="LH51" s="427"/>
      <c r="LI51" s="427"/>
      <c r="LJ51" s="427"/>
      <c r="LK51" s="427"/>
      <c r="LL51" s="427"/>
      <c r="LM51" s="427"/>
      <c r="LN51" s="427"/>
      <c r="LO51" s="427"/>
      <c r="LP51" s="427"/>
      <c r="LQ51" s="427"/>
      <c r="LR51" s="427"/>
      <c r="LS51" s="427"/>
      <c r="LT51" s="427"/>
      <c r="LU51" s="427"/>
      <c r="LV51" s="427"/>
      <c r="LW51" s="427"/>
      <c r="LX51" s="427"/>
      <c r="LY51" s="427"/>
      <c r="LZ51" s="427"/>
      <c r="MA51" s="427"/>
      <c r="MB51" s="427"/>
      <c r="MC51" s="427"/>
      <c r="MD51" s="427"/>
      <c r="ME51" s="427"/>
      <c r="MF51" s="427"/>
      <c r="MG51" s="427"/>
      <c r="MH51" s="427"/>
      <c r="MI51" s="427"/>
      <c r="MJ51" s="427"/>
      <c r="MK51" s="427"/>
      <c r="ML51" s="427"/>
      <c r="MM51" s="427"/>
      <c r="MN51" s="427"/>
      <c r="MO51" s="427"/>
      <c r="MP51" s="427"/>
      <c r="MQ51" s="427"/>
      <c r="MR51" s="427"/>
      <c r="MS51" s="427"/>
      <c r="MT51" s="427"/>
      <c r="MU51" s="427"/>
      <c r="MV51" s="427"/>
      <c r="MW51" s="427"/>
      <c r="MX51" s="427"/>
      <c r="MY51" s="427"/>
      <c r="MZ51" s="427"/>
      <c r="NA51" s="427"/>
      <c r="NB51" s="427"/>
      <c r="NC51" s="427"/>
      <c r="ND51" s="427"/>
      <c r="NE51" s="427"/>
      <c r="NF51" s="427"/>
      <c r="NG51" s="427"/>
      <c r="NH51" s="427"/>
      <c r="NI51" s="427"/>
      <c r="NJ51" s="427"/>
      <c r="NK51" s="427"/>
      <c r="NL51" s="427"/>
      <c r="NM51" s="427"/>
      <c r="NN51" s="427"/>
      <c r="NO51" s="427"/>
      <c r="NP51" s="427"/>
      <c r="NQ51" s="427"/>
      <c r="NR51" s="427"/>
      <c r="NS51" s="427"/>
      <c r="NT51" s="427"/>
      <c r="NU51" s="427"/>
      <c r="NV51" s="427"/>
      <c r="NW51" s="427"/>
      <c r="NX51" s="427"/>
      <c r="NY51" s="427"/>
      <c r="NZ51" s="427"/>
      <c r="OA51" s="427"/>
      <c r="OB51" s="427"/>
      <c r="OC51" s="427"/>
      <c r="OD51" s="427"/>
      <c r="OE51" s="427"/>
      <c r="OF51" s="427"/>
      <c r="OG51" s="427"/>
      <c r="OH51" s="427"/>
      <c r="OI51" s="427"/>
      <c r="OJ51" s="427"/>
      <c r="OK51" s="427"/>
      <c r="OL51" s="427"/>
      <c r="OM51" s="427"/>
      <c r="ON51" s="427"/>
      <c r="OO51" s="427"/>
      <c r="OP51" s="427"/>
      <c r="OQ51" s="427"/>
      <c r="OR51" s="427"/>
      <c r="OS51" s="427"/>
      <c r="OT51" s="427"/>
      <c r="OU51" s="427"/>
      <c r="OV51" s="427"/>
      <c r="OW51" s="427"/>
      <c r="OX51" s="427"/>
      <c r="OY51" s="427"/>
      <c r="OZ51" s="427"/>
      <c r="PA51" s="427"/>
      <c r="PB51" s="427"/>
      <c r="PC51" s="427"/>
      <c r="PD51" s="427"/>
      <c r="PE51" s="427"/>
      <c r="PF51" s="427"/>
      <c r="PG51" s="427"/>
      <c r="PH51" s="427"/>
      <c r="PI51" s="427"/>
      <c r="PJ51" s="427"/>
      <c r="PK51" s="427"/>
      <c r="PL51" s="427"/>
      <c r="PM51" s="427"/>
      <c r="PN51" s="427"/>
      <c r="PO51" s="427"/>
      <c r="PP51" s="427"/>
      <c r="PQ51" s="427"/>
      <c r="PR51" s="427"/>
      <c r="PS51" s="427"/>
      <c r="PT51" s="427"/>
      <c r="PU51" s="427"/>
      <c r="PV51" s="427"/>
      <c r="PW51" s="427"/>
      <c r="PX51" s="427"/>
      <c r="PY51" s="427"/>
      <c r="PZ51" s="427"/>
      <c r="QA51" s="427"/>
      <c r="QB51" s="427"/>
      <c r="QC51" s="427"/>
      <c r="QD51" s="427"/>
      <c r="QE51" s="427"/>
      <c r="QF51" s="427"/>
      <c r="QG51" s="427"/>
      <c r="QH51" s="427"/>
      <c r="QI51" s="427"/>
      <c r="QJ51" s="427"/>
      <c r="QK51" s="427"/>
      <c r="QL51" s="427"/>
      <c r="QM51" s="427"/>
      <c r="QN51" s="427"/>
      <c r="QO51" s="427"/>
      <c r="QP51" s="427"/>
      <c r="QQ51" s="427"/>
      <c r="QR51" s="427"/>
      <c r="QS51" s="427"/>
      <c r="QT51" s="427"/>
      <c r="QU51" s="427"/>
      <c r="QV51" s="427"/>
      <c r="QW51" s="427"/>
      <c r="QX51" s="427"/>
      <c r="QY51" s="427"/>
      <c r="QZ51" s="427"/>
      <c r="RA51" s="427"/>
      <c r="RB51" s="427"/>
      <c r="RC51" s="427"/>
      <c r="RD51" s="427"/>
      <c r="RE51" s="427"/>
      <c r="RF51" s="427"/>
      <c r="RG51" s="427"/>
      <c r="RH51" s="427"/>
      <c r="RI51" s="427"/>
      <c r="RJ51" s="427"/>
      <c r="RK51" s="427"/>
      <c r="RL51" s="427"/>
      <c r="RM51" s="427"/>
      <c r="RN51" s="427"/>
      <c r="RO51" s="427"/>
      <c r="RP51" s="427"/>
      <c r="RQ51" s="427"/>
      <c r="RR51" s="427"/>
      <c r="RS51" s="427"/>
      <c r="RT51" s="427"/>
      <c r="RU51" s="427"/>
      <c r="RV51" s="427"/>
      <c r="RW51" s="427"/>
      <c r="RX51" s="427"/>
      <c r="RY51" s="427"/>
      <c r="RZ51" s="427"/>
      <c r="SA51" s="427"/>
      <c r="SB51" s="427"/>
      <c r="SC51" s="427"/>
      <c r="SD51" s="427"/>
      <c r="SE51" s="427"/>
      <c r="SF51" s="427"/>
      <c r="SG51" s="427"/>
      <c r="SH51" s="427"/>
      <c r="SI51" s="427"/>
      <c r="SJ51" s="427"/>
      <c r="SK51" s="427"/>
      <c r="SL51" s="427"/>
      <c r="SM51" s="427"/>
      <c r="SN51" s="427"/>
      <c r="SO51" s="427"/>
      <c r="SP51" s="427"/>
      <c r="SQ51" s="427"/>
      <c r="SR51" s="427"/>
      <c r="SS51" s="427"/>
      <c r="ST51" s="427"/>
      <c r="SU51" s="427"/>
      <c r="SV51" s="427"/>
      <c r="SW51" s="427"/>
      <c r="SX51" s="427"/>
      <c r="SY51" s="427"/>
      <c r="SZ51" s="427"/>
      <c r="TA51" s="427"/>
      <c r="TB51" s="427"/>
      <c r="TC51" s="427"/>
    </row>
    <row r="52" spans="1:523" s="378" customFormat="1" ht="15.75">
      <c r="A52" s="631" t="s">
        <v>825</v>
      </c>
      <c r="B52" s="608" t="s">
        <v>544</v>
      </c>
      <c r="C52" s="609" t="s">
        <v>157</v>
      </c>
      <c r="D52" s="609" t="s">
        <v>867</v>
      </c>
      <c r="E52" s="610" t="s">
        <v>868</v>
      </c>
      <c r="F52" s="610" t="s">
        <v>578</v>
      </c>
      <c r="G52" s="611" t="s">
        <v>572</v>
      </c>
      <c r="H52" s="609" t="s">
        <v>872</v>
      </c>
      <c r="I52" s="609" t="s">
        <v>611</v>
      </c>
      <c r="J52" s="609" t="s">
        <v>882</v>
      </c>
      <c r="K52" s="623">
        <v>2607901</v>
      </c>
      <c r="L52" s="613">
        <v>201.19</v>
      </c>
      <c r="M52" s="104"/>
      <c r="N52" s="594"/>
      <c r="O52" s="594"/>
      <c r="P52" s="594"/>
      <c r="Q52" s="594"/>
      <c r="R52" s="594"/>
      <c r="S52" s="594"/>
      <c r="T52" s="594"/>
      <c r="U52" s="594"/>
      <c r="V52" s="594"/>
      <c r="W52" s="594"/>
      <c r="X52" s="594"/>
      <c r="Y52" s="594"/>
      <c r="Z52" s="594"/>
      <c r="AA52" s="594"/>
      <c r="AB52" s="594"/>
      <c r="AC52" s="594"/>
      <c r="AD52" s="594"/>
      <c r="AE52" s="594"/>
      <c r="AF52" s="594"/>
      <c r="AG52" s="594"/>
      <c r="AH52" s="594"/>
      <c r="AI52" s="594"/>
      <c r="AJ52" s="594"/>
      <c r="AK52" s="594"/>
      <c r="AL52" s="594"/>
      <c r="AM52" s="594"/>
      <c r="AN52" s="594"/>
      <c r="AO52" s="594"/>
      <c r="AP52" s="594"/>
      <c r="AQ52" s="594"/>
      <c r="AR52" s="594"/>
      <c r="AS52" s="594"/>
      <c r="AT52" s="594"/>
      <c r="AU52" s="594"/>
      <c r="AV52" s="594"/>
      <c r="AW52" s="594"/>
      <c r="AX52" s="594"/>
      <c r="AY52" s="594"/>
      <c r="AZ52" s="594"/>
      <c r="BA52" s="594"/>
      <c r="BB52" s="594"/>
      <c r="BC52" s="594"/>
      <c r="BD52" s="594"/>
      <c r="BE52" s="594"/>
      <c r="BF52" s="594"/>
      <c r="BG52" s="594"/>
      <c r="BH52" s="594"/>
      <c r="BI52" s="594"/>
      <c r="BJ52" s="594"/>
      <c r="BK52" s="594"/>
      <c r="BL52" s="594"/>
      <c r="BM52" s="594"/>
      <c r="BN52" s="594"/>
      <c r="BO52" s="594"/>
      <c r="BP52" s="594"/>
      <c r="BQ52" s="594"/>
      <c r="BR52" s="594"/>
      <c r="BS52" s="594"/>
      <c r="BT52" s="594"/>
      <c r="BU52" s="594"/>
      <c r="BV52" s="594"/>
      <c r="BW52" s="594"/>
      <c r="BX52" s="594"/>
      <c r="BY52" s="594"/>
      <c r="BZ52" s="594"/>
      <c r="CA52" s="594"/>
      <c r="CB52" s="594"/>
      <c r="CC52" s="594"/>
      <c r="CD52" s="594"/>
      <c r="CE52" s="594"/>
      <c r="CF52" s="594"/>
      <c r="CG52" s="594"/>
      <c r="CH52" s="594"/>
      <c r="CI52" s="594"/>
      <c r="CJ52" s="594"/>
      <c r="CK52" s="594"/>
      <c r="CL52" s="594"/>
      <c r="CM52" s="594"/>
      <c r="CN52" s="594"/>
      <c r="CO52" s="594"/>
      <c r="CP52" s="594"/>
      <c r="CQ52" s="594"/>
      <c r="CR52" s="594"/>
      <c r="CS52" s="594"/>
      <c r="CT52" s="594"/>
      <c r="CU52" s="594"/>
      <c r="CV52" s="594"/>
      <c r="CW52" s="594"/>
      <c r="CX52" s="594"/>
      <c r="CY52" s="594"/>
      <c r="CZ52" s="594"/>
      <c r="DA52" s="594"/>
      <c r="DB52" s="594"/>
      <c r="DC52" s="594"/>
      <c r="DD52" s="594"/>
      <c r="DE52" s="594"/>
      <c r="DF52" s="594"/>
      <c r="DG52" s="594"/>
      <c r="DH52" s="594"/>
      <c r="DI52" s="594"/>
      <c r="DJ52" s="594"/>
      <c r="DK52" s="594"/>
      <c r="DL52" s="594"/>
      <c r="DM52" s="594"/>
      <c r="DN52" s="594"/>
      <c r="DO52" s="594"/>
      <c r="DP52" s="594"/>
      <c r="DQ52" s="594"/>
      <c r="DR52" s="594"/>
      <c r="DS52" s="594"/>
      <c r="DT52" s="594"/>
      <c r="DU52" s="594"/>
      <c r="DV52" s="594"/>
      <c r="DW52" s="594"/>
      <c r="DX52" s="594"/>
      <c r="DY52" s="594"/>
      <c r="DZ52" s="594"/>
      <c r="EA52" s="594"/>
      <c r="EB52" s="594"/>
      <c r="EC52" s="594"/>
      <c r="ED52" s="594"/>
      <c r="EE52" s="594"/>
      <c r="EF52" s="594"/>
      <c r="EG52" s="594"/>
      <c r="EH52" s="594"/>
      <c r="EI52" s="594"/>
      <c r="EJ52" s="594"/>
      <c r="EK52" s="594"/>
      <c r="EL52" s="594"/>
      <c r="EM52" s="594"/>
      <c r="EN52" s="594"/>
      <c r="EO52" s="594"/>
      <c r="EP52" s="594"/>
      <c r="EQ52" s="594"/>
      <c r="ER52" s="594"/>
      <c r="ES52" s="594"/>
      <c r="ET52" s="594"/>
      <c r="EU52" s="594"/>
      <c r="EV52" s="594"/>
      <c r="EW52" s="594"/>
      <c r="EX52" s="594"/>
      <c r="EY52" s="594"/>
      <c r="EZ52" s="594"/>
      <c r="FA52" s="594"/>
      <c r="FB52" s="594"/>
      <c r="FC52" s="594"/>
      <c r="FD52" s="594"/>
      <c r="FE52" s="594"/>
      <c r="FF52" s="594"/>
      <c r="FG52" s="594"/>
      <c r="FH52" s="594"/>
      <c r="FI52" s="594"/>
      <c r="FJ52" s="594"/>
      <c r="FK52" s="594"/>
      <c r="FL52" s="594"/>
      <c r="FM52" s="594"/>
      <c r="FN52" s="594"/>
      <c r="FO52" s="594"/>
      <c r="FP52" s="594"/>
      <c r="FQ52" s="594"/>
      <c r="FR52" s="594"/>
      <c r="FS52" s="427"/>
      <c r="FT52" s="427"/>
      <c r="FU52" s="427"/>
      <c r="FV52" s="427"/>
      <c r="FW52" s="427"/>
      <c r="FX52" s="427"/>
      <c r="FY52" s="427"/>
      <c r="FZ52" s="427"/>
      <c r="GA52" s="427"/>
      <c r="GB52" s="427"/>
      <c r="GC52" s="427"/>
      <c r="GD52" s="427"/>
      <c r="GE52" s="427"/>
      <c r="GF52" s="427"/>
      <c r="GG52" s="427"/>
      <c r="GH52" s="427"/>
      <c r="GI52" s="427"/>
      <c r="GJ52" s="427"/>
      <c r="GK52" s="427"/>
      <c r="GL52" s="427"/>
      <c r="GM52" s="427"/>
      <c r="GN52" s="427"/>
      <c r="GO52" s="427"/>
      <c r="GP52" s="427"/>
      <c r="GQ52" s="427"/>
      <c r="GR52" s="427"/>
      <c r="GS52" s="427"/>
      <c r="GT52" s="427"/>
      <c r="GU52" s="427"/>
      <c r="GV52" s="427"/>
      <c r="GW52" s="427"/>
      <c r="GX52" s="427"/>
      <c r="GY52" s="427"/>
      <c r="GZ52" s="427"/>
      <c r="HA52" s="427"/>
      <c r="HB52" s="427"/>
      <c r="HC52" s="427"/>
      <c r="HD52" s="427"/>
      <c r="HE52" s="427"/>
      <c r="HF52" s="427"/>
      <c r="HG52" s="427"/>
      <c r="HH52" s="427"/>
      <c r="HI52" s="427"/>
      <c r="HJ52" s="427"/>
      <c r="HK52" s="427"/>
      <c r="HL52" s="427"/>
      <c r="HM52" s="427"/>
      <c r="HN52" s="427"/>
      <c r="HO52" s="427"/>
      <c r="HP52" s="427"/>
      <c r="HQ52" s="427"/>
      <c r="HR52" s="427"/>
      <c r="HS52" s="427"/>
      <c r="HT52" s="427"/>
      <c r="HU52" s="427"/>
      <c r="HV52" s="427"/>
      <c r="HW52" s="427"/>
      <c r="HX52" s="427"/>
      <c r="HY52" s="427"/>
      <c r="HZ52" s="427"/>
      <c r="IA52" s="427"/>
      <c r="IB52" s="427"/>
      <c r="IC52" s="427"/>
      <c r="ID52" s="427"/>
      <c r="IE52" s="427"/>
      <c r="IF52" s="427"/>
      <c r="IG52" s="427"/>
      <c r="IH52" s="427"/>
      <c r="II52" s="427"/>
      <c r="IJ52" s="427"/>
      <c r="IK52" s="427"/>
      <c r="IL52" s="427"/>
      <c r="IM52" s="427"/>
      <c r="IN52" s="427"/>
      <c r="IO52" s="427"/>
      <c r="IP52" s="427"/>
      <c r="IQ52" s="427"/>
      <c r="IR52" s="427"/>
      <c r="IS52" s="427"/>
      <c r="IT52" s="427"/>
      <c r="IU52" s="427"/>
      <c r="IV52" s="427"/>
      <c r="IW52" s="427"/>
      <c r="IX52" s="427"/>
      <c r="IY52" s="427"/>
      <c r="IZ52" s="427"/>
      <c r="JA52" s="427"/>
      <c r="JB52" s="427"/>
      <c r="JC52" s="427"/>
      <c r="JD52" s="427"/>
      <c r="JE52" s="427"/>
      <c r="JF52" s="427"/>
      <c r="JG52" s="427"/>
      <c r="JH52" s="427"/>
      <c r="JI52" s="427"/>
      <c r="JJ52" s="427"/>
      <c r="JK52" s="427"/>
      <c r="JL52" s="427"/>
      <c r="JM52" s="427"/>
      <c r="JN52" s="427"/>
      <c r="JO52" s="427"/>
      <c r="JP52" s="427"/>
      <c r="JQ52" s="427"/>
      <c r="JR52" s="427"/>
      <c r="JS52" s="427"/>
      <c r="JT52" s="427"/>
      <c r="JU52" s="427"/>
      <c r="JV52" s="427"/>
      <c r="JW52" s="427"/>
      <c r="JX52" s="427"/>
      <c r="JY52" s="427"/>
      <c r="JZ52" s="427"/>
      <c r="KA52" s="427"/>
      <c r="KB52" s="427"/>
      <c r="KC52" s="427"/>
      <c r="KD52" s="427"/>
      <c r="KE52" s="427"/>
      <c r="KF52" s="427"/>
      <c r="KG52" s="427"/>
      <c r="KH52" s="427"/>
      <c r="KI52" s="427"/>
      <c r="KJ52" s="427"/>
      <c r="KK52" s="427"/>
      <c r="KL52" s="427"/>
      <c r="KM52" s="427"/>
      <c r="KN52" s="427"/>
      <c r="KO52" s="427"/>
      <c r="KP52" s="427"/>
      <c r="KQ52" s="427"/>
      <c r="KR52" s="427"/>
      <c r="KS52" s="427"/>
      <c r="KT52" s="427"/>
      <c r="KU52" s="427"/>
      <c r="KV52" s="427"/>
      <c r="KW52" s="427"/>
      <c r="KX52" s="427"/>
      <c r="KY52" s="427"/>
      <c r="KZ52" s="427"/>
      <c r="LA52" s="427"/>
      <c r="LB52" s="427"/>
      <c r="LC52" s="427"/>
      <c r="LD52" s="427"/>
      <c r="LE52" s="427"/>
      <c r="LF52" s="427"/>
      <c r="LG52" s="427"/>
      <c r="LH52" s="427"/>
      <c r="LI52" s="427"/>
      <c r="LJ52" s="427"/>
      <c r="LK52" s="427"/>
      <c r="LL52" s="427"/>
      <c r="LM52" s="427"/>
      <c r="LN52" s="427"/>
      <c r="LO52" s="427"/>
      <c r="LP52" s="427"/>
      <c r="LQ52" s="427"/>
      <c r="LR52" s="427"/>
      <c r="LS52" s="427"/>
      <c r="LT52" s="427"/>
      <c r="LU52" s="427"/>
      <c r="LV52" s="427"/>
      <c r="LW52" s="427"/>
      <c r="LX52" s="427"/>
      <c r="LY52" s="427"/>
      <c r="LZ52" s="427"/>
      <c r="MA52" s="427"/>
      <c r="MB52" s="427"/>
      <c r="MC52" s="427"/>
      <c r="MD52" s="427"/>
      <c r="ME52" s="427"/>
      <c r="MF52" s="427"/>
      <c r="MG52" s="427"/>
      <c r="MH52" s="427"/>
      <c r="MI52" s="427"/>
      <c r="MJ52" s="427"/>
      <c r="MK52" s="427"/>
      <c r="ML52" s="427"/>
      <c r="MM52" s="427"/>
      <c r="MN52" s="427"/>
      <c r="MO52" s="427"/>
      <c r="MP52" s="427"/>
      <c r="MQ52" s="427"/>
      <c r="MR52" s="427"/>
      <c r="MS52" s="427"/>
      <c r="MT52" s="427"/>
      <c r="MU52" s="427"/>
      <c r="MV52" s="427"/>
      <c r="MW52" s="427"/>
      <c r="MX52" s="427"/>
      <c r="MY52" s="427"/>
      <c r="MZ52" s="427"/>
      <c r="NA52" s="427"/>
      <c r="NB52" s="427"/>
      <c r="NC52" s="427"/>
      <c r="ND52" s="427"/>
      <c r="NE52" s="427"/>
      <c r="NF52" s="427"/>
      <c r="NG52" s="427"/>
      <c r="NH52" s="427"/>
      <c r="NI52" s="427"/>
      <c r="NJ52" s="427"/>
      <c r="NK52" s="427"/>
      <c r="NL52" s="427"/>
      <c r="NM52" s="427"/>
      <c r="NN52" s="427"/>
      <c r="NO52" s="427"/>
      <c r="NP52" s="427"/>
      <c r="NQ52" s="427"/>
      <c r="NR52" s="427"/>
      <c r="NS52" s="427"/>
      <c r="NT52" s="427"/>
      <c r="NU52" s="427"/>
      <c r="NV52" s="427"/>
      <c r="NW52" s="427"/>
      <c r="NX52" s="427"/>
      <c r="NY52" s="427"/>
      <c r="NZ52" s="427"/>
      <c r="OA52" s="427"/>
      <c r="OB52" s="427"/>
      <c r="OC52" s="427"/>
      <c r="OD52" s="427"/>
      <c r="OE52" s="427"/>
      <c r="OF52" s="427"/>
      <c r="OG52" s="427"/>
      <c r="OH52" s="427"/>
      <c r="OI52" s="427"/>
      <c r="OJ52" s="427"/>
      <c r="OK52" s="427"/>
      <c r="OL52" s="427"/>
      <c r="OM52" s="427"/>
      <c r="ON52" s="427"/>
      <c r="OO52" s="427"/>
      <c r="OP52" s="427"/>
      <c r="OQ52" s="427"/>
      <c r="OR52" s="427"/>
      <c r="OS52" s="427"/>
      <c r="OT52" s="427"/>
      <c r="OU52" s="427"/>
      <c r="OV52" s="427"/>
      <c r="OW52" s="427"/>
      <c r="OX52" s="427"/>
      <c r="OY52" s="427"/>
      <c r="OZ52" s="427"/>
      <c r="PA52" s="427"/>
      <c r="PB52" s="427"/>
      <c r="PC52" s="427"/>
      <c r="PD52" s="427"/>
      <c r="PE52" s="427"/>
      <c r="PF52" s="427"/>
      <c r="PG52" s="427"/>
      <c r="PH52" s="427"/>
      <c r="PI52" s="427"/>
      <c r="PJ52" s="427"/>
      <c r="PK52" s="427"/>
      <c r="PL52" s="427"/>
      <c r="PM52" s="427"/>
      <c r="PN52" s="427"/>
      <c r="PO52" s="427"/>
      <c r="PP52" s="427"/>
      <c r="PQ52" s="427"/>
      <c r="PR52" s="427"/>
      <c r="PS52" s="427"/>
      <c r="PT52" s="427"/>
      <c r="PU52" s="427"/>
      <c r="PV52" s="427"/>
      <c r="PW52" s="427"/>
      <c r="PX52" s="427"/>
      <c r="PY52" s="427"/>
      <c r="PZ52" s="427"/>
      <c r="QA52" s="427"/>
      <c r="QB52" s="427"/>
      <c r="QC52" s="427"/>
      <c r="QD52" s="427"/>
      <c r="QE52" s="427"/>
      <c r="QF52" s="427"/>
      <c r="QG52" s="427"/>
      <c r="QH52" s="427"/>
      <c r="QI52" s="427"/>
      <c r="QJ52" s="427"/>
      <c r="QK52" s="427"/>
      <c r="QL52" s="427"/>
      <c r="QM52" s="427"/>
      <c r="QN52" s="427"/>
      <c r="QO52" s="427"/>
      <c r="QP52" s="427"/>
      <c r="QQ52" s="427"/>
      <c r="QR52" s="427"/>
      <c r="QS52" s="427"/>
      <c r="QT52" s="427"/>
      <c r="QU52" s="427"/>
      <c r="QV52" s="427"/>
      <c r="QW52" s="427"/>
      <c r="QX52" s="427"/>
      <c r="QY52" s="427"/>
      <c r="QZ52" s="427"/>
      <c r="RA52" s="427"/>
      <c r="RB52" s="427"/>
      <c r="RC52" s="427"/>
      <c r="RD52" s="427"/>
      <c r="RE52" s="427"/>
      <c r="RF52" s="427"/>
      <c r="RG52" s="427"/>
      <c r="RH52" s="427"/>
      <c r="RI52" s="427"/>
      <c r="RJ52" s="427"/>
      <c r="RK52" s="427"/>
      <c r="RL52" s="427"/>
      <c r="RM52" s="427"/>
      <c r="RN52" s="427"/>
      <c r="RO52" s="427"/>
      <c r="RP52" s="427"/>
      <c r="RQ52" s="427"/>
      <c r="RR52" s="427"/>
      <c r="RS52" s="427"/>
      <c r="RT52" s="427"/>
      <c r="RU52" s="427"/>
      <c r="RV52" s="427"/>
      <c r="RW52" s="427"/>
      <c r="RX52" s="427"/>
      <c r="RY52" s="427"/>
      <c r="RZ52" s="427"/>
      <c r="SA52" s="427"/>
      <c r="SB52" s="427"/>
      <c r="SC52" s="427"/>
      <c r="SD52" s="427"/>
      <c r="SE52" s="427"/>
      <c r="SF52" s="427"/>
      <c r="SG52" s="427"/>
      <c r="SH52" s="427"/>
      <c r="SI52" s="427"/>
      <c r="SJ52" s="427"/>
      <c r="SK52" s="427"/>
      <c r="SL52" s="427"/>
      <c r="SM52" s="427"/>
      <c r="SN52" s="427"/>
      <c r="SO52" s="427"/>
      <c r="SP52" s="427"/>
      <c r="SQ52" s="427"/>
      <c r="SR52" s="427"/>
      <c r="SS52" s="427"/>
      <c r="ST52" s="427"/>
      <c r="SU52" s="427"/>
      <c r="SV52" s="427"/>
      <c r="SW52" s="427"/>
      <c r="SX52" s="427"/>
      <c r="SY52" s="427"/>
      <c r="SZ52" s="427"/>
      <c r="TA52" s="427"/>
      <c r="TB52" s="427"/>
      <c r="TC52" s="427"/>
    </row>
    <row r="53" spans="1:523" s="378" customFormat="1" ht="15.75">
      <c r="A53" s="631" t="s">
        <v>825</v>
      </c>
      <c r="B53" s="608" t="s">
        <v>544</v>
      </c>
      <c r="C53" s="609" t="s">
        <v>157</v>
      </c>
      <c r="D53" s="609" t="s">
        <v>867</v>
      </c>
      <c r="E53" s="610" t="s">
        <v>868</v>
      </c>
      <c r="F53" s="610" t="s">
        <v>578</v>
      </c>
      <c r="G53" s="611" t="s">
        <v>572</v>
      </c>
      <c r="H53" s="609" t="s">
        <v>873</v>
      </c>
      <c r="I53" s="609" t="s">
        <v>874</v>
      </c>
      <c r="J53" s="609" t="s">
        <v>882</v>
      </c>
      <c r="K53" s="623">
        <v>2607901</v>
      </c>
      <c r="L53" s="613">
        <v>210.03</v>
      </c>
      <c r="M53" s="104"/>
      <c r="N53" s="594"/>
      <c r="O53" s="594"/>
      <c r="P53" s="594"/>
      <c r="Q53" s="594"/>
      <c r="R53" s="594"/>
      <c r="S53" s="594"/>
      <c r="T53" s="594"/>
      <c r="U53" s="594"/>
      <c r="V53" s="594"/>
      <c r="W53" s="594"/>
      <c r="X53" s="594"/>
      <c r="Y53" s="594"/>
      <c r="Z53" s="594"/>
      <c r="AA53" s="594"/>
      <c r="AB53" s="594"/>
      <c r="AC53" s="594"/>
      <c r="AD53" s="594"/>
      <c r="AE53" s="594"/>
      <c r="AF53" s="594"/>
      <c r="AG53" s="594"/>
      <c r="AH53" s="594"/>
      <c r="AI53" s="594"/>
      <c r="AJ53" s="594"/>
      <c r="AK53" s="594"/>
      <c r="AL53" s="594"/>
      <c r="AM53" s="594"/>
      <c r="AN53" s="594"/>
      <c r="AO53" s="594"/>
      <c r="AP53" s="594"/>
      <c r="AQ53" s="594"/>
      <c r="AR53" s="594"/>
      <c r="AS53" s="594"/>
      <c r="AT53" s="594"/>
      <c r="AU53" s="594"/>
      <c r="AV53" s="594"/>
      <c r="AW53" s="594"/>
      <c r="AX53" s="594"/>
      <c r="AY53" s="594"/>
      <c r="AZ53" s="594"/>
      <c r="BA53" s="594"/>
      <c r="BB53" s="594"/>
      <c r="BC53" s="594"/>
      <c r="BD53" s="594"/>
      <c r="BE53" s="594"/>
      <c r="BF53" s="594"/>
      <c r="BG53" s="594"/>
      <c r="BH53" s="594"/>
      <c r="BI53" s="594"/>
      <c r="BJ53" s="594"/>
      <c r="BK53" s="594"/>
      <c r="BL53" s="594"/>
      <c r="BM53" s="594"/>
      <c r="BN53" s="594"/>
      <c r="BO53" s="594"/>
      <c r="BP53" s="594"/>
      <c r="BQ53" s="594"/>
      <c r="BR53" s="594"/>
      <c r="BS53" s="594"/>
      <c r="BT53" s="594"/>
      <c r="BU53" s="594"/>
      <c r="BV53" s="594"/>
      <c r="BW53" s="594"/>
      <c r="BX53" s="594"/>
      <c r="BY53" s="594"/>
      <c r="BZ53" s="594"/>
      <c r="CA53" s="594"/>
      <c r="CB53" s="594"/>
      <c r="CC53" s="594"/>
      <c r="CD53" s="594"/>
      <c r="CE53" s="594"/>
      <c r="CF53" s="594"/>
      <c r="CG53" s="594"/>
      <c r="CH53" s="594"/>
      <c r="CI53" s="594"/>
      <c r="CJ53" s="594"/>
      <c r="CK53" s="594"/>
      <c r="CL53" s="594"/>
      <c r="CM53" s="594"/>
      <c r="CN53" s="594"/>
      <c r="CO53" s="594"/>
      <c r="CP53" s="594"/>
      <c r="CQ53" s="594"/>
      <c r="CR53" s="594"/>
      <c r="CS53" s="594"/>
      <c r="CT53" s="594"/>
      <c r="CU53" s="594"/>
      <c r="CV53" s="594"/>
      <c r="CW53" s="594"/>
      <c r="CX53" s="594"/>
      <c r="CY53" s="594"/>
      <c r="CZ53" s="594"/>
      <c r="DA53" s="594"/>
      <c r="DB53" s="594"/>
      <c r="DC53" s="594"/>
      <c r="DD53" s="594"/>
      <c r="DE53" s="594"/>
      <c r="DF53" s="594"/>
      <c r="DG53" s="594"/>
      <c r="DH53" s="594"/>
      <c r="DI53" s="594"/>
      <c r="DJ53" s="594"/>
      <c r="DK53" s="594"/>
      <c r="DL53" s="594"/>
      <c r="DM53" s="594"/>
      <c r="DN53" s="594"/>
      <c r="DO53" s="594"/>
      <c r="DP53" s="594"/>
      <c r="DQ53" s="594"/>
      <c r="DR53" s="594"/>
      <c r="DS53" s="594"/>
      <c r="DT53" s="594"/>
      <c r="DU53" s="594"/>
      <c r="DV53" s="594"/>
      <c r="DW53" s="594"/>
      <c r="DX53" s="594"/>
      <c r="DY53" s="594"/>
      <c r="DZ53" s="594"/>
      <c r="EA53" s="594"/>
      <c r="EB53" s="594"/>
      <c r="EC53" s="594"/>
      <c r="ED53" s="594"/>
      <c r="EE53" s="594"/>
      <c r="EF53" s="594"/>
      <c r="EG53" s="594"/>
      <c r="EH53" s="594"/>
      <c r="EI53" s="594"/>
      <c r="EJ53" s="594"/>
      <c r="EK53" s="594"/>
      <c r="EL53" s="594"/>
      <c r="EM53" s="594"/>
      <c r="EN53" s="594"/>
      <c r="EO53" s="594"/>
      <c r="EP53" s="594"/>
      <c r="EQ53" s="594"/>
      <c r="ER53" s="594"/>
      <c r="ES53" s="594"/>
      <c r="ET53" s="594"/>
      <c r="EU53" s="594"/>
      <c r="EV53" s="594"/>
      <c r="EW53" s="594"/>
      <c r="EX53" s="594"/>
      <c r="EY53" s="594"/>
      <c r="EZ53" s="594"/>
      <c r="FA53" s="594"/>
      <c r="FB53" s="594"/>
      <c r="FC53" s="594"/>
      <c r="FD53" s="594"/>
      <c r="FE53" s="594"/>
      <c r="FF53" s="594"/>
      <c r="FG53" s="594"/>
      <c r="FH53" s="594"/>
      <c r="FI53" s="594"/>
      <c r="FJ53" s="594"/>
      <c r="FK53" s="594"/>
      <c r="FL53" s="594"/>
      <c r="FM53" s="594"/>
      <c r="FN53" s="594"/>
      <c r="FO53" s="594"/>
      <c r="FP53" s="594"/>
      <c r="FQ53" s="594"/>
      <c r="FR53" s="594"/>
      <c r="FS53" s="427"/>
      <c r="FT53" s="427"/>
      <c r="FU53" s="427"/>
      <c r="FV53" s="427"/>
      <c r="FW53" s="427"/>
      <c r="FX53" s="427"/>
      <c r="FY53" s="427"/>
      <c r="FZ53" s="427"/>
      <c r="GA53" s="427"/>
      <c r="GB53" s="427"/>
      <c r="GC53" s="427"/>
      <c r="GD53" s="427"/>
      <c r="GE53" s="427"/>
      <c r="GF53" s="427"/>
      <c r="GG53" s="427"/>
      <c r="GH53" s="427"/>
      <c r="GI53" s="427"/>
      <c r="GJ53" s="427"/>
      <c r="GK53" s="427"/>
      <c r="GL53" s="427"/>
      <c r="GM53" s="427"/>
      <c r="GN53" s="427"/>
      <c r="GO53" s="427"/>
      <c r="GP53" s="427"/>
      <c r="GQ53" s="427"/>
      <c r="GR53" s="427"/>
      <c r="GS53" s="427"/>
      <c r="GT53" s="427"/>
      <c r="GU53" s="427"/>
      <c r="GV53" s="427"/>
      <c r="GW53" s="427"/>
      <c r="GX53" s="427"/>
      <c r="GY53" s="427"/>
      <c r="GZ53" s="427"/>
      <c r="HA53" s="427"/>
      <c r="HB53" s="427"/>
      <c r="HC53" s="427"/>
      <c r="HD53" s="427"/>
      <c r="HE53" s="427"/>
      <c r="HF53" s="427"/>
      <c r="HG53" s="427"/>
      <c r="HH53" s="427"/>
      <c r="HI53" s="427"/>
      <c r="HJ53" s="427"/>
      <c r="HK53" s="427"/>
      <c r="HL53" s="427"/>
      <c r="HM53" s="427"/>
      <c r="HN53" s="427"/>
      <c r="HO53" s="427"/>
      <c r="HP53" s="427"/>
      <c r="HQ53" s="427"/>
      <c r="HR53" s="427"/>
      <c r="HS53" s="427"/>
      <c r="HT53" s="427"/>
      <c r="HU53" s="427"/>
      <c r="HV53" s="427"/>
      <c r="HW53" s="427"/>
      <c r="HX53" s="427"/>
      <c r="HY53" s="427"/>
      <c r="HZ53" s="427"/>
      <c r="IA53" s="427"/>
      <c r="IB53" s="427"/>
      <c r="IC53" s="427"/>
      <c r="ID53" s="427"/>
      <c r="IE53" s="427"/>
      <c r="IF53" s="427"/>
      <c r="IG53" s="427"/>
      <c r="IH53" s="427"/>
      <c r="II53" s="427"/>
      <c r="IJ53" s="427"/>
      <c r="IK53" s="427"/>
      <c r="IL53" s="427"/>
      <c r="IM53" s="427"/>
      <c r="IN53" s="427"/>
      <c r="IO53" s="427"/>
      <c r="IP53" s="427"/>
      <c r="IQ53" s="427"/>
      <c r="IR53" s="427"/>
      <c r="IS53" s="427"/>
      <c r="IT53" s="427"/>
      <c r="IU53" s="427"/>
      <c r="IV53" s="427"/>
      <c r="IW53" s="427"/>
      <c r="IX53" s="427"/>
      <c r="IY53" s="427"/>
      <c r="IZ53" s="427"/>
      <c r="JA53" s="427"/>
      <c r="JB53" s="427"/>
      <c r="JC53" s="427"/>
      <c r="JD53" s="427"/>
      <c r="JE53" s="427"/>
      <c r="JF53" s="427"/>
      <c r="JG53" s="427"/>
      <c r="JH53" s="427"/>
      <c r="JI53" s="427"/>
      <c r="JJ53" s="427"/>
      <c r="JK53" s="427"/>
      <c r="JL53" s="427"/>
      <c r="JM53" s="427"/>
      <c r="JN53" s="427"/>
      <c r="JO53" s="427"/>
      <c r="JP53" s="427"/>
      <c r="JQ53" s="427"/>
      <c r="JR53" s="427"/>
      <c r="JS53" s="427"/>
      <c r="JT53" s="427"/>
      <c r="JU53" s="427"/>
      <c r="JV53" s="427"/>
      <c r="JW53" s="427"/>
      <c r="JX53" s="427"/>
      <c r="JY53" s="427"/>
      <c r="JZ53" s="427"/>
      <c r="KA53" s="427"/>
      <c r="KB53" s="427"/>
      <c r="KC53" s="427"/>
      <c r="KD53" s="427"/>
      <c r="KE53" s="427"/>
      <c r="KF53" s="427"/>
      <c r="KG53" s="427"/>
      <c r="KH53" s="427"/>
      <c r="KI53" s="427"/>
      <c r="KJ53" s="427"/>
      <c r="KK53" s="427"/>
      <c r="KL53" s="427"/>
      <c r="KM53" s="427"/>
      <c r="KN53" s="427"/>
      <c r="KO53" s="427"/>
      <c r="KP53" s="427"/>
      <c r="KQ53" s="427"/>
      <c r="KR53" s="427"/>
      <c r="KS53" s="427"/>
      <c r="KT53" s="427"/>
      <c r="KU53" s="427"/>
      <c r="KV53" s="427"/>
      <c r="KW53" s="427"/>
      <c r="KX53" s="427"/>
      <c r="KY53" s="427"/>
      <c r="KZ53" s="427"/>
      <c r="LA53" s="427"/>
      <c r="LB53" s="427"/>
      <c r="LC53" s="427"/>
      <c r="LD53" s="427"/>
      <c r="LE53" s="427"/>
      <c r="LF53" s="427"/>
      <c r="LG53" s="427"/>
      <c r="LH53" s="427"/>
      <c r="LI53" s="427"/>
      <c r="LJ53" s="427"/>
      <c r="LK53" s="427"/>
      <c r="LL53" s="427"/>
      <c r="LM53" s="427"/>
      <c r="LN53" s="427"/>
      <c r="LO53" s="427"/>
      <c r="LP53" s="427"/>
      <c r="LQ53" s="427"/>
      <c r="LR53" s="427"/>
      <c r="LS53" s="427"/>
      <c r="LT53" s="427"/>
      <c r="LU53" s="427"/>
      <c r="LV53" s="427"/>
      <c r="LW53" s="427"/>
      <c r="LX53" s="427"/>
      <c r="LY53" s="427"/>
      <c r="LZ53" s="427"/>
      <c r="MA53" s="427"/>
      <c r="MB53" s="427"/>
      <c r="MC53" s="427"/>
      <c r="MD53" s="427"/>
      <c r="ME53" s="427"/>
      <c r="MF53" s="427"/>
      <c r="MG53" s="427"/>
      <c r="MH53" s="427"/>
      <c r="MI53" s="427"/>
      <c r="MJ53" s="427"/>
      <c r="MK53" s="427"/>
      <c r="ML53" s="427"/>
      <c r="MM53" s="427"/>
      <c r="MN53" s="427"/>
      <c r="MO53" s="427"/>
      <c r="MP53" s="427"/>
      <c r="MQ53" s="427"/>
      <c r="MR53" s="427"/>
      <c r="MS53" s="427"/>
      <c r="MT53" s="427"/>
      <c r="MU53" s="427"/>
      <c r="MV53" s="427"/>
      <c r="MW53" s="427"/>
      <c r="MX53" s="427"/>
      <c r="MY53" s="427"/>
      <c r="MZ53" s="427"/>
      <c r="NA53" s="427"/>
      <c r="NB53" s="427"/>
      <c r="NC53" s="427"/>
      <c r="ND53" s="427"/>
      <c r="NE53" s="427"/>
      <c r="NF53" s="427"/>
      <c r="NG53" s="427"/>
      <c r="NH53" s="427"/>
      <c r="NI53" s="427"/>
      <c r="NJ53" s="427"/>
      <c r="NK53" s="427"/>
      <c r="NL53" s="427"/>
      <c r="NM53" s="427"/>
      <c r="NN53" s="427"/>
      <c r="NO53" s="427"/>
      <c r="NP53" s="427"/>
      <c r="NQ53" s="427"/>
      <c r="NR53" s="427"/>
      <c r="NS53" s="427"/>
      <c r="NT53" s="427"/>
      <c r="NU53" s="427"/>
      <c r="NV53" s="427"/>
      <c r="NW53" s="427"/>
      <c r="NX53" s="427"/>
      <c r="NY53" s="427"/>
      <c r="NZ53" s="427"/>
      <c r="OA53" s="427"/>
      <c r="OB53" s="427"/>
      <c r="OC53" s="427"/>
      <c r="OD53" s="427"/>
      <c r="OE53" s="427"/>
      <c r="OF53" s="427"/>
      <c r="OG53" s="427"/>
      <c r="OH53" s="427"/>
      <c r="OI53" s="427"/>
      <c r="OJ53" s="427"/>
      <c r="OK53" s="427"/>
      <c r="OL53" s="427"/>
      <c r="OM53" s="427"/>
      <c r="ON53" s="427"/>
      <c r="OO53" s="427"/>
      <c r="OP53" s="427"/>
      <c r="OQ53" s="427"/>
      <c r="OR53" s="427"/>
      <c r="OS53" s="427"/>
      <c r="OT53" s="427"/>
      <c r="OU53" s="427"/>
      <c r="OV53" s="427"/>
      <c r="OW53" s="427"/>
      <c r="OX53" s="427"/>
      <c r="OY53" s="427"/>
      <c r="OZ53" s="427"/>
      <c r="PA53" s="427"/>
      <c r="PB53" s="427"/>
      <c r="PC53" s="427"/>
      <c r="PD53" s="427"/>
      <c r="PE53" s="427"/>
      <c r="PF53" s="427"/>
      <c r="PG53" s="427"/>
      <c r="PH53" s="427"/>
      <c r="PI53" s="427"/>
      <c r="PJ53" s="427"/>
      <c r="PK53" s="427"/>
      <c r="PL53" s="427"/>
      <c r="PM53" s="427"/>
      <c r="PN53" s="427"/>
      <c r="PO53" s="427"/>
      <c r="PP53" s="427"/>
      <c r="PQ53" s="427"/>
      <c r="PR53" s="427"/>
      <c r="PS53" s="427"/>
      <c r="PT53" s="427"/>
      <c r="PU53" s="427"/>
      <c r="PV53" s="427"/>
      <c r="PW53" s="427"/>
      <c r="PX53" s="427"/>
      <c r="PY53" s="427"/>
      <c r="PZ53" s="427"/>
      <c r="QA53" s="427"/>
      <c r="QB53" s="427"/>
      <c r="QC53" s="427"/>
      <c r="QD53" s="427"/>
      <c r="QE53" s="427"/>
      <c r="QF53" s="427"/>
      <c r="QG53" s="427"/>
      <c r="QH53" s="427"/>
      <c r="QI53" s="427"/>
      <c r="QJ53" s="427"/>
      <c r="QK53" s="427"/>
      <c r="QL53" s="427"/>
      <c r="QM53" s="427"/>
      <c r="QN53" s="427"/>
      <c r="QO53" s="427"/>
      <c r="QP53" s="427"/>
      <c r="QQ53" s="427"/>
      <c r="QR53" s="427"/>
      <c r="QS53" s="427"/>
      <c r="QT53" s="427"/>
      <c r="QU53" s="427"/>
      <c r="QV53" s="427"/>
      <c r="QW53" s="427"/>
      <c r="QX53" s="427"/>
      <c r="QY53" s="427"/>
      <c r="QZ53" s="427"/>
      <c r="RA53" s="427"/>
      <c r="RB53" s="427"/>
      <c r="RC53" s="427"/>
      <c r="RD53" s="427"/>
      <c r="RE53" s="427"/>
      <c r="RF53" s="427"/>
      <c r="RG53" s="427"/>
      <c r="RH53" s="427"/>
      <c r="RI53" s="427"/>
      <c r="RJ53" s="427"/>
      <c r="RK53" s="427"/>
      <c r="RL53" s="427"/>
      <c r="RM53" s="427"/>
      <c r="RN53" s="427"/>
      <c r="RO53" s="427"/>
      <c r="RP53" s="427"/>
      <c r="RQ53" s="427"/>
      <c r="RR53" s="427"/>
      <c r="RS53" s="427"/>
      <c r="RT53" s="427"/>
      <c r="RU53" s="427"/>
      <c r="RV53" s="427"/>
      <c r="RW53" s="427"/>
      <c r="RX53" s="427"/>
      <c r="RY53" s="427"/>
      <c r="RZ53" s="427"/>
      <c r="SA53" s="427"/>
      <c r="SB53" s="427"/>
      <c r="SC53" s="427"/>
      <c r="SD53" s="427"/>
      <c r="SE53" s="427"/>
      <c r="SF53" s="427"/>
      <c r="SG53" s="427"/>
      <c r="SH53" s="427"/>
      <c r="SI53" s="427"/>
      <c r="SJ53" s="427"/>
      <c r="SK53" s="427"/>
      <c r="SL53" s="427"/>
      <c r="SM53" s="427"/>
      <c r="SN53" s="427"/>
      <c r="SO53" s="427"/>
      <c r="SP53" s="427"/>
      <c r="SQ53" s="427"/>
      <c r="SR53" s="427"/>
      <c r="SS53" s="427"/>
      <c r="ST53" s="427"/>
      <c r="SU53" s="427"/>
      <c r="SV53" s="427"/>
      <c r="SW53" s="427"/>
      <c r="SX53" s="427"/>
      <c r="SY53" s="427"/>
      <c r="SZ53" s="427"/>
      <c r="TA53" s="427"/>
      <c r="TB53" s="427"/>
      <c r="TC53" s="427"/>
    </row>
    <row r="54" spans="1:523" s="378" customFormat="1" ht="15.75">
      <c r="A54" s="631" t="s">
        <v>825</v>
      </c>
      <c r="B54" s="608" t="s">
        <v>544</v>
      </c>
      <c r="C54" s="609" t="s">
        <v>157</v>
      </c>
      <c r="D54" s="609" t="s">
        <v>867</v>
      </c>
      <c r="E54" s="610" t="s">
        <v>868</v>
      </c>
      <c r="F54" s="610" t="s">
        <v>578</v>
      </c>
      <c r="G54" s="611" t="s">
        <v>572</v>
      </c>
      <c r="H54" s="609" t="s">
        <v>875</v>
      </c>
      <c r="I54" s="609" t="s">
        <v>876</v>
      </c>
      <c r="J54" s="609" t="s">
        <v>882</v>
      </c>
      <c r="K54" s="623">
        <v>2607901</v>
      </c>
      <c r="L54" s="613">
        <v>150</v>
      </c>
      <c r="M54" s="10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594"/>
      <c r="AJ54" s="594"/>
      <c r="AK54" s="594"/>
      <c r="AL54" s="594"/>
      <c r="AM54" s="594"/>
      <c r="AN54" s="594"/>
      <c r="AO54" s="594"/>
      <c r="AP54" s="594"/>
      <c r="AQ54" s="594"/>
      <c r="AR54" s="594"/>
      <c r="AS54" s="594"/>
      <c r="AT54" s="594"/>
      <c r="AU54" s="594"/>
      <c r="AV54" s="594"/>
      <c r="AW54" s="594"/>
      <c r="AX54" s="594"/>
      <c r="AY54" s="594"/>
      <c r="AZ54" s="594"/>
      <c r="BA54" s="594"/>
      <c r="BB54" s="594"/>
      <c r="BC54" s="594"/>
      <c r="BD54" s="594"/>
      <c r="BE54" s="594"/>
      <c r="BF54" s="594"/>
      <c r="BG54" s="594"/>
      <c r="BH54" s="594"/>
      <c r="BI54" s="594"/>
      <c r="BJ54" s="594"/>
      <c r="BK54" s="594"/>
      <c r="BL54" s="594"/>
      <c r="BM54" s="594"/>
      <c r="BN54" s="594"/>
      <c r="BO54" s="594"/>
      <c r="BP54" s="594"/>
      <c r="BQ54" s="594"/>
      <c r="BR54" s="594"/>
      <c r="BS54" s="594"/>
      <c r="BT54" s="594"/>
      <c r="BU54" s="594"/>
      <c r="BV54" s="594"/>
      <c r="BW54" s="594"/>
      <c r="BX54" s="594"/>
      <c r="BY54" s="594"/>
      <c r="BZ54" s="594"/>
      <c r="CA54" s="594"/>
      <c r="CB54" s="594"/>
      <c r="CC54" s="594"/>
      <c r="CD54" s="594"/>
      <c r="CE54" s="594"/>
      <c r="CF54" s="594"/>
      <c r="CG54" s="594"/>
      <c r="CH54" s="594"/>
      <c r="CI54" s="594"/>
      <c r="CJ54" s="594"/>
      <c r="CK54" s="594"/>
      <c r="CL54" s="594"/>
      <c r="CM54" s="594"/>
      <c r="CN54" s="594"/>
      <c r="CO54" s="594"/>
      <c r="CP54" s="594"/>
      <c r="CQ54" s="594"/>
      <c r="CR54" s="594"/>
      <c r="CS54" s="594"/>
      <c r="CT54" s="594"/>
      <c r="CU54" s="594"/>
      <c r="CV54" s="594"/>
      <c r="CW54" s="594"/>
      <c r="CX54" s="594"/>
      <c r="CY54" s="594"/>
      <c r="CZ54" s="594"/>
      <c r="DA54" s="594"/>
      <c r="DB54" s="594"/>
      <c r="DC54" s="594"/>
      <c r="DD54" s="594"/>
      <c r="DE54" s="594"/>
      <c r="DF54" s="594"/>
      <c r="DG54" s="594"/>
      <c r="DH54" s="594"/>
      <c r="DI54" s="594"/>
      <c r="DJ54" s="594"/>
      <c r="DK54" s="594"/>
      <c r="DL54" s="594"/>
      <c r="DM54" s="594"/>
      <c r="DN54" s="594"/>
      <c r="DO54" s="594"/>
      <c r="DP54" s="594"/>
      <c r="DQ54" s="594"/>
      <c r="DR54" s="594"/>
      <c r="DS54" s="594"/>
      <c r="DT54" s="594"/>
      <c r="DU54" s="594"/>
      <c r="DV54" s="594"/>
      <c r="DW54" s="594"/>
      <c r="DX54" s="594"/>
      <c r="DY54" s="594"/>
      <c r="DZ54" s="594"/>
      <c r="EA54" s="594"/>
      <c r="EB54" s="594"/>
      <c r="EC54" s="594"/>
      <c r="ED54" s="594"/>
      <c r="EE54" s="594"/>
      <c r="EF54" s="594"/>
      <c r="EG54" s="594"/>
      <c r="EH54" s="594"/>
      <c r="EI54" s="594"/>
      <c r="EJ54" s="594"/>
      <c r="EK54" s="594"/>
      <c r="EL54" s="594"/>
      <c r="EM54" s="594"/>
      <c r="EN54" s="594"/>
      <c r="EO54" s="594"/>
      <c r="EP54" s="594"/>
      <c r="EQ54" s="594"/>
      <c r="ER54" s="594"/>
      <c r="ES54" s="594"/>
      <c r="ET54" s="594"/>
      <c r="EU54" s="594"/>
      <c r="EV54" s="594"/>
      <c r="EW54" s="594"/>
      <c r="EX54" s="594"/>
      <c r="EY54" s="594"/>
      <c r="EZ54" s="594"/>
      <c r="FA54" s="594"/>
      <c r="FB54" s="594"/>
      <c r="FC54" s="594"/>
      <c r="FD54" s="594"/>
      <c r="FE54" s="594"/>
      <c r="FF54" s="594"/>
      <c r="FG54" s="594"/>
      <c r="FH54" s="594"/>
      <c r="FI54" s="594"/>
      <c r="FJ54" s="594"/>
      <c r="FK54" s="594"/>
      <c r="FL54" s="594"/>
      <c r="FM54" s="594"/>
      <c r="FN54" s="594"/>
      <c r="FO54" s="594"/>
      <c r="FP54" s="594"/>
      <c r="FQ54" s="594"/>
      <c r="FR54" s="594"/>
      <c r="FS54" s="427"/>
      <c r="FT54" s="427"/>
      <c r="FU54" s="427"/>
      <c r="FV54" s="427"/>
      <c r="FW54" s="427"/>
      <c r="FX54" s="427"/>
      <c r="FY54" s="427"/>
      <c r="FZ54" s="427"/>
      <c r="GA54" s="427"/>
      <c r="GB54" s="427"/>
      <c r="GC54" s="427"/>
      <c r="GD54" s="427"/>
      <c r="GE54" s="427"/>
      <c r="GF54" s="427"/>
      <c r="GG54" s="427"/>
      <c r="GH54" s="427"/>
      <c r="GI54" s="427"/>
      <c r="GJ54" s="427"/>
      <c r="GK54" s="427"/>
      <c r="GL54" s="427"/>
      <c r="GM54" s="427"/>
      <c r="GN54" s="427"/>
      <c r="GO54" s="427"/>
      <c r="GP54" s="427"/>
      <c r="GQ54" s="427"/>
      <c r="GR54" s="427"/>
      <c r="GS54" s="427"/>
      <c r="GT54" s="427"/>
      <c r="GU54" s="427"/>
      <c r="GV54" s="427"/>
      <c r="GW54" s="427"/>
      <c r="GX54" s="427"/>
      <c r="GY54" s="427"/>
      <c r="GZ54" s="427"/>
      <c r="HA54" s="427"/>
      <c r="HB54" s="427"/>
      <c r="HC54" s="427"/>
      <c r="HD54" s="427"/>
      <c r="HE54" s="427"/>
      <c r="HF54" s="427"/>
      <c r="HG54" s="427"/>
      <c r="HH54" s="427"/>
      <c r="HI54" s="427"/>
      <c r="HJ54" s="427"/>
      <c r="HK54" s="427"/>
      <c r="HL54" s="427"/>
      <c r="HM54" s="427"/>
      <c r="HN54" s="427"/>
      <c r="HO54" s="427"/>
      <c r="HP54" s="427"/>
      <c r="HQ54" s="427"/>
      <c r="HR54" s="427"/>
      <c r="HS54" s="427"/>
      <c r="HT54" s="427"/>
      <c r="HU54" s="427"/>
      <c r="HV54" s="427"/>
      <c r="HW54" s="427"/>
      <c r="HX54" s="427"/>
      <c r="HY54" s="427"/>
      <c r="HZ54" s="427"/>
      <c r="IA54" s="427"/>
      <c r="IB54" s="427"/>
      <c r="IC54" s="427"/>
      <c r="ID54" s="427"/>
      <c r="IE54" s="427"/>
      <c r="IF54" s="427"/>
      <c r="IG54" s="427"/>
      <c r="IH54" s="427"/>
      <c r="II54" s="427"/>
      <c r="IJ54" s="427"/>
      <c r="IK54" s="427"/>
      <c r="IL54" s="427"/>
      <c r="IM54" s="427"/>
      <c r="IN54" s="427"/>
      <c r="IO54" s="427"/>
      <c r="IP54" s="427"/>
      <c r="IQ54" s="427"/>
      <c r="IR54" s="427"/>
      <c r="IS54" s="427"/>
      <c r="IT54" s="427"/>
      <c r="IU54" s="427"/>
      <c r="IV54" s="427"/>
      <c r="IW54" s="427"/>
      <c r="IX54" s="427"/>
      <c r="IY54" s="427"/>
      <c r="IZ54" s="427"/>
      <c r="JA54" s="427"/>
      <c r="JB54" s="427"/>
      <c r="JC54" s="427"/>
      <c r="JD54" s="427"/>
      <c r="JE54" s="427"/>
      <c r="JF54" s="427"/>
      <c r="JG54" s="427"/>
      <c r="JH54" s="427"/>
      <c r="JI54" s="427"/>
      <c r="JJ54" s="427"/>
      <c r="JK54" s="427"/>
      <c r="JL54" s="427"/>
      <c r="JM54" s="427"/>
      <c r="JN54" s="427"/>
      <c r="JO54" s="427"/>
      <c r="JP54" s="427"/>
      <c r="JQ54" s="427"/>
      <c r="JR54" s="427"/>
      <c r="JS54" s="427"/>
      <c r="JT54" s="427"/>
      <c r="JU54" s="427"/>
      <c r="JV54" s="427"/>
      <c r="JW54" s="427"/>
      <c r="JX54" s="427"/>
      <c r="JY54" s="427"/>
      <c r="JZ54" s="427"/>
      <c r="KA54" s="427"/>
      <c r="KB54" s="427"/>
      <c r="KC54" s="427"/>
      <c r="KD54" s="427"/>
      <c r="KE54" s="427"/>
      <c r="KF54" s="427"/>
      <c r="KG54" s="427"/>
      <c r="KH54" s="427"/>
      <c r="KI54" s="427"/>
      <c r="KJ54" s="427"/>
      <c r="KK54" s="427"/>
      <c r="KL54" s="427"/>
      <c r="KM54" s="427"/>
      <c r="KN54" s="427"/>
      <c r="KO54" s="427"/>
      <c r="KP54" s="427"/>
      <c r="KQ54" s="427"/>
      <c r="KR54" s="427"/>
      <c r="KS54" s="427"/>
      <c r="KT54" s="427"/>
      <c r="KU54" s="427"/>
      <c r="KV54" s="427"/>
      <c r="KW54" s="427"/>
      <c r="KX54" s="427"/>
      <c r="KY54" s="427"/>
      <c r="KZ54" s="427"/>
      <c r="LA54" s="427"/>
      <c r="LB54" s="427"/>
      <c r="LC54" s="427"/>
      <c r="LD54" s="427"/>
      <c r="LE54" s="427"/>
      <c r="LF54" s="427"/>
      <c r="LG54" s="427"/>
      <c r="LH54" s="427"/>
      <c r="LI54" s="427"/>
      <c r="LJ54" s="427"/>
      <c r="LK54" s="427"/>
      <c r="LL54" s="427"/>
      <c r="LM54" s="427"/>
      <c r="LN54" s="427"/>
      <c r="LO54" s="427"/>
      <c r="LP54" s="427"/>
      <c r="LQ54" s="427"/>
      <c r="LR54" s="427"/>
      <c r="LS54" s="427"/>
      <c r="LT54" s="427"/>
      <c r="LU54" s="427"/>
      <c r="LV54" s="427"/>
      <c r="LW54" s="427"/>
      <c r="LX54" s="427"/>
      <c r="LY54" s="427"/>
      <c r="LZ54" s="427"/>
      <c r="MA54" s="427"/>
      <c r="MB54" s="427"/>
      <c r="MC54" s="427"/>
      <c r="MD54" s="427"/>
      <c r="ME54" s="427"/>
      <c r="MF54" s="427"/>
      <c r="MG54" s="427"/>
      <c r="MH54" s="427"/>
      <c r="MI54" s="427"/>
      <c r="MJ54" s="427"/>
      <c r="MK54" s="427"/>
      <c r="ML54" s="427"/>
      <c r="MM54" s="427"/>
      <c r="MN54" s="427"/>
      <c r="MO54" s="427"/>
      <c r="MP54" s="427"/>
      <c r="MQ54" s="427"/>
      <c r="MR54" s="427"/>
      <c r="MS54" s="427"/>
      <c r="MT54" s="427"/>
      <c r="MU54" s="427"/>
      <c r="MV54" s="427"/>
      <c r="MW54" s="427"/>
      <c r="MX54" s="427"/>
      <c r="MY54" s="427"/>
      <c r="MZ54" s="427"/>
      <c r="NA54" s="427"/>
      <c r="NB54" s="427"/>
      <c r="NC54" s="427"/>
      <c r="ND54" s="427"/>
      <c r="NE54" s="427"/>
      <c r="NF54" s="427"/>
      <c r="NG54" s="427"/>
      <c r="NH54" s="427"/>
      <c r="NI54" s="427"/>
      <c r="NJ54" s="427"/>
      <c r="NK54" s="427"/>
      <c r="NL54" s="427"/>
      <c r="NM54" s="427"/>
      <c r="NN54" s="427"/>
      <c r="NO54" s="427"/>
      <c r="NP54" s="427"/>
      <c r="NQ54" s="427"/>
      <c r="NR54" s="427"/>
      <c r="NS54" s="427"/>
      <c r="NT54" s="427"/>
      <c r="NU54" s="427"/>
      <c r="NV54" s="427"/>
      <c r="NW54" s="427"/>
      <c r="NX54" s="427"/>
      <c r="NY54" s="427"/>
      <c r="NZ54" s="427"/>
      <c r="OA54" s="427"/>
      <c r="OB54" s="427"/>
      <c r="OC54" s="427"/>
      <c r="OD54" s="427"/>
      <c r="OE54" s="427"/>
      <c r="OF54" s="427"/>
      <c r="OG54" s="427"/>
      <c r="OH54" s="427"/>
      <c r="OI54" s="427"/>
      <c r="OJ54" s="427"/>
      <c r="OK54" s="427"/>
      <c r="OL54" s="427"/>
      <c r="OM54" s="427"/>
      <c r="ON54" s="427"/>
      <c r="OO54" s="427"/>
      <c r="OP54" s="427"/>
      <c r="OQ54" s="427"/>
      <c r="OR54" s="427"/>
      <c r="OS54" s="427"/>
      <c r="OT54" s="427"/>
      <c r="OU54" s="427"/>
      <c r="OV54" s="427"/>
      <c r="OW54" s="427"/>
      <c r="OX54" s="427"/>
      <c r="OY54" s="427"/>
      <c r="OZ54" s="427"/>
      <c r="PA54" s="427"/>
      <c r="PB54" s="427"/>
      <c r="PC54" s="427"/>
      <c r="PD54" s="427"/>
      <c r="PE54" s="427"/>
      <c r="PF54" s="427"/>
      <c r="PG54" s="427"/>
      <c r="PH54" s="427"/>
      <c r="PI54" s="427"/>
      <c r="PJ54" s="427"/>
      <c r="PK54" s="427"/>
      <c r="PL54" s="427"/>
      <c r="PM54" s="427"/>
      <c r="PN54" s="427"/>
      <c r="PO54" s="427"/>
      <c r="PP54" s="427"/>
      <c r="PQ54" s="427"/>
      <c r="PR54" s="427"/>
      <c r="PS54" s="427"/>
      <c r="PT54" s="427"/>
      <c r="PU54" s="427"/>
      <c r="PV54" s="427"/>
      <c r="PW54" s="427"/>
      <c r="PX54" s="427"/>
      <c r="PY54" s="427"/>
      <c r="PZ54" s="427"/>
      <c r="QA54" s="427"/>
      <c r="QB54" s="427"/>
      <c r="QC54" s="427"/>
      <c r="QD54" s="427"/>
      <c r="QE54" s="427"/>
      <c r="QF54" s="427"/>
      <c r="QG54" s="427"/>
      <c r="QH54" s="427"/>
      <c r="QI54" s="427"/>
      <c r="QJ54" s="427"/>
      <c r="QK54" s="427"/>
      <c r="QL54" s="427"/>
      <c r="QM54" s="427"/>
      <c r="QN54" s="427"/>
      <c r="QO54" s="427"/>
      <c r="QP54" s="427"/>
      <c r="QQ54" s="427"/>
      <c r="QR54" s="427"/>
      <c r="QS54" s="427"/>
      <c r="QT54" s="427"/>
      <c r="QU54" s="427"/>
      <c r="QV54" s="427"/>
      <c r="QW54" s="427"/>
      <c r="QX54" s="427"/>
      <c r="QY54" s="427"/>
      <c r="QZ54" s="427"/>
      <c r="RA54" s="427"/>
      <c r="RB54" s="427"/>
      <c r="RC54" s="427"/>
      <c r="RD54" s="427"/>
      <c r="RE54" s="427"/>
      <c r="RF54" s="427"/>
      <c r="RG54" s="427"/>
      <c r="RH54" s="427"/>
      <c r="RI54" s="427"/>
      <c r="RJ54" s="427"/>
      <c r="RK54" s="427"/>
      <c r="RL54" s="427"/>
      <c r="RM54" s="427"/>
      <c r="RN54" s="427"/>
      <c r="RO54" s="427"/>
      <c r="RP54" s="427"/>
      <c r="RQ54" s="427"/>
      <c r="RR54" s="427"/>
      <c r="RS54" s="427"/>
      <c r="RT54" s="427"/>
      <c r="RU54" s="427"/>
      <c r="RV54" s="427"/>
      <c r="RW54" s="427"/>
      <c r="RX54" s="427"/>
      <c r="RY54" s="427"/>
      <c r="RZ54" s="427"/>
      <c r="SA54" s="427"/>
      <c r="SB54" s="427"/>
      <c r="SC54" s="427"/>
      <c r="SD54" s="427"/>
      <c r="SE54" s="427"/>
      <c r="SF54" s="427"/>
      <c r="SG54" s="427"/>
      <c r="SH54" s="427"/>
      <c r="SI54" s="427"/>
      <c r="SJ54" s="427"/>
      <c r="SK54" s="427"/>
      <c r="SL54" s="427"/>
      <c r="SM54" s="427"/>
      <c r="SN54" s="427"/>
      <c r="SO54" s="427"/>
      <c r="SP54" s="427"/>
      <c r="SQ54" s="427"/>
      <c r="SR54" s="427"/>
      <c r="SS54" s="427"/>
      <c r="ST54" s="427"/>
      <c r="SU54" s="427"/>
      <c r="SV54" s="427"/>
      <c r="SW54" s="427"/>
      <c r="SX54" s="427"/>
      <c r="SY54" s="427"/>
      <c r="SZ54" s="427"/>
      <c r="TA54" s="427"/>
      <c r="TB54" s="427"/>
      <c r="TC54" s="427"/>
    </row>
    <row r="55" spans="1:523" s="378" customFormat="1" ht="15.75">
      <c r="A55" s="631" t="s">
        <v>825</v>
      </c>
      <c r="B55" s="608" t="s">
        <v>544</v>
      </c>
      <c r="C55" s="609" t="s">
        <v>157</v>
      </c>
      <c r="D55" s="609" t="s">
        <v>911</v>
      </c>
      <c r="E55" s="610" t="s">
        <v>538</v>
      </c>
      <c r="F55" s="610" t="s">
        <v>578</v>
      </c>
      <c r="G55" s="611" t="s">
        <v>572</v>
      </c>
      <c r="H55" s="609" t="s">
        <v>912</v>
      </c>
      <c r="I55" s="609" t="s">
        <v>888</v>
      </c>
      <c r="J55" s="609" t="s">
        <v>882</v>
      </c>
      <c r="K55" s="623">
        <v>2607901</v>
      </c>
      <c r="L55" s="613">
        <v>100</v>
      </c>
      <c r="M55" s="104"/>
      <c r="N55" s="594"/>
      <c r="O55" s="594"/>
      <c r="P55" s="594"/>
      <c r="Q55" s="594"/>
      <c r="R55" s="594"/>
      <c r="S55" s="594"/>
      <c r="T55" s="594"/>
      <c r="U55" s="594"/>
      <c r="V55" s="594"/>
      <c r="W55" s="594"/>
      <c r="X55" s="594"/>
      <c r="Y55" s="594"/>
      <c r="Z55" s="594"/>
      <c r="AA55" s="594"/>
      <c r="AB55" s="594"/>
      <c r="AC55" s="594"/>
      <c r="AD55" s="594"/>
      <c r="AE55" s="594"/>
      <c r="AF55" s="594"/>
      <c r="AG55" s="594"/>
      <c r="AH55" s="594"/>
      <c r="AI55" s="594"/>
      <c r="AJ55" s="594"/>
      <c r="AK55" s="594"/>
      <c r="AL55" s="594"/>
      <c r="AM55" s="594"/>
      <c r="AN55" s="594"/>
      <c r="AO55" s="594"/>
      <c r="AP55" s="594"/>
      <c r="AQ55" s="594"/>
      <c r="AR55" s="594"/>
      <c r="AS55" s="594"/>
      <c r="AT55" s="594"/>
      <c r="AU55" s="594"/>
      <c r="AV55" s="594"/>
      <c r="AW55" s="594"/>
      <c r="AX55" s="594"/>
      <c r="AY55" s="594"/>
      <c r="AZ55" s="594"/>
      <c r="BA55" s="594"/>
      <c r="BB55" s="594"/>
      <c r="BC55" s="594"/>
      <c r="BD55" s="594"/>
      <c r="BE55" s="594"/>
      <c r="BF55" s="594"/>
      <c r="BG55" s="594"/>
      <c r="BH55" s="594"/>
      <c r="BI55" s="594"/>
      <c r="BJ55" s="594"/>
      <c r="BK55" s="594"/>
      <c r="BL55" s="594"/>
      <c r="BM55" s="594"/>
      <c r="BN55" s="594"/>
      <c r="BO55" s="594"/>
      <c r="BP55" s="594"/>
      <c r="BQ55" s="594"/>
      <c r="BR55" s="594"/>
      <c r="BS55" s="594"/>
      <c r="BT55" s="594"/>
      <c r="BU55" s="594"/>
      <c r="BV55" s="594"/>
      <c r="BW55" s="594"/>
      <c r="BX55" s="594"/>
      <c r="BY55" s="594"/>
      <c r="BZ55" s="594"/>
      <c r="CA55" s="594"/>
      <c r="CB55" s="594"/>
      <c r="CC55" s="594"/>
      <c r="CD55" s="594"/>
      <c r="CE55" s="594"/>
      <c r="CF55" s="594"/>
      <c r="CG55" s="594"/>
      <c r="CH55" s="594"/>
      <c r="CI55" s="594"/>
      <c r="CJ55" s="594"/>
      <c r="CK55" s="594"/>
      <c r="CL55" s="594"/>
      <c r="CM55" s="594"/>
      <c r="CN55" s="594"/>
      <c r="CO55" s="594"/>
      <c r="CP55" s="594"/>
      <c r="CQ55" s="594"/>
      <c r="CR55" s="594"/>
      <c r="CS55" s="594"/>
      <c r="CT55" s="594"/>
      <c r="CU55" s="594"/>
      <c r="CV55" s="594"/>
      <c r="CW55" s="594"/>
      <c r="CX55" s="594"/>
      <c r="CY55" s="594"/>
      <c r="CZ55" s="594"/>
      <c r="DA55" s="594"/>
      <c r="DB55" s="594"/>
      <c r="DC55" s="594"/>
      <c r="DD55" s="594"/>
      <c r="DE55" s="594"/>
      <c r="DF55" s="594"/>
      <c r="DG55" s="594"/>
      <c r="DH55" s="594"/>
      <c r="DI55" s="594"/>
      <c r="DJ55" s="594"/>
      <c r="DK55" s="594"/>
      <c r="DL55" s="594"/>
      <c r="DM55" s="594"/>
      <c r="DN55" s="594"/>
      <c r="DO55" s="594"/>
      <c r="DP55" s="594"/>
      <c r="DQ55" s="594"/>
      <c r="DR55" s="594"/>
      <c r="DS55" s="594"/>
      <c r="DT55" s="594"/>
      <c r="DU55" s="594"/>
      <c r="DV55" s="594"/>
      <c r="DW55" s="594"/>
      <c r="DX55" s="594"/>
      <c r="DY55" s="594"/>
      <c r="DZ55" s="594"/>
      <c r="EA55" s="594"/>
      <c r="EB55" s="594"/>
      <c r="EC55" s="594"/>
      <c r="ED55" s="594"/>
      <c r="EE55" s="594"/>
      <c r="EF55" s="594"/>
      <c r="EG55" s="594"/>
      <c r="EH55" s="594"/>
      <c r="EI55" s="594"/>
      <c r="EJ55" s="594"/>
      <c r="EK55" s="594"/>
      <c r="EL55" s="594"/>
      <c r="EM55" s="594"/>
      <c r="EN55" s="594"/>
      <c r="EO55" s="594"/>
      <c r="EP55" s="594"/>
      <c r="EQ55" s="594"/>
      <c r="ER55" s="594"/>
      <c r="ES55" s="594"/>
      <c r="ET55" s="594"/>
      <c r="EU55" s="594"/>
      <c r="EV55" s="594"/>
      <c r="EW55" s="594"/>
      <c r="EX55" s="594"/>
      <c r="EY55" s="594"/>
      <c r="EZ55" s="594"/>
      <c r="FA55" s="594"/>
      <c r="FB55" s="594"/>
      <c r="FC55" s="594"/>
      <c r="FD55" s="594"/>
      <c r="FE55" s="594"/>
      <c r="FF55" s="594"/>
      <c r="FG55" s="594"/>
      <c r="FH55" s="594"/>
      <c r="FI55" s="594"/>
      <c r="FJ55" s="594"/>
      <c r="FK55" s="594"/>
      <c r="FL55" s="594"/>
      <c r="FM55" s="594"/>
      <c r="FN55" s="594"/>
      <c r="FO55" s="594"/>
      <c r="FP55" s="594"/>
      <c r="FQ55" s="594"/>
      <c r="FR55" s="594"/>
      <c r="FS55" s="427"/>
      <c r="FT55" s="427"/>
      <c r="FU55" s="427"/>
      <c r="FV55" s="427"/>
      <c r="FW55" s="427"/>
      <c r="FX55" s="427"/>
      <c r="FY55" s="427"/>
      <c r="FZ55" s="427"/>
      <c r="GA55" s="427"/>
      <c r="GB55" s="427"/>
      <c r="GC55" s="427"/>
      <c r="GD55" s="427"/>
      <c r="GE55" s="427"/>
      <c r="GF55" s="427"/>
      <c r="GG55" s="427"/>
      <c r="GH55" s="427"/>
      <c r="GI55" s="427"/>
      <c r="GJ55" s="427"/>
      <c r="GK55" s="427"/>
      <c r="GL55" s="427"/>
      <c r="GM55" s="427"/>
      <c r="GN55" s="427"/>
      <c r="GO55" s="427"/>
      <c r="GP55" s="427"/>
      <c r="GQ55" s="427"/>
      <c r="GR55" s="427"/>
      <c r="GS55" s="427"/>
      <c r="GT55" s="427"/>
      <c r="GU55" s="427"/>
      <c r="GV55" s="427"/>
      <c r="GW55" s="427"/>
      <c r="GX55" s="427"/>
      <c r="GY55" s="427"/>
      <c r="GZ55" s="427"/>
      <c r="HA55" s="427"/>
      <c r="HB55" s="427"/>
      <c r="HC55" s="427"/>
      <c r="HD55" s="427"/>
      <c r="HE55" s="427"/>
      <c r="HF55" s="427"/>
      <c r="HG55" s="427"/>
      <c r="HH55" s="427"/>
      <c r="HI55" s="427"/>
      <c r="HJ55" s="427"/>
      <c r="HK55" s="427"/>
      <c r="HL55" s="427"/>
      <c r="HM55" s="427"/>
      <c r="HN55" s="427"/>
      <c r="HO55" s="427"/>
      <c r="HP55" s="427"/>
      <c r="HQ55" s="427"/>
      <c r="HR55" s="427"/>
      <c r="HS55" s="427"/>
      <c r="HT55" s="427"/>
      <c r="HU55" s="427"/>
      <c r="HV55" s="427"/>
      <c r="HW55" s="427"/>
      <c r="HX55" s="427"/>
      <c r="HY55" s="427"/>
      <c r="HZ55" s="427"/>
      <c r="IA55" s="427"/>
      <c r="IB55" s="427"/>
      <c r="IC55" s="427"/>
      <c r="ID55" s="427"/>
      <c r="IE55" s="427"/>
      <c r="IF55" s="427"/>
      <c r="IG55" s="427"/>
      <c r="IH55" s="427"/>
      <c r="II55" s="427"/>
      <c r="IJ55" s="427"/>
      <c r="IK55" s="427"/>
      <c r="IL55" s="427"/>
      <c r="IM55" s="427"/>
      <c r="IN55" s="427"/>
      <c r="IO55" s="427"/>
      <c r="IP55" s="427"/>
      <c r="IQ55" s="427"/>
      <c r="IR55" s="427"/>
      <c r="IS55" s="427"/>
      <c r="IT55" s="427"/>
      <c r="IU55" s="427"/>
      <c r="IV55" s="427"/>
      <c r="IW55" s="427"/>
      <c r="IX55" s="427"/>
      <c r="IY55" s="427"/>
      <c r="IZ55" s="427"/>
      <c r="JA55" s="427"/>
      <c r="JB55" s="427"/>
      <c r="JC55" s="427"/>
      <c r="JD55" s="427"/>
      <c r="JE55" s="427"/>
      <c r="JF55" s="427"/>
      <c r="JG55" s="427"/>
      <c r="JH55" s="427"/>
      <c r="JI55" s="427"/>
      <c r="JJ55" s="427"/>
      <c r="JK55" s="427"/>
      <c r="JL55" s="427"/>
      <c r="JM55" s="427"/>
      <c r="JN55" s="427"/>
      <c r="JO55" s="427"/>
      <c r="JP55" s="427"/>
      <c r="JQ55" s="427"/>
      <c r="JR55" s="427"/>
      <c r="JS55" s="427"/>
      <c r="JT55" s="427"/>
      <c r="JU55" s="427"/>
      <c r="JV55" s="427"/>
      <c r="JW55" s="427"/>
      <c r="JX55" s="427"/>
      <c r="JY55" s="427"/>
      <c r="JZ55" s="427"/>
      <c r="KA55" s="427"/>
      <c r="KB55" s="427"/>
      <c r="KC55" s="427"/>
      <c r="KD55" s="427"/>
      <c r="KE55" s="427"/>
      <c r="KF55" s="427"/>
      <c r="KG55" s="427"/>
      <c r="KH55" s="427"/>
      <c r="KI55" s="427"/>
      <c r="KJ55" s="427"/>
      <c r="KK55" s="427"/>
      <c r="KL55" s="427"/>
      <c r="KM55" s="427"/>
      <c r="KN55" s="427"/>
      <c r="KO55" s="427"/>
      <c r="KP55" s="427"/>
      <c r="KQ55" s="427"/>
      <c r="KR55" s="427"/>
      <c r="KS55" s="427"/>
      <c r="KT55" s="427"/>
      <c r="KU55" s="427"/>
      <c r="KV55" s="427"/>
      <c r="KW55" s="427"/>
      <c r="KX55" s="427"/>
      <c r="KY55" s="427"/>
      <c r="KZ55" s="427"/>
      <c r="LA55" s="427"/>
      <c r="LB55" s="427"/>
      <c r="LC55" s="427"/>
      <c r="LD55" s="427"/>
      <c r="LE55" s="427"/>
      <c r="LF55" s="427"/>
      <c r="LG55" s="427"/>
      <c r="LH55" s="427"/>
      <c r="LI55" s="427"/>
      <c r="LJ55" s="427"/>
      <c r="LK55" s="427"/>
      <c r="LL55" s="427"/>
      <c r="LM55" s="427"/>
      <c r="LN55" s="427"/>
      <c r="LO55" s="427"/>
      <c r="LP55" s="427"/>
      <c r="LQ55" s="427"/>
      <c r="LR55" s="427"/>
      <c r="LS55" s="427"/>
      <c r="LT55" s="427"/>
      <c r="LU55" s="427"/>
      <c r="LV55" s="427"/>
      <c r="LW55" s="427"/>
      <c r="LX55" s="427"/>
      <c r="LY55" s="427"/>
      <c r="LZ55" s="427"/>
      <c r="MA55" s="427"/>
      <c r="MB55" s="427"/>
      <c r="MC55" s="427"/>
      <c r="MD55" s="427"/>
      <c r="ME55" s="427"/>
      <c r="MF55" s="427"/>
      <c r="MG55" s="427"/>
      <c r="MH55" s="427"/>
      <c r="MI55" s="427"/>
      <c r="MJ55" s="427"/>
      <c r="MK55" s="427"/>
      <c r="ML55" s="427"/>
      <c r="MM55" s="427"/>
      <c r="MN55" s="427"/>
      <c r="MO55" s="427"/>
      <c r="MP55" s="427"/>
      <c r="MQ55" s="427"/>
      <c r="MR55" s="427"/>
      <c r="MS55" s="427"/>
      <c r="MT55" s="427"/>
      <c r="MU55" s="427"/>
      <c r="MV55" s="427"/>
      <c r="MW55" s="427"/>
      <c r="MX55" s="427"/>
      <c r="MY55" s="427"/>
      <c r="MZ55" s="427"/>
      <c r="NA55" s="427"/>
      <c r="NB55" s="427"/>
      <c r="NC55" s="427"/>
      <c r="ND55" s="427"/>
      <c r="NE55" s="427"/>
      <c r="NF55" s="427"/>
      <c r="NG55" s="427"/>
      <c r="NH55" s="427"/>
      <c r="NI55" s="427"/>
      <c r="NJ55" s="427"/>
      <c r="NK55" s="427"/>
      <c r="NL55" s="427"/>
      <c r="NM55" s="427"/>
      <c r="NN55" s="427"/>
      <c r="NO55" s="427"/>
      <c r="NP55" s="427"/>
      <c r="NQ55" s="427"/>
      <c r="NR55" s="427"/>
      <c r="NS55" s="427"/>
      <c r="NT55" s="427"/>
      <c r="NU55" s="427"/>
      <c r="NV55" s="427"/>
      <c r="NW55" s="427"/>
      <c r="NX55" s="427"/>
      <c r="NY55" s="427"/>
      <c r="NZ55" s="427"/>
      <c r="OA55" s="427"/>
      <c r="OB55" s="427"/>
      <c r="OC55" s="427"/>
      <c r="OD55" s="427"/>
      <c r="OE55" s="427"/>
      <c r="OF55" s="427"/>
      <c r="OG55" s="427"/>
      <c r="OH55" s="427"/>
      <c r="OI55" s="427"/>
      <c r="OJ55" s="427"/>
      <c r="OK55" s="427"/>
      <c r="OL55" s="427"/>
      <c r="OM55" s="427"/>
      <c r="ON55" s="427"/>
      <c r="OO55" s="427"/>
      <c r="OP55" s="427"/>
      <c r="OQ55" s="427"/>
      <c r="OR55" s="427"/>
      <c r="OS55" s="427"/>
      <c r="OT55" s="427"/>
      <c r="OU55" s="427"/>
      <c r="OV55" s="427"/>
      <c r="OW55" s="427"/>
      <c r="OX55" s="427"/>
      <c r="OY55" s="427"/>
      <c r="OZ55" s="427"/>
      <c r="PA55" s="427"/>
      <c r="PB55" s="427"/>
      <c r="PC55" s="427"/>
      <c r="PD55" s="427"/>
      <c r="PE55" s="427"/>
      <c r="PF55" s="427"/>
      <c r="PG55" s="427"/>
      <c r="PH55" s="427"/>
      <c r="PI55" s="427"/>
      <c r="PJ55" s="427"/>
      <c r="PK55" s="427"/>
      <c r="PL55" s="427"/>
      <c r="PM55" s="427"/>
      <c r="PN55" s="427"/>
      <c r="PO55" s="427"/>
      <c r="PP55" s="427"/>
      <c r="PQ55" s="427"/>
      <c r="PR55" s="427"/>
      <c r="PS55" s="427"/>
      <c r="PT55" s="427"/>
      <c r="PU55" s="427"/>
      <c r="PV55" s="427"/>
      <c r="PW55" s="427"/>
      <c r="PX55" s="427"/>
      <c r="PY55" s="427"/>
      <c r="PZ55" s="427"/>
      <c r="QA55" s="427"/>
      <c r="QB55" s="427"/>
      <c r="QC55" s="427"/>
      <c r="QD55" s="427"/>
      <c r="QE55" s="427"/>
      <c r="QF55" s="427"/>
      <c r="QG55" s="427"/>
      <c r="QH55" s="427"/>
      <c r="QI55" s="427"/>
      <c r="QJ55" s="427"/>
      <c r="QK55" s="427"/>
      <c r="QL55" s="427"/>
      <c r="QM55" s="427"/>
      <c r="QN55" s="427"/>
      <c r="QO55" s="427"/>
      <c r="QP55" s="427"/>
      <c r="QQ55" s="427"/>
      <c r="QR55" s="427"/>
      <c r="QS55" s="427"/>
      <c r="QT55" s="427"/>
      <c r="QU55" s="427"/>
      <c r="QV55" s="427"/>
      <c r="QW55" s="427"/>
      <c r="QX55" s="427"/>
      <c r="QY55" s="427"/>
      <c r="QZ55" s="427"/>
      <c r="RA55" s="427"/>
      <c r="RB55" s="427"/>
      <c r="RC55" s="427"/>
      <c r="RD55" s="427"/>
      <c r="RE55" s="427"/>
      <c r="RF55" s="427"/>
      <c r="RG55" s="427"/>
      <c r="RH55" s="427"/>
      <c r="RI55" s="427"/>
      <c r="RJ55" s="427"/>
      <c r="RK55" s="427"/>
      <c r="RL55" s="427"/>
      <c r="RM55" s="427"/>
      <c r="RN55" s="427"/>
      <c r="RO55" s="427"/>
      <c r="RP55" s="427"/>
      <c r="RQ55" s="427"/>
      <c r="RR55" s="427"/>
      <c r="RS55" s="427"/>
      <c r="RT55" s="427"/>
      <c r="RU55" s="427"/>
      <c r="RV55" s="427"/>
      <c r="RW55" s="427"/>
      <c r="RX55" s="427"/>
      <c r="RY55" s="427"/>
      <c r="RZ55" s="427"/>
      <c r="SA55" s="427"/>
      <c r="SB55" s="427"/>
      <c r="SC55" s="427"/>
      <c r="SD55" s="427"/>
      <c r="SE55" s="427"/>
      <c r="SF55" s="427"/>
      <c r="SG55" s="427"/>
      <c r="SH55" s="427"/>
      <c r="SI55" s="427"/>
      <c r="SJ55" s="427"/>
      <c r="SK55" s="427"/>
      <c r="SL55" s="427"/>
      <c r="SM55" s="427"/>
      <c r="SN55" s="427"/>
      <c r="SO55" s="427"/>
      <c r="SP55" s="427"/>
      <c r="SQ55" s="427"/>
      <c r="SR55" s="427"/>
      <c r="SS55" s="427"/>
      <c r="ST55" s="427"/>
      <c r="SU55" s="427"/>
      <c r="SV55" s="427"/>
      <c r="SW55" s="427"/>
      <c r="SX55" s="427"/>
      <c r="SY55" s="427"/>
      <c r="SZ55" s="427"/>
      <c r="TA55" s="427"/>
      <c r="TB55" s="427"/>
      <c r="TC55" s="427"/>
    </row>
    <row r="56" spans="1:523" s="378" customFormat="1" ht="15.75">
      <c r="A56" s="631" t="s">
        <v>825</v>
      </c>
      <c r="B56" s="608" t="s">
        <v>544</v>
      </c>
      <c r="C56" s="609" t="s">
        <v>921</v>
      </c>
      <c r="D56" s="609" t="s">
        <v>877</v>
      </c>
      <c r="E56" s="610" t="s">
        <v>878</v>
      </c>
      <c r="F56" s="610" t="s">
        <v>578</v>
      </c>
      <c r="G56" s="611" t="s">
        <v>572</v>
      </c>
      <c r="H56" s="609" t="s">
        <v>879</v>
      </c>
      <c r="I56" s="609" t="s">
        <v>880</v>
      </c>
      <c r="J56" s="609" t="s">
        <v>882</v>
      </c>
      <c r="K56" s="623">
        <v>2607901</v>
      </c>
      <c r="L56" s="613">
        <v>51.99</v>
      </c>
      <c r="M56" s="104"/>
      <c r="N56" s="594"/>
      <c r="O56" s="594"/>
      <c r="P56" s="594"/>
      <c r="Q56" s="594"/>
      <c r="R56" s="594"/>
      <c r="S56" s="594"/>
      <c r="T56" s="594"/>
      <c r="U56" s="594"/>
      <c r="V56" s="594"/>
      <c r="W56" s="594"/>
      <c r="X56" s="594"/>
      <c r="Y56" s="594"/>
      <c r="Z56" s="594"/>
      <c r="AA56" s="594"/>
      <c r="AB56" s="594"/>
      <c r="AC56" s="594"/>
      <c r="AD56" s="594"/>
      <c r="AE56" s="594"/>
      <c r="AF56" s="594"/>
      <c r="AG56" s="594"/>
      <c r="AH56" s="594"/>
      <c r="AI56" s="594"/>
      <c r="AJ56" s="594"/>
      <c r="AK56" s="594"/>
      <c r="AL56" s="594"/>
      <c r="AM56" s="594"/>
      <c r="AN56" s="594"/>
      <c r="AO56" s="594"/>
      <c r="AP56" s="594"/>
      <c r="AQ56" s="594"/>
      <c r="AR56" s="594"/>
      <c r="AS56" s="594"/>
      <c r="AT56" s="594"/>
      <c r="AU56" s="594"/>
      <c r="AV56" s="594"/>
      <c r="AW56" s="594"/>
      <c r="AX56" s="594"/>
      <c r="AY56" s="594"/>
      <c r="AZ56" s="594"/>
      <c r="BA56" s="594"/>
      <c r="BB56" s="594"/>
      <c r="BC56" s="594"/>
      <c r="BD56" s="594"/>
      <c r="BE56" s="594"/>
      <c r="BF56" s="594"/>
      <c r="BG56" s="594"/>
      <c r="BH56" s="594"/>
      <c r="BI56" s="594"/>
      <c r="BJ56" s="594"/>
      <c r="BK56" s="594"/>
      <c r="BL56" s="594"/>
      <c r="BM56" s="594"/>
      <c r="BN56" s="594"/>
      <c r="BO56" s="594"/>
      <c r="BP56" s="594"/>
      <c r="BQ56" s="594"/>
      <c r="BR56" s="594"/>
      <c r="BS56" s="594"/>
      <c r="BT56" s="594"/>
      <c r="BU56" s="594"/>
      <c r="BV56" s="594"/>
      <c r="BW56" s="594"/>
      <c r="BX56" s="594"/>
      <c r="BY56" s="594"/>
      <c r="BZ56" s="594"/>
      <c r="CA56" s="594"/>
      <c r="CB56" s="594"/>
      <c r="CC56" s="594"/>
      <c r="CD56" s="594"/>
      <c r="CE56" s="594"/>
      <c r="CF56" s="594"/>
      <c r="CG56" s="594"/>
      <c r="CH56" s="594"/>
      <c r="CI56" s="594"/>
      <c r="CJ56" s="594"/>
      <c r="CK56" s="594"/>
      <c r="CL56" s="594"/>
      <c r="CM56" s="594"/>
      <c r="CN56" s="594"/>
      <c r="CO56" s="594"/>
      <c r="CP56" s="594"/>
      <c r="CQ56" s="594"/>
      <c r="CR56" s="594"/>
      <c r="CS56" s="594"/>
      <c r="CT56" s="594"/>
      <c r="CU56" s="594"/>
      <c r="CV56" s="594"/>
      <c r="CW56" s="594"/>
      <c r="CX56" s="594"/>
      <c r="CY56" s="594"/>
      <c r="CZ56" s="594"/>
      <c r="DA56" s="594"/>
      <c r="DB56" s="594"/>
      <c r="DC56" s="594"/>
      <c r="DD56" s="594"/>
      <c r="DE56" s="594"/>
      <c r="DF56" s="594"/>
      <c r="DG56" s="594"/>
      <c r="DH56" s="594"/>
      <c r="DI56" s="594"/>
      <c r="DJ56" s="594"/>
      <c r="DK56" s="594"/>
      <c r="DL56" s="594"/>
      <c r="DM56" s="594"/>
      <c r="DN56" s="594"/>
      <c r="DO56" s="594"/>
      <c r="DP56" s="594"/>
      <c r="DQ56" s="594"/>
      <c r="DR56" s="594"/>
      <c r="DS56" s="594"/>
      <c r="DT56" s="594"/>
      <c r="DU56" s="594"/>
      <c r="DV56" s="594"/>
      <c r="DW56" s="594"/>
      <c r="DX56" s="594"/>
      <c r="DY56" s="594"/>
      <c r="DZ56" s="594"/>
      <c r="EA56" s="594"/>
      <c r="EB56" s="594"/>
      <c r="EC56" s="594"/>
      <c r="ED56" s="594"/>
      <c r="EE56" s="594"/>
      <c r="EF56" s="594"/>
      <c r="EG56" s="594"/>
      <c r="EH56" s="594"/>
      <c r="EI56" s="594"/>
      <c r="EJ56" s="594"/>
      <c r="EK56" s="594"/>
      <c r="EL56" s="594"/>
      <c r="EM56" s="594"/>
      <c r="EN56" s="594"/>
      <c r="EO56" s="594"/>
      <c r="EP56" s="594"/>
      <c r="EQ56" s="594"/>
      <c r="ER56" s="594"/>
      <c r="ES56" s="594"/>
      <c r="ET56" s="594"/>
      <c r="EU56" s="594"/>
      <c r="EV56" s="594"/>
      <c r="EW56" s="594"/>
      <c r="EX56" s="594"/>
      <c r="EY56" s="594"/>
      <c r="EZ56" s="594"/>
      <c r="FA56" s="594"/>
      <c r="FB56" s="594"/>
      <c r="FC56" s="594"/>
      <c r="FD56" s="594"/>
      <c r="FE56" s="594"/>
      <c r="FF56" s="594"/>
      <c r="FG56" s="594"/>
      <c r="FH56" s="594"/>
      <c r="FI56" s="594"/>
      <c r="FJ56" s="594"/>
      <c r="FK56" s="594"/>
      <c r="FL56" s="594"/>
      <c r="FM56" s="594"/>
      <c r="FN56" s="594"/>
      <c r="FO56" s="594"/>
      <c r="FP56" s="594"/>
      <c r="FQ56" s="594"/>
      <c r="FR56" s="594"/>
      <c r="FS56" s="427"/>
      <c r="FT56" s="427"/>
      <c r="FU56" s="427"/>
      <c r="FV56" s="427"/>
      <c r="FW56" s="427"/>
      <c r="FX56" s="427"/>
      <c r="FY56" s="427"/>
      <c r="FZ56" s="427"/>
      <c r="GA56" s="427"/>
      <c r="GB56" s="427"/>
      <c r="GC56" s="427"/>
      <c r="GD56" s="427"/>
      <c r="GE56" s="427"/>
      <c r="GF56" s="427"/>
      <c r="GG56" s="427"/>
      <c r="GH56" s="427"/>
      <c r="GI56" s="427"/>
      <c r="GJ56" s="427"/>
      <c r="GK56" s="427"/>
      <c r="GL56" s="427"/>
      <c r="GM56" s="427"/>
      <c r="GN56" s="427"/>
      <c r="GO56" s="427"/>
      <c r="GP56" s="427"/>
      <c r="GQ56" s="427"/>
      <c r="GR56" s="427"/>
      <c r="GS56" s="427"/>
      <c r="GT56" s="427"/>
      <c r="GU56" s="427"/>
      <c r="GV56" s="427"/>
      <c r="GW56" s="427"/>
      <c r="GX56" s="427"/>
      <c r="GY56" s="427"/>
      <c r="GZ56" s="427"/>
      <c r="HA56" s="427"/>
      <c r="HB56" s="427"/>
      <c r="HC56" s="427"/>
      <c r="HD56" s="427"/>
      <c r="HE56" s="427"/>
      <c r="HF56" s="427"/>
      <c r="HG56" s="427"/>
      <c r="HH56" s="427"/>
      <c r="HI56" s="427"/>
      <c r="HJ56" s="427"/>
      <c r="HK56" s="427"/>
      <c r="HL56" s="427"/>
      <c r="HM56" s="427"/>
      <c r="HN56" s="427"/>
      <c r="HO56" s="427"/>
      <c r="HP56" s="427"/>
      <c r="HQ56" s="427"/>
      <c r="HR56" s="427"/>
      <c r="HS56" s="427"/>
      <c r="HT56" s="427"/>
      <c r="HU56" s="427"/>
      <c r="HV56" s="427"/>
      <c r="HW56" s="427"/>
      <c r="HX56" s="427"/>
      <c r="HY56" s="427"/>
      <c r="HZ56" s="427"/>
      <c r="IA56" s="427"/>
      <c r="IB56" s="427"/>
      <c r="IC56" s="427"/>
      <c r="ID56" s="427"/>
      <c r="IE56" s="427"/>
      <c r="IF56" s="427"/>
      <c r="IG56" s="427"/>
      <c r="IH56" s="427"/>
      <c r="II56" s="427"/>
      <c r="IJ56" s="427"/>
      <c r="IK56" s="427"/>
      <c r="IL56" s="427"/>
      <c r="IM56" s="427"/>
      <c r="IN56" s="427"/>
      <c r="IO56" s="427"/>
      <c r="IP56" s="427"/>
      <c r="IQ56" s="427"/>
      <c r="IR56" s="427"/>
      <c r="IS56" s="427"/>
      <c r="IT56" s="427"/>
      <c r="IU56" s="427"/>
      <c r="IV56" s="427"/>
      <c r="IW56" s="427"/>
      <c r="IX56" s="427"/>
      <c r="IY56" s="427"/>
      <c r="IZ56" s="427"/>
      <c r="JA56" s="427"/>
      <c r="JB56" s="427"/>
      <c r="JC56" s="427"/>
      <c r="JD56" s="427"/>
      <c r="JE56" s="427"/>
      <c r="JF56" s="427"/>
      <c r="JG56" s="427"/>
      <c r="JH56" s="427"/>
      <c r="JI56" s="427"/>
      <c r="JJ56" s="427"/>
      <c r="JK56" s="427"/>
      <c r="JL56" s="427"/>
      <c r="JM56" s="427"/>
      <c r="JN56" s="427"/>
      <c r="JO56" s="427"/>
      <c r="JP56" s="427"/>
      <c r="JQ56" s="427"/>
      <c r="JR56" s="427"/>
      <c r="JS56" s="427"/>
      <c r="JT56" s="427"/>
      <c r="JU56" s="427"/>
      <c r="JV56" s="427"/>
      <c r="JW56" s="427"/>
      <c r="JX56" s="427"/>
      <c r="JY56" s="427"/>
      <c r="JZ56" s="427"/>
      <c r="KA56" s="427"/>
      <c r="KB56" s="427"/>
      <c r="KC56" s="427"/>
      <c r="KD56" s="427"/>
      <c r="KE56" s="427"/>
      <c r="KF56" s="427"/>
      <c r="KG56" s="427"/>
      <c r="KH56" s="427"/>
      <c r="KI56" s="427"/>
      <c r="KJ56" s="427"/>
      <c r="KK56" s="427"/>
      <c r="KL56" s="427"/>
      <c r="KM56" s="427"/>
      <c r="KN56" s="427"/>
      <c r="KO56" s="427"/>
      <c r="KP56" s="427"/>
      <c r="KQ56" s="427"/>
      <c r="KR56" s="427"/>
      <c r="KS56" s="427"/>
      <c r="KT56" s="427"/>
      <c r="KU56" s="427"/>
      <c r="KV56" s="427"/>
      <c r="KW56" s="427"/>
      <c r="KX56" s="427"/>
      <c r="KY56" s="427"/>
      <c r="KZ56" s="427"/>
      <c r="LA56" s="427"/>
      <c r="LB56" s="427"/>
      <c r="LC56" s="427"/>
      <c r="LD56" s="427"/>
      <c r="LE56" s="427"/>
      <c r="LF56" s="427"/>
      <c r="LG56" s="427"/>
      <c r="LH56" s="427"/>
      <c r="LI56" s="427"/>
      <c r="LJ56" s="427"/>
      <c r="LK56" s="427"/>
      <c r="LL56" s="427"/>
      <c r="LM56" s="427"/>
      <c r="LN56" s="427"/>
      <c r="LO56" s="427"/>
      <c r="LP56" s="427"/>
      <c r="LQ56" s="427"/>
      <c r="LR56" s="427"/>
      <c r="LS56" s="427"/>
      <c r="LT56" s="427"/>
      <c r="LU56" s="427"/>
      <c r="LV56" s="427"/>
      <c r="LW56" s="427"/>
      <c r="LX56" s="427"/>
      <c r="LY56" s="427"/>
      <c r="LZ56" s="427"/>
      <c r="MA56" s="427"/>
      <c r="MB56" s="427"/>
      <c r="MC56" s="427"/>
      <c r="MD56" s="427"/>
      <c r="ME56" s="427"/>
      <c r="MF56" s="427"/>
      <c r="MG56" s="427"/>
      <c r="MH56" s="427"/>
      <c r="MI56" s="427"/>
      <c r="MJ56" s="427"/>
      <c r="MK56" s="427"/>
      <c r="ML56" s="427"/>
      <c r="MM56" s="427"/>
      <c r="MN56" s="427"/>
      <c r="MO56" s="427"/>
      <c r="MP56" s="427"/>
      <c r="MQ56" s="427"/>
      <c r="MR56" s="427"/>
      <c r="MS56" s="427"/>
      <c r="MT56" s="427"/>
      <c r="MU56" s="427"/>
      <c r="MV56" s="427"/>
      <c r="MW56" s="427"/>
      <c r="MX56" s="427"/>
      <c r="MY56" s="427"/>
      <c r="MZ56" s="427"/>
      <c r="NA56" s="427"/>
      <c r="NB56" s="427"/>
      <c r="NC56" s="427"/>
      <c r="ND56" s="427"/>
      <c r="NE56" s="427"/>
      <c r="NF56" s="427"/>
      <c r="NG56" s="427"/>
      <c r="NH56" s="427"/>
      <c r="NI56" s="427"/>
      <c r="NJ56" s="427"/>
      <c r="NK56" s="427"/>
      <c r="NL56" s="427"/>
      <c r="NM56" s="427"/>
      <c r="NN56" s="427"/>
      <c r="NO56" s="427"/>
      <c r="NP56" s="427"/>
      <c r="NQ56" s="427"/>
      <c r="NR56" s="427"/>
      <c r="NS56" s="427"/>
      <c r="NT56" s="427"/>
      <c r="NU56" s="427"/>
      <c r="NV56" s="427"/>
      <c r="NW56" s="427"/>
      <c r="NX56" s="427"/>
      <c r="NY56" s="427"/>
      <c r="NZ56" s="427"/>
      <c r="OA56" s="427"/>
      <c r="OB56" s="427"/>
      <c r="OC56" s="427"/>
      <c r="OD56" s="427"/>
      <c r="OE56" s="427"/>
      <c r="OF56" s="427"/>
      <c r="OG56" s="427"/>
      <c r="OH56" s="427"/>
      <c r="OI56" s="427"/>
      <c r="OJ56" s="427"/>
      <c r="OK56" s="427"/>
      <c r="OL56" s="427"/>
      <c r="OM56" s="427"/>
      <c r="ON56" s="427"/>
      <c r="OO56" s="427"/>
      <c r="OP56" s="427"/>
      <c r="OQ56" s="427"/>
      <c r="OR56" s="427"/>
      <c r="OS56" s="427"/>
      <c r="OT56" s="427"/>
      <c r="OU56" s="427"/>
      <c r="OV56" s="427"/>
      <c r="OW56" s="427"/>
      <c r="OX56" s="427"/>
      <c r="OY56" s="427"/>
      <c r="OZ56" s="427"/>
      <c r="PA56" s="427"/>
      <c r="PB56" s="427"/>
      <c r="PC56" s="427"/>
      <c r="PD56" s="427"/>
      <c r="PE56" s="427"/>
      <c r="PF56" s="427"/>
      <c r="PG56" s="427"/>
      <c r="PH56" s="427"/>
      <c r="PI56" s="427"/>
      <c r="PJ56" s="427"/>
      <c r="PK56" s="427"/>
      <c r="PL56" s="427"/>
      <c r="PM56" s="427"/>
      <c r="PN56" s="427"/>
      <c r="PO56" s="427"/>
      <c r="PP56" s="427"/>
      <c r="PQ56" s="427"/>
      <c r="PR56" s="427"/>
      <c r="PS56" s="427"/>
      <c r="PT56" s="427"/>
      <c r="PU56" s="427"/>
      <c r="PV56" s="427"/>
      <c r="PW56" s="427"/>
      <c r="PX56" s="427"/>
      <c r="PY56" s="427"/>
      <c r="PZ56" s="427"/>
      <c r="QA56" s="427"/>
      <c r="QB56" s="427"/>
      <c r="QC56" s="427"/>
      <c r="QD56" s="427"/>
      <c r="QE56" s="427"/>
      <c r="QF56" s="427"/>
      <c r="QG56" s="427"/>
      <c r="QH56" s="427"/>
      <c r="QI56" s="427"/>
      <c r="QJ56" s="427"/>
      <c r="QK56" s="427"/>
      <c r="QL56" s="427"/>
      <c r="QM56" s="427"/>
      <c r="QN56" s="427"/>
      <c r="QO56" s="427"/>
      <c r="QP56" s="427"/>
      <c r="QQ56" s="427"/>
      <c r="QR56" s="427"/>
      <c r="QS56" s="427"/>
      <c r="QT56" s="427"/>
      <c r="QU56" s="427"/>
      <c r="QV56" s="427"/>
      <c r="QW56" s="427"/>
      <c r="QX56" s="427"/>
      <c r="QY56" s="427"/>
      <c r="QZ56" s="427"/>
      <c r="RA56" s="427"/>
      <c r="RB56" s="427"/>
      <c r="RC56" s="427"/>
      <c r="RD56" s="427"/>
      <c r="RE56" s="427"/>
      <c r="RF56" s="427"/>
      <c r="RG56" s="427"/>
      <c r="RH56" s="427"/>
      <c r="RI56" s="427"/>
      <c r="RJ56" s="427"/>
      <c r="RK56" s="427"/>
      <c r="RL56" s="427"/>
      <c r="RM56" s="427"/>
      <c r="RN56" s="427"/>
      <c r="RO56" s="427"/>
      <c r="RP56" s="427"/>
      <c r="RQ56" s="427"/>
      <c r="RR56" s="427"/>
      <c r="RS56" s="427"/>
      <c r="RT56" s="427"/>
      <c r="RU56" s="427"/>
      <c r="RV56" s="427"/>
      <c r="RW56" s="427"/>
      <c r="RX56" s="427"/>
      <c r="RY56" s="427"/>
      <c r="RZ56" s="427"/>
      <c r="SA56" s="427"/>
      <c r="SB56" s="427"/>
      <c r="SC56" s="427"/>
      <c r="SD56" s="427"/>
      <c r="SE56" s="427"/>
      <c r="SF56" s="427"/>
      <c r="SG56" s="427"/>
      <c r="SH56" s="427"/>
      <c r="SI56" s="427"/>
      <c r="SJ56" s="427"/>
      <c r="SK56" s="427"/>
      <c r="SL56" s="427"/>
      <c r="SM56" s="427"/>
      <c r="SN56" s="427"/>
      <c r="SO56" s="427"/>
      <c r="SP56" s="427"/>
      <c r="SQ56" s="427"/>
      <c r="SR56" s="427"/>
      <c r="SS56" s="427"/>
      <c r="ST56" s="427"/>
      <c r="SU56" s="427"/>
      <c r="SV56" s="427"/>
      <c r="SW56" s="427"/>
      <c r="SX56" s="427"/>
      <c r="SY56" s="427"/>
      <c r="SZ56" s="427"/>
      <c r="TA56" s="427"/>
      <c r="TB56" s="427"/>
      <c r="TC56" s="427"/>
    </row>
    <row r="57" spans="1:523" s="378" customFormat="1" ht="15.75">
      <c r="A57" s="631" t="s">
        <v>825</v>
      </c>
      <c r="B57" s="608" t="s">
        <v>544</v>
      </c>
      <c r="C57" s="614" t="s">
        <v>922</v>
      </c>
      <c r="D57" s="626" t="s">
        <v>881</v>
      </c>
      <c r="E57" s="610" t="s">
        <v>540</v>
      </c>
      <c r="F57" s="610" t="s">
        <v>671</v>
      </c>
      <c r="G57" s="611" t="s">
        <v>882</v>
      </c>
      <c r="H57" s="609"/>
      <c r="I57" s="609" t="s">
        <v>883</v>
      </c>
      <c r="J57" s="609" t="s">
        <v>882</v>
      </c>
      <c r="K57" s="624">
        <v>2607901</v>
      </c>
      <c r="L57" s="613">
        <v>80.28</v>
      </c>
      <c r="M57" s="104"/>
      <c r="N57" s="594"/>
      <c r="O57" s="594"/>
      <c r="P57" s="594"/>
      <c r="Q57" s="594"/>
      <c r="R57" s="594"/>
      <c r="S57" s="594"/>
      <c r="T57" s="594"/>
      <c r="U57" s="594"/>
      <c r="V57" s="594"/>
      <c r="W57" s="594"/>
      <c r="X57" s="594"/>
      <c r="Y57" s="594"/>
      <c r="Z57" s="594"/>
      <c r="AA57" s="594"/>
      <c r="AB57" s="594"/>
      <c r="AC57" s="594"/>
      <c r="AD57" s="594"/>
      <c r="AE57" s="594"/>
      <c r="AF57" s="594"/>
      <c r="AG57" s="594"/>
      <c r="AH57" s="594"/>
      <c r="AI57" s="594"/>
      <c r="AJ57" s="594"/>
      <c r="AK57" s="594"/>
      <c r="AL57" s="594"/>
      <c r="AM57" s="594"/>
      <c r="AN57" s="594"/>
      <c r="AO57" s="594"/>
      <c r="AP57" s="594"/>
      <c r="AQ57" s="594"/>
      <c r="AR57" s="594"/>
      <c r="AS57" s="594"/>
      <c r="AT57" s="594"/>
      <c r="AU57" s="594"/>
      <c r="AV57" s="594"/>
      <c r="AW57" s="594"/>
      <c r="AX57" s="594"/>
      <c r="AY57" s="594"/>
      <c r="AZ57" s="594"/>
      <c r="BA57" s="594"/>
      <c r="BB57" s="594"/>
      <c r="BC57" s="594"/>
      <c r="BD57" s="594"/>
      <c r="BE57" s="594"/>
      <c r="BF57" s="594"/>
      <c r="BG57" s="594"/>
      <c r="BH57" s="594"/>
      <c r="BI57" s="594"/>
      <c r="BJ57" s="594"/>
      <c r="BK57" s="594"/>
      <c r="BL57" s="594"/>
      <c r="BM57" s="594"/>
      <c r="BN57" s="594"/>
      <c r="BO57" s="594"/>
      <c r="BP57" s="594"/>
      <c r="BQ57" s="594"/>
      <c r="BR57" s="594"/>
      <c r="BS57" s="594"/>
      <c r="BT57" s="594"/>
      <c r="BU57" s="594"/>
      <c r="BV57" s="594"/>
      <c r="BW57" s="594"/>
      <c r="BX57" s="594"/>
      <c r="BY57" s="594"/>
      <c r="BZ57" s="594"/>
      <c r="CA57" s="594"/>
      <c r="CB57" s="594"/>
      <c r="CC57" s="594"/>
      <c r="CD57" s="594"/>
      <c r="CE57" s="594"/>
      <c r="CF57" s="594"/>
      <c r="CG57" s="594"/>
      <c r="CH57" s="594"/>
      <c r="CI57" s="594"/>
      <c r="CJ57" s="594"/>
      <c r="CK57" s="594"/>
      <c r="CL57" s="594"/>
      <c r="CM57" s="594"/>
      <c r="CN57" s="594"/>
      <c r="CO57" s="594"/>
      <c r="CP57" s="594"/>
      <c r="CQ57" s="594"/>
      <c r="CR57" s="594"/>
      <c r="CS57" s="594"/>
      <c r="CT57" s="594"/>
      <c r="CU57" s="594"/>
      <c r="CV57" s="594"/>
      <c r="CW57" s="594"/>
      <c r="CX57" s="594"/>
      <c r="CY57" s="594"/>
      <c r="CZ57" s="594"/>
      <c r="DA57" s="594"/>
      <c r="DB57" s="594"/>
      <c r="DC57" s="594"/>
      <c r="DD57" s="594"/>
      <c r="DE57" s="594"/>
      <c r="DF57" s="594"/>
      <c r="DG57" s="594"/>
      <c r="DH57" s="594"/>
      <c r="DI57" s="594"/>
      <c r="DJ57" s="594"/>
      <c r="DK57" s="594"/>
      <c r="DL57" s="594"/>
      <c r="DM57" s="594"/>
      <c r="DN57" s="594"/>
      <c r="DO57" s="594"/>
      <c r="DP57" s="594"/>
      <c r="DQ57" s="594"/>
      <c r="DR57" s="594"/>
      <c r="DS57" s="594"/>
      <c r="DT57" s="594"/>
      <c r="DU57" s="594"/>
      <c r="DV57" s="594"/>
      <c r="DW57" s="594"/>
      <c r="DX57" s="594"/>
      <c r="DY57" s="594"/>
      <c r="DZ57" s="594"/>
      <c r="EA57" s="594"/>
      <c r="EB57" s="594"/>
      <c r="EC57" s="594"/>
      <c r="ED57" s="594"/>
      <c r="EE57" s="594"/>
      <c r="EF57" s="594"/>
      <c r="EG57" s="594"/>
      <c r="EH57" s="594"/>
      <c r="EI57" s="594"/>
      <c r="EJ57" s="594"/>
      <c r="EK57" s="594"/>
      <c r="EL57" s="594"/>
      <c r="EM57" s="594"/>
      <c r="EN57" s="594"/>
      <c r="EO57" s="594"/>
      <c r="EP57" s="594"/>
      <c r="EQ57" s="594"/>
      <c r="ER57" s="594"/>
      <c r="ES57" s="594"/>
      <c r="ET57" s="594"/>
      <c r="EU57" s="594"/>
      <c r="EV57" s="594"/>
      <c r="EW57" s="594"/>
      <c r="EX57" s="594"/>
      <c r="EY57" s="594"/>
      <c r="EZ57" s="594"/>
      <c r="FA57" s="594"/>
      <c r="FB57" s="594"/>
      <c r="FC57" s="594"/>
      <c r="FD57" s="594"/>
      <c r="FE57" s="594"/>
      <c r="FF57" s="594"/>
      <c r="FG57" s="594"/>
      <c r="FH57" s="594"/>
      <c r="FI57" s="594"/>
      <c r="FJ57" s="594"/>
      <c r="FK57" s="594"/>
      <c r="FL57" s="594"/>
      <c r="FM57" s="594"/>
      <c r="FN57" s="594"/>
      <c r="FO57" s="594"/>
      <c r="FP57" s="594"/>
      <c r="FQ57" s="594"/>
      <c r="FR57" s="594"/>
      <c r="FS57" s="427"/>
      <c r="FT57" s="427"/>
      <c r="FU57" s="427"/>
      <c r="FV57" s="427"/>
      <c r="FW57" s="427"/>
      <c r="FX57" s="427"/>
      <c r="FY57" s="427"/>
      <c r="FZ57" s="427"/>
      <c r="GA57" s="427"/>
      <c r="GB57" s="427"/>
      <c r="GC57" s="427"/>
      <c r="GD57" s="427"/>
      <c r="GE57" s="427"/>
      <c r="GF57" s="427"/>
      <c r="GG57" s="427"/>
      <c r="GH57" s="427"/>
      <c r="GI57" s="427"/>
      <c r="GJ57" s="427"/>
      <c r="GK57" s="427"/>
      <c r="GL57" s="427"/>
      <c r="GM57" s="427"/>
      <c r="GN57" s="427"/>
      <c r="GO57" s="427"/>
      <c r="GP57" s="427"/>
      <c r="GQ57" s="427"/>
      <c r="GR57" s="427"/>
      <c r="GS57" s="427"/>
      <c r="GT57" s="427"/>
      <c r="GU57" s="427"/>
      <c r="GV57" s="427"/>
      <c r="GW57" s="427"/>
      <c r="GX57" s="427"/>
      <c r="GY57" s="427"/>
      <c r="GZ57" s="427"/>
      <c r="HA57" s="427"/>
      <c r="HB57" s="427"/>
      <c r="HC57" s="427"/>
      <c r="HD57" s="427"/>
      <c r="HE57" s="427"/>
      <c r="HF57" s="427"/>
      <c r="HG57" s="427"/>
      <c r="HH57" s="427"/>
      <c r="HI57" s="427"/>
      <c r="HJ57" s="427"/>
      <c r="HK57" s="427"/>
      <c r="HL57" s="427"/>
      <c r="HM57" s="427"/>
      <c r="HN57" s="427"/>
      <c r="HO57" s="427"/>
      <c r="HP57" s="427"/>
      <c r="HQ57" s="427"/>
      <c r="HR57" s="427"/>
      <c r="HS57" s="427"/>
      <c r="HT57" s="427"/>
      <c r="HU57" s="427"/>
      <c r="HV57" s="427"/>
      <c r="HW57" s="427"/>
      <c r="HX57" s="427"/>
      <c r="HY57" s="427"/>
      <c r="HZ57" s="427"/>
      <c r="IA57" s="427"/>
      <c r="IB57" s="427"/>
      <c r="IC57" s="427"/>
      <c r="ID57" s="427"/>
      <c r="IE57" s="427"/>
      <c r="IF57" s="427"/>
      <c r="IG57" s="427"/>
      <c r="IH57" s="427"/>
      <c r="II57" s="427"/>
      <c r="IJ57" s="427"/>
      <c r="IK57" s="427"/>
      <c r="IL57" s="427"/>
      <c r="IM57" s="427"/>
      <c r="IN57" s="427"/>
      <c r="IO57" s="427"/>
      <c r="IP57" s="427"/>
      <c r="IQ57" s="427"/>
      <c r="IR57" s="427"/>
      <c r="IS57" s="427"/>
      <c r="IT57" s="427"/>
      <c r="IU57" s="427"/>
      <c r="IV57" s="427"/>
      <c r="IW57" s="427"/>
      <c r="IX57" s="427"/>
      <c r="IY57" s="427"/>
      <c r="IZ57" s="427"/>
      <c r="JA57" s="427"/>
      <c r="JB57" s="427"/>
      <c r="JC57" s="427"/>
      <c r="JD57" s="427"/>
      <c r="JE57" s="427"/>
      <c r="JF57" s="427"/>
      <c r="JG57" s="427"/>
      <c r="JH57" s="427"/>
      <c r="JI57" s="427"/>
      <c r="JJ57" s="427"/>
      <c r="JK57" s="427"/>
      <c r="JL57" s="427"/>
      <c r="JM57" s="427"/>
      <c r="JN57" s="427"/>
      <c r="JO57" s="427"/>
      <c r="JP57" s="427"/>
      <c r="JQ57" s="427"/>
      <c r="JR57" s="427"/>
      <c r="JS57" s="427"/>
      <c r="JT57" s="427"/>
      <c r="JU57" s="427"/>
      <c r="JV57" s="427"/>
      <c r="JW57" s="427"/>
      <c r="JX57" s="427"/>
      <c r="JY57" s="427"/>
      <c r="JZ57" s="427"/>
      <c r="KA57" s="427"/>
      <c r="KB57" s="427"/>
      <c r="KC57" s="427"/>
      <c r="KD57" s="427"/>
      <c r="KE57" s="427"/>
      <c r="KF57" s="427"/>
      <c r="KG57" s="427"/>
      <c r="KH57" s="427"/>
      <c r="KI57" s="427"/>
      <c r="KJ57" s="427"/>
      <c r="KK57" s="427"/>
      <c r="KL57" s="427"/>
      <c r="KM57" s="427"/>
      <c r="KN57" s="427"/>
      <c r="KO57" s="427"/>
      <c r="KP57" s="427"/>
      <c r="KQ57" s="427"/>
      <c r="KR57" s="427"/>
      <c r="KS57" s="427"/>
      <c r="KT57" s="427"/>
      <c r="KU57" s="427"/>
      <c r="KV57" s="427"/>
      <c r="KW57" s="427"/>
      <c r="KX57" s="427"/>
      <c r="KY57" s="427"/>
      <c r="KZ57" s="427"/>
      <c r="LA57" s="427"/>
      <c r="LB57" s="427"/>
      <c r="LC57" s="427"/>
      <c r="LD57" s="427"/>
      <c r="LE57" s="427"/>
      <c r="LF57" s="427"/>
      <c r="LG57" s="427"/>
      <c r="LH57" s="427"/>
      <c r="LI57" s="427"/>
      <c r="LJ57" s="427"/>
      <c r="LK57" s="427"/>
      <c r="LL57" s="427"/>
      <c r="LM57" s="427"/>
      <c r="LN57" s="427"/>
      <c r="LO57" s="427"/>
      <c r="LP57" s="427"/>
      <c r="LQ57" s="427"/>
      <c r="LR57" s="427"/>
      <c r="LS57" s="427"/>
      <c r="LT57" s="427"/>
      <c r="LU57" s="427"/>
      <c r="LV57" s="427"/>
      <c r="LW57" s="427"/>
      <c r="LX57" s="427"/>
      <c r="LY57" s="427"/>
      <c r="LZ57" s="427"/>
      <c r="MA57" s="427"/>
      <c r="MB57" s="427"/>
      <c r="MC57" s="427"/>
      <c r="MD57" s="427"/>
      <c r="ME57" s="427"/>
      <c r="MF57" s="427"/>
      <c r="MG57" s="427"/>
      <c r="MH57" s="427"/>
      <c r="MI57" s="427"/>
      <c r="MJ57" s="427"/>
      <c r="MK57" s="427"/>
      <c r="ML57" s="427"/>
      <c r="MM57" s="427"/>
      <c r="MN57" s="427"/>
      <c r="MO57" s="427"/>
      <c r="MP57" s="427"/>
      <c r="MQ57" s="427"/>
      <c r="MR57" s="427"/>
      <c r="MS57" s="427"/>
      <c r="MT57" s="427"/>
      <c r="MU57" s="427"/>
      <c r="MV57" s="427"/>
      <c r="MW57" s="427"/>
      <c r="MX57" s="427"/>
      <c r="MY57" s="427"/>
      <c r="MZ57" s="427"/>
      <c r="NA57" s="427"/>
      <c r="NB57" s="427"/>
      <c r="NC57" s="427"/>
      <c r="ND57" s="427"/>
      <c r="NE57" s="427"/>
      <c r="NF57" s="427"/>
      <c r="NG57" s="427"/>
      <c r="NH57" s="427"/>
      <c r="NI57" s="427"/>
      <c r="NJ57" s="427"/>
      <c r="NK57" s="427"/>
      <c r="NL57" s="427"/>
      <c r="NM57" s="427"/>
      <c r="NN57" s="427"/>
      <c r="NO57" s="427"/>
      <c r="NP57" s="427"/>
      <c r="NQ57" s="427"/>
      <c r="NR57" s="427"/>
      <c r="NS57" s="427"/>
      <c r="NT57" s="427"/>
      <c r="NU57" s="427"/>
      <c r="NV57" s="427"/>
      <c r="NW57" s="427"/>
      <c r="NX57" s="427"/>
      <c r="NY57" s="427"/>
      <c r="NZ57" s="427"/>
      <c r="OA57" s="427"/>
      <c r="OB57" s="427"/>
      <c r="OC57" s="427"/>
      <c r="OD57" s="427"/>
      <c r="OE57" s="427"/>
      <c r="OF57" s="427"/>
      <c r="OG57" s="427"/>
      <c r="OH57" s="427"/>
      <c r="OI57" s="427"/>
      <c r="OJ57" s="427"/>
      <c r="OK57" s="427"/>
      <c r="OL57" s="427"/>
      <c r="OM57" s="427"/>
      <c r="ON57" s="427"/>
      <c r="OO57" s="427"/>
      <c r="OP57" s="427"/>
      <c r="OQ57" s="427"/>
      <c r="OR57" s="427"/>
      <c r="OS57" s="427"/>
      <c r="OT57" s="427"/>
      <c r="OU57" s="427"/>
      <c r="OV57" s="427"/>
      <c r="OW57" s="427"/>
      <c r="OX57" s="427"/>
      <c r="OY57" s="427"/>
      <c r="OZ57" s="427"/>
      <c r="PA57" s="427"/>
      <c r="PB57" s="427"/>
      <c r="PC57" s="427"/>
      <c r="PD57" s="427"/>
      <c r="PE57" s="427"/>
      <c r="PF57" s="427"/>
      <c r="PG57" s="427"/>
      <c r="PH57" s="427"/>
      <c r="PI57" s="427"/>
      <c r="PJ57" s="427"/>
      <c r="PK57" s="427"/>
      <c r="PL57" s="427"/>
      <c r="PM57" s="427"/>
      <c r="PN57" s="427"/>
      <c r="PO57" s="427"/>
      <c r="PP57" s="427"/>
      <c r="PQ57" s="427"/>
      <c r="PR57" s="427"/>
      <c r="PS57" s="427"/>
      <c r="PT57" s="427"/>
      <c r="PU57" s="427"/>
      <c r="PV57" s="427"/>
      <c r="PW57" s="427"/>
      <c r="PX57" s="427"/>
      <c r="PY57" s="427"/>
      <c r="PZ57" s="427"/>
      <c r="QA57" s="427"/>
      <c r="QB57" s="427"/>
      <c r="QC57" s="427"/>
      <c r="QD57" s="427"/>
      <c r="QE57" s="427"/>
      <c r="QF57" s="427"/>
      <c r="QG57" s="427"/>
      <c r="QH57" s="427"/>
      <c r="QI57" s="427"/>
      <c r="QJ57" s="427"/>
      <c r="QK57" s="427"/>
      <c r="QL57" s="427"/>
      <c r="QM57" s="427"/>
      <c r="QN57" s="427"/>
      <c r="QO57" s="427"/>
      <c r="QP57" s="427"/>
      <c r="QQ57" s="427"/>
      <c r="QR57" s="427"/>
      <c r="QS57" s="427"/>
      <c r="QT57" s="427"/>
      <c r="QU57" s="427"/>
      <c r="QV57" s="427"/>
      <c r="QW57" s="427"/>
      <c r="QX57" s="427"/>
      <c r="QY57" s="427"/>
      <c r="QZ57" s="427"/>
      <c r="RA57" s="427"/>
      <c r="RB57" s="427"/>
      <c r="RC57" s="427"/>
      <c r="RD57" s="427"/>
      <c r="RE57" s="427"/>
      <c r="RF57" s="427"/>
      <c r="RG57" s="427"/>
      <c r="RH57" s="427"/>
      <c r="RI57" s="427"/>
      <c r="RJ57" s="427"/>
      <c r="RK57" s="427"/>
      <c r="RL57" s="427"/>
      <c r="RM57" s="427"/>
      <c r="RN57" s="427"/>
      <c r="RO57" s="427"/>
      <c r="RP57" s="427"/>
      <c r="RQ57" s="427"/>
      <c r="RR57" s="427"/>
      <c r="RS57" s="427"/>
      <c r="RT57" s="427"/>
      <c r="RU57" s="427"/>
      <c r="RV57" s="427"/>
      <c r="RW57" s="427"/>
      <c r="RX57" s="427"/>
      <c r="RY57" s="427"/>
      <c r="RZ57" s="427"/>
      <c r="SA57" s="427"/>
      <c r="SB57" s="427"/>
      <c r="SC57" s="427"/>
      <c r="SD57" s="427"/>
      <c r="SE57" s="427"/>
      <c r="SF57" s="427"/>
      <c r="SG57" s="427"/>
      <c r="SH57" s="427"/>
      <c r="SI57" s="427"/>
      <c r="SJ57" s="427"/>
      <c r="SK57" s="427"/>
      <c r="SL57" s="427"/>
      <c r="SM57" s="427"/>
      <c r="SN57" s="427"/>
      <c r="SO57" s="427"/>
      <c r="SP57" s="427"/>
      <c r="SQ57" s="427"/>
      <c r="SR57" s="427"/>
      <c r="SS57" s="427"/>
      <c r="ST57" s="427"/>
      <c r="SU57" s="427"/>
      <c r="SV57" s="427"/>
      <c r="SW57" s="427"/>
      <c r="SX57" s="427"/>
      <c r="SY57" s="427"/>
      <c r="SZ57" s="427"/>
      <c r="TA57" s="427"/>
      <c r="TB57" s="427"/>
      <c r="TC57" s="427"/>
    </row>
    <row r="58" spans="1:523" s="378" customFormat="1" ht="15.75">
      <c r="A58" s="631" t="s">
        <v>825</v>
      </c>
      <c r="B58" s="608" t="s">
        <v>544</v>
      </c>
      <c r="C58" s="614" t="s">
        <v>923</v>
      </c>
      <c r="D58" s="614" t="s">
        <v>884</v>
      </c>
      <c r="E58" s="615" t="s">
        <v>885</v>
      </c>
      <c r="F58" s="610" t="s">
        <v>671</v>
      </c>
      <c r="G58" s="611" t="s">
        <v>572</v>
      </c>
      <c r="H58" s="609" t="s">
        <v>887</v>
      </c>
      <c r="I58" s="609" t="s">
        <v>556</v>
      </c>
      <c r="J58" s="609" t="s">
        <v>882</v>
      </c>
      <c r="K58" s="623">
        <v>2611606</v>
      </c>
      <c r="L58" s="613">
        <v>4601.53</v>
      </c>
      <c r="M58" s="104"/>
      <c r="N58" s="594"/>
      <c r="O58" s="594"/>
      <c r="P58" s="594"/>
      <c r="Q58" s="594"/>
      <c r="R58" s="594"/>
      <c r="S58" s="594"/>
      <c r="T58" s="594"/>
      <c r="U58" s="594"/>
      <c r="V58" s="594"/>
      <c r="W58" s="594"/>
      <c r="X58" s="594"/>
      <c r="Y58" s="594"/>
      <c r="Z58" s="594"/>
      <c r="AA58" s="594"/>
      <c r="AB58" s="594"/>
      <c r="AC58" s="594"/>
      <c r="AD58" s="594"/>
      <c r="AE58" s="594"/>
      <c r="AF58" s="594"/>
      <c r="AG58" s="594"/>
      <c r="AH58" s="594"/>
      <c r="AI58" s="594"/>
      <c r="AJ58" s="594"/>
      <c r="AK58" s="594"/>
      <c r="AL58" s="594"/>
      <c r="AM58" s="594"/>
      <c r="AN58" s="594"/>
      <c r="AO58" s="594"/>
      <c r="AP58" s="594"/>
      <c r="AQ58" s="594"/>
      <c r="AR58" s="594"/>
      <c r="AS58" s="594"/>
      <c r="AT58" s="594"/>
      <c r="AU58" s="594"/>
      <c r="AV58" s="594"/>
      <c r="AW58" s="594"/>
      <c r="AX58" s="594"/>
      <c r="AY58" s="594"/>
      <c r="AZ58" s="594"/>
      <c r="BA58" s="594"/>
      <c r="BB58" s="594"/>
      <c r="BC58" s="594"/>
      <c r="BD58" s="594"/>
      <c r="BE58" s="594"/>
      <c r="BF58" s="594"/>
      <c r="BG58" s="594"/>
      <c r="BH58" s="594"/>
      <c r="BI58" s="594"/>
      <c r="BJ58" s="594"/>
      <c r="BK58" s="594"/>
      <c r="BL58" s="594"/>
      <c r="BM58" s="594"/>
      <c r="BN58" s="594"/>
      <c r="BO58" s="594"/>
      <c r="BP58" s="594"/>
      <c r="BQ58" s="594"/>
      <c r="BR58" s="594"/>
      <c r="BS58" s="594"/>
      <c r="BT58" s="594"/>
      <c r="BU58" s="594"/>
      <c r="BV58" s="594"/>
      <c r="BW58" s="594"/>
      <c r="BX58" s="594"/>
      <c r="BY58" s="594"/>
      <c r="BZ58" s="594"/>
      <c r="CA58" s="594"/>
      <c r="CB58" s="594"/>
      <c r="CC58" s="594"/>
      <c r="CD58" s="594"/>
      <c r="CE58" s="594"/>
      <c r="CF58" s="594"/>
      <c r="CG58" s="594"/>
      <c r="CH58" s="594"/>
      <c r="CI58" s="594"/>
      <c r="CJ58" s="594"/>
      <c r="CK58" s="594"/>
      <c r="CL58" s="594"/>
      <c r="CM58" s="594"/>
      <c r="CN58" s="594"/>
      <c r="CO58" s="594"/>
      <c r="CP58" s="594"/>
      <c r="CQ58" s="594"/>
      <c r="CR58" s="594"/>
      <c r="CS58" s="594"/>
      <c r="CT58" s="594"/>
      <c r="CU58" s="594"/>
      <c r="CV58" s="594"/>
      <c r="CW58" s="594"/>
      <c r="CX58" s="594"/>
      <c r="CY58" s="594"/>
      <c r="CZ58" s="594"/>
      <c r="DA58" s="594"/>
      <c r="DB58" s="594"/>
      <c r="DC58" s="594"/>
      <c r="DD58" s="594"/>
      <c r="DE58" s="594"/>
      <c r="DF58" s="594"/>
      <c r="DG58" s="594"/>
      <c r="DH58" s="594"/>
      <c r="DI58" s="594"/>
      <c r="DJ58" s="594"/>
      <c r="DK58" s="594"/>
      <c r="DL58" s="594"/>
      <c r="DM58" s="594"/>
      <c r="DN58" s="594"/>
      <c r="DO58" s="594"/>
      <c r="DP58" s="594"/>
      <c r="DQ58" s="594"/>
      <c r="DR58" s="594"/>
      <c r="DS58" s="594"/>
      <c r="DT58" s="594"/>
      <c r="DU58" s="594"/>
      <c r="DV58" s="594"/>
      <c r="DW58" s="594"/>
      <c r="DX58" s="594"/>
      <c r="DY58" s="594"/>
      <c r="DZ58" s="594"/>
      <c r="EA58" s="594"/>
      <c r="EB58" s="594"/>
      <c r="EC58" s="594"/>
      <c r="ED58" s="594"/>
      <c r="EE58" s="594"/>
      <c r="EF58" s="594"/>
      <c r="EG58" s="594"/>
      <c r="EH58" s="594"/>
      <c r="EI58" s="594"/>
      <c r="EJ58" s="594"/>
      <c r="EK58" s="594"/>
      <c r="EL58" s="594"/>
      <c r="EM58" s="594"/>
      <c r="EN58" s="594"/>
      <c r="EO58" s="594"/>
      <c r="EP58" s="594"/>
      <c r="EQ58" s="594"/>
      <c r="ER58" s="594"/>
      <c r="ES58" s="594"/>
      <c r="ET58" s="594"/>
      <c r="EU58" s="594"/>
      <c r="EV58" s="594"/>
      <c r="EW58" s="594"/>
      <c r="EX58" s="594"/>
      <c r="EY58" s="594"/>
      <c r="EZ58" s="594"/>
      <c r="FA58" s="594"/>
      <c r="FB58" s="594"/>
      <c r="FC58" s="594"/>
      <c r="FD58" s="594"/>
      <c r="FE58" s="594"/>
      <c r="FF58" s="594"/>
      <c r="FG58" s="594"/>
      <c r="FH58" s="594"/>
      <c r="FI58" s="594"/>
      <c r="FJ58" s="594"/>
      <c r="FK58" s="594"/>
      <c r="FL58" s="594"/>
      <c r="FM58" s="594"/>
      <c r="FN58" s="594"/>
      <c r="FO58" s="594"/>
      <c r="FP58" s="594"/>
      <c r="FQ58" s="594"/>
      <c r="FR58" s="594"/>
      <c r="FS58" s="427"/>
      <c r="FT58" s="427"/>
      <c r="FU58" s="427"/>
      <c r="FV58" s="427"/>
      <c r="FW58" s="427"/>
      <c r="FX58" s="427"/>
      <c r="FY58" s="427"/>
      <c r="FZ58" s="427"/>
      <c r="GA58" s="427"/>
      <c r="GB58" s="427"/>
      <c r="GC58" s="427"/>
      <c r="GD58" s="427"/>
      <c r="GE58" s="427"/>
      <c r="GF58" s="427"/>
      <c r="GG58" s="427"/>
      <c r="GH58" s="427"/>
      <c r="GI58" s="427"/>
      <c r="GJ58" s="427"/>
      <c r="GK58" s="427"/>
      <c r="GL58" s="427"/>
      <c r="GM58" s="427"/>
      <c r="GN58" s="427"/>
      <c r="GO58" s="427"/>
      <c r="GP58" s="427"/>
      <c r="GQ58" s="427"/>
      <c r="GR58" s="427"/>
      <c r="GS58" s="427"/>
      <c r="GT58" s="427"/>
      <c r="GU58" s="427"/>
      <c r="GV58" s="427"/>
      <c r="GW58" s="427"/>
      <c r="GX58" s="427"/>
      <c r="GY58" s="427"/>
      <c r="GZ58" s="427"/>
      <c r="HA58" s="427"/>
      <c r="HB58" s="427"/>
      <c r="HC58" s="427"/>
      <c r="HD58" s="427"/>
      <c r="HE58" s="427"/>
      <c r="HF58" s="427"/>
      <c r="HG58" s="427"/>
      <c r="HH58" s="427"/>
      <c r="HI58" s="427"/>
      <c r="HJ58" s="427"/>
      <c r="HK58" s="427"/>
      <c r="HL58" s="427"/>
      <c r="HM58" s="427"/>
      <c r="HN58" s="427"/>
      <c r="HO58" s="427"/>
      <c r="HP58" s="427"/>
      <c r="HQ58" s="427"/>
      <c r="HR58" s="427"/>
      <c r="HS58" s="427"/>
      <c r="HT58" s="427"/>
      <c r="HU58" s="427"/>
      <c r="HV58" s="427"/>
      <c r="HW58" s="427"/>
      <c r="HX58" s="427"/>
      <c r="HY58" s="427"/>
      <c r="HZ58" s="427"/>
      <c r="IA58" s="427"/>
      <c r="IB58" s="427"/>
      <c r="IC58" s="427"/>
      <c r="ID58" s="427"/>
      <c r="IE58" s="427"/>
      <c r="IF58" s="427"/>
      <c r="IG58" s="427"/>
      <c r="IH58" s="427"/>
      <c r="II58" s="427"/>
      <c r="IJ58" s="427"/>
      <c r="IK58" s="427"/>
      <c r="IL58" s="427"/>
      <c r="IM58" s="427"/>
      <c r="IN58" s="427"/>
      <c r="IO58" s="427"/>
      <c r="IP58" s="427"/>
      <c r="IQ58" s="427"/>
      <c r="IR58" s="427"/>
      <c r="IS58" s="427"/>
      <c r="IT58" s="427"/>
      <c r="IU58" s="427"/>
      <c r="IV58" s="427"/>
      <c r="IW58" s="427"/>
      <c r="IX58" s="427"/>
      <c r="IY58" s="427"/>
      <c r="IZ58" s="427"/>
      <c r="JA58" s="427"/>
      <c r="JB58" s="427"/>
      <c r="JC58" s="427"/>
      <c r="JD58" s="427"/>
      <c r="JE58" s="427"/>
      <c r="JF58" s="427"/>
      <c r="JG58" s="427"/>
      <c r="JH58" s="427"/>
      <c r="JI58" s="427"/>
      <c r="JJ58" s="427"/>
      <c r="JK58" s="427"/>
      <c r="JL58" s="427"/>
      <c r="JM58" s="427"/>
      <c r="JN58" s="427"/>
      <c r="JO58" s="427"/>
      <c r="JP58" s="427"/>
      <c r="JQ58" s="427"/>
      <c r="JR58" s="427"/>
      <c r="JS58" s="427"/>
      <c r="JT58" s="427"/>
      <c r="JU58" s="427"/>
      <c r="JV58" s="427"/>
      <c r="JW58" s="427"/>
      <c r="JX58" s="427"/>
      <c r="JY58" s="427"/>
      <c r="JZ58" s="427"/>
      <c r="KA58" s="427"/>
      <c r="KB58" s="427"/>
      <c r="KC58" s="427"/>
      <c r="KD58" s="427"/>
      <c r="KE58" s="427"/>
      <c r="KF58" s="427"/>
      <c r="KG58" s="427"/>
      <c r="KH58" s="427"/>
      <c r="KI58" s="427"/>
      <c r="KJ58" s="427"/>
      <c r="KK58" s="427"/>
      <c r="KL58" s="427"/>
      <c r="KM58" s="427"/>
      <c r="KN58" s="427"/>
      <c r="KO58" s="427"/>
      <c r="KP58" s="427"/>
      <c r="KQ58" s="427"/>
      <c r="KR58" s="427"/>
      <c r="KS58" s="427"/>
      <c r="KT58" s="427"/>
      <c r="KU58" s="427"/>
      <c r="KV58" s="427"/>
      <c r="KW58" s="427"/>
      <c r="KX58" s="427"/>
      <c r="KY58" s="427"/>
      <c r="KZ58" s="427"/>
      <c r="LA58" s="427"/>
      <c r="LB58" s="427"/>
      <c r="LC58" s="427"/>
      <c r="LD58" s="427"/>
      <c r="LE58" s="427"/>
      <c r="LF58" s="427"/>
      <c r="LG58" s="427"/>
      <c r="LH58" s="427"/>
      <c r="LI58" s="427"/>
      <c r="LJ58" s="427"/>
      <c r="LK58" s="427"/>
      <c r="LL58" s="427"/>
      <c r="LM58" s="427"/>
      <c r="LN58" s="427"/>
      <c r="LO58" s="427"/>
      <c r="LP58" s="427"/>
      <c r="LQ58" s="427"/>
      <c r="LR58" s="427"/>
      <c r="LS58" s="427"/>
      <c r="LT58" s="427"/>
      <c r="LU58" s="427"/>
      <c r="LV58" s="427"/>
      <c r="LW58" s="427"/>
      <c r="LX58" s="427"/>
      <c r="LY58" s="427"/>
      <c r="LZ58" s="427"/>
      <c r="MA58" s="427"/>
      <c r="MB58" s="427"/>
      <c r="MC58" s="427"/>
      <c r="MD58" s="427"/>
      <c r="ME58" s="427"/>
      <c r="MF58" s="427"/>
      <c r="MG58" s="427"/>
      <c r="MH58" s="427"/>
      <c r="MI58" s="427"/>
      <c r="MJ58" s="427"/>
      <c r="MK58" s="427"/>
      <c r="ML58" s="427"/>
      <c r="MM58" s="427"/>
      <c r="MN58" s="427"/>
      <c r="MO58" s="427"/>
      <c r="MP58" s="427"/>
      <c r="MQ58" s="427"/>
      <c r="MR58" s="427"/>
      <c r="MS58" s="427"/>
      <c r="MT58" s="427"/>
      <c r="MU58" s="427"/>
      <c r="MV58" s="427"/>
      <c r="MW58" s="427"/>
      <c r="MX58" s="427"/>
      <c r="MY58" s="427"/>
      <c r="MZ58" s="427"/>
      <c r="NA58" s="427"/>
      <c r="NB58" s="427"/>
      <c r="NC58" s="427"/>
      <c r="ND58" s="427"/>
      <c r="NE58" s="427"/>
      <c r="NF58" s="427"/>
      <c r="NG58" s="427"/>
      <c r="NH58" s="427"/>
      <c r="NI58" s="427"/>
      <c r="NJ58" s="427"/>
      <c r="NK58" s="427"/>
      <c r="NL58" s="427"/>
      <c r="NM58" s="427"/>
      <c r="NN58" s="427"/>
      <c r="NO58" s="427"/>
      <c r="NP58" s="427"/>
      <c r="NQ58" s="427"/>
      <c r="NR58" s="427"/>
      <c r="NS58" s="427"/>
      <c r="NT58" s="427"/>
      <c r="NU58" s="427"/>
      <c r="NV58" s="427"/>
      <c r="NW58" s="427"/>
      <c r="NX58" s="427"/>
      <c r="NY58" s="427"/>
      <c r="NZ58" s="427"/>
      <c r="OA58" s="427"/>
      <c r="OB58" s="427"/>
      <c r="OC58" s="427"/>
      <c r="OD58" s="427"/>
      <c r="OE58" s="427"/>
      <c r="OF58" s="427"/>
      <c r="OG58" s="427"/>
      <c r="OH58" s="427"/>
      <c r="OI58" s="427"/>
      <c r="OJ58" s="427"/>
      <c r="OK58" s="427"/>
      <c r="OL58" s="427"/>
      <c r="OM58" s="427"/>
      <c r="ON58" s="427"/>
      <c r="OO58" s="427"/>
      <c r="OP58" s="427"/>
      <c r="OQ58" s="427"/>
      <c r="OR58" s="427"/>
      <c r="OS58" s="427"/>
      <c r="OT58" s="427"/>
      <c r="OU58" s="427"/>
      <c r="OV58" s="427"/>
      <c r="OW58" s="427"/>
      <c r="OX58" s="427"/>
      <c r="OY58" s="427"/>
      <c r="OZ58" s="427"/>
      <c r="PA58" s="427"/>
      <c r="PB58" s="427"/>
      <c r="PC58" s="427"/>
      <c r="PD58" s="427"/>
      <c r="PE58" s="427"/>
      <c r="PF58" s="427"/>
      <c r="PG58" s="427"/>
      <c r="PH58" s="427"/>
      <c r="PI58" s="427"/>
      <c r="PJ58" s="427"/>
      <c r="PK58" s="427"/>
      <c r="PL58" s="427"/>
      <c r="PM58" s="427"/>
      <c r="PN58" s="427"/>
      <c r="PO58" s="427"/>
      <c r="PP58" s="427"/>
      <c r="PQ58" s="427"/>
      <c r="PR58" s="427"/>
      <c r="PS58" s="427"/>
      <c r="PT58" s="427"/>
      <c r="PU58" s="427"/>
      <c r="PV58" s="427"/>
      <c r="PW58" s="427"/>
      <c r="PX58" s="427"/>
      <c r="PY58" s="427"/>
      <c r="PZ58" s="427"/>
      <c r="QA58" s="427"/>
      <c r="QB58" s="427"/>
      <c r="QC58" s="427"/>
      <c r="QD58" s="427"/>
      <c r="QE58" s="427"/>
      <c r="QF58" s="427"/>
      <c r="QG58" s="427"/>
      <c r="QH58" s="427"/>
      <c r="QI58" s="427"/>
      <c r="QJ58" s="427"/>
      <c r="QK58" s="427"/>
      <c r="QL58" s="427"/>
      <c r="QM58" s="427"/>
      <c r="QN58" s="427"/>
      <c r="QO58" s="427"/>
      <c r="QP58" s="427"/>
      <c r="QQ58" s="427"/>
      <c r="QR58" s="427"/>
      <c r="QS58" s="427"/>
      <c r="QT58" s="427"/>
      <c r="QU58" s="427"/>
      <c r="QV58" s="427"/>
      <c r="QW58" s="427"/>
      <c r="QX58" s="427"/>
      <c r="QY58" s="427"/>
      <c r="QZ58" s="427"/>
      <c r="RA58" s="427"/>
      <c r="RB58" s="427"/>
      <c r="RC58" s="427"/>
      <c r="RD58" s="427"/>
      <c r="RE58" s="427"/>
      <c r="RF58" s="427"/>
      <c r="RG58" s="427"/>
      <c r="RH58" s="427"/>
      <c r="RI58" s="427"/>
      <c r="RJ58" s="427"/>
      <c r="RK58" s="427"/>
      <c r="RL58" s="427"/>
      <c r="RM58" s="427"/>
      <c r="RN58" s="427"/>
      <c r="RO58" s="427"/>
      <c r="RP58" s="427"/>
      <c r="RQ58" s="427"/>
      <c r="RR58" s="427"/>
      <c r="RS58" s="427"/>
      <c r="RT58" s="427"/>
      <c r="RU58" s="427"/>
      <c r="RV58" s="427"/>
      <c r="RW58" s="427"/>
      <c r="RX58" s="427"/>
      <c r="RY58" s="427"/>
      <c r="RZ58" s="427"/>
      <c r="SA58" s="427"/>
      <c r="SB58" s="427"/>
      <c r="SC58" s="427"/>
      <c r="SD58" s="427"/>
      <c r="SE58" s="427"/>
      <c r="SF58" s="427"/>
      <c r="SG58" s="427"/>
      <c r="SH58" s="427"/>
      <c r="SI58" s="427"/>
      <c r="SJ58" s="427"/>
      <c r="SK58" s="427"/>
      <c r="SL58" s="427"/>
      <c r="SM58" s="427"/>
      <c r="SN58" s="427"/>
      <c r="SO58" s="427"/>
      <c r="SP58" s="427"/>
      <c r="SQ58" s="427"/>
      <c r="SR58" s="427"/>
      <c r="SS58" s="427"/>
      <c r="ST58" s="427"/>
      <c r="SU58" s="427"/>
      <c r="SV58" s="427"/>
      <c r="SW58" s="427"/>
      <c r="SX58" s="427"/>
      <c r="SY58" s="427"/>
      <c r="SZ58" s="427"/>
      <c r="TA58" s="427"/>
      <c r="TB58" s="427"/>
      <c r="TC58" s="427"/>
    </row>
    <row r="59" spans="1:523" s="378" customFormat="1" ht="15.75">
      <c r="A59" s="631" t="s">
        <v>825</v>
      </c>
      <c r="B59" s="608" t="s">
        <v>544</v>
      </c>
      <c r="C59" s="614" t="s">
        <v>923</v>
      </c>
      <c r="D59" s="614" t="s">
        <v>884</v>
      </c>
      <c r="E59" s="615" t="s">
        <v>885</v>
      </c>
      <c r="F59" s="610" t="s">
        <v>671</v>
      </c>
      <c r="G59" s="611" t="s">
        <v>572</v>
      </c>
      <c r="H59" s="609" t="s">
        <v>886</v>
      </c>
      <c r="I59" s="609" t="s">
        <v>888</v>
      </c>
      <c r="J59" s="609" t="s">
        <v>882</v>
      </c>
      <c r="K59" s="623">
        <v>2611606</v>
      </c>
      <c r="L59" s="613">
        <v>1089.6199999999999</v>
      </c>
      <c r="M59" s="104"/>
      <c r="N59" s="594"/>
      <c r="O59" s="594"/>
      <c r="P59" s="594"/>
      <c r="Q59" s="594"/>
      <c r="R59" s="594"/>
      <c r="S59" s="594"/>
      <c r="T59" s="594"/>
      <c r="U59" s="594"/>
      <c r="V59" s="594"/>
      <c r="W59" s="594"/>
      <c r="X59" s="594"/>
      <c r="Y59" s="594"/>
      <c r="Z59" s="594"/>
      <c r="AA59" s="594"/>
      <c r="AB59" s="594"/>
      <c r="AC59" s="594"/>
      <c r="AD59" s="594"/>
      <c r="AE59" s="594"/>
      <c r="AF59" s="594"/>
      <c r="AG59" s="594"/>
      <c r="AH59" s="594"/>
      <c r="AI59" s="594"/>
      <c r="AJ59" s="594"/>
      <c r="AK59" s="594"/>
      <c r="AL59" s="594"/>
      <c r="AM59" s="594"/>
      <c r="AN59" s="594"/>
      <c r="AO59" s="594"/>
      <c r="AP59" s="594"/>
      <c r="AQ59" s="594"/>
      <c r="AR59" s="594"/>
      <c r="AS59" s="594"/>
      <c r="AT59" s="594"/>
      <c r="AU59" s="594"/>
      <c r="AV59" s="594"/>
      <c r="AW59" s="594"/>
      <c r="AX59" s="594"/>
      <c r="AY59" s="594"/>
      <c r="AZ59" s="594"/>
      <c r="BA59" s="594"/>
      <c r="BB59" s="594"/>
      <c r="BC59" s="594"/>
      <c r="BD59" s="594"/>
      <c r="BE59" s="594"/>
      <c r="BF59" s="594"/>
      <c r="BG59" s="594"/>
      <c r="BH59" s="594"/>
      <c r="BI59" s="594"/>
      <c r="BJ59" s="594"/>
      <c r="BK59" s="594"/>
      <c r="BL59" s="594"/>
      <c r="BM59" s="594"/>
      <c r="BN59" s="594"/>
      <c r="BO59" s="594"/>
      <c r="BP59" s="594"/>
      <c r="BQ59" s="594"/>
      <c r="BR59" s="594"/>
      <c r="BS59" s="594"/>
      <c r="BT59" s="594"/>
      <c r="BU59" s="594"/>
      <c r="BV59" s="594"/>
      <c r="BW59" s="594"/>
      <c r="BX59" s="594"/>
      <c r="BY59" s="594"/>
      <c r="BZ59" s="594"/>
      <c r="CA59" s="594"/>
      <c r="CB59" s="594"/>
      <c r="CC59" s="594"/>
      <c r="CD59" s="594"/>
      <c r="CE59" s="594"/>
      <c r="CF59" s="594"/>
      <c r="CG59" s="594"/>
      <c r="CH59" s="594"/>
      <c r="CI59" s="594"/>
      <c r="CJ59" s="594"/>
      <c r="CK59" s="594"/>
      <c r="CL59" s="594"/>
      <c r="CM59" s="594"/>
      <c r="CN59" s="594"/>
      <c r="CO59" s="594"/>
      <c r="CP59" s="594"/>
      <c r="CQ59" s="594"/>
      <c r="CR59" s="594"/>
      <c r="CS59" s="594"/>
      <c r="CT59" s="594"/>
      <c r="CU59" s="594"/>
      <c r="CV59" s="594"/>
      <c r="CW59" s="594"/>
      <c r="CX59" s="594"/>
      <c r="CY59" s="594"/>
      <c r="CZ59" s="594"/>
      <c r="DA59" s="594"/>
      <c r="DB59" s="594"/>
      <c r="DC59" s="594"/>
      <c r="DD59" s="594"/>
      <c r="DE59" s="594"/>
      <c r="DF59" s="594"/>
      <c r="DG59" s="594"/>
      <c r="DH59" s="594"/>
      <c r="DI59" s="594"/>
      <c r="DJ59" s="594"/>
      <c r="DK59" s="594"/>
      <c r="DL59" s="594"/>
      <c r="DM59" s="594"/>
      <c r="DN59" s="594"/>
      <c r="DO59" s="594"/>
      <c r="DP59" s="594"/>
      <c r="DQ59" s="594"/>
      <c r="DR59" s="594"/>
      <c r="DS59" s="594"/>
      <c r="DT59" s="594"/>
      <c r="DU59" s="594"/>
      <c r="DV59" s="594"/>
      <c r="DW59" s="594"/>
      <c r="DX59" s="594"/>
      <c r="DY59" s="594"/>
      <c r="DZ59" s="594"/>
      <c r="EA59" s="594"/>
      <c r="EB59" s="594"/>
      <c r="EC59" s="594"/>
      <c r="ED59" s="594"/>
      <c r="EE59" s="594"/>
      <c r="EF59" s="594"/>
      <c r="EG59" s="594"/>
      <c r="EH59" s="594"/>
      <c r="EI59" s="594"/>
      <c r="EJ59" s="594"/>
      <c r="EK59" s="594"/>
      <c r="EL59" s="594"/>
      <c r="EM59" s="594"/>
      <c r="EN59" s="594"/>
      <c r="EO59" s="594"/>
      <c r="EP59" s="594"/>
      <c r="EQ59" s="594"/>
      <c r="ER59" s="594"/>
      <c r="ES59" s="594"/>
      <c r="ET59" s="594"/>
      <c r="EU59" s="594"/>
      <c r="EV59" s="594"/>
      <c r="EW59" s="594"/>
      <c r="EX59" s="594"/>
      <c r="EY59" s="594"/>
      <c r="EZ59" s="594"/>
      <c r="FA59" s="594"/>
      <c r="FB59" s="594"/>
      <c r="FC59" s="594"/>
      <c r="FD59" s="594"/>
      <c r="FE59" s="594"/>
      <c r="FF59" s="594"/>
      <c r="FG59" s="594"/>
      <c r="FH59" s="594"/>
      <c r="FI59" s="594"/>
      <c r="FJ59" s="594"/>
      <c r="FK59" s="594"/>
      <c r="FL59" s="594"/>
      <c r="FM59" s="594"/>
      <c r="FN59" s="594"/>
      <c r="FO59" s="594"/>
      <c r="FP59" s="594"/>
      <c r="FQ59" s="594"/>
      <c r="FR59" s="594"/>
      <c r="FS59" s="427"/>
      <c r="FT59" s="427"/>
      <c r="FU59" s="427"/>
      <c r="FV59" s="427"/>
      <c r="FW59" s="427"/>
      <c r="FX59" s="427"/>
      <c r="FY59" s="427"/>
      <c r="FZ59" s="427"/>
      <c r="GA59" s="427"/>
      <c r="GB59" s="427"/>
      <c r="GC59" s="427"/>
      <c r="GD59" s="427"/>
      <c r="GE59" s="427"/>
      <c r="GF59" s="427"/>
      <c r="GG59" s="427"/>
      <c r="GH59" s="427"/>
      <c r="GI59" s="427"/>
      <c r="GJ59" s="427"/>
      <c r="GK59" s="427"/>
      <c r="GL59" s="427"/>
      <c r="GM59" s="427"/>
      <c r="GN59" s="427"/>
      <c r="GO59" s="427"/>
      <c r="GP59" s="427"/>
      <c r="GQ59" s="427"/>
      <c r="GR59" s="427"/>
      <c r="GS59" s="427"/>
      <c r="GT59" s="427"/>
      <c r="GU59" s="427"/>
      <c r="GV59" s="427"/>
      <c r="GW59" s="427"/>
      <c r="GX59" s="427"/>
      <c r="GY59" s="427"/>
      <c r="GZ59" s="427"/>
      <c r="HA59" s="427"/>
      <c r="HB59" s="427"/>
      <c r="HC59" s="427"/>
      <c r="HD59" s="427"/>
      <c r="HE59" s="427"/>
      <c r="HF59" s="427"/>
      <c r="HG59" s="427"/>
      <c r="HH59" s="427"/>
      <c r="HI59" s="427"/>
      <c r="HJ59" s="427"/>
      <c r="HK59" s="427"/>
      <c r="HL59" s="427"/>
      <c r="HM59" s="427"/>
      <c r="HN59" s="427"/>
      <c r="HO59" s="427"/>
      <c r="HP59" s="427"/>
      <c r="HQ59" s="427"/>
      <c r="HR59" s="427"/>
      <c r="HS59" s="427"/>
      <c r="HT59" s="427"/>
      <c r="HU59" s="427"/>
      <c r="HV59" s="427"/>
      <c r="HW59" s="427"/>
      <c r="HX59" s="427"/>
      <c r="HY59" s="427"/>
      <c r="HZ59" s="427"/>
      <c r="IA59" s="427"/>
      <c r="IB59" s="427"/>
      <c r="IC59" s="427"/>
      <c r="ID59" s="427"/>
      <c r="IE59" s="427"/>
      <c r="IF59" s="427"/>
      <c r="IG59" s="427"/>
      <c r="IH59" s="427"/>
      <c r="II59" s="427"/>
      <c r="IJ59" s="427"/>
      <c r="IK59" s="427"/>
      <c r="IL59" s="427"/>
      <c r="IM59" s="427"/>
      <c r="IN59" s="427"/>
      <c r="IO59" s="427"/>
      <c r="IP59" s="427"/>
      <c r="IQ59" s="427"/>
      <c r="IR59" s="427"/>
      <c r="IS59" s="427"/>
      <c r="IT59" s="427"/>
      <c r="IU59" s="427"/>
      <c r="IV59" s="427"/>
      <c r="IW59" s="427"/>
      <c r="IX59" s="427"/>
      <c r="IY59" s="427"/>
      <c r="IZ59" s="427"/>
      <c r="JA59" s="427"/>
      <c r="JB59" s="427"/>
      <c r="JC59" s="427"/>
      <c r="JD59" s="427"/>
      <c r="JE59" s="427"/>
      <c r="JF59" s="427"/>
      <c r="JG59" s="427"/>
      <c r="JH59" s="427"/>
      <c r="JI59" s="427"/>
      <c r="JJ59" s="427"/>
      <c r="JK59" s="427"/>
      <c r="JL59" s="427"/>
      <c r="JM59" s="427"/>
      <c r="JN59" s="427"/>
      <c r="JO59" s="427"/>
      <c r="JP59" s="427"/>
      <c r="JQ59" s="427"/>
      <c r="JR59" s="427"/>
      <c r="JS59" s="427"/>
      <c r="JT59" s="427"/>
      <c r="JU59" s="427"/>
      <c r="JV59" s="427"/>
      <c r="JW59" s="427"/>
      <c r="JX59" s="427"/>
      <c r="JY59" s="427"/>
      <c r="JZ59" s="427"/>
      <c r="KA59" s="427"/>
      <c r="KB59" s="427"/>
      <c r="KC59" s="427"/>
      <c r="KD59" s="427"/>
      <c r="KE59" s="427"/>
      <c r="KF59" s="427"/>
      <c r="KG59" s="427"/>
      <c r="KH59" s="427"/>
      <c r="KI59" s="427"/>
      <c r="KJ59" s="427"/>
      <c r="KK59" s="427"/>
      <c r="KL59" s="427"/>
      <c r="KM59" s="427"/>
      <c r="KN59" s="427"/>
      <c r="KO59" s="427"/>
      <c r="KP59" s="427"/>
      <c r="KQ59" s="427"/>
      <c r="KR59" s="427"/>
      <c r="KS59" s="427"/>
      <c r="KT59" s="427"/>
      <c r="KU59" s="427"/>
      <c r="KV59" s="427"/>
      <c r="KW59" s="427"/>
      <c r="KX59" s="427"/>
      <c r="KY59" s="427"/>
      <c r="KZ59" s="427"/>
      <c r="LA59" s="427"/>
      <c r="LB59" s="427"/>
      <c r="LC59" s="427"/>
      <c r="LD59" s="427"/>
      <c r="LE59" s="427"/>
      <c r="LF59" s="427"/>
      <c r="LG59" s="427"/>
      <c r="LH59" s="427"/>
      <c r="LI59" s="427"/>
      <c r="LJ59" s="427"/>
      <c r="LK59" s="427"/>
      <c r="LL59" s="427"/>
      <c r="LM59" s="427"/>
      <c r="LN59" s="427"/>
      <c r="LO59" s="427"/>
      <c r="LP59" s="427"/>
      <c r="LQ59" s="427"/>
      <c r="LR59" s="427"/>
      <c r="LS59" s="427"/>
      <c r="LT59" s="427"/>
      <c r="LU59" s="427"/>
      <c r="LV59" s="427"/>
      <c r="LW59" s="427"/>
      <c r="LX59" s="427"/>
      <c r="LY59" s="427"/>
      <c r="LZ59" s="427"/>
      <c r="MA59" s="427"/>
      <c r="MB59" s="427"/>
      <c r="MC59" s="427"/>
      <c r="MD59" s="427"/>
      <c r="ME59" s="427"/>
      <c r="MF59" s="427"/>
      <c r="MG59" s="427"/>
      <c r="MH59" s="427"/>
      <c r="MI59" s="427"/>
      <c r="MJ59" s="427"/>
      <c r="MK59" s="427"/>
      <c r="ML59" s="427"/>
      <c r="MM59" s="427"/>
      <c r="MN59" s="427"/>
      <c r="MO59" s="427"/>
      <c r="MP59" s="427"/>
      <c r="MQ59" s="427"/>
      <c r="MR59" s="427"/>
      <c r="MS59" s="427"/>
      <c r="MT59" s="427"/>
      <c r="MU59" s="427"/>
      <c r="MV59" s="427"/>
      <c r="MW59" s="427"/>
      <c r="MX59" s="427"/>
      <c r="MY59" s="427"/>
      <c r="MZ59" s="427"/>
      <c r="NA59" s="427"/>
      <c r="NB59" s="427"/>
      <c r="NC59" s="427"/>
      <c r="ND59" s="427"/>
      <c r="NE59" s="427"/>
      <c r="NF59" s="427"/>
      <c r="NG59" s="427"/>
      <c r="NH59" s="427"/>
      <c r="NI59" s="427"/>
      <c r="NJ59" s="427"/>
      <c r="NK59" s="427"/>
      <c r="NL59" s="427"/>
      <c r="NM59" s="427"/>
      <c r="NN59" s="427"/>
      <c r="NO59" s="427"/>
      <c r="NP59" s="427"/>
      <c r="NQ59" s="427"/>
      <c r="NR59" s="427"/>
      <c r="NS59" s="427"/>
      <c r="NT59" s="427"/>
      <c r="NU59" s="427"/>
      <c r="NV59" s="427"/>
      <c r="NW59" s="427"/>
      <c r="NX59" s="427"/>
      <c r="NY59" s="427"/>
      <c r="NZ59" s="427"/>
      <c r="OA59" s="427"/>
      <c r="OB59" s="427"/>
      <c r="OC59" s="427"/>
      <c r="OD59" s="427"/>
      <c r="OE59" s="427"/>
      <c r="OF59" s="427"/>
      <c r="OG59" s="427"/>
      <c r="OH59" s="427"/>
      <c r="OI59" s="427"/>
      <c r="OJ59" s="427"/>
      <c r="OK59" s="427"/>
      <c r="OL59" s="427"/>
      <c r="OM59" s="427"/>
      <c r="ON59" s="427"/>
      <c r="OO59" s="427"/>
      <c r="OP59" s="427"/>
      <c r="OQ59" s="427"/>
      <c r="OR59" s="427"/>
      <c r="OS59" s="427"/>
      <c r="OT59" s="427"/>
      <c r="OU59" s="427"/>
      <c r="OV59" s="427"/>
      <c r="OW59" s="427"/>
      <c r="OX59" s="427"/>
      <c r="OY59" s="427"/>
      <c r="OZ59" s="427"/>
      <c r="PA59" s="427"/>
      <c r="PB59" s="427"/>
      <c r="PC59" s="427"/>
      <c r="PD59" s="427"/>
      <c r="PE59" s="427"/>
      <c r="PF59" s="427"/>
      <c r="PG59" s="427"/>
      <c r="PH59" s="427"/>
      <c r="PI59" s="427"/>
      <c r="PJ59" s="427"/>
      <c r="PK59" s="427"/>
      <c r="PL59" s="427"/>
      <c r="PM59" s="427"/>
      <c r="PN59" s="427"/>
      <c r="PO59" s="427"/>
      <c r="PP59" s="427"/>
      <c r="PQ59" s="427"/>
      <c r="PR59" s="427"/>
      <c r="PS59" s="427"/>
      <c r="PT59" s="427"/>
      <c r="PU59" s="427"/>
      <c r="PV59" s="427"/>
      <c r="PW59" s="427"/>
      <c r="PX59" s="427"/>
      <c r="PY59" s="427"/>
      <c r="PZ59" s="427"/>
      <c r="QA59" s="427"/>
      <c r="QB59" s="427"/>
      <c r="QC59" s="427"/>
      <c r="QD59" s="427"/>
      <c r="QE59" s="427"/>
      <c r="QF59" s="427"/>
      <c r="QG59" s="427"/>
      <c r="QH59" s="427"/>
      <c r="QI59" s="427"/>
      <c r="QJ59" s="427"/>
      <c r="QK59" s="427"/>
      <c r="QL59" s="427"/>
      <c r="QM59" s="427"/>
      <c r="QN59" s="427"/>
      <c r="QO59" s="427"/>
      <c r="QP59" s="427"/>
      <c r="QQ59" s="427"/>
      <c r="QR59" s="427"/>
      <c r="QS59" s="427"/>
      <c r="QT59" s="427"/>
      <c r="QU59" s="427"/>
      <c r="QV59" s="427"/>
      <c r="QW59" s="427"/>
      <c r="QX59" s="427"/>
      <c r="QY59" s="427"/>
      <c r="QZ59" s="427"/>
      <c r="RA59" s="427"/>
      <c r="RB59" s="427"/>
      <c r="RC59" s="427"/>
      <c r="RD59" s="427"/>
      <c r="RE59" s="427"/>
      <c r="RF59" s="427"/>
      <c r="RG59" s="427"/>
      <c r="RH59" s="427"/>
      <c r="RI59" s="427"/>
      <c r="RJ59" s="427"/>
      <c r="RK59" s="427"/>
      <c r="RL59" s="427"/>
      <c r="RM59" s="427"/>
      <c r="RN59" s="427"/>
      <c r="RO59" s="427"/>
      <c r="RP59" s="427"/>
      <c r="RQ59" s="427"/>
      <c r="RR59" s="427"/>
      <c r="RS59" s="427"/>
      <c r="RT59" s="427"/>
      <c r="RU59" s="427"/>
      <c r="RV59" s="427"/>
      <c r="RW59" s="427"/>
      <c r="RX59" s="427"/>
      <c r="RY59" s="427"/>
      <c r="RZ59" s="427"/>
      <c r="SA59" s="427"/>
      <c r="SB59" s="427"/>
      <c r="SC59" s="427"/>
      <c r="SD59" s="427"/>
      <c r="SE59" s="427"/>
      <c r="SF59" s="427"/>
      <c r="SG59" s="427"/>
      <c r="SH59" s="427"/>
      <c r="SI59" s="427"/>
      <c r="SJ59" s="427"/>
      <c r="SK59" s="427"/>
      <c r="SL59" s="427"/>
      <c r="SM59" s="427"/>
      <c r="SN59" s="427"/>
      <c r="SO59" s="427"/>
      <c r="SP59" s="427"/>
      <c r="SQ59" s="427"/>
      <c r="SR59" s="427"/>
      <c r="SS59" s="427"/>
      <c r="ST59" s="427"/>
      <c r="SU59" s="427"/>
      <c r="SV59" s="427"/>
      <c r="SW59" s="427"/>
      <c r="SX59" s="427"/>
      <c r="SY59" s="427"/>
      <c r="SZ59" s="427"/>
      <c r="TA59" s="427"/>
      <c r="TB59" s="427"/>
      <c r="TC59" s="427"/>
    </row>
    <row r="60" spans="1:523" s="378" customFormat="1" ht="15.75">
      <c r="A60" s="631" t="s">
        <v>825</v>
      </c>
      <c r="B60" s="608" t="s">
        <v>544</v>
      </c>
      <c r="C60" s="614" t="s">
        <v>923</v>
      </c>
      <c r="D60" s="614" t="s">
        <v>884</v>
      </c>
      <c r="E60" s="615" t="s">
        <v>885</v>
      </c>
      <c r="F60" s="610" t="s">
        <v>671</v>
      </c>
      <c r="G60" s="611" t="s">
        <v>572</v>
      </c>
      <c r="H60" s="609" t="s">
        <v>889</v>
      </c>
      <c r="I60" s="609" t="s">
        <v>890</v>
      </c>
      <c r="J60" s="609" t="s">
        <v>882</v>
      </c>
      <c r="K60" s="623">
        <v>2611606</v>
      </c>
      <c r="L60" s="613">
        <v>245.95</v>
      </c>
      <c r="M60" s="104"/>
      <c r="N60" s="594"/>
      <c r="O60" s="594"/>
      <c r="P60" s="594"/>
      <c r="Q60" s="594"/>
      <c r="R60" s="594"/>
      <c r="S60" s="594"/>
      <c r="T60" s="594"/>
      <c r="U60" s="594"/>
      <c r="V60" s="594"/>
      <c r="W60" s="594"/>
      <c r="X60" s="594"/>
      <c r="Y60" s="594"/>
      <c r="Z60" s="594"/>
      <c r="AA60" s="594"/>
      <c r="AB60" s="594"/>
      <c r="AC60" s="594"/>
      <c r="AD60" s="594"/>
      <c r="AE60" s="594"/>
      <c r="AF60" s="594"/>
      <c r="AG60" s="594"/>
      <c r="AH60" s="594"/>
      <c r="AI60" s="594"/>
      <c r="AJ60" s="594"/>
      <c r="AK60" s="594"/>
      <c r="AL60" s="594"/>
      <c r="AM60" s="594"/>
      <c r="AN60" s="594"/>
      <c r="AO60" s="594"/>
      <c r="AP60" s="594"/>
      <c r="AQ60" s="594"/>
      <c r="AR60" s="594"/>
      <c r="AS60" s="594"/>
      <c r="AT60" s="594"/>
      <c r="AU60" s="594"/>
      <c r="AV60" s="594"/>
      <c r="AW60" s="594"/>
      <c r="AX60" s="594"/>
      <c r="AY60" s="594"/>
      <c r="AZ60" s="594"/>
      <c r="BA60" s="594"/>
      <c r="BB60" s="594"/>
      <c r="BC60" s="594"/>
      <c r="BD60" s="594"/>
      <c r="BE60" s="594"/>
      <c r="BF60" s="594"/>
      <c r="BG60" s="594"/>
      <c r="BH60" s="594"/>
      <c r="BI60" s="594"/>
      <c r="BJ60" s="594"/>
      <c r="BK60" s="594"/>
      <c r="BL60" s="594"/>
      <c r="BM60" s="594"/>
      <c r="BN60" s="594"/>
      <c r="BO60" s="594"/>
      <c r="BP60" s="594"/>
      <c r="BQ60" s="594"/>
      <c r="BR60" s="594"/>
      <c r="BS60" s="594"/>
      <c r="BT60" s="594"/>
      <c r="BU60" s="594"/>
      <c r="BV60" s="594"/>
      <c r="BW60" s="594"/>
      <c r="BX60" s="594"/>
      <c r="BY60" s="594"/>
      <c r="BZ60" s="594"/>
      <c r="CA60" s="594"/>
      <c r="CB60" s="594"/>
      <c r="CC60" s="594"/>
      <c r="CD60" s="594"/>
      <c r="CE60" s="594"/>
      <c r="CF60" s="594"/>
      <c r="CG60" s="594"/>
      <c r="CH60" s="594"/>
      <c r="CI60" s="594"/>
      <c r="CJ60" s="594"/>
      <c r="CK60" s="594"/>
      <c r="CL60" s="594"/>
      <c r="CM60" s="594"/>
      <c r="CN60" s="594"/>
      <c r="CO60" s="594"/>
      <c r="CP60" s="594"/>
      <c r="CQ60" s="594"/>
      <c r="CR60" s="594"/>
      <c r="CS60" s="594"/>
      <c r="CT60" s="594"/>
      <c r="CU60" s="594"/>
      <c r="CV60" s="594"/>
      <c r="CW60" s="594"/>
      <c r="CX60" s="594"/>
      <c r="CY60" s="594"/>
      <c r="CZ60" s="594"/>
      <c r="DA60" s="594"/>
      <c r="DB60" s="594"/>
      <c r="DC60" s="594"/>
      <c r="DD60" s="594"/>
      <c r="DE60" s="594"/>
      <c r="DF60" s="594"/>
      <c r="DG60" s="594"/>
      <c r="DH60" s="594"/>
      <c r="DI60" s="594"/>
      <c r="DJ60" s="594"/>
      <c r="DK60" s="594"/>
      <c r="DL60" s="594"/>
      <c r="DM60" s="594"/>
      <c r="DN60" s="594"/>
      <c r="DO60" s="594"/>
      <c r="DP60" s="594"/>
      <c r="DQ60" s="594"/>
      <c r="DR60" s="594"/>
      <c r="DS60" s="594"/>
      <c r="DT60" s="594"/>
      <c r="DU60" s="594"/>
      <c r="DV60" s="594"/>
      <c r="DW60" s="594"/>
      <c r="DX60" s="594"/>
      <c r="DY60" s="594"/>
      <c r="DZ60" s="594"/>
      <c r="EA60" s="594"/>
      <c r="EB60" s="594"/>
      <c r="EC60" s="594"/>
      <c r="ED60" s="594"/>
      <c r="EE60" s="594"/>
      <c r="EF60" s="594"/>
      <c r="EG60" s="594"/>
      <c r="EH60" s="594"/>
      <c r="EI60" s="594"/>
      <c r="EJ60" s="594"/>
      <c r="EK60" s="594"/>
      <c r="EL60" s="594"/>
      <c r="EM60" s="594"/>
      <c r="EN60" s="594"/>
      <c r="EO60" s="594"/>
      <c r="EP60" s="594"/>
      <c r="EQ60" s="594"/>
      <c r="ER60" s="594"/>
      <c r="ES60" s="594"/>
      <c r="ET60" s="594"/>
      <c r="EU60" s="594"/>
      <c r="EV60" s="594"/>
      <c r="EW60" s="594"/>
      <c r="EX60" s="594"/>
      <c r="EY60" s="594"/>
      <c r="EZ60" s="594"/>
      <c r="FA60" s="594"/>
      <c r="FB60" s="594"/>
      <c r="FC60" s="594"/>
      <c r="FD60" s="594"/>
      <c r="FE60" s="594"/>
      <c r="FF60" s="594"/>
      <c r="FG60" s="594"/>
      <c r="FH60" s="594"/>
      <c r="FI60" s="594"/>
      <c r="FJ60" s="594"/>
      <c r="FK60" s="594"/>
      <c r="FL60" s="594"/>
      <c r="FM60" s="594"/>
      <c r="FN60" s="594"/>
      <c r="FO60" s="594"/>
      <c r="FP60" s="594"/>
      <c r="FQ60" s="594"/>
      <c r="FR60" s="594"/>
      <c r="FS60" s="427"/>
      <c r="FT60" s="427"/>
      <c r="FU60" s="427"/>
      <c r="FV60" s="427"/>
      <c r="FW60" s="427"/>
      <c r="FX60" s="427"/>
      <c r="FY60" s="427"/>
      <c r="FZ60" s="427"/>
      <c r="GA60" s="427"/>
      <c r="GB60" s="427"/>
      <c r="GC60" s="427"/>
      <c r="GD60" s="427"/>
      <c r="GE60" s="427"/>
      <c r="GF60" s="427"/>
      <c r="GG60" s="427"/>
      <c r="GH60" s="427"/>
      <c r="GI60" s="427"/>
      <c r="GJ60" s="427"/>
      <c r="GK60" s="427"/>
      <c r="GL60" s="427"/>
      <c r="GM60" s="427"/>
      <c r="GN60" s="427"/>
      <c r="GO60" s="427"/>
      <c r="GP60" s="427"/>
      <c r="GQ60" s="427"/>
      <c r="GR60" s="427"/>
      <c r="GS60" s="427"/>
      <c r="GT60" s="427"/>
      <c r="GU60" s="427"/>
      <c r="GV60" s="427"/>
      <c r="GW60" s="427"/>
      <c r="GX60" s="427"/>
      <c r="GY60" s="427"/>
      <c r="GZ60" s="427"/>
      <c r="HA60" s="427"/>
      <c r="HB60" s="427"/>
      <c r="HC60" s="427"/>
      <c r="HD60" s="427"/>
      <c r="HE60" s="427"/>
      <c r="HF60" s="427"/>
      <c r="HG60" s="427"/>
      <c r="HH60" s="427"/>
      <c r="HI60" s="427"/>
      <c r="HJ60" s="427"/>
      <c r="HK60" s="427"/>
      <c r="HL60" s="427"/>
      <c r="HM60" s="427"/>
      <c r="HN60" s="427"/>
      <c r="HO60" s="427"/>
      <c r="HP60" s="427"/>
      <c r="HQ60" s="427"/>
      <c r="HR60" s="427"/>
      <c r="HS60" s="427"/>
      <c r="HT60" s="427"/>
      <c r="HU60" s="427"/>
      <c r="HV60" s="427"/>
      <c r="HW60" s="427"/>
      <c r="HX60" s="427"/>
      <c r="HY60" s="427"/>
      <c r="HZ60" s="427"/>
      <c r="IA60" s="427"/>
      <c r="IB60" s="427"/>
      <c r="IC60" s="427"/>
      <c r="ID60" s="427"/>
      <c r="IE60" s="427"/>
      <c r="IF60" s="427"/>
      <c r="IG60" s="427"/>
      <c r="IH60" s="427"/>
      <c r="II60" s="427"/>
      <c r="IJ60" s="427"/>
      <c r="IK60" s="427"/>
      <c r="IL60" s="427"/>
      <c r="IM60" s="427"/>
      <c r="IN60" s="427"/>
      <c r="IO60" s="427"/>
      <c r="IP60" s="427"/>
      <c r="IQ60" s="427"/>
      <c r="IR60" s="427"/>
      <c r="IS60" s="427"/>
      <c r="IT60" s="427"/>
      <c r="IU60" s="427"/>
      <c r="IV60" s="427"/>
      <c r="IW60" s="427"/>
      <c r="IX60" s="427"/>
      <c r="IY60" s="427"/>
      <c r="IZ60" s="427"/>
      <c r="JA60" s="427"/>
      <c r="JB60" s="427"/>
      <c r="JC60" s="427"/>
      <c r="JD60" s="427"/>
      <c r="JE60" s="427"/>
      <c r="JF60" s="427"/>
      <c r="JG60" s="427"/>
      <c r="JH60" s="427"/>
      <c r="JI60" s="427"/>
      <c r="JJ60" s="427"/>
      <c r="JK60" s="427"/>
      <c r="JL60" s="427"/>
      <c r="JM60" s="427"/>
      <c r="JN60" s="427"/>
      <c r="JO60" s="427"/>
      <c r="JP60" s="427"/>
      <c r="JQ60" s="427"/>
      <c r="JR60" s="427"/>
      <c r="JS60" s="427"/>
      <c r="JT60" s="427"/>
      <c r="JU60" s="427"/>
      <c r="JV60" s="427"/>
      <c r="JW60" s="427"/>
      <c r="JX60" s="427"/>
      <c r="JY60" s="427"/>
      <c r="JZ60" s="427"/>
      <c r="KA60" s="427"/>
      <c r="KB60" s="427"/>
      <c r="KC60" s="427"/>
      <c r="KD60" s="427"/>
      <c r="KE60" s="427"/>
      <c r="KF60" s="427"/>
      <c r="KG60" s="427"/>
      <c r="KH60" s="427"/>
      <c r="KI60" s="427"/>
      <c r="KJ60" s="427"/>
      <c r="KK60" s="427"/>
      <c r="KL60" s="427"/>
      <c r="KM60" s="427"/>
      <c r="KN60" s="427"/>
      <c r="KO60" s="427"/>
      <c r="KP60" s="427"/>
      <c r="KQ60" s="427"/>
      <c r="KR60" s="427"/>
      <c r="KS60" s="427"/>
      <c r="KT60" s="427"/>
      <c r="KU60" s="427"/>
      <c r="KV60" s="427"/>
      <c r="KW60" s="427"/>
      <c r="KX60" s="427"/>
      <c r="KY60" s="427"/>
      <c r="KZ60" s="427"/>
      <c r="LA60" s="427"/>
      <c r="LB60" s="427"/>
      <c r="LC60" s="427"/>
      <c r="LD60" s="427"/>
      <c r="LE60" s="427"/>
      <c r="LF60" s="427"/>
      <c r="LG60" s="427"/>
      <c r="LH60" s="427"/>
      <c r="LI60" s="427"/>
      <c r="LJ60" s="427"/>
      <c r="LK60" s="427"/>
      <c r="LL60" s="427"/>
      <c r="LM60" s="427"/>
      <c r="LN60" s="427"/>
      <c r="LO60" s="427"/>
      <c r="LP60" s="427"/>
      <c r="LQ60" s="427"/>
      <c r="LR60" s="427"/>
      <c r="LS60" s="427"/>
      <c r="LT60" s="427"/>
      <c r="LU60" s="427"/>
      <c r="LV60" s="427"/>
      <c r="LW60" s="427"/>
      <c r="LX60" s="427"/>
      <c r="LY60" s="427"/>
      <c r="LZ60" s="427"/>
      <c r="MA60" s="427"/>
      <c r="MB60" s="427"/>
      <c r="MC60" s="427"/>
      <c r="MD60" s="427"/>
      <c r="ME60" s="427"/>
      <c r="MF60" s="427"/>
      <c r="MG60" s="427"/>
      <c r="MH60" s="427"/>
      <c r="MI60" s="427"/>
      <c r="MJ60" s="427"/>
      <c r="MK60" s="427"/>
      <c r="ML60" s="427"/>
      <c r="MM60" s="427"/>
      <c r="MN60" s="427"/>
      <c r="MO60" s="427"/>
      <c r="MP60" s="427"/>
      <c r="MQ60" s="427"/>
      <c r="MR60" s="427"/>
      <c r="MS60" s="427"/>
      <c r="MT60" s="427"/>
      <c r="MU60" s="427"/>
      <c r="MV60" s="427"/>
      <c r="MW60" s="427"/>
      <c r="MX60" s="427"/>
      <c r="MY60" s="427"/>
      <c r="MZ60" s="427"/>
      <c r="NA60" s="427"/>
      <c r="NB60" s="427"/>
      <c r="NC60" s="427"/>
      <c r="ND60" s="427"/>
      <c r="NE60" s="427"/>
      <c r="NF60" s="427"/>
      <c r="NG60" s="427"/>
      <c r="NH60" s="427"/>
      <c r="NI60" s="427"/>
      <c r="NJ60" s="427"/>
      <c r="NK60" s="427"/>
      <c r="NL60" s="427"/>
      <c r="NM60" s="427"/>
      <c r="NN60" s="427"/>
      <c r="NO60" s="427"/>
      <c r="NP60" s="427"/>
      <c r="NQ60" s="427"/>
      <c r="NR60" s="427"/>
      <c r="NS60" s="427"/>
      <c r="NT60" s="427"/>
      <c r="NU60" s="427"/>
      <c r="NV60" s="427"/>
      <c r="NW60" s="427"/>
      <c r="NX60" s="427"/>
      <c r="NY60" s="427"/>
      <c r="NZ60" s="427"/>
      <c r="OA60" s="427"/>
      <c r="OB60" s="427"/>
      <c r="OC60" s="427"/>
      <c r="OD60" s="427"/>
      <c r="OE60" s="427"/>
      <c r="OF60" s="427"/>
      <c r="OG60" s="427"/>
      <c r="OH60" s="427"/>
      <c r="OI60" s="427"/>
      <c r="OJ60" s="427"/>
      <c r="OK60" s="427"/>
      <c r="OL60" s="427"/>
      <c r="OM60" s="427"/>
      <c r="ON60" s="427"/>
      <c r="OO60" s="427"/>
      <c r="OP60" s="427"/>
      <c r="OQ60" s="427"/>
      <c r="OR60" s="427"/>
      <c r="OS60" s="427"/>
      <c r="OT60" s="427"/>
      <c r="OU60" s="427"/>
      <c r="OV60" s="427"/>
      <c r="OW60" s="427"/>
      <c r="OX60" s="427"/>
      <c r="OY60" s="427"/>
      <c r="OZ60" s="427"/>
      <c r="PA60" s="427"/>
      <c r="PB60" s="427"/>
      <c r="PC60" s="427"/>
      <c r="PD60" s="427"/>
      <c r="PE60" s="427"/>
      <c r="PF60" s="427"/>
      <c r="PG60" s="427"/>
      <c r="PH60" s="427"/>
      <c r="PI60" s="427"/>
      <c r="PJ60" s="427"/>
      <c r="PK60" s="427"/>
      <c r="PL60" s="427"/>
      <c r="PM60" s="427"/>
      <c r="PN60" s="427"/>
      <c r="PO60" s="427"/>
      <c r="PP60" s="427"/>
      <c r="PQ60" s="427"/>
      <c r="PR60" s="427"/>
      <c r="PS60" s="427"/>
      <c r="PT60" s="427"/>
      <c r="PU60" s="427"/>
      <c r="PV60" s="427"/>
      <c r="PW60" s="427"/>
      <c r="PX60" s="427"/>
      <c r="PY60" s="427"/>
      <c r="PZ60" s="427"/>
      <c r="QA60" s="427"/>
      <c r="QB60" s="427"/>
      <c r="QC60" s="427"/>
      <c r="QD60" s="427"/>
      <c r="QE60" s="427"/>
      <c r="QF60" s="427"/>
      <c r="QG60" s="427"/>
      <c r="QH60" s="427"/>
      <c r="QI60" s="427"/>
      <c r="QJ60" s="427"/>
      <c r="QK60" s="427"/>
      <c r="QL60" s="427"/>
      <c r="QM60" s="427"/>
      <c r="QN60" s="427"/>
      <c r="QO60" s="427"/>
      <c r="QP60" s="427"/>
      <c r="QQ60" s="427"/>
      <c r="QR60" s="427"/>
      <c r="QS60" s="427"/>
      <c r="QT60" s="427"/>
      <c r="QU60" s="427"/>
      <c r="QV60" s="427"/>
      <c r="QW60" s="427"/>
      <c r="QX60" s="427"/>
      <c r="QY60" s="427"/>
      <c r="QZ60" s="427"/>
      <c r="RA60" s="427"/>
      <c r="RB60" s="427"/>
      <c r="RC60" s="427"/>
      <c r="RD60" s="427"/>
      <c r="RE60" s="427"/>
      <c r="RF60" s="427"/>
      <c r="RG60" s="427"/>
      <c r="RH60" s="427"/>
      <c r="RI60" s="427"/>
      <c r="RJ60" s="427"/>
      <c r="RK60" s="427"/>
      <c r="RL60" s="427"/>
      <c r="RM60" s="427"/>
      <c r="RN60" s="427"/>
      <c r="RO60" s="427"/>
      <c r="RP60" s="427"/>
      <c r="RQ60" s="427"/>
      <c r="RR60" s="427"/>
      <c r="RS60" s="427"/>
      <c r="RT60" s="427"/>
      <c r="RU60" s="427"/>
      <c r="RV60" s="427"/>
      <c r="RW60" s="427"/>
      <c r="RX60" s="427"/>
      <c r="RY60" s="427"/>
      <c r="RZ60" s="427"/>
      <c r="SA60" s="427"/>
      <c r="SB60" s="427"/>
      <c r="SC60" s="427"/>
      <c r="SD60" s="427"/>
      <c r="SE60" s="427"/>
      <c r="SF60" s="427"/>
      <c r="SG60" s="427"/>
      <c r="SH60" s="427"/>
      <c r="SI60" s="427"/>
      <c r="SJ60" s="427"/>
      <c r="SK60" s="427"/>
      <c r="SL60" s="427"/>
      <c r="SM60" s="427"/>
      <c r="SN60" s="427"/>
      <c r="SO60" s="427"/>
      <c r="SP60" s="427"/>
      <c r="SQ60" s="427"/>
      <c r="SR60" s="427"/>
      <c r="SS60" s="427"/>
      <c r="ST60" s="427"/>
      <c r="SU60" s="427"/>
      <c r="SV60" s="427"/>
      <c r="SW60" s="427"/>
      <c r="SX60" s="427"/>
      <c r="SY60" s="427"/>
      <c r="SZ60" s="427"/>
      <c r="TA60" s="427"/>
      <c r="TB60" s="427"/>
      <c r="TC60" s="427"/>
    </row>
    <row r="61" spans="1:523" s="378" customFormat="1" ht="15.75">
      <c r="A61" s="631" t="s">
        <v>825</v>
      </c>
      <c r="B61" s="608" t="s">
        <v>544</v>
      </c>
      <c r="C61" s="614" t="s">
        <v>923</v>
      </c>
      <c r="D61" s="614" t="s">
        <v>884</v>
      </c>
      <c r="E61" s="615" t="s">
        <v>885</v>
      </c>
      <c r="F61" s="610" t="s">
        <v>671</v>
      </c>
      <c r="G61" s="611" t="s">
        <v>572</v>
      </c>
      <c r="H61" s="609" t="s">
        <v>891</v>
      </c>
      <c r="I61" s="609" t="s">
        <v>892</v>
      </c>
      <c r="J61" s="609" t="s">
        <v>882</v>
      </c>
      <c r="K61" s="623">
        <v>2611606</v>
      </c>
      <c r="L61" s="613">
        <v>7252.23</v>
      </c>
      <c r="M61" s="104"/>
      <c r="N61" s="594"/>
      <c r="O61" s="594"/>
      <c r="P61" s="594"/>
      <c r="Q61" s="594"/>
      <c r="R61" s="594"/>
      <c r="S61" s="594"/>
      <c r="T61" s="594"/>
      <c r="U61" s="594"/>
      <c r="V61" s="594"/>
      <c r="W61" s="594"/>
      <c r="X61" s="594"/>
      <c r="Y61" s="594"/>
      <c r="Z61" s="594"/>
      <c r="AA61" s="594"/>
      <c r="AB61" s="594"/>
      <c r="AC61" s="594"/>
      <c r="AD61" s="594"/>
      <c r="AE61" s="594"/>
      <c r="AF61" s="594"/>
      <c r="AG61" s="594"/>
      <c r="AH61" s="594"/>
      <c r="AI61" s="594"/>
      <c r="AJ61" s="594"/>
      <c r="AK61" s="594"/>
      <c r="AL61" s="594"/>
      <c r="AM61" s="594"/>
      <c r="AN61" s="594"/>
      <c r="AO61" s="594"/>
      <c r="AP61" s="594"/>
      <c r="AQ61" s="594"/>
      <c r="AR61" s="594"/>
      <c r="AS61" s="594"/>
      <c r="AT61" s="594"/>
      <c r="AU61" s="594"/>
      <c r="AV61" s="594"/>
      <c r="AW61" s="594"/>
      <c r="AX61" s="594"/>
      <c r="AY61" s="594"/>
      <c r="AZ61" s="594"/>
      <c r="BA61" s="594"/>
      <c r="BB61" s="594"/>
      <c r="BC61" s="594"/>
      <c r="BD61" s="594"/>
      <c r="BE61" s="594"/>
      <c r="BF61" s="594"/>
      <c r="BG61" s="594"/>
      <c r="BH61" s="594"/>
      <c r="BI61" s="594"/>
      <c r="BJ61" s="594"/>
      <c r="BK61" s="594"/>
      <c r="BL61" s="594"/>
      <c r="BM61" s="594"/>
      <c r="BN61" s="594"/>
      <c r="BO61" s="594"/>
      <c r="BP61" s="594"/>
      <c r="BQ61" s="594"/>
      <c r="BR61" s="594"/>
      <c r="BS61" s="594"/>
      <c r="BT61" s="594"/>
      <c r="BU61" s="594"/>
      <c r="BV61" s="594"/>
      <c r="BW61" s="594"/>
      <c r="BX61" s="594"/>
      <c r="BY61" s="594"/>
      <c r="BZ61" s="594"/>
      <c r="CA61" s="594"/>
      <c r="CB61" s="594"/>
      <c r="CC61" s="594"/>
      <c r="CD61" s="594"/>
      <c r="CE61" s="594"/>
      <c r="CF61" s="594"/>
      <c r="CG61" s="594"/>
      <c r="CH61" s="594"/>
      <c r="CI61" s="594"/>
      <c r="CJ61" s="594"/>
      <c r="CK61" s="594"/>
      <c r="CL61" s="594"/>
      <c r="CM61" s="594"/>
      <c r="CN61" s="594"/>
      <c r="CO61" s="594"/>
      <c r="CP61" s="594"/>
      <c r="CQ61" s="594"/>
      <c r="CR61" s="594"/>
      <c r="CS61" s="594"/>
      <c r="CT61" s="594"/>
      <c r="CU61" s="594"/>
      <c r="CV61" s="594"/>
      <c r="CW61" s="594"/>
      <c r="CX61" s="594"/>
      <c r="CY61" s="594"/>
      <c r="CZ61" s="594"/>
      <c r="DA61" s="594"/>
      <c r="DB61" s="594"/>
      <c r="DC61" s="594"/>
      <c r="DD61" s="594"/>
      <c r="DE61" s="594"/>
      <c r="DF61" s="594"/>
      <c r="DG61" s="594"/>
      <c r="DH61" s="594"/>
      <c r="DI61" s="594"/>
      <c r="DJ61" s="594"/>
      <c r="DK61" s="594"/>
      <c r="DL61" s="594"/>
      <c r="DM61" s="594"/>
      <c r="DN61" s="594"/>
      <c r="DO61" s="594"/>
      <c r="DP61" s="594"/>
      <c r="DQ61" s="594"/>
      <c r="DR61" s="594"/>
      <c r="DS61" s="594"/>
      <c r="DT61" s="594"/>
      <c r="DU61" s="594"/>
      <c r="DV61" s="594"/>
      <c r="DW61" s="594"/>
      <c r="DX61" s="594"/>
      <c r="DY61" s="594"/>
      <c r="DZ61" s="594"/>
      <c r="EA61" s="594"/>
      <c r="EB61" s="594"/>
      <c r="EC61" s="594"/>
      <c r="ED61" s="594"/>
      <c r="EE61" s="594"/>
      <c r="EF61" s="594"/>
      <c r="EG61" s="594"/>
      <c r="EH61" s="594"/>
      <c r="EI61" s="594"/>
      <c r="EJ61" s="594"/>
      <c r="EK61" s="594"/>
      <c r="EL61" s="594"/>
      <c r="EM61" s="594"/>
      <c r="EN61" s="594"/>
      <c r="EO61" s="594"/>
      <c r="EP61" s="594"/>
      <c r="EQ61" s="594"/>
      <c r="ER61" s="594"/>
      <c r="ES61" s="594"/>
      <c r="ET61" s="594"/>
      <c r="EU61" s="594"/>
      <c r="EV61" s="594"/>
      <c r="EW61" s="594"/>
      <c r="EX61" s="594"/>
      <c r="EY61" s="594"/>
      <c r="EZ61" s="594"/>
      <c r="FA61" s="594"/>
      <c r="FB61" s="594"/>
      <c r="FC61" s="594"/>
      <c r="FD61" s="594"/>
      <c r="FE61" s="594"/>
      <c r="FF61" s="594"/>
      <c r="FG61" s="594"/>
      <c r="FH61" s="594"/>
      <c r="FI61" s="594"/>
      <c r="FJ61" s="594"/>
      <c r="FK61" s="594"/>
      <c r="FL61" s="594"/>
      <c r="FM61" s="594"/>
      <c r="FN61" s="594"/>
      <c r="FO61" s="594"/>
      <c r="FP61" s="594"/>
      <c r="FQ61" s="594"/>
      <c r="FR61" s="594"/>
      <c r="FS61" s="427"/>
      <c r="FT61" s="427"/>
      <c r="FU61" s="427"/>
      <c r="FV61" s="427"/>
      <c r="FW61" s="427"/>
      <c r="FX61" s="427"/>
      <c r="FY61" s="427"/>
      <c r="FZ61" s="427"/>
      <c r="GA61" s="427"/>
      <c r="GB61" s="427"/>
      <c r="GC61" s="427"/>
      <c r="GD61" s="427"/>
      <c r="GE61" s="427"/>
      <c r="GF61" s="427"/>
      <c r="GG61" s="427"/>
      <c r="GH61" s="427"/>
      <c r="GI61" s="427"/>
      <c r="GJ61" s="427"/>
      <c r="GK61" s="427"/>
      <c r="GL61" s="427"/>
      <c r="GM61" s="427"/>
      <c r="GN61" s="427"/>
      <c r="GO61" s="427"/>
      <c r="GP61" s="427"/>
      <c r="GQ61" s="427"/>
      <c r="GR61" s="427"/>
      <c r="GS61" s="427"/>
      <c r="GT61" s="427"/>
      <c r="GU61" s="427"/>
      <c r="GV61" s="427"/>
      <c r="GW61" s="427"/>
      <c r="GX61" s="427"/>
      <c r="GY61" s="427"/>
      <c r="GZ61" s="427"/>
      <c r="HA61" s="427"/>
      <c r="HB61" s="427"/>
      <c r="HC61" s="427"/>
      <c r="HD61" s="427"/>
      <c r="HE61" s="427"/>
      <c r="HF61" s="427"/>
      <c r="HG61" s="427"/>
      <c r="HH61" s="427"/>
      <c r="HI61" s="427"/>
      <c r="HJ61" s="427"/>
      <c r="HK61" s="427"/>
      <c r="HL61" s="427"/>
      <c r="HM61" s="427"/>
      <c r="HN61" s="427"/>
      <c r="HO61" s="427"/>
      <c r="HP61" s="427"/>
      <c r="HQ61" s="427"/>
      <c r="HR61" s="427"/>
      <c r="HS61" s="427"/>
      <c r="HT61" s="427"/>
      <c r="HU61" s="427"/>
      <c r="HV61" s="427"/>
      <c r="HW61" s="427"/>
      <c r="HX61" s="427"/>
      <c r="HY61" s="427"/>
      <c r="HZ61" s="427"/>
      <c r="IA61" s="427"/>
      <c r="IB61" s="427"/>
      <c r="IC61" s="427"/>
      <c r="ID61" s="427"/>
      <c r="IE61" s="427"/>
      <c r="IF61" s="427"/>
      <c r="IG61" s="427"/>
      <c r="IH61" s="427"/>
      <c r="II61" s="427"/>
      <c r="IJ61" s="427"/>
      <c r="IK61" s="427"/>
      <c r="IL61" s="427"/>
      <c r="IM61" s="427"/>
      <c r="IN61" s="427"/>
      <c r="IO61" s="427"/>
      <c r="IP61" s="427"/>
      <c r="IQ61" s="427"/>
      <c r="IR61" s="427"/>
      <c r="IS61" s="427"/>
      <c r="IT61" s="427"/>
      <c r="IU61" s="427"/>
      <c r="IV61" s="427"/>
      <c r="IW61" s="427"/>
      <c r="IX61" s="427"/>
      <c r="IY61" s="427"/>
      <c r="IZ61" s="427"/>
      <c r="JA61" s="427"/>
      <c r="JB61" s="427"/>
      <c r="JC61" s="427"/>
      <c r="JD61" s="427"/>
      <c r="JE61" s="427"/>
      <c r="JF61" s="427"/>
      <c r="JG61" s="427"/>
      <c r="JH61" s="427"/>
      <c r="JI61" s="427"/>
      <c r="JJ61" s="427"/>
      <c r="JK61" s="427"/>
      <c r="JL61" s="427"/>
      <c r="JM61" s="427"/>
      <c r="JN61" s="427"/>
      <c r="JO61" s="427"/>
      <c r="JP61" s="427"/>
      <c r="JQ61" s="427"/>
      <c r="JR61" s="427"/>
      <c r="JS61" s="427"/>
      <c r="JT61" s="427"/>
      <c r="JU61" s="427"/>
      <c r="JV61" s="427"/>
      <c r="JW61" s="427"/>
      <c r="JX61" s="427"/>
      <c r="JY61" s="427"/>
      <c r="JZ61" s="427"/>
      <c r="KA61" s="427"/>
      <c r="KB61" s="427"/>
      <c r="KC61" s="427"/>
      <c r="KD61" s="427"/>
      <c r="KE61" s="427"/>
      <c r="KF61" s="427"/>
      <c r="KG61" s="427"/>
      <c r="KH61" s="427"/>
      <c r="KI61" s="427"/>
      <c r="KJ61" s="427"/>
      <c r="KK61" s="427"/>
      <c r="KL61" s="427"/>
      <c r="KM61" s="427"/>
      <c r="KN61" s="427"/>
      <c r="KO61" s="427"/>
      <c r="KP61" s="427"/>
      <c r="KQ61" s="427"/>
      <c r="KR61" s="427"/>
      <c r="KS61" s="427"/>
      <c r="KT61" s="427"/>
      <c r="KU61" s="427"/>
      <c r="KV61" s="427"/>
      <c r="KW61" s="427"/>
      <c r="KX61" s="427"/>
      <c r="KY61" s="427"/>
      <c r="KZ61" s="427"/>
      <c r="LA61" s="427"/>
      <c r="LB61" s="427"/>
      <c r="LC61" s="427"/>
      <c r="LD61" s="427"/>
      <c r="LE61" s="427"/>
      <c r="LF61" s="427"/>
      <c r="LG61" s="427"/>
      <c r="LH61" s="427"/>
      <c r="LI61" s="427"/>
      <c r="LJ61" s="427"/>
      <c r="LK61" s="427"/>
      <c r="LL61" s="427"/>
      <c r="LM61" s="427"/>
      <c r="LN61" s="427"/>
      <c r="LO61" s="427"/>
      <c r="LP61" s="427"/>
      <c r="LQ61" s="427"/>
      <c r="LR61" s="427"/>
      <c r="LS61" s="427"/>
      <c r="LT61" s="427"/>
      <c r="LU61" s="427"/>
      <c r="LV61" s="427"/>
      <c r="LW61" s="427"/>
      <c r="LX61" s="427"/>
      <c r="LY61" s="427"/>
      <c r="LZ61" s="427"/>
      <c r="MA61" s="427"/>
      <c r="MB61" s="427"/>
      <c r="MC61" s="427"/>
      <c r="MD61" s="427"/>
      <c r="ME61" s="427"/>
      <c r="MF61" s="427"/>
      <c r="MG61" s="427"/>
      <c r="MH61" s="427"/>
      <c r="MI61" s="427"/>
      <c r="MJ61" s="427"/>
      <c r="MK61" s="427"/>
      <c r="ML61" s="427"/>
      <c r="MM61" s="427"/>
      <c r="MN61" s="427"/>
      <c r="MO61" s="427"/>
      <c r="MP61" s="427"/>
      <c r="MQ61" s="427"/>
      <c r="MR61" s="427"/>
      <c r="MS61" s="427"/>
      <c r="MT61" s="427"/>
      <c r="MU61" s="427"/>
      <c r="MV61" s="427"/>
      <c r="MW61" s="427"/>
      <c r="MX61" s="427"/>
      <c r="MY61" s="427"/>
      <c r="MZ61" s="427"/>
      <c r="NA61" s="427"/>
      <c r="NB61" s="427"/>
      <c r="NC61" s="427"/>
      <c r="ND61" s="427"/>
      <c r="NE61" s="427"/>
      <c r="NF61" s="427"/>
      <c r="NG61" s="427"/>
      <c r="NH61" s="427"/>
      <c r="NI61" s="427"/>
      <c r="NJ61" s="427"/>
      <c r="NK61" s="427"/>
      <c r="NL61" s="427"/>
      <c r="NM61" s="427"/>
      <c r="NN61" s="427"/>
      <c r="NO61" s="427"/>
      <c r="NP61" s="427"/>
      <c r="NQ61" s="427"/>
      <c r="NR61" s="427"/>
      <c r="NS61" s="427"/>
      <c r="NT61" s="427"/>
      <c r="NU61" s="427"/>
      <c r="NV61" s="427"/>
      <c r="NW61" s="427"/>
      <c r="NX61" s="427"/>
      <c r="NY61" s="427"/>
      <c r="NZ61" s="427"/>
      <c r="OA61" s="427"/>
      <c r="OB61" s="427"/>
      <c r="OC61" s="427"/>
      <c r="OD61" s="427"/>
      <c r="OE61" s="427"/>
      <c r="OF61" s="427"/>
      <c r="OG61" s="427"/>
      <c r="OH61" s="427"/>
      <c r="OI61" s="427"/>
      <c r="OJ61" s="427"/>
      <c r="OK61" s="427"/>
      <c r="OL61" s="427"/>
      <c r="OM61" s="427"/>
      <c r="ON61" s="427"/>
      <c r="OO61" s="427"/>
      <c r="OP61" s="427"/>
      <c r="OQ61" s="427"/>
      <c r="OR61" s="427"/>
      <c r="OS61" s="427"/>
      <c r="OT61" s="427"/>
      <c r="OU61" s="427"/>
      <c r="OV61" s="427"/>
      <c r="OW61" s="427"/>
      <c r="OX61" s="427"/>
      <c r="OY61" s="427"/>
      <c r="OZ61" s="427"/>
      <c r="PA61" s="427"/>
      <c r="PB61" s="427"/>
      <c r="PC61" s="427"/>
      <c r="PD61" s="427"/>
      <c r="PE61" s="427"/>
      <c r="PF61" s="427"/>
      <c r="PG61" s="427"/>
      <c r="PH61" s="427"/>
      <c r="PI61" s="427"/>
      <c r="PJ61" s="427"/>
      <c r="PK61" s="427"/>
      <c r="PL61" s="427"/>
      <c r="PM61" s="427"/>
      <c r="PN61" s="427"/>
      <c r="PO61" s="427"/>
      <c r="PP61" s="427"/>
      <c r="PQ61" s="427"/>
      <c r="PR61" s="427"/>
      <c r="PS61" s="427"/>
      <c r="PT61" s="427"/>
      <c r="PU61" s="427"/>
      <c r="PV61" s="427"/>
      <c r="PW61" s="427"/>
      <c r="PX61" s="427"/>
      <c r="PY61" s="427"/>
      <c r="PZ61" s="427"/>
      <c r="QA61" s="427"/>
      <c r="QB61" s="427"/>
      <c r="QC61" s="427"/>
      <c r="QD61" s="427"/>
      <c r="QE61" s="427"/>
      <c r="QF61" s="427"/>
      <c r="QG61" s="427"/>
      <c r="QH61" s="427"/>
      <c r="QI61" s="427"/>
      <c r="QJ61" s="427"/>
      <c r="QK61" s="427"/>
      <c r="QL61" s="427"/>
      <c r="QM61" s="427"/>
      <c r="QN61" s="427"/>
      <c r="QO61" s="427"/>
      <c r="QP61" s="427"/>
      <c r="QQ61" s="427"/>
      <c r="QR61" s="427"/>
      <c r="QS61" s="427"/>
      <c r="QT61" s="427"/>
      <c r="QU61" s="427"/>
      <c r="QV61" s="427"/>
      <c r="QW61" s="427"/>
      <c r="QX61" s="427"/>
      <c r="QY61" s="427"/>
      <c r="QZ61" s="427"/>
      <c r="RA61" s="427"/>
      <c r="RB61" s="427"/>
      <c r="RC61" s="427"/>
      <c r="RD61" s="427"/>
      <c r="RE61" s="427"/>
      <c r="RF61" s="427"/>
      <c r="RG61" s="427"/>
      <c r="RH61" s="427"/>
      <c r="RI61" s="427"/>
      <c r="RJ61" s="427"/>
      <c r="RK61" s="427"/>
      <c r="RL61" s="427"/>
      <c r="RM61" s="427"/>
      <c r="RN61" s="427"/>
      <c r="RO61" s="427"/>
      <c r="RP61" s="427"/>
      <c r="RQ61" s="427"/>
      <c r="RR61" s="427"/>
      <c r="RS61" s="427"/>
      <c r="RT61" s="427"/>
      <c r="RU61" s="427"/>
      <c r="RV61" s="427"/>
      <c r="RW61" s="427"/>
      <c r="RX61" s="427"/>
      <c r="RY61" s="427"/>
      <c r="RZ61" s="427"/>
      <c r="SA61" s="427"/>
      <c r="SB61" s="427"/>
      <c r="SC61" s="427"/>
      <c r="SD61" s="427"/>
      <c r="SE61" s="427"/>
      <c r="SF61" s="427"/>
      <c r="SG61" s="427"/>
      <c r="SH61" s="427"/>
      <c r="SI61" s="427"/>
      <c r="SJ61" s="427"/>
      <c r="SK61" s="427"/>
      <c r="SL61" s="427"/>
      <c r="SM61" s="427"/>
      <c r="SN61" s="427"/>
      <c r="SO61" s="427"/>
      <c r="SP61" s="427"/>
      <c r="SQ61" s="427"/>
      <c r="SR61" s="427"/>
      <c r="SS61" s="427"/>
      <c r="ST61" s="427"/>
      <c r="SU61" s="427"/>
      <c r="SV61" s="427"/>
      <c r="SW61" s="427"/>
      <c r="SX61" s="427"/>
      <c r="SY61" s="427"/>
      <c r="SZ61" s="427"/>
      <c r="TA61" s="427"/>
      <c r="TB61" s="427"/>
      <c r="TC61" s="427"/>
    </row>
    <row r="62" spans="1:523" s="378" customFormat="1" ht="15.75">
      <c r="A62" s="631" t="s">
        <v>825</v>
      </c>
      <c r="B62" s="608" t="s">
        <v>544</v>
      </c>
      <c r="C62" s="609" t="s">
        <v>923</v>
      </c>
      <c r="D62" s="609" t="s">
        <v>893</v>
      </c>
      <c r="E62" s="610" t="s">
        <v>894</v>
      </c>
      <c r="F62" s="610" t="s">
        <v>671</v>
      </c>
      <c r="G62" s="611" t="s">
        <v>572</v>
      </c>
      <c r="H62" s="627">
        <v>869888</v>
      </c>
      <c r="I62" s="609" t="s">
        <v>895</v>
      </c>
      <c r="J62" s="609" t="s">
        <v>896</v>
      </c>
      <c r="K62" s="621">
        <v>2610707</v>
      </c>
      <c r="L62" s="613">
        <v>24591</v>
      </c>
      <c r="M62" s="104"/>
      <c r="N62" s="594"/>
      <c r="O62" s="594"/>
      <c r="P62" s="594"/>
      <c r="Q62" s="594"/>
      <c r="R62" s="594"/>
      <c r="S62" s="594"/>
      <c r="T62" s="594"/>
      <c r="U62" s="594"/>
      <c r="V62" s="594"/>
      <c r="W62" s="594"/>
      <c r="X62" s="594"/>
      <c r="Y62" s="594"/>
      <c r="Z62" s="594"/>
      <c r="AA62" s="594"/>
      <c r="AB62" s="594"/>
      <c r="AC62" s="594"/>
      <c r="AD62" s="594"/>
      <c r="AE62" s="594"/>
      <c r="AF62" s="594"/>
      <c r="AG62" s="594"/>
      <c r="AH62" s="594"/>
      <c r="AI62" s="594"/>
      <c r="AJ62" s="594"/>
      <c r="AK62" s="594"/>
      <c r="AL62" s="594"/>
      <c r="AM62" s="594"/>
      <c r="AN62" s="594"/>
      <c r="AO62" s="594"/>
      <c r="AP62" s="594"/>
      <c r="AQ62" s="594"/>
      <c r="AR62" s="594"/>
      <c r="AS62" s="594"/>
      <c r="AT62" s="594"/>
      <c r="AU62" s="594"/>
      <c r="AV62" s="594"/>
      <c r="AW62" s="594"/>
      <c r="AX62" s="594"/>
      <c r="AY62" s="594"/>
      <c r="AZ62" s="594"/>
      <c r="BA62" s="594"/>
      <c r="BB62" s="594"/>
      <c r="BC62" s="594"/>
      <c r="BD62" s="594"/>
      <c r="BE62" s="594"/>
      <c r="BF62" s="594"/>
      <c r="BG62" s="594"/>
      <c r="BH62" s="594"/>
      <c r="BI62" s="594"/>
      <c r="BJ62" s="594"/>
      <c r="BK62" s="594"/>
      <c r="BL62" s="594"/>
      <c r="BM62" s="594"/>
      <c r="BN62" s="594"/>
      <c r="BO62" s="594"/>
      <c r="BP62" s="594"/>
      <c r="BQ62" s="594"/>
      <c r="BR62" s="594"/>
      <c r="BS62" s="594"/>
      <c r="BT62" s="594"/>
      <c r="BU62" s="594"/>
      <c r="BV62" s="594"/>
      <c r="BW62" s="594"/>
      <c r="BX62" s="594"/>
      <c r="BY62" s="594"/>
      <c r="BZ62" s="594"/>
      <c r="CA62" s="594"/>
      <c r="CB62" s="594"/>
      <c r="CC62" s="594"/>
      <c r="CD62" s="594"/>
      <c r="CE62" s="594"/>
      <c r="CF62" s="594"/>
      <c r="CG62" s="594"/>
      <c r="CH62" s="594"/>
      <c r="CI62" s="594"/>
      <c r="CJ62" s="594"/>
      <c r="CK62" s="594"/>
      <c r="CL62" s="594"/>
      <c r="CM62" s="594"/>
      <c r="CN62" s="594"/>
      <c r="CO62" s="594"/>
      <c r="CP62" s="594"/>
      <c r="CQ62" s="594"/>
      <c r="CR62" s="594"/>
      <c r="CS62" s="594"/>
      <c r="CT62" s="594"/>
      <c r="CU62" s="594"/>
      <c r="CV62" s="594"/>
      <c r="CW62" s="594"/>
      <c r="CX62" s="594"/>
      <c r="CY62" s="594"/>
      <c r="CZ62" s="594"/>
      <c r="DA62" s="594"/>
      <c r="DB62" s="594"/>
      <c r="DC62" s="594"/>
      <c r="DD62" s="594"/>
      <c r="DE62" s="594"/>
      <c r="DF62" s="594"/>
      <c r="DG62" s="594"/>
      <c r="DH62" s="594"/>
      <c r="DI62" s="594"/>
      <c r="DJ62" s="594"/>
      <c r="DK62" s="594"/>
      <c r="DL62" s="594"/>
      <c r="DM62" s="594"/>
      <c r="DN62" s="594"/>
      <c r="DO62" s="594"/>
      <c r="DP62" s="594"/>
      <c r="DQ62" s="594"/>
      <c r="DR62" s="594"/>
      <c r="DS62" s="594"/>
      <c r="DT62" s="594"/>
      <c r="DU62" s="594"/>
      <c r="DV62" s="594"/>
      <c r="DW62" s="594"/>
      <c r="DX62" s="594"/>
      <c r="DY62" s="594"/>
      <c r="DZ62" s="594"/>
      <c r="EA62" s="594"/>
      <c r="EB62" s="594"/>
      <c r="EC62" s="594"/>
      <c r="ED62" s="594"/>
      <c r="EE62" s="594"/>
      <c r="EF62" s="594"/>
      <c r="EG62" s="594"/>
      <c r="EH62" s="594"/>
      <c r="EI62" s="594"/>
      <c r="EJ62" s="594"/>
      <c r="EK62" s="594"/>
      <c r="EL62" s="594"/>
      <c r="EM62" s="594"/>
      <c r="EN62" s="594"/>
      <c r="EO62" s="594"/>
      <c r="EP62" s="594"/>
      <c r="EQ62" s="594"/>
      <c r="ER62" s="594"/>
      <c r="ES62" s="594"/>
      <c r="ET62" s="594"/>
      <c r="EU62" s="594"/>
      <c r="EV62" s="594"/>
      <c r="EW62" s="594"/>
      <c r="EX62" s="594"/>
      <c r="EY62" s="594"/>
      <c r="EZ62" s="594"/>
      <c r="FA62" s="594"/>
      <c r="FB62" s="594"/>
      <c r="FC62" s="594"/>
      <c r="FD62" s="594"/>
      <c r="FE62" s="594"/>
      <c r="FF62" s="594"/>
      <c r="FG62" s="594"/>
      <c r="FH62" s="594"/>
      <c r="FI62" s="594"/>
      <c r="FJ62" s="594"/>
      <c r="FK62" s="594"/>
      <c r="FL62" s="594"/>
      <c r="FM62" s="594"/>
      <c r="FN62" s="594"/>
      <c r="FO62" s="594"/>
      <c r="FP62" s="594"/>
      <c r="FQ62" s="594"/>
      <c r="FR62" s="594"/>
      <c r="FS62" s="427"/>
      <c r="FT62" s="427"/>
      <c r="FU62" s="427"/>
      <c r="FV62" s="427"/>
      <c r="FW62" s="427"/>
      <c r="FX62" s="427"/>
      <c r="FY62" s="427"/>
      <c r="FZ62" s="427"/>
      <c r="GA62" s="427"/>
      <c r="GB62" s="427"/>
      <c r="GC62" s="427"/>
      <c r="GD62" s="427"/>
      <c r="GE62" s="427"/>
      <c r="GF62" s="427"/>
      <c r="GG62" s="427"/>
      <c r="GH62" s="427"/>
      <c r="GI62" s="427"/>
      <c r="GJ62" s="427"/>
      <c r="GK62" s="427"/>
      <c r="GL62" s="427"/>
      <c r="GM62" s="427"/>
      <c r="GN62" s="427"/>
      <c r="GO62" s="427"/>
      <c r="GP62" s="427"/>
      <c r="GQ62" s="427"/>
      <c r="GR62" s="427"/>
      <c r="GS62" s="427"/>
      <c r="GT62" s="427"/>
      <c r="GU62" s="427"/>
      <c r="GV62" s="427"/>
      <c r="GW62" s="427"/>
      <c r="GX62" s="427"/>
      <c r="GY62" s="427"/>
      <c r="GZ62" s="427"/>
      <c r="HA62" s="427"/>
      <c r="HB62" s="427"/>
      <c r="HC62" s="427"/>
      <c r="HD62" s="427"/>
      <c r="HE62" s="427"/>
      <c r="HF62" s="427"/>
      <c r="HG62" s="427"/>
      <c r="HH62" s="427"/>
      <c r="HI62" s="427"/>
      <c r="HJ62" s="427"/>
      <c r="HK62" s="427"/>
      <c r="HL62" s="427"/>
      <c r="HM62" s="427"/>
      <c r="HN62" s="427"/>
      <c r="HO62" s="427"/>
      <c r="HP62" s="427"/>
      <c r="HQ62" s="427"/>
      <c r="HR62" s="427"/>
      <c r="HS62" s="427"/>
      <c r="HT62" s="427"/>
      <c r="HU62" s="427"/>
      <c r="HV62" s="427"/>
      <c r="HW62" s="427"/>
      <c r="HX62" s="427"/>
      <c r="HY62" s="427"/>
      <c r="HZ62" s="427"/>
      <c r="IA62" s="427"/>
      <c r="IB62" s="427"/>
      <c r="IC62" s="427"/>
      <c r="ID62" s="427"/>
      <c r="IE62" s="427"/>
      <c r="IF62" s="427"/>
      <c r="IG62" s="427"/>
      <c r="IH62" s="427"/>
      <c r="II62" s="427"/>
      <c r="IJ62" s="427"/>
      <c r="IK62" s="427"/>
      <c r="IL62" s="427"/>
      <c r="IM62" s="427"/>
      <c r="IN62" s="427"/>
      <c r="IO62" s="427"/>
      <c r="IP62" s="427"/>
      <c r="IQ62" s="427"/>
      <c r="IR62" s="427"/>
      <c r="IS62" s="427"/>
      <c r="IT62" s="427"/>
      <c r="IU62" s="427"/>
      <c r="IV62" s="427"/>
      <c r="IW62" s="427"/>
      <c r="IX62" s="427"/>
      <c r="IY62" s="427"/>
      <c r="IZ62" s="427"/>
      <c r="JA62" s="427"/>
      <c r="JB62" s="427"/>
      <c r="JC62" s="427"/>
      <c r="JD62" s="427"/>
      <c r="JE62" s="427"/>
      <c r="JF62" s="427"/>
      <c r="JG62" s="427"/>
      <c r="JH62" s="427"/>
      <c r="JI62" s="427"/>
      <c r="JJ62" s="427"/>
      <c r="JK62" s="427"/>
      <c r="JL62" s="427"/>
      <c r="JM62" s="427"/>
      <c r="JN62" s="427"/>
      <c r="JO62" s="427"/>
      <c r="JP62" s="427"/>
      <c r="JQ62" s="427"/>
      <c r="JR62" s="427"/>
      <c r="JS62" s="427"/>
      <c r="JT62" s="427"/>
      <c r="JU62" s="427"/>
      <c r="JV62" s="427"/>
      <c r="JW62" s="427"/>
      <c r="JX62" s="427"/>
      <c r="JY62" s="427"/>
      <c r="JZ62" s="427"/>
      <c r="KA62" s="427"/>
      <c r="KB62" s="427"/>
      <c r="KC62" s="427"/>
      <c r="KD62" s="427"/>
      <c r="KE62" s="427"/>
      <c r="KF62" s="427"/>
      <c r="KG62" s="427"/>
      <c r="KH62" s="427"/>
      <c r="KI62" s="427"/>
      <c r="KJ62" s="427"/>
      <c r="KK62" s="427"/>
      <c r="KL62" s="427"/>
      <c r="KM62" s="427"/>
      <c r="KN62" s="427"/>
      <c r="KO62" s="427"/>
      <c r="KP62" s="427"/>
      <c r="KQ62" s="427"/>
      <c r="KR62" s="427"/>
      <c r="KS62" s="427"/>
      <c r="KT62" s="427"/>
      <c r="KU62" s="427"/>
      <c r="KV62" s="427"/>
      <c r="KW62" s="427"/>
      <c r="KX62" s="427"/>
      <c r="KY62" s="427"/>
      <c r="KZ62" s="427"/>
      <c r="LA62" s="427"/>
      <c r="LB62" s="427"/>
      <c r="LC62" s="427"/>
      <c r="LD62" s="427"/>
      <c r="LE62" s="427"/>
      <c r="LF62" s="427"/>
      <c r="LG62" s="427"/>
      <c r="LH62" s="427"/>
      <c r="LI62" s="427"/>
      <c r="LJ62" s="427"/>
      <c r="LK62" s="427"/>
      <c r="LL62" s="427"/>
      <c r="LM62" s="427"/>
      <c r="LN62" s="427"/>
      <c r="LO62" s="427"/>
      <c r="LP62" s="427"/>
      <c r="LQ62" s="427"/>
      <c r="LR62" s="427"/>
      <c r="LS62" s="427"/>
      <c r="LT62" s="427"/>
      <c r="LU62" s="427"/>
      <c r="LV62" s="427"/>
      <c r="LW62" s="427"/>
      <c r="LX62" s="427"/>
      <c r="LY62" s="427"/>
      <c r="LZ62" s="427"/>
      <c r="MA62" s="427"/>
      <c r="MB62" s="427"/>
      <c r="MC62" s="427"/>
      <c r="MD62" s="427"/>
      <c r="ME62" s="427"/>
      <c r="MF62" s="427"/>
      <c r="MG62" s="427"/>
      <c r="MH62" s="427"/>
      <c r="MI62" s="427"/>
      <c r="MJ62" s="427"/>
      <c r="MK62" s="427"/>
      <c r="ML62" s="427"/>
      <c r="MM62" s="427"/>
      <c r="MN62" s="427"/>
      <c r="MO62" s="427"/>
      <c r="MP62" s="427"/>
      <c r="MQ62" s="427"/>
      <c r="MR62" s="427"/>
      <c r="MS62" s="427"/>
      <c r="MT62" s="427"/>
      <c r="MU62" s="427"/>
      <c r="MV62" s="427"/>
      <c r="MW62" s="427"/>
      <c r="MX62" s="427"/>
      <c r="MY62" s="427"/>
      <c r="MZ62" s="427"/>
      <c r="NA62" s="427"/>
      <c r="NB62" s="427"/>
      <c r="NC62" s="427"/>
      <c r="ND62" s="427"/>
      <c r="NE62" s="427"/>
      <c r="NF62" s="427"/>
      <c r="NG62" s="427"/>
      <c r="NH62" s="427"/>
      <c r="NI62" s="427"/>
      <c r="NJ62" s="427"/>
      <c r="NK62" s="427"/>
      <c r="NL62" s="427"/>
      <c r="NM62" s="427"/>
      <c r="NN62" s="427"/>
      <c r="NO62" s="427"/>
      <c r="NP62" s="427"/>
      <c r="NQ62" s="427"/>
      <c r="NR62" s="427"/>
      <c r="NS62" s="427"/>
      <c r="NT62" s="427"/>
      <c r="NU62" s="427"/>
      <c r="NV62" s="427"/>
      <c r="NW62" s="427"/>
      <c r="NX62" s="427"/>
      <c r="NY62" s="427"/>
      <c r="NZ62" s="427"/>
      <c r="OA62" s="427"/>
      <c r="OB62" s="427"/>
      <c r="OC62" s="427"/>
      <c r="OD62" s="427"/>
      <c r="OE62" s="427"/>
      <c r="OF62" s="427"/>
      <c r="OG62" s="427"/>
      <c r="OH62" s="427"/>
      <c r="OI62" s="427"/>
      <c r="OJ62" s="427"/>
      <c r="OK62" s="427"/>
      <c r="OL62" s="427"/>
      <c r="OM62" s="427"/>
      <c r="ON62" s="427"/>
      <c r="OO62" s="427"/>
      <c r="OP62" s="427"/>
      <c r="OQ62" s="427"/>
      <c r="OR62" s="427"/>
      <c r="OS62" s="427"/>
      <c r="OT62" s="427"/>
      <c r="OU62" s="427"/>
      <c r="OV62" s="427"/>
      <c r="OW62" s="427"/>
      <c r="OX62" s="427"/>
      <c r="OY62" s="427"/>
      <c r="OZ62" s="427"/>
      <c r="PA62" s="427"/>
      <c r="PB62" s="427"/>
      <c r="PC62" s="427"/>
      <c r="PD62" s="427"/>
      <c r="PE62" s="427"/>
      <c r="PF62" s="427"/>
      <c r="PG62" s="427"/>
      <c r="PH62" s="427"/>
      <c r="PI62" s="427"/>
      <c r="PJ62" s="427"/>
      <c r="PK62" s="427"/>
      <c r="PL62" s="427"/>
      <c r="PM62" s="427"/>
      <c r="PN62" s="427"/>
      <c r="PO62" s="427"/>
      <c r="PP62" s="427"/>
      <c r="PQ62" s="427"/>
      <c r="PR62" s="427"/>
      <c r="PS62" s="427"/>
      <c r="PT62" s="427"/>
      <c r="PU62" s="427"/>
      <c r="PV62" s="427"/>
      <c r="PW62" s="427"/>
      <c r="PX62" s="427"/>
      <c r="PY62" s="427"/>
      <c r="PZ62" s="427"/>
      <c r="QA62" s="427"/>
      <c r="QB62" s="427"/>
      <c r="QC62" s="427"/>
      <c r="QD62" s="427"/>
      <c r="QE62" s="427"/>
      <c r="QF62" s="427"/>
      <c r="QG62" s="427"/>
      <c r="QH62" s="427"/>
      <c r="QI62" s="427"/>
      <c r="QJ62" s="427"/>
      <c r="QK62" s="427"/>
      <c r="QL62" s="427"/>
      <c r="QM62" s="427"/>
      <c r="QN62" s="427"/>
      <c r="QO62" s="427"/>
      <c r="QP62" s="427"/>
      <c r="QQ62" s="427"/>
      <c r="QR62" s="427"/>
      <c r="QS62" s="427"/>
      <c r="QT62" s="427"/>
      <c r="QU62" s="427"/>
      <c r="QV62" s="427"/>
      <c r="QW62" s="427"/>
      <c r="QX62" s="427"/>
      <c r="QY62" s="427"/>
      <c r="QZ62" s="427"/>
      <c r="RA62" s="427"/>
      <c r="RB62" s="427"/>
      <c r="RC62" s="427"/>
      <c r="RD62" s="427"/>
      <c r="RE62" s="427"/>
      <c r="RF62" s="427"/>
      <c r="RG62" s="427"/>
      <c r="RH62" s="427"/>
      <c r="RI62" s="427"/>
      <c r="RJ62" s="427"/>
      <c r="RK62" s="427"/>
      <c r="RL62" s="427"/>
      <c r="RM62" s="427"/>
      <c r="RN62" s="427"/>
      <c r="RO62" s="427"/>
      <c r="RP62" s="427"/>
      <c r="RQ62" s="427"/>
      <c r="RR62" s="427"/>
      <c r="RS62" s="427"/>
      <c r="RT62" s="427"/>
      <c r="RU62" s="427"/>
      <c r="RV62" s="427"/>
      <c r="RW62" s="427"/>
      <c r="RX62" s="427"/>
      <c r="RY62" s="427"/>
      <c r="RZ62" s="427"/>
      <c r="SA62" s="427"/>
      <c r="SB62" s="427"/>
      <c r="SC62" s="427"/>
      <c r="SD62" s="427"/>
      <c r="SE62" s="427"/>
      <c r="SF62" s="427"/>
      <c r="SG62" s="427"/>
      <c r="SH62" s="427"/>
      <c r="SI62" s="427"/>
      <c r="SJ62" s="427"/>
      <c r="SK62" s="427"/>
      <c r="SL62" s="427"/>
      <c r="SM62" s="427"/>
      <c r="SN62" s="427"/>
      <c r="SO62" s="427"/>
      <c r="SP62" s="427"/>
      <c r="SQ62" s="427"/>
      <c r="SR62" s="427"/>
      <c r="SS62" s="427"/>
      <c r="ST62" s="427"/>
      <c r="SU62" s="427"/>
      <c r="SV62" s="427"/>
      <c r="SW62" s="427"/>
      <c r="SX62" s="427"/>
      <c r="SY62" s="427"/>
      <c r="SZ62" s="427"/>
      <c r="TA62" s="427"/>
      <c r="TB62" s="427"/>
      <c r="TC62" s="427"/>
    </row>
    <row r="63" spans="1:523" s="378" customFormat="1" ht="15.75">
      <c r="A63" s="631" t="s">
        <v>825</v>
      </c>
      <c r="B63" s="608" t="s">
        <v>544</v>
      </c>
      <c r="C63" s="609" t="s">
        <v>922</v>
      </c>
      <c r="D63" s="609" t="s">
        <v>897</v>
      </c>
      <c r="E63" s="610" t="s">
        <v>898</v>
      </c>
      <c r="F63" s="610" t="s">
        <v>671</v>
      </c>
      <c r="G63" s="611" t="s">
        <v>572</v>
      </c>
      <c r="H63" s="609" t="s">
        <v>899</v>
      </c>
      <c r="I63" s="609" t="s">
        <v>563</v>
      </c>
      <c r="J63" s="609" t="s">
        <v>882</v>
      </c>
      <c r="K63" s="619">
        <v>2704104</v>
      </c>
      <c r="L63" s="613">
        <v>2645.93</v>
      </c>
      <c r="M63" s="104"/>
      <c r="N63" s="594"/>
      <c r="O63" s="594"/>
      <c r="P63" s="594"/>
      <c r="Q63" s="594"/>
      <c r="R63" s="594"/>
      <c r="S63" s="594"/>
      <c r="T63" s="594"/>
      <c r="U63" s="594"/>
      <c r="V63" s="594"/>
      <c r="W63" s="594"/>
      <c r="X63" s="594"/>
      <c r="Y63" s="594"/>
      <c r="Z63" s="594"/>
      <c r="AA63" s="594"/>
      <c r="AB63" s="594"/>
      <c r="AC63" s="594"/>
      <c r="AD63" s="594"/>
      <c r="AE63" s="594"/>
      <c r="AF63" s="594"/>
      <c r="AG63" s="594"/>
      <c r="AH63" s="594"/>
      <c r="AI63" s="594"/>
      <c r="AJ63" s="594"/>
      <c r="AK63" s="594"/>
      <c r="AL63" s="594"/>
      <c r="AM63" s="594"/>
      <c r="AN63" s="594"/>
      <c r="AO63" s="594"/>
      <c r="AP63" s="594"/>
      <c r="AQ63" s="594"/>
      <c r="AR63" s="594"/>
      <c r="AS63" s="594"/>
      <c r="AT63" s="594"/>
      <c r="AU63" s="594"/>
      <c r="AV63" s="594"/>
      <c r="AW63" s="594"/>
      <c r="AX63" s="594"/>
      <c r="AY63" s="594"/>
      <c r="AZ63" s="594"/>
      <c r="BA63" s="594"/>
      <c r="BB63" s="594"/>
      <c r="BC63" s="594"/>
      <c r="BD63" s="594"/>
      <c r="BE63" s="594"/>
      <c r="BF63" s="594"/>
      <c r="BG63" s="594"/>
      <c r="BH63" s="594"/>
      <c r="BI63" s="594"/>
      <c r="BJ63" s="594"/>
      <c r="BK63" s="594"/>
      <c r="BL63" s="594"/>
      <c r="BM63" s="594"/>
      <c r="BN63" s="594"/>
      <c r="BO63" s="594"/>
      <c r="BP63" s="594"/>
      <c r="BQ63" s="594"/>
      <c r="BR63" s="594"/>
      <c r="BS63" s="594"/>
      <c r="BT63" s="594"/>
      <c r="BU63" s="594"/>
      <c r="BV63" s="594"/>
      <c r="BW63" s="594"/>
      <c r="BX63" s="594"/>
      <c r="BY63" s="594"/>
      <c r="BZ63" s="594"/>
      <c r="CA63" s="594"/>
      <c r="CB63" s="594"/>
      <c r="CC63" s="594"/>
      <c r="CD63" s="594"/>
      <c r="CE63" s="594"/>
      <c r="CF63" s="594"/>
      <c r="CG63" s="594"/>
      <c r="CH63" s="594"/>
      <c r="CI63" s="594"/>
      <c r="CJ63" s="594"/>
      <c r="CK63" s="594"/>
      <c r="CL63" s="594"/>
      <c r="CM63" s="594"/>
      <c r="CN63" s="594"/>
      <c r="CO63" s="594"/>
      <c r="CP63" s="594"/>
      <c r="CQ63" s="594"/>
      <c r="CR63" s="594"/>
      <c r="CS63" s="594"/>
      <c r="CT63" s="594"/>
      <c r="CU63" s="594"/>
      <c r="CV63" s="594"/>
      <c r="CW63" s="594"/>
      <c r="CX63" s="594"/>
      <c r="CY63" s="594"/>
      <c r="CZ63" s="594"/>
      <c r="DA63" s="594"/>
      <c r="DB63" s="594"/>
      <c r="DC63" s="594"/>
      <c r="DD63" s="594"/>
      <c r="DE63" s="594"/>
      <c r="DF63" s="594"/>
      <c r="DG63" s="594"/>
      <c r="DH63" s="594"/>
      <c r="DI63" s="594"/>
      <c r="DJ63" s="594"/>
      <c r="DK63" s="594"/>
      <c r="DL63" s="594"/>
      <c r="DM63" s="594"/>
      <c r="DN63" s="594"/>
      <c r="DO63" s="594"/>
      <c r="DP63" s="594"/>
      <c r="DQ63" s="594"/>
      <c r="DR63" s="594"/>
      <c r="DS63" s="594"/>
      <c r="DT63" s="594"/>
      <c r="DU63" s="594"/>
      <c r="DV63" s="594"/>
      <c r="DW63" s="594"/>
      <c r="DX63" s="594"/>
      <c r="DY63" s="594"/>
      <c r="DZ63" s="594"/>
      <c r="EA63" s="594"/>
      <c r="EB63" s="594"/>
      <c r="EC63" s="594"/>
      <c r="ED63" s="594"/>
      <c r="EE63" s="594"/>
      <c r="EF63" s="594"/>
      <c r="EG63" s="594"/>
      <c r="EH63" s="594"/>
      <c r="EI63" s="594"/>
      <c r="EJ63" s="594"/>
      <c r="EK63" s="594"/>
      <c r="EL63" s="594"/>
      <c r="EM63" s="594"/>
      <c r="EN63" s="594"/>
      <c r="EO63" s="594"/>
      <c r="EP63" s="594"/>
      <c r="EQ63" s="594"/>
      <c r="ER63" s="594"/>
      <c r="ES63" s="594"/>
      <c r="ET63" s="594"/>
      <c r="EU63" s="594"/>
      <c r="EV63" s="594"/>
      <c r="EW63" s="594"/>
      <c r="EX63" s="594"/>
      <c r="EY63" s="594"/>
      <c r="EZ63" s="594"/>
      <c r="FA63" s="594"/>
      <c r="FB63" s="594"/>
      <c r="FC63" s="594"/>
      <c r="FD63" s="594"/>
      <c r="FE63" s="594"/>
      <c r="FF63" s="594"/>
      <c r="FG63" s="594"/>
      <c r="FH63" s="594"/>
      <c r="FI63" s="594"/>
      <c r="FJ63" s="594"/>
      <c r="FK63" s="594"/>
      <c r="FL63" s="594"/>
      <c r="FM63" s="594"/>
      <c r="FN63" s="594"/>
      <c r="FO63" s="594"/>
      <c r="FP63" s="594"/>
      <c r="FQ63" s="594"/>
      <c r="FR63" s="594"/>
      <c r="FS63" s="427"/>
      <c r="FT63" s="427"/>
      <c r="FU63" s="427"/>
      <c r="FV63" s="427"/>
      <c r="FW63" s="427"/>
      <c r="FX63" s="427"/>
      <c r="FY63" s="427"/>
      <c r="FZ63" s="427"/>
      <c r="GA63" s="427"/>
      <c r="GB63" s="427"/>
      <c r="GC63" s="427"/>
      <c r="GD63" s="427"/>
      <c r="GE63" s="427"/>
      <c r="GF63" s="427"/>
      <c r="GG63" s="427"/>
      <c r="GH63" s="427"/>
      <c r="GI63" s="427"/>
      <c r="GJ63" s="427"/>
      <c r="GK63" s="427"/>
      <c r="GL63" s="427"/>
      <c r="GM63" s="427"/>
      <c r="GN63" s="427"/>
      <c r="GO63" s="427"/>
      <c r="GP63" s="427"/>
      <c r="GQ63" s="427"/>
      <c r="GR63" s="427"/>
      <c r="GS63" s="427"/>
      <c r="GT63" s="427"/>
      <c r="GU63" s="427"/>
      <c r="GV63" s="427"/>
      <c r="GW63" s="427"/>
      <c r="GX63" s="427"/>
      <c r="GY63" s="427"/>
      <c r="GZ63" s="427"/>
      <c r="HA63" s="427"/>
      <c r="HB63" s="427"/>
      <c r="HC63" s="427"/>
      <c r="HD63" s="427"/>
      <c r="HE63" s="427"/>
      <c r="HF63" s="427"/>
      <c r="HG63" s="427"/>
      <c r="HH63" s="427"/>
      <c r="HI63" s="427"/>
      <c r="HJ63" s="427"/>
      <c r="HK63" s="427"/>
      <c r="HL63" s="427"/>
      <c r="HM63" s="427"/>
      <c r="HN63" s="427"/>
      <c r="HO63" s="427"/>
      <c r="HP63" s="427"/>
      <c r="HQ63" s="427"/>
      <c r="HR63" s="427"/>
      <c r="HS63" s="427"/>
      <c r="HT63" s="427"/>
      <c r="HU63" s="427"/>
      <c r="HV63" s="427"/>
      <c r="HW63" s="427"/>
      <c r="HX63" s="427"/>
      <c r="HY63" s="427"/>
      <c r="HZ63" s="427"/>
      <c r="IA63" s="427"/>
      <c r="IB63" s="427"/>
      <c r="IC63" s="427"/>
      <c r="ID63" s="427"/>
      <c r="IE63" s="427"/>
      <c r="IF63" s="427"/>
      <c r="IG63" s="427"/>
      <c r="IH63" s="427"/>
      <c r="II63" s="427"/>
      <c r="IJ63" s="427"/>
      <c r="IK63" s="427"/>
      <c r="IL63" s="427"/>
      <c r="IM63" s="427"/>
      <c r="IN63" s="427"/>
      <c r="IO63" s="427"/>
      <c r="IP63" s="427"/>
      <c r="IQ63" s="427"/>
      <c r="IR63" s="427"/>
      <c r="IS63" s="427"/>
      <c r="IT63" s="427"/>
      <c r="IU63" s="427"/>
      <c r="IV63" s="427"/>
      <c r="IW63" s="427"/>
      <c r="IX63" s="427"/>
      <c r="IY63" s="427"/>
      <c r="IZ63" s="427"/>
      <c r="JA63" s="427"/>
      <c r="JB63" s="427"/>
      <c r="JC63" s="427"/>
      <c r="JD63" s="427"/>
      <c r="JE63" s="427"/>
      <c r="JF63" s="427"/>
      <c r="JG63" s="427"/>
      <c r="JH63" s="427"/>
      <c r="JI63" s="427"/>
      <c r="JJ63" s="427"/>
      <c r="JK63" s="427"/>
      <c r="JL63" s="427"/>
      <c r="JM63" s="427"/>
      <c r="JN63" s="427"/>
      <c r="JO63" s="427"/>
      <c r="JP63" s="427"/>
      <c r="JQ63" s="427"/>
      <c r="JR63" s="427"/>
      <c r="JS63" s="427"/>
      <c r="JT63" s="427"/>
      <c r="JU63" s="427"/>
      <c r="JV63" s="427"/>
      <c r="JW63" s="427"/>
      <c r="JX63" s="427"/>
      <c r="JY63" s="427"/>
      <c r="JZ63" s="427"/>
      <c r="KA63" s="427"/>
      <c r="KB63" s="427"/>
      <c r="KC63" s="427"/>
      <c r="KD63" s="427"/>
      <c r="KE63" s="427"/>
      <c r="KF63" s="427"/>
      <c r="KG63" s="427"/>
      <c r="KH63" s="427"/>
      <c r="KI63" s="427"/>
      <c r="KJ63" s="427"/>
      <c r="KK63" s="427"/>
      <c r="KL63" s="427"/>
      <c r="KM63" s="427"/>
      <c r="KN63" s="427"/>
      <c r="KO63" s="427"/>
      <c r="KP63" s="427"/>
      <c r="KQ63" s="427"/>
      <c r="KR63" s="427"/>
      <c r="KS63" s="427"/>
      <c r="KT63" s="427"/>
      <c r="KU63" s="427"/>
      <c r="KV63" s="427"/>
      <c r="KW63" s="427"/>
      <c r="KX63" s="427"/>
      <c r="KY63" s="427"/>
      <c r="KZ63" s="427"/>
      <c r="LA63" s="427"/>
      <c r="LB63" s="427"/>
      <c r="LC63" s="427"/>
      <c r="LD63" s="427"/>
      <c r="LE63" s="427"/>
      <c r="LF63" s="427"/>
      <c r="LG63" s="427"/>
      <c r="LH63" s="427"/>
      <c r="LI63" s="427"/>
      <c r="LJ63" s="427"/>
      <c r="LK63" s="427"/>
      <c r="LL63" s="427"/>
      <c r="LM63" s="427"/>
      <c r="LN63" s="427"/>
      <c r="LO63" s="427"/>
      <c r="LP63" s="427"/>
      <c r="LQ63" s="427"/>
      <c r="LR63" s="427"/>
      <c r="LS63" s="427"/>
      <c r="LT63" s="427"/>
      <c r="LU63" s="427"/>
      <c r="LV63" s="427"/>
      <c r="LW63" s="427"/>
      <c r="LX63" s="427"/>
      <c r="LY63" s="427"/>
      <c r="LZ63" s="427"/>
      <c r="MA63" s="427"/>
      <c r="MB63" s="427"/>
      <c r="MC63" s="427"/>
      <c r="MD63" s="427"/>
      <c r="ME63" s="427"/>
      <c r="MF63" s="427"/>
      <c r="MG63" s="427"/>
      <c r="MH63" s="427"/>
      <c r="MI63" s="427"/>
      <c r="MJ63" s="427"/>
      <c r="MK63" s="427"/>
      <c r="ML63" s="427"/>
      <c r="MM63" s="427"/>
      <c r="MN63" s="427"/>
      <c r="MO63" s="427"/>
      <c r="MP63" s="427"/>
      <c r="MQ63" s="427"/>
      <c r="MR63" s="427"/>
      <c r="MS63" s="427"/>
      <c r="MT63" s="427"/>
      <c r="MU63" s="427"/>
      <c r="MV63" s="427"/>
      <c r="MW63" s="427"/>
      <c r="MX63" s="427"/>
      <c r="MY63" s="427"/>
      <c r="MZ63" s="427"/>
      <c r="NA63" s="427"/>
      <c r="NB63" s="427"/>
      <c r="NC63" s="427"/>
      <c r="ND63" s="427"/>
      <c r="NE63" s="427"/>
      <c r="NF63" s="427"/>
      <c r="NG63" s="427"/>
      <c r="NH63" s="427"/>
      <c r="NI63" s="427"/>
      <c r="NJ63" s="427"/>
      <c r="NK63" s="427"/>
      <c r="NL63" s="427"/>
      <c r="NM63" s="427"/>
      <c r="NN63" s="427"/>
      <c r="NO63" s="427"/>
      <c r="NP63" s="427"/>
      <c r="NQ63" s="427"/>
      <c r="NR63" s="427"/>
      <c r="NS63" s="427"/>
      <c r="NT63" s="427"/>
      <c r="NU63" s="427"/>
      <c r="NV63" s="427"/>
      <c r="NW63" s="427"/>
      <c r="NX63" s="427"/>
      <c r="NY63" s="427"/>
      <c r="NZ63" s="427"/>
      <c r="OA63" s="427"/>
      <c r="OB63" s="427"/>
      <c r="OC63" s="427"/>
      <c r="OD63" s="427"/>
      <c r="OE63" s="427"/>
      <c r="OF63" s="427"/>
      <c r="OG63" s="427"/>
      <c r="OH63" s="427"/>
      <c r="OI63" s="427"/>
      <c r="OJ63" s="427"/>
      <c r="OK63" s="427"/>
      <c r="OL63" s="427"/>
      <c r="OM63" s="427"/>
      <c r="ON63" s="427"/>
      <c r="OO63" s="427"/>
      <c r="OP63" s="427"/>
      <c r="OQ63" s="427"/>
      <c r="OR63" s="427"/>
      <c r="OS63" s="427"/>
      <c r="OT63" s="427"/>
      <c r="OU63" s="427"/>
      <c r="OV63" s="427"/>
      <c r="OW63" s="427"/>
      <c r="OX63" s="427"/>
      <c r="OY63" s="427"/>
      <c r="OZ63" s="427"/>
      <c r="PA63" s="427"/>
      <c r="PB63" s="427"/>
      <c r="PC63" s="427"/>
      <c r="PD63" s="427"/>
      <c r="PE63" s="427"/>
      <c r="PF63" s="427"/>
      <c r="PG63" s="427"/>
      <c r="PH63" s="427"/>
      <c r="PI63" s="427"/>
      <c r="PJ63" s="427"/>
      <c r="PK63" s="427"/>
      <c r="PL63" s="427"/>
      <c r="PM63" s="427"/>
      <c r="PN63" s="427"/>
      <c r="PO63" s="427"/>
      <c r="PP63" s="427"/>
      <c r="PQ63" s="427"/>
      <c r="PR63" s="427"/>
      <c r="PS63" s="427"/>
      <c r="PT63" s="427"/>
      <c r="PU63" s="427"/>
      <c r="PV63" s="427"/>
      <c r="PW63" s="427"/>
      <c r="PX63" s="427"/>
      <c r="PY63" s="427"/>
      <c r="PZ63" s="427"/>
      <c r="QA63" s="427"/>
      <c r="QB63" s="427"/>
      <c r="QC63" s="427"/>
      <c r="QD63" s="427"/>
      <c r="QE63" s="427"/>
      <c r="QF63" s="427"/>
      <c r="QG63" s="427"/>
      <c r="QH63" s="427"/>
      <c r="QI63" s="427"/>
      <c r="QJ63" s="427"/>
      <c r="QK63" s="427"/>
      <c r="QL63" s="427"/>
      <c r="QM63" s="427"/>
      <c r="QN63" s="427"/>
      <c r="QO63" s="427"/>
      <c r="QP63" s="427"/>
      <c r="QQ63" s="427"/>
      <c r="QR63" s="427"/>
      <c r="QS63" s="427"/>
      <c r="QT63" s="427"/>
      <c r="QU63" s="427"/>
      <c r="QV63" s="427"/>
      <c r="QW63" s="427"/>
      <c r="QX63" s="427"/>
      <c r="QY63" s="427"/>
      <c r="QZ63" s="427"/>
      <c r="RA63" s="427"/>
      <c r="RB63" s="427"/>
      <c r="RC63" s="427"/>
      <c r="RD63" s="427"/>
      <c r="RE63" s="427"/>
      <c r="RF63" s="427"/>
      <c r="RG63" s="427"/>
      <c r="RH63" s="427"/>
      <c r="RI63" s="427"/>
      <c r="RJ63" s="427"/>
      <c r="RK63" s="427"/>
      <c r="RL63" s="427"/>
      <c r="RM63" s="427"/>
      <c r="RN63" s="427"/>
      <c r="RO63" s="427"/>
      <c r="RP63" s="427"/>
      <c r="RQ63" s="427"/>
      <c r="RR63" s="427"/>
      <c r="RS63" s="427"/>
      <c r="RT63" s="427"/>
      <c r="RU63" s="427"/>
      <c r="RV63" s="427"/>
      <c r="RW63" s="427"/>
      <c r="RX63" s="427"/>
      <c r="RY63" s="427"/>
      <c r="RZ63" s="427"/>
      <c r="SA63" s="427"/>
      <c r="SB63" s="427"/>
      <c r="SC63" s="427"/>
      <c r="SD63" s="427"/>
      <c r="SE63" s="427"/>
      <c r="SF63" s="427"/>
      <c r="SG63" s="427"/>
      <c r="SH63" s="427"/>
      <c r="SI63" s="427"/>
      <c r="SJ63" s="427"/>
      <c r="SK63" s="427"/>
      <c r="SL63" s="427"/>
      <c r="SM63" s="427"/>
      <c r="SN63" s="427"/>
      <c r="SO63" s="427"/>
      <c r="SP63" s="427"/>
      <c r="SQ63" s="427"/>
      <c r="SR63" s="427"/>
      <c r="SS63" s="427"/>
      <c r="ST63" s="427"/>
      <c r="SU63" s="427"/>
      <c r="SV63" s="427"/>
      <c r="SW63" s="427"/>
      <c r="SX63" s="427"/>
      <c r="SY63" s="427"/>
      <c r="SZ63" s="427"/>
      <c r="TA63" s="427"/>
      <c r="TB63" s="427"/>
      <c r="TC63" s="427"/>
    </row>
    <row r="64" spans="1:523" s="378" customFormat="1" ht="15.75">
      <c r="A64" s="631" t="s">
        <v>825</v>
      </c>
      <c r="B64" s="608" t="s">
        <v>544</v>
      </c>
      <c r="C64" s="609" t="s">
        <v>922</v>
      </c>
      <c r="D64" s="609" t="s">
        <v>897</v>
      </c>
      <c r="E64" s="610" t="s">
        <v>898</v>
      </c>
      <c r="F64" s="610" t="s">
        <v>671</v>
      </c>
      <c r="G64" s="611" t="s">
        <v>572</v>
      </c>
      <c r="H64" s="609" t="s">
        <v>900</v>
      </c>
      <c r="I64" s="609" t="s">
        <v>883</v>
      </c>
      <c r="J64" s="609" t="s">
        <v>882</v>
      </c>
      <c r="K64" s="619">
        <v>2704104</v>
      </c>
      <c r="L64" s="613">
        <v>2656.62</v>
      </c>
      <c r="M64" s="104"/>
      <c r="N64" s="594"/>
      <c r="O64" s="594"/>
      <c r="P64" s="594"/>
      <c r="Q64" s="594"/>
      <c r="R64" s="594"/>
      <c r="S64" s="594"/>
      <c r="T64" s="594"/>
      <c r="U64" s="594"/>
      <c r="V64" s="594"/>
      <c r="W64" s="594"/>
      <c r="X64" s="594"/>
      <c r="Y64" s="594"/>
      <c r="Z64" s="594"/>
      <c r="AA64" s="594"/>
      <c r="AB64" s="594"/>
      <c r="AC64" s="594"/>
      <c r="AD64" s="594"/>
      <c r="AE64" s="594"/>
      <c r="AF64" s="594"/>
      <c r="AG64" s="594"/>
      <c r="AH64" s="594"/>
      <c r="AI64" s="594"/>
      <c r="AJ64" s="594"/>
      <c r="AK64" s="594"/>
      <c r="AL64" s="594"/>
      <c r="AM64" s="594"/>
      <c r="AN64" s="594"/>
      <c r="AO64" s="594"/>
      <c r="AP64" s="594"/>
      <c r="AQ64" s="594"/>
      <c r="AR64" s="594"/>
      <c r="AS64" s="594"/>
      <c r="AT64" s="594"/>
      <c r="AU64" s="594"/>
      <c r="AV64" s="594"/>
      <c r="AW64" s="594"/>
      <c r="AX64" s="594"/>
      <c r="AY64" s="594"/>
      <c r="AZ64" s="594"/>
      <c r="BA64" s="594"/>
      <c r="BB64" s="594"/>
      <c r="BC64" s="594"/>
      <c r="BD64" s="594"/>
      <c r="BE64" s="594"/>
      <c r="BF64" s="594"/>
      <c r="BG64" s="594"/>
      <c r="BH64" s="594"/>
      <c r="BI64" s="594"/>
      <c r="BJ64" s="594"/>
      <c r="BK64" s="594"/>
      <c r="BL64" s="594"/>
      <c r="BM64" s="594"/>
      <c r="BN64" s="594"/>
      <c r="BO64" s="594"/>
      <c r="BP64" s="594"/>
      <c r="BQ64" s="594"/>
      <c r="BR64" s="594"/>
      <c r="BS64" s="594"/>
      <c r="BT64" s="594"/>
      <c r="BU64" s="594"/>
      <c r="BV64" s="594"/>
      <c r="BW64" s="594"/>
      <c r="BX64" s="594"/>
      <c r="BY64" s="594"/>
      <c r="BZ64" s="594"/>
      <c r="CA64" s="594"/>
      <c r="CB64" s="594"/>
      <c r="CC64" s="594"/>
      <c r="CD64" s="594"/>
      <c r="CE64" s="594"/>
      <c r="CF64" s="594"/>
      <c r="CG64" s="594"/>
      <c r="CH64" s="594"/>
      <c r="CI64" s="594"/>
      <c r="CJ64" s="594"/>
      <c r="CK64" s="594"/>
      <c r="CL64" s="594"/>
      <c r="CM64" s="594"/>
      <c r="CN64" s="594"/>
      <c r="CO64" s="594"/>
      <c r="CP64" s="594"/>
      <c r="CQ64" s="594"/>
      <c r="CR64" s="594"/>
      <c r="CS64" s="594"/>
      <c r="CT64" s="594"/>
      <c r="CU64" s="594"/>
      <c r="CV64" s="594"/>
      <c r="CW64" s="594"/>
      <c r="CX64" s="594"/>
      <c r="CY64" s="594"/>
      <c r="CZ64" s="594"/>
      <c r="DA64" s="594"/>
      <c r="DB64" s="594"/>
      <c r="DC64" s="594"/>
      <c r="DD64" s="594"/>
      <c r="DE64" s="594"/>
      <c r="DF64" s="594"/>
      <c r="DG64" s="594"/>
      <c r="DH64" s="594"/>
      <c r="DI64" s="594"/>
      <c r="DJ64" s="594"/>
      <c r="DK64" s="594"/>
      <c r="DL64" s="594"/>
      <c r="DM64" s="594"/>
      <c r="DN64" s="594"/>
      <c r="DO64" s="594"/>
      <c r="DP64" s="594"/>
      <c r="DQ64" s="594"/>
      <c r="DR64" s="594"/>
      <c r="DS64" s="594"/>
      <c r="DT64" s="594"/>
      <c r="DU64" s="594"/>
      <c r="DV64" s="594"/>
      <c r="DW64" s="594"/>
      <c r="DX64" s="594"/>
      <c r="DY64" s="594"/>
      <c r="DZ64" s="594"/>
      <c r="EA64" s="594"/>
      <c r="EB64" s="594"/>
      <c r="EC64" s="594"/>
      <c r="ED64" s="594"/>
      <c r="EE64" s="594"/>
      <c r="EF64" s="594"/>
      <c r="EG64" s="594"/>
      <c r="EH64" s="594"/>
      <c r="EI64" s="594"/>
      <c r="EJ64" s="594"/>
      <c r="EK64" s="594"/>
      <c r="EL64" s="594"/>
      <c r="EM64" s="594"/>
      <c r="EN64" s="594"/>
      <c r="EO64" s="594"/>
      <c r="EP64" s="594"/>
      <c r="EQ64" s="594"/>
      <c r="ER64" s="594"/>
      <c r="ES64" s="594"/>
      <c r="ET64" s="594"/>
      <c r="EU64" s="594"/>
      <c r="EV64" s="594"/>
      <c r="EW64" s="594"/>
      <c r="EX64" s="594"/>
      <c r="EY64" s="594"/>
      <c r="EZ64" s="594"/>
      <c r="FA64" s="594"/>
      <c r="FB64" s="594"/>
      <c r="FC64" s="594"/>
      <c r="FD64" s="594"/>
      <c r="FE64" s="594"/>
      <c r="FF64" s="594"/>
      <c r="FG64" s="594"/>
      <c r="FH64" s="594"/>
      <c r="FI64" s="594"/>
      <c r="FJ64" s="594"/>
      <c r="FK64" s="594"/>
      <c r="FL64" s="594"/>
      <c r="FM64" s="594"/>
      <c r="FN64" s="594"/>
      <c r="FO64" s="594"/>
      <c r="FP64" s="594"/>
      <c r="FQ64" s="594"/>
      <c r="FR64" s="594"/>
      <c r="FS64" s="427"/>
      <c r="FT64" s="427"/>
      <c r="FU64" s="427"/>
      <c r="FV64" s="427"/>
      <c r="FW64" s="427"/>
      <c r="FX64" s="427"/>
      <c r="FY64" s="427"/>
      <c r="FZ64" s="427"/>
      <c r="GA64" s="427"/>
      <c r="GB64" s="427"/>
      <c r="GC64" s="427"/>
      <c r="GD64" s="427"/>
      <c r="GE64" s="427"/>
      <c r="GF64" s="427"/>
      <c r="GG64" s="427"/>
      <c r="GH64" s="427"/>
      <c r="GI64" s="427"/>
      <c r="GJ64" s="427"/>
      <c r="GK64" s="427"/>
      <c r="GL64" s="427"/>
      <c r="GM64" s="427"/>
      <c r="GN64" s="427"/>
      <c r="GO64" s="427"/>
      <c r="GP64" s="427"/>
      <c r="GQ64" s="427"/>
      <c r="GR64" s="427"/>
      <c r="GS64" s="427"/>
      <c r="GT64" s="427"/>
      <c r="GU64" s="427"/>
      <c r="GV64" s="427"/>
      <c r="GW64" s="427"/>
      <c r="GX64" s="427"/>
      <c r="GY64" s="427"/>
      <c r="GZ64" s="427"/>
      <c r="HA64" s="427"/>
      <c r="HB64" s="427"/>
      <c r="HC64" s="427"/>
      <c r="HD64" s="427"/>
      <c r="HE64" s="427"/>
      <c r="HF64" s="427"/>
      <c r="HG64" s="427"/>
      <c r="HH64" s="427"/>
      <c r="HI64" s="427"/>
      <c r="HJ64" s="427"/>
      <c r="HK64" s="427"/>
      <c r="HL64" s="427"/>
      <c r="HM64" s="427"/>
      <c r="HN64" s="427"/>
      <c r="HO64" s="427"/>
      <c r="HP64" s="427"/>
      <c r="HQ64" s="427"/>
      <c r="HR64" s="427"/>
      <c r="HS64" s="427"/>
      <c r="HT64" s="427"/>
      <c r="HU64" s="427"/>
      <c r="HV64" s="427"/>
      <c r="HW64" s="427"/>
      <c r="HX64" s="427"/>
      <c r="HY64" s="427"/>
      <c r="HZ64" s="427"/>
      <c r="IA64" s="427"/>
      <c r="IB64" s="427"/>
      <c r="IC64" s="427"/>
      <c r="ID64" s="427"/>
      <c r="IE64" s="427"/>
      <c r="IF64" s="427"/>
      <c r="IG64" s="427"/>
      <c r="IH64" s="427"/>
      <c r="II64" s="427"/>
      <c r="IJ64" s="427"/>
      <c r="IK64" s="427"/>
      <c r="IL64" s="427"/>
      <c r="IM64" s="427"/>
      <c r="IN64" s="427"/>
      <c r="IO64" s="427"/>
      <c r="IP64" s="427"/>
      <c r="IQ64" s="427"/>
      <c r="IR64" s="427"/>
      <c r="IS64" s="427"/>
      <c r="IT64" s="427"/>
      <c r="IU64" s="427"/>
      <c r="IV64" s="427"/>
      <c r="IW64" s="427"/>
      <c r="IX64" s="427"/>
      <c r="IY64" s="427"/>
      <c r="IZ64" s="427"/>
      <c r="JA64" s="427"/>
      <c r="JB64" s="427"/>
      <c r="JC64" s="427"/>
      <c r="JD64" s="427"/>
      <c r="JE64" s="427"/>
      <c r="JF64" s="427"/>
      <c r="JG64" s="427"/>
      <c r="JH64" s="427"/>
      <c r="JI64" s="427"/>
      <c r="JJ64" s="427"/>
      <c r="JK64" s="427"/>
      <c r="JL64" s="427"/>
      <c r="JM64" s="427"/>
      <c r="JN64" s="427"/>
      <c r="JO64" s="427"/>
      <c r="JP64" s="427"/>
      <c r="JQ64" s="427"/>
      <c r="JR64" s="427"/>
      <c r="JS64" s="427"/>
      <c r="JT64" s="427"/>
      <c r="JU64" s="427"/>
      <c r="JV64" s="427"/>
      <c r="JW64" s="427"/>
      <c r="JX64" s="427"/>
      <c r="JY64" s="427"/>
      <c r="JZ64" s="427"/>
      <c r="KA64" s="427"/>
      <c r="KB64" s="427"/>
      <c r="KC64" s="427"/>
      <c r="KD64" s="427"/>
      <c r="KE64" s="427"/>
      <c r="KF64" s="427"/>
      <c r="KG64" s="427"/>
      <c r="KH64" s="427"/>
      <c r="KI64" s="427"/>
      <c r="KJ64" s="427"/>
      <c r="KK64" s="427"/>
      <c r="KL64" s="427"/>
      <c r="KM64" s="427"/>
      <c r="KN64" s="427"/>
      <c r="KO64" s="427"/>
      <c r="KP64" s="427"/>
      <c r="KQ64" s="427"/>
      <c r="KR64" s="427"/>
      <c r="KS64" s="427"/>
      <c r="KT64" s="427"/>
      <c r="KU64" s="427"/>
      <c r="KV64" s="427"/>
      <c r="KW64" s="427"/>
      <c r="KX64" s="427"/>
      <c r="KY64" s="427"/>
      <c r="KZ64" s="427"/>
      <c r="LA64" s="427"/>
      <c r="LB64" s="427"/>
      <c r="LC64" s="427"/>
      <c r="LD64" s="427"/>
      <c r="LE64" s="427"/>
      <c r="LF64" s="427"/>
      <c r="LG64" s="427"/>
      <c r="LH64" s="427"/>
      <c r="LI64" s="427"/>
      <c r="LJ64" s="427"/>
      <c r="LK64" s="427"/>
      <c r="LL64" s="427"/>
      <c r="LM64" s="427"/>
      <c r="LN64" s="427"/>
      <c r="LO64" s="427"/>
      <c r="LP64" s="427"/>
      <c r="LQ64" s="427"/>
      <c r="LR64" s="427"/>
      <c r="LS64" s="427"/>
      <c r="LT64" s="427"/>
      <c r="LU64" s="427"/>
      <c r="LV64" s="427"/>
      <c r="LW64" s="427"/>
      <c r="LX64" s="427"/>
      <c r="LY64" s="427"/>
      <c r="LZ64" s="427"/>
      <c r="MA64" s="427"/>
      <c r="MB64" s="427"/>
      <c r="MC64" s="427"/>
      <c r="MD64" s="427"/>
      <c r="ME64" s="427"/>
      <c r="MF64" s="427"/>
      <c r="MG64" s="427"/>
      <c r="MH64" s="427"/>
      <c r="MI64" s="427"/>
      <c r="MJ64" s="427"/>
      <c r="MK64" s="427"/>
      <c r="ML64" s="427"/>
      <c r="MM64" s="427"/>
      <c r="MN64" s="427"/>
      <c r="MO64" s="427"/>
      <c r="MP64" s="427"/>
      <c r="MQ64" s="427"/>
      <c r="MR64" s="427"/>
      <c r="MS64" s="427"/>
      <c r="MT64" s="427"/>
      <c r="MU64" s="427"/>
      <c r="MV64" s="427"/>
      <c r="MW64" s="427"/>
      <c r="MX64" s="427"/>
      <c r="MY64" s="427"/>
      <c r="MZ64" s="427"/>
      <c r="NA64" s="427"/>
      <c r="NB64" s="427"/>
      <c r="NC64" s="427"/>
      <c r="ND64" s="427"/>
      <c r="NE64" s="427"/>
      <c r="NF64" s="427"/>
      <c r="NG64" s="427"/>
      <c r="NH64" s="427"/>
      <c r="NI64" s="427"/>
      <c r="NJ64" s="427"/>
      <c r="NK64" s="427"/>
      <c r="NL64" s="427"/>
      <c r="NM64" s="427"/>
      <c r="NN64" s="427"/>
      <c r="NO64" s="427"/>
      <c r="NP64" s="427"/>
      <c r="NQ64" s="427"/>
      <c r="NR64" s="427"/>
      <c r="NS64" s="427"/>
      <c r="NT64" s="427"/>
      <c r="NU64" s="427"/>
      <c r="NV64" s="427"/>
      <c r="NW64" s="427"/>
      <c r="NX64" s="427"/>
      <c r="NY64" s="427"/>
      <c r="NZ64" s="427"/>
      <c r="OA64" s="427"/>
      <c r="OB64" s="427"/>
      <c r="OC64" s="427"/>
      <c r="OD64" s="427"/>
      <c r="OE64" s="427"/>
      <c r="OF64" s="427"/>
      <c r="OG64" s="427"/>
      <c r="OH64" s="427"/>
      <c r="OI64" s="427"/>
      <c r="OJ64" s="427"/>
      <c r="OK64" s="427"/>
      <c r="OL64" s="427"/>
      <c r="OM64" s="427"/>
      <c r="ON64" s="427"/>
      <c r="OO64" s="427"/>
      <c r="OP64" s="427"/>
      <c r="OQ64" s="427"/>
      <c r="OR64" s="427"/>
      <c r="OS64" s="427"/>
      <c r="OT64" s="427"/>
      <c r="OU64" s="427"/>
      <c r="OV64" s="427"/>
      <c r="OW64" s="427"/>
      <c r="OX64" s="427"/>
      <c r="OY64" s="427"/>
      <c r="OZ64" s="427"/>
      <c r="PA64" s="427"/>
      <c r="PB64" s="427"/>
      <c r="PC64" s="427"/>
      <c r="PD64" s="427"/>
      <c r="PE64" s="427"/>
      <c r="PF64" s="427"/>
      <c r="PG64" s="427"/>
      <c r="PH64" s="427"/>
      <c r="PI64" s="427"/>
      <c r="PJ64" s="427"/>
      <c r="PK64" s="427"/>
      <c r="PL64" s="427"/>
      <c r="PM64" s="427"/>
      <c r="PN64" s="427"/>
      <c r="PO64" s="427"/>
      <c r="PP64" s="427"/>
      <c r="PQ64" s="427"/>
      <c r="PR64" s="427"/>
      <c r="PS64" s="427"/>
      <c r="PT64" s="427"/>
      <c r="PU64" s="427"/>
      <c r="PV64" s="427"/>
      <c r="PW64" s="427"/>
      <c r="PX64" s="427"/>
      <c r="PY64" s="427"/>
      <c r="PZ64" s="427"/>
      <c r="QA64" s="427"/>
      <c r="QB64" s="427"/>
      <c r="QC64" s="427"/>
      <c r="QD64" s="427"/>
      <c r="QE64" s="427"/>
      <c r="QF64" s="427"/>
      <c r="QG64" s="427"/>
      <c r="QH64" s="427"/>
      <c r="QI64" s="427"/>
      <c r="QJ64" s="427"/>
      <c r="QK64" s="427"/>
      <c r="QL64" s="427"/>
      <c r="QM64" s="427"/>
      <c r="QN64" s="427"/>
      <c r="QO64" s="427"/>
      <c r="QP64" s="427"/>
      <c r="QQ64" s="427"/>
      <c r="QR64" s="427"/>
      <c r="QS64" s="427"/>
      <c r="QT64" s="427"/>
      <c r="QU64" s="427"/>
      <c r="QV64" s="427"/>
      <c r="QW64" s="427"/>
      <c r="QX64" s="427"/>
      <c r="QY64" s="427"/>
      <c r="QZ64" s="427"/>
      <c r="RA64" s="427"/>
      <c r="RB64" s="427"/>
      <c r="RC64" s="427"/>
      <c r="RD64" s="427"/>
      <c r="RE64" s="427"/>
      <c r="RF64" s="427"/>
      <c r="RG64" s="427"/>
      <c r="RH64" s="427"/>
      <c r="RI64" s="427"/>
      <c r="RJ64" s="427"/>
      <c r="RK64" s="427"/>
      <c r="RL64" s="427"/>
      <c r="RM64" s="427"/>
      <c r="RN64" s="427"/>
      <c r="RO64" s="427"/>
      <c r="RP64" s="427"/>
      <c r="RQ64" s="427"/>
      <c r="RR64" s="427"/>
      <c r="RS64" s="427"/>
      <c r="RT64" s="427"/>
      <c r="RU64" s="427"/>
      <c r="RV64" s="427"/>
      <c r="RW64" s="427"/>
      <c r="RX64" s="427"/>
      <c r="RY64" s="427"/>
      <c r="RZ64" s="427"/>
      <c r="SA64" s="427"/>
      <c r="SB64" s="427"/>
      <c r="SC64" s="427"/>
      <c r="SD64" s="427"/>
      <c r="SE64" s="427"/>
      <c r="SF64" s="427"/>
      <c r="SG64" s="427"/>
      <c r="SH64" s="427"/>
      <c r="SI64" s="427"/>
      <c r="SJ64" s="427"/>
      <c r="SK64" s="427"/>
      <c r="SL64" s="427"/>
      <c r="SM64" s="427"/>
      <c r="SN64" s="427"/>
      <c r="SO64" s="427"/>
      <c r="SP64" s="427"/>
      <c r="SQ64" s="427"/>
      <c r="SR64" s="427"/>
      <c r="SS64" s="427"/>
      <c r="ST64" s="427"/>
      <c r="SU64" s="427"/>
      <c r="SV64" s="427"/>
      <c r="SW64" s="427"/>
      <c r="SX64" s="427"/>
      <c r="SY64" s="427"/>
      <c r="SZ64" s="427"/>
      <c r="TA64" s="427"/>
      <c r="TB64" s="427"/>
      <c r="TC64" s="427"/>
    </row>
    <row r="65" spans="1:523" s="378" customFormat="1" ht="15.75">
      <c r="A65" s="631" t="s">
        <v>825</v>
      </c>
      <c r="B65" s="608" t="s">
        <v>544</v>
      </c>
      <c r="C65" s="609" t="s">
        <v>922</v>
      </c>
      <c r="D65" s="609" t="s">
        <v>897</v>
      </c>
      <c r="E65" s="610" t="s">
        <v>898</v>
      </c>
      <c r="F65" s="610" t="s">
        <v>671</v>
      </c>
      <c r="G65" s="611" t="s">
        <v>572</v>
      </c>
      <c r="H65" s="609" t="s">
        <v>901</v>
      </c>
      <c r="I65" s="609" t="s">
        <v>883</v>
      </c>
      <c r="J65" s="609" t="s">
        <v>882</v>
      </c>
      <c r="K65" s="619">
        <v>2704104</v>
      </c>
      <c r="L65" s="613">
        <v>835.72</v>
      </c>
      <c r="M65" s="104"/>
      <c r="N65" s="594"/>
      <c r="O65" s="594"/>
      <c r="P65" s="594"/>
      <c r="Q65" s="594"/>
      <c r="R65" s="594"/>
      <c r="S65" s="594"/>
      <c r="T65" s="594"/>
      <c r="U65" s="594"/>
      <c r="V65" s="594"/>
      <c r="W65" s="594"/>
      <c r="X65" s="594"/>
      <c r="Y65" s="594"/>
      <c r="Z65" s="594"/>
      <c r="AA65" s="594"/>
      <c r="AB65" s="594"/>
      <c r="AC65" s="594"/>
      <c r="AD65" s="594"/>
      <c r="AE65" s="594"/>
      <c r="AF65" s="594"/>
      <c r="AG65" s="594"/>
      <c r="AH65" s="594"/>
      <c r="AI65" s="594"/>
      <c r="AJ65" s="594"/>
      <c r="AK65" s="594"/>
      <c r="AL65" s="594"/>
      <c r="AM65" s="594"/>
      <c r="AN65" s="594"/>
      <c r="AO65" s="594"/>
      <c r="AP65" s="594"/>
      <c r="AQ65" s="594"/>
      <c r="AR65" s="594"/>
      <c r="AS65" s="594"/>
      <c r="AT65" s="594"/>
      <c r="AU65" s="594"/>
      <c r="AV65" s="594"/>
      <c r="AW65" s="594"/>
      <c r="AX65" s="594"/>
      <c r="AY65" s="594"/>
      <c r="AZ65" s="594"/>
      <c r="BA65" s="594"/>
      <c r="BB65" s="594"/>
      <c r="BC65" s="594"/>
      <c r="BD65" s="594"/>
      <c r="BE65" s="594"/>
      <c r="BF65" s="594"/>
      <c r="BG65" s="594"/>
      <c r="BH65" s="594"/>
      <c r="BI65" s="594"/>
      <c r="BJ65" s="594"/>
      <c r="BK65" s="594"/>
      <c r="BL65" s="594"/>
      <c r="BM65" s="594"/>
      <c r="BN65" s="594"/>
      <c r="BO65" s="594"/>
      <c r="BP65" s="594"/>
      <c r="BQ65" s="594"/>
      <c r="BR65" s="594"/>
      <c r="BS65" s="594"/>
      <c r="BT65" s="594"/>
      <c r="BU65" s="594"/>
      <c r="BV65" s="594"/>
      <c r="BW65" s="594"/>
      <c r="BX65" s="594"/>
      <c r="BY65" s="594"/>
      <c r="BZ65" s="594"/>
      <c r="CA65" s="594"/>
      <c r="CB65" s="594"/>
      <c r="CC65" s="594"/>
      <c r="CD65" s="594"/>
      <c r="CE65" s="594"/>
      <c r="CF65" s="594"/>
      <c r="CG65" s="594"/>
      <c r="CH65" s="594"/>
      <c r="CI65" s="594"/>
      <c r="CJ65" s="594"/>
      <c r="CK65" s="594"/>
      <c r="CL65" s="594"/>
      <c r="CM65" s="594"/>
      <c r="CN65" s="594"/>
      <c r="CO65" s="594"/>
      <c r="CP65" s="594"/>
      <c r="CQ65" s="594"/>
      <c r="CR65" s="594"/>
      <c r="CS65" s="594"/>
      <c r="CT65" s="594"/>
      <c r="CU65" s="594"/>
      <c r="CV65" s="594"/>
      <c r="CW65" s="594"/>
      <c r="CX65" s="594"/>
      <c r="CY65" s="594"/>
      <c r="CZ65" s="594"/>
      <c r="DA65" s="594"/>
      <c r="DB65" s="594"/>
      <c r="DC65" s="594"/>
      <c r="DD65" s="594"/>
      <c r="DE65" s="594"/>
      <c r="DF65" s="594"/>
      <c r="DG65" s="594"/>
      <c r="DH65" s="594"/>
      <c r="DI65" s="594"/>
      <c r="DJ65" s="594"/>
      <c r="DK65" s="594"/>
      <c r="DL65" s="594"/>
      <c r="DM65" s="594"/>
      <c r="DN65" s="594"/>
      <c r="DO65" s="594"/>
      <c r="DP65" s="594"/>
      <c r="DQ65" s="594"/>
      <c r="DR65" s="594"/>
      <c r="DS65" s="594"/>
      <c r="DT65" s="594"/>
      <c r="DU65" s="594"/>
      <c r="DV65" s="594"/>
      <c r="DW65" s="594"/>
      <c r="DX65" s="594"/>
      <c r="DY65" s="594"/>
      <c r="DZ65" s="594"/>
      <c r="EA65" s="594"/>
      <c r="EB65" s="594"/>
      <c r="EC65" s="594"/>
      <c r="ED65" s="594"/>
      <c r="EE65" s="594"/>
      <c r="EF65" s="594"/>
      <c r="EG65" s="594"/>
      <c r="EH65" s="594"/>
      <c r="EI65" s="594"/>
      <c r="EJ65" s="594"/>
      <c r="EK65" s="594"/>
      <c r="EL65" s="594"/>
      <c r="EM65" s="594"/>
      <c r="EN65" s="594"/>
      <c r="EO65" s="594"/>
      <c r="EP65" s="594"/>
      <c r="EQ65" s="594"/>
      <c r="ER65" s="594"/>
      <c r="ES65" s="594"/>
      <c r="ET65" s="594"/>
      <c r="EU65" s="594"/>
      <c r="EV65" s="594"/>
      <c r="EW65" s="594"/>
      <c r="EX65" s="594"/>
      <c r="EY65" s="594"/>
      <c r="EZ65" s="594"/>
      <c r="FA65" s="594"/>
      <c r="FB65" s="594"/>
      <c r="FC65" s="594"/>
      <c r="FD65" s="594"/>
      <c r="FE65" s="594"/>
      <c r="FF65" s="594"/>
      <c r="FG65" s="594"/>
      <c r="FH65" s="594"/>
      <c r="FI65" s="594"/>
      <c r="FJ65" s="594"/>
      <c r="FK65" s="594"/>
      <c r="FL65" s="594"/>
      <c r="FM65" s="594"/>
      <c r="FN65" s="594"/>
      <c r="FO65" s="594"/>
      <c r="FP65" s="594"/>
      <c r="FQ65" s="594"/>
      <c r="FR65" s="594"/>
      <c r="FS65" s="427"/>
      <c r="FT65" s="427"/>
      <c r="FU65" s="427"/>
      <c r="FV65" s="427"/>
      <c r="FW65" s="427"/>
      <c r="FX65" s="427"/>
      <c r="FY65" s="427"/>
      <c r="FZ65" s="427"/>
      <c r="GA65" s="427"/>
      <c r="GB65" s="427"/>
      <c r="GC65" s="427"/>
      <c r="GD65" s="427"/>
      <c r="GE65" s="427"/>
      <c r="GF65" s="427"/>
      <c r="GG65" s="427"/>
      <c r="GH65" s="427"/>
      <c r="GI65" s="427"/>
      <c r="GJ65" s="427"/>
      <c r="GK65" s="427"/>
      <c r="GL65" s="427"/>
      <c r="GM65" s="427"/>
      <c r="GN65" s="427"/>
      <c r="GO65" s="427"/>
      <c r="GP65" s="427"/>
      <c r="GQ65" s="427"/>
      <c r="GR65" s="427"/>
      <c r="GS65" s="427"/>
      <c r="GT65" s="427"/>
      <c r="GU65" s="427"/>
      <c r="GV65" s="427"/>
      <c r="GW65" s="427"/>
      <c r="GX65" s="427"/>
      <c r="GY65" s="427"/>
      <c r="GZ65" s="427"/>
      <c r="HA65" s="427"/>
      <c r="HB65" s="427"/>
      <c r="HC65" s="427"/>
      <c r="HD65" s="427"/>
      <c r="HE65" s="427"/>
      <c r="HF65" s="427"/>
      <c r="HG65" s="427"/>
      <c r="HH65" s="427"/>
      <c r="HI65" s="427"/>
      <c r="HJ65" s="427"/>
      <c r="HK65" s="427"/>
      <c r="HL65" s="427"/>
      <c r="HM65" s="427"/>
      <c r="HN65" s="427"/>
      <c r="HO65" s="427"/>
      <c r="HP65" s="427"/>
      <c r="HQ65" s="427"/>
      <c r="HR65" s="427"/>
      <c r="HS65" s="427"/>
      <c r="HT65" s="427"/>
      <c r="HU65" s="427"/>
      <c r="HV65" s="427"/>
      <c r="HW65" s="427"/>
      <c r="HX65" s="427"/>
      <c r="HY65" s="427"/>
      <c r="HZ65" s="427"/>
      <c r="IA65" s="427"/>
      <c r="IB65" s="427"/>
      <c r="IC65" s="427"/>
      <c r="ID65" s="427"/>
      <c r="IE65" s="427"/>
      <c r="IF65" s="427"/>
      <c r="IG65" s="427"/>
      <c r="IH65" s="427"/>
      <c r="II65" s="427"/>
      <c r="IJ65" s="427"/>
      <c r="IK65" s="427"/>
      <c r="IL65" s="427"/>
      <c r="IM65" s="427"/>
      <c r="IN65" s="427"/>
      <c r="IO65" s="427"/>
      <c r="IP65" s="427"/>
      <c r="IQ65" s="427"/>
      <c r="IR65" s="427"/>
      <c r="IS65" s="427"/>
      <c r="IT65" s="427"/>
      <c r="IU65" s="427"/>
      <c r="IV65" s="427"/>
      <c r="IW65" s="427"/>
      <c r="IX65" s="427"/>
      <c r="IY65" s="427"/>
      <c r="IZ65" s="427"/>
      <c r="JA65" s="427"/>
      <c r="JB65" s="427"/>
      <c r="JC65" s="427"/>
      <c r="JD65" s="427"/>
      <c r="JE65" s="427"/>
      <c r="JF65" s="427"/>
      <c r="JG65" s="427"/>
      <c r="JH65" s="427"/>
      <c r="JI65" s="427"/>
      <c r="JJ65" s="427"/>
      <c r="JK65" s="427"/>
      <c r="JL65" s="427"/>
      <c r="JM65" s="427"/>
      <c r="JN65" s="427"/>
      <c r="JO65" s="427"/>
      <c r="JP65" s="427"/>
      <c r="JQ65" s="427"/>
      <c r="JR65" s="427"/>
      <c r="JS65" s="427"/>
      <c r="JT65" s="427"/>
      <c r="JU65" s="427"/>
      <c r="JV65" s="427"/>
      <c r="JW65" s="427"/>
      <c r="JX65" s="427"/>
      <c r="JY65" s="427"/>
      <c r="JZ65" s="427"/>
      <c r="KA65" s="427"/>
      <c r="KB65" s="427"/>
      <c r="KC65" s="427"/>
      <c r="KD65" s="427"/>
      <c r="KE65" s="427"/>
      <c r="KF65" s="427"/>
      <c r="KG65" s="427"/>
      <c r="KH65" s="427"/>
      <c r="KI65" s="427"/>
      <c r="KJ65" s="427"/>
      <c r="KK65" s="427"/>
      <c r="KL65" s="427"/>
      <c r="KM65" s="427"/>
      <c r="KN65" s="427"/>
      <c r="KO65" s="427"/>
      <c r="KP65" s="427"/>
      <c r="KQ65" s="427"/>
      <c r="KR65" s="427"/>
      <c r="KS65" s="427"/>
      <c r="KT65" s="427"/>
      <c r="KU65" s="427"/>
      <c r="KV65" s="427"/>
      <c r="KW65" s="427"/>
      <c r="KX65" s="427"/>
      <c r="KY65" s="427"/>
      <c r="KZ65" s="427"/>
      <c r="LA65" s="427"/>
      <c r="LB65" s="427"/>
      <c r="LC65" s="427"/>
      <c r="LD65" s="427"/>
      <c r="LE65" s="427"/>
      <c r="LF65" s="427"/>
      <c r="LG65" s="427"/>
      <c r="LH65" s="427"/>
      <c r="LI65" s="427"/>
      <c r="LJ65" s="427"/>
      <c r="LK65" s="427"/>
      <c r="LL65" s="427"/>
      <c r="LM65" s="427"/>
      <c r="LN65" s="427"/>
      <c r="LO65" s="427"/>
      <c r="LP65" s="427"/>
      <c r="LQ65" s="427"/>
      <c r="LR65" s="427"/>
      <c r="LS65" s="427"/>
      <c r="LT65" s="427"/>
      <c r="LU65" s="427"/>
      <c r="LV65" s="427"/>
      <c r="LW65" s="427"/>
      <c r="LX65" s="427"/>
      <c r="LY65" s="427"/>
      <c r="LZ65" s="427"/>
      <c r="MA65" s="427"/>
      <c r="MB65" s="427"/>
      <c r="MC65" s="427"/>
      <c r="MD65" s="427"/>
      <c r="ME65" s="427"/>
      <c r="MF65" s="427"/>
      <c r="MG65" s="427"/>
      <c r="MH65" s="427"/>
      <c r="MI65" s="427"/>
      <c r="MJ65" s="427"/>
      <c r="MK65" s="427"/>
      <c r="ML65" s="427"/>
      <c r="MM65" s="427"/>
      <c r="MN65" s="427"/>
      <c r="MO65" s="427"/>
      <c r="MP65" s="427"/>
      <c r="MQ65" s="427"/>
      <c r="MR65" s="427"/>
      <c r="MS65" s="427"/>
      <c r="MT65" s="427"/>
      <c r="MU65" s="427"/>
      <c r="MV65" s="427"/>
      <c r="MW65" s="427"/>
      <c r="MX65" s="427"/>
      <c r="MY65" s="427"/>
      <c r="MZ65" s="427"/>
      <c r="NA65" s="427"/>
      <c r="NB65" s="427"/>
      <c r="NC65" s="427"/>
      <c r="ND65" s="427"/>
      <c r="NE65" s="427"/>
      <c r="NF65" s="427"/>
      <c r="NG65" s="427"/>
      <c r="NH65" s="427"/>
      <c r="NI65" s="427"/>
      <c r="NJ65" s="427"/>
      <c r="NK65" s="427"/>
      <c r="NL65" s="427"/>
      <c r="NM65" s="427"/>
      <c r="NN65" s="427"/>
      <c r="NO65" s="427"/>
      <c r="NP65" s="427"/>
      <c r="NQ65" s="427"/>
      <c r="NR65" s="427"/>
      <c r="NS65" s="427"/>
      <c r="NT65" s="427"/>
      <c r="NU65" s="427"/>
      <c r="NV65" s="427"/>
      <c r="NW65" s="427"/>
      <c r="NX65" s="427"/>
      <c r="NY65" s="427"/>
      <c r="NZ65" s="427"/>
      <c r="OA65" s="427"/>
      <c r="OB65" s="427"/>
      <c r="OC65" s="427"/>
      <c r="OD65" s="427"/>
      <c r="OE65" s="427"/>
      <c r="OF65" s="427"/>
      <c r="OG65" s="427"/>
      <c r="OH65" s="427"/>
      <c r="OI65" s="427"/>
      <c r="OJ65" s="427"/>
      <c r="OK65" s="427"/>
      <c r="OL65" s="427"/>
      <c r="OM65" s="427"/>
      <c r="ON65" s="427"/>
      <c r="OO65" s="427"/>
      <c r="OP65" s="427"/>
      <c r="OQ65" s="427"/>
      <c r="OR65" s="427"/>
      <c r="OS65" s="427"/>
      <c r="OT65" s="427"/>
      <c r="OU65" s="427"/>
      <c r="OV65" s="427"/>
      <c r="OW65" s="427"/>
      <c r="OX65" s="427"/>
      <c r="OY65" s="427"/>
      <c r="OZ65" s="427"/>
      <c r="PA65" s="427"/>
      <c r="PB65" s="427"/>
      <c r="PC65" s="427"/>
      <c r="PD65" s="427"/>
      <c r="PE65" s="427"/>
      <c r="PF65" s="427"/>
      <c r="PG65" s="427"/>
      <c r="PH65" s="427"/>
      <c r="PI65" s="427"/>
      <c r="PJ65" s="427"/>
      <c r="PK65" s="427"/>
      <c r="PL65" s="427"/>
      <c r="PM65" s="427"/>
      <c r="PN65" s="427"/>
      <c r="PO65" s="427"/>
      <c r="PP65" s="427"/>
      <c r="PQ65" s="427"/>
      <c r="PR65" s="427"/>
      <c r="PS65" s="427"/>
      <c r="PT65" s="427"/>
      <c r="PU65" s="427"/>
      <c r="PV65" s="427"/>
      <c r="PW65" s="427"/>
      <c r="PX65" s="427"/>
      <c r="PY65" s="427"/>
      <c r="PZ65" s="427"/>
      <c r="QA65" s="427"/>
      <c r="QB65" s="427"/>
      <c r="QC65" s="427"/>
      <c r="QD65" s="427"/>
      <c r="QE65" s="427"/>
      <c r="QF65" s="427"/>
      <c r="QG65" s="427"/>
      <c r="QH65" s="427"/>
      <c r="QI65" s="427"/>
      <c r="QJ65" s="427"/>
      <c r="QK65" s="427"/>
      <c r="QL65" s="427"/>
      <c r="QM65" s="427"/>
      <c r="QN65" s="427"/>
      <c r="QO65" s="427"/>
      <c r="QP65" s="427"/>
      <c r="QQ65" s="427"/>
      <c r="QR65" s="427"/>
      <c r="QS65" s="427"/>
      <c r="QT65" s="427"/>
      <c r="QU65" s="427"/>
      <c r="QV65" s="427"/>
      <c r="QW65" s="427"/>
      <c r="QX65" s="427"/>
      <c r="QY65" s="427"/>
      <c r="QZ65" s="427"/>
      <c r="RA65" s="427"/>
      <c r="RB65" s="427"/>
      <c r="RC65" s="427"/>
      <c r="RD65" s="427"/>
      <c r="RE65" s="427"/>
      <c r="RF65" s="427"/>
      <c r="RG65" s="427"/>
      <c r="RH65" s="427"/>
      <c r="RI65" s="427"/>
      <c r="RJ65" s="427"/>
      <c r="RK65" s="427"/>
      <c r="RL65" s="427"/>
      <c r="RM65" s="427"/>
      <c r="RN65" s="427"/>
      <c r="RO65" s="427"/>
      <c r="RP65" s="427"/>
      <c r="RQ65" s="427"/>
      <c r="RR65" s="427"/>
      <c r="RS65" s="427"/>
      <c r="RT65" s="427"/>
      <c r="RU65" s="427"/>
      <c r="RV65" s="427"/>
      <c r="RW65" s="427"/>
      <c r="RX65" s="427"/>
      <c r="RY65" s="427"/>
      <c r="RZ65" s="427"/>
      <c r="SA65" s="427"/>
      <c r="SB65" s="427"/>
      <c r="SC65" s="427"/>
      <c r="SD65" s="427"/>
      <c r="SE65" s="427"/>
      <c r="SF65" s="427"/>
      <c r="SG65" s="427"/>
      <c r="SH65" s="427"/>
      <c r="SI65" s="427"/>
      <c r="SJ65" s="427"/>
      <c r="SK65" s="427"/>
      <c r="SL65" s="427"/>
      <c r="SM65" s="427"/>
      <c r="SN65" s="427"/>
      <c r="SO65" s="427"/>
      <c r="SP65" s="427"/>
      <c r="SQ65" s="427"/>
      <c r="SR65" s="427"/>
      <c r="SS65" s="427"/>
      <c r="ST65" s="427"/>
      <c r="SU65" s="427"/>
      <c r="SV65" s="427"/>
      <c r="SW65" s="427"/>
      <c r="SX65" s="427"/>
      <c r="SY65" s="427"/>
      <c r="SZ65" s="427"/>
      <c r="TA65" s="427"/>
      <c r="TB65" s="427"/>
      <c r="TC65" s="427"/>
    </row>
    <row r="66" spans="1:523" s="378" customFormat="1" ht="15.75">
      <c r="A66" s="631" t="s">
        <v>825</v>
      </c>
      <c r="B66" s="608" t="s">
        <v>544</v>
      </c>
      <c r="C66" s="609" t="s">
        <v>922</v>
      </c>
      <c r="D66" s="609" t="s">
        <v>897</v>
      </c>
      <c r="E66" s="610" t="s">
        <v>898</v>
      </c>
      <c r="F66" s="610" t="s">
        <v>671</v>
      </c>
      <c r="G66" s="611" t="s">
        <v>572</v>
      </c>
      <c r="H66" s="609" t="s">
        <v>902</v>
      </c>
      <c r="I66" s="609" t="s">
        <v>903</v>
      </c>
      <c r="J66" s="609" t="s">
        <v>882</v>
      </c>
      <c r="K66" s="619">
        <v>2704104</v>
      </c>
      <c r="L66" s="613">
        <v>2359.37</v>
      </c>
      <c r="M66" s="104"/>
      <c r="N66" s="594"/>
      <c r="O66" s="594"/>
      <c r="P66" s="594"/>
      <c r="Q66" s="594"/>
      <c r="R66" s="594"/>
      <c r="S66" s="594"/>
      <c r="T66" s="594"/>
      <c r="U66" s="594"/>
      <c r="V66" s="594"/>
      <c r="W66" s="594"/>
      <c r="X66" s="594"/>
      <c r="Y66" s="594"/>
      <c r="Z66" s="594"/>
      <c r="AA66" s="594"/>
      <c r="AB66" s="594"/>
      <c r="AC66" s="594"/>
      <c r="AD66" s="594"/>
      <c r="AE66" s="594"/>
      <c r="AF66" s="594"/>
      <c r="AG66" s="594"/>
      <c r="AH66" s="594"/>
      <c r="AI66" s="594"/>
      <c r="AJ66" s="594"/>
      <c r="AK66" s="594"/>
      <c r="AL66" s="594"/>
      <c r="AM66" s="594"/>
      <c r="AN66" s="594"/>
      <c r="AO66" s="594"/>
      <c r="AP66" s="594"/>
      <c r="AQ66" s="594"/>
      <c r="AR66" s="594"/>
      <c r="AS66" s="594"/>
      <c r="AT66" s="594"/>
      <c r="AU66" s="594"/>
      <c r="AV66" s="594"/>
      <c r="AW66" s="594"/>
      <c r="AX66" s="594"/>
      <c r="AY66" s="594"/>
      <c r="AZ66" s="594"/>
      <c r="BA66" s="594"/>
      <c r="BB66" s="594"/>
      <c r="BC66" s="594"/>
      <c r="BD66" s="594"/>
      <c r="BE66" s="594"/>
      <c r="BF66" s="594"/>
      <c r="BG66" s="594"/>
      <c r="BH66" s="594"/>
      <c r="BI66" s="594"/>
      <c r="BJ66" s="594"/>
      <c r="BK66" s="594"/>
      <c r="BL66" s="594"/>
      <c r="BM66" s="594"/>
      <c r="BN66" s="594"/>
      <c r="BO66" s="594"/>
      <c r="BP66" s="594"/>
      <c r="BQ66" s="594"/>
      <c r="BR66" s="594"/>
      <c r="BS66" s="594"/>
      <c r="BT66" s="594"/>
      <c r="BU66" s="594"/>
      <c r="BV66" s="594"/>
      <c r="BW66" s="594"/>
      <c r="BX66" s="594"/>
      <c r="BY66" s="594"/>
      <c r="BZ66" s="594"/>
      <c r="CA66" s="594"/>
      <c r="CB66" s="594"/>
      <c r="CC66" s="594"/>
      <c r="CD66" s="594"/>
      <c r="CE66" s="594"/>
      <c r="CF66" s="594"/>
      <c r="CG66" s="594"/>
      <c r="CH66" s="594"/>
      <c r="CI66" s="594"/>
      <c r="CJ66" s="594"/>
      <c r="CK66" s="594"/>
      <c r="CL66" s="594"/>
      <c r="CM66" s="594"/>
      <c r="CN66" s="594"/>
      <c r="CO66" s="594"/>
      <c r="CP66" s="594"/>
      <c r="CQ66" s="594"/>
      <c r="CR66" s="594"/>
      <c r="CS66" s="594"/>
      <c r="CT66" s="594"/>
      <c r="CU66" s="594"/>
      <c r="CV66" s="594"/>
      <c r="CW66" s="594"/>
      <c r="CX66" s="594"/>
      <c r="CY66" s="594"/>
      <c r="CZ66" s="594"/>
      <c r="DA66" s="594"/>
      <c r="DB66" s="594"/>
      <c r="DC66" s="594"/>
      <c r="DD66" s="594"/>
      <c r="DE66" s="594"/>
      <c r="DF66" s="594"/>
      <c r="DG66" s="594"/>
      <c r="DH66" s="594"/>
      <c r="DI66" s="594"/>
      <c r="DJ66" s="594"/>
      <c r="DK66" s="594"/>
      <c r="DL66" s="594"/>
      <c r="DM66" s="594"/>
      <c r="DN66" s="594"/>
      <c r="DO66" s="594"/>
      <c r="DP66" s="594"/>
      <c r="DQ66" s="594"/>
      <c r="DR66" s="594"/>
      <c r="DS66" s="594"/>
      <c r="DT66" s="594"/>
      <c r="DU66" s="594"/>
      <c r="DV66" s="594"/>
      <c r="DW66" s="594"/>
      <c r="DX66" s="594"/>
      <c r="DY66" s="594"/>
      <c r="DZ66" s="594"/>
      <c r="EA66" s="594"/>
      <c r="EB66" s="594"/>
      <c r="EC66" s="594"/>
      <c r="ED66" s="594"/>
      <c r="EE66" s="594"/>
      <c r="EF66" s="594"/>
      <c r="EG66" s="594"/>
      <c r="EH66" s="594"/>
      <c r="EI66" s="594"/>
      <c r="EJ66" s="594"/>
      <c r="EK66" s="594"/>
      <c r="EL66" s="594"/>
      <c r="EM66" s="594"/>
      <c r="EN66" s="594"/>
      <c r="EO66" s="594"/>
      <c r="EP66" s="594"/>
      <c r="EQ66" s="594"/>
      <c r="ER66" s="594"/>
      <c r="ES66" s="594"/>
      <c r="ET66" s="594"/>
      <c r="EU66" s="594"/>
      <c r="EV66" s="594"/>
      <c r="EW66" s="594"/>
      <c r="EX66" s="594"/>
      <c r="EY66" s="594"/>
      <c r="EZ66" s="594"/>
      <c r="FA66" s="594"/>
      <c r="FB66" s="594"/>
      <c r="FC66" s="594"/>
      <c r="FD66" s="594"/>
      <c r="FE66" s="594"/>
      <c r="FF66" s="594"/>
      <c r="FG66" s="594"/>
      <c r="FH66" s="594"/>
      <c r="FI66" s="594"/>
      <c r="FJ66" s="594"/>
      <c r="FK66" s="594"/>
      <c r="FL66" s="594"/>
      <c r="FM66" s="594"/>
      <c r="FN66" s="594"/>
      <c r="FO66" s="594"/>
      <c r="FP66" s="594"/>
      <c r="FQ66" s="594"/>
      <c r="FR66" s="594"/>
      <c r="FS66" s="427"/>
      <c r="FT66" s="427"/>
      <c r="FU66" s="427"/>
      <c r="FV66" s="427"/>
      <c r="FW66" s="427"/>
      <c r="FX66" s="427"/>
      <c r="FY66" s="427"/>
      <c r="FZ66" s="427"/>
      <c r="GA66" s="427"/>
      <c r="GB66" s="427"/>
      <c r="GC66" s="427"/>
      <c r="GD66" s="427"/>
      <c r="GE66" s="427"/>
      <c r="GF66" s="427"/>
      <c r="GG66" s="427"/>
      <c r="GH66" s="427"/>
      <c r="GI66" s="427"/>
      <c r="GJ66" s="427"/>
      <c r="GK66" s="427"/>
      <c r="GL66" s="427"/>
      <c r="GM66" s="427"/>
      <c r="GN66" s="427"/>
      <c r="GO66" s="427"/>
      <c r="GP66" s="427"/>
      <c r="GQ66" s="427"/>
      <c r="GR66" s="427"/>
      <c r="GS66" s="427"/>
      <c r="GT66" s="427"/>
      <c r="GU66" s="427"/>
      <c r="GV66" s="427"/>
      <c r="GW66" s="427"/>
      <c r="GX66" s="427"/>
      <c r="GY66" s="427"/>
      <c r="GZ66" s="427"/>
      <c r="HA66" s="427"/>
      <c r="HB66" s="427"/>
      <c r="HC66" s="427"/>
      <c r="HD66" s="427"/>
      <c r="HE66" s="427"/>
      <c r="HF66" s="427"/>
      <c r="HG66" s="427"/>
      <c r="HH66" s="427"/>
      <c r="HI66" s="427"/>
      <c r="HJ66" s="427"/>
      <c r="HK66" s="427"/>
      <c r="HL66" s="427"/>
      <c r="HM66" s="427"/>
      <c r="HN66" s="427"/>
      <c r="HO66" s="427"/>
      <c r="HP66" s="427"/>
      <c r="HQ66" s="427"/>
      <c r="HR66" s="427"/>
      <c r="HS66" s="427"/>
      <c r="HT66" s="427"/>
      <c r="HU66" s="427"/>
      <c r="HV66" s="427"/>
      <c r="HW66" s="427"/>
      <c r="HX66" s="427"/>
      <c r="HY66" s="427"/>
      <c r="HZ66" s="427"/>
      <c r="IA66" s="427"/>
      <c r="IB66" s="427"/>
      <c r="IC66" s="427"/>
      <c r="ID66" s="427"/>
      <c r="IE66" s="427"/>
      <c r="IF66" s="427"/>
      <c r="IG66" s="427"/>
      <c r="IH66" s="427"/>
      <c r="II66" s="427"/>
      <c r="IJ66" s="427"/>
      <c r="IK66" s="427"/>
      <c r="IL66" s="427"/>
      <c r="IM66" s="427"/>
      <c r="IN66" s="427"/>
      <c r="IO66" s="427"/>
      <c r="IP66" s="427"/>
      <c r="IQ66" s="427"/>
      <c r="IR66" s="427"/>
      <c r="IS66" s="427"/>
      <c r="IT66" s="427"/>
      <c r="IU66" s="427"/>
      <c r="IV66" s="427"/>
      <c r="IW66" s="427"/>
      <c r="IX66" s="427"/>
      <c r="IY66" s="427"/>
      <c r="IZ66" s="427"/>
      <c r="JA66" s="427"/>
      <c r="JB66" s="427"/>
      <c r="JC66" s="427"/>
      <c r="JD66" s="427"/>
      <c r="JE66" s="427"/>
      <c r="JF66" s="427"/>
      <c r="JG66" s="427"/>
      <c r="JH66" s="427"/>
      <c r="JI66" s="427"/>
      <c r="JJ66" s="427"/>
      <c r="JK66" s="427"/>
      <c r="JL66" s="427"/>
      <c r="JM66" s="427"/>
      <c r="JN66" s="427"/>
      <c r="JO66" s="427"/>
      <c r="JP66" s="427"/>
      <c r="JQ66" s="427"/>
      <c r="JR66" s="427"/>
      <c r="JS66" s="427"/>
      <c r="JT66" s="427"/>
      <c r="JU66" s="427"/>
      <c r="JV66" s="427"/>
      <c r="JW66" s="427"/>
      <c r="JX66" s="427"/>
      <c r="JY66" s="427"/>
      <c r="JZ66" s="427"/>
      <c r="KA66" s="427"/>
      <c r="KB66" s="427"/>
      <c r="KC66" s="427"/>
      <c r="KD66" s="427"/>
      <c r="KE66" s="427"/>
      <c r="KF66" s="427"/>
      <c r="KG66" s="427"/>
      <c r="KH66" s="427"/>
      <c r="KI66" s="427"/>
      <c r="KJ66" s="427"/>
      <c r="KK66" s="427"/>
      <c r="KL66" s="427"/>
      <c r="KM66" s="427"/>
      <c r="KN66" s="427"/>
      <c r="KO66" s="427"/>
      <c r="KP66" s="427"/>
      <c r="KQ66" s="427"/>
      <c r="KR66" s="427"/>
      <c r="KS66" s="427"/>
      <c r="KT66" s="427"/>
      <c r="KU66" s="427"/>
      <c r="KV66" s="427"/>
      <c r="KW66" s="427"/>
      <c r="KX66" s="427"/>
      <c r="KY66" s="427"/>
      <c r="KZ66" s="427"/>
      <c r="LA66" s="427"/>
      <c r="LB66" s="427"/>
      <c r="LC66" s="427"/>
      <c r="LD66" s="427"/>
      <c r="LE66" s="427"/>
      <c r="LF66" s="427"/>
      <c r="LG66" s="427"/>
      <c r="LH66" s="427"/>
      <c r="LI66" s="427"/>
      <c r="LJ66" s="427"/>
      <c r="LK66" s="427"/>
      <c r="LL66" s="427"/>
      <c r="LM66" s="427"/>
      <c r="LN66" s="427"/>
      <c r="LO66" s="427"/>
      <c r="LP66" s="427"/>
      <c r="LQ66" s="427"/>
      <c r="LR66" s="427"/>
      <c r="LS66" s="427"/>
      <c r="LT66" s="427"/>
      <c r="LU66" s="427"/>
      <c r="LV66" s="427"/>
      <c r="LW66" s="427"/>
      <c r="LX66" s="427"/>
      <c r="LY66" s="427"/>
      <c r="LZ66" s="427"/>
      <c r="MA66" s="427"/>
      <c r="MB66" s="427"/>
      <c r="MC66" s="427"/>
      <c r="MD66" s="427"/>
      <c r="ME66" s="427"/>
      <c r="MF66" s="427"/>
      <c r="MG66" s="427"/>
      <c r="MH66" s="427"/>
      <c r="MI66" s="427"/>
      <c r="MJ66" s="427"/>
      <c r="MK66" s="427"/>
      <c r="ML66" s="427"/>
      <c r="MM66" s="427"/>
      <c r="MN66" s="427"/>
      <c r="MO66" s="427"/>
      <c r="MP66" s="427"/>
      <c r="MQ66" s="427"/>
      <c r="MR66" s="427"/>
      <c r="MS66" s="427"/>
      <c r="MT66" s="427"/>
      <c r="MU66" s="427"/>
      <c r="MV66" s="427"/>
      <c r="MW66" s="427"/>
      <c r="MX66" s="427"/>
      <c r="MY66" s="427"/>
      <c r="MZ66" s="427"/>
      <c r="NA66" s="427"/>
      <c r="NB66" s="427"/>
      <c r="NC66" s="427"/>
      <c r="ND66" s="427"/>
      <c r="NE66" s="427"/>
      <c r="NF66" s="427"/>
      <c r="NG66" s="427"/>
      <c r="NH66" s="427"/>
      <c r="NI66" s="427"/>
      <c r="NJ66" s="427"/>
      <c r="NK66" s="427"/>
      <c r="NL66" s="427"/>
      <c r="NM66" s="427"/>
      <c r="NN66" s="427"/>
      <c r="NO66" s="427"/>
      <c r="NP66" s="427"/>
      <c r="NQ66" s="427"/>
      <c r="NR66" s="427"/>
      <c r="NS66" s="427"/>
      <c r="NT66" s="427"/>
      <c r="NU66" s="427"/>
      <c r="NV66" s="427"/>
      <c r="NW66" s="427"/>
      <c r="NX66" s="427"/>
      <c r="NY66" s="427"/>
      <c r="NZ66" s="427"/>
      <c r="OA66" s="427"/>
      <c r="OB66" s="427"/>
      <c r="OC66" s="427"/>
      <c r="OD66" s="427"/>
      <c r="OE66" s="427"/>
      <c r="OF66" s="427"/>
      <c r="OG66" s="427"/>
      <c r="OH66" s="427"/>
      <c r="OI66" s="427"/>
      <c r="OJ66" s="427"/>
      <c r="OK66" s="427"/>
      <c r="OL66" s="427"/>
      <c r="OM66" s="427"/>
      <c r="ON66" s="427"/>
      <c r="OO66" s="427"/>
      <c r="OP66" s="427"/>
      <c r="OQ66" s="427"/>
      <c r="OR66" s="427"/>
      <c r="OS66" s="427"/>
      <c r="OT66" s="427"/>
      <c r="OU66" s="427"/>
      <c r="OV66" s="427"/>
      <c r="OW66" s="427"/>
      <c r="OX66" s="427"/>
      <c r="OY66" s="427"/>
      <c r="OZ66" s="427"/>
      <c r="PA66" s="427"/>
      <c r="PB66" s="427"/>
      <c r="PC66" s="427"/>
      <c r="PD66" s="427"/>
      <c r="PE66" s="427"/>
      <c r="PF66" s="427"/>
      <c r="PG66" s="427"/>
      <c r="PH66" s="427"/>
      <c r="PI66" s="427"/>
      <c r="PJ66" s="427"/>
      <c r="PK66" s="427"/>
      <c r="PL66" s="427"/>
      <c r="PM66" s="427"/>
      <c r="PN66" s="427"/>
      <c r="PO66" s="427"/>
      <c r="PP66" s="427"/>
      <c r="PQ66" s="427"/>
      <c r="PR66" s="427"/>
      <c r="PS66" s="427"/>
      <c r="PT66" s="427"/>
      <c r="PU66" s="427"/>
      <c r="PV66" s="427"/>
      <c r="PW66" s="427"/>
      <c r="PX66" s="427"/>
      <c r="PY66" s="427"/>
      <c r="PZ66" s="427"/>
      <c r="QA66" s="427"/>
      <c r="QB66" s="427"/>
      <c r="QC66" s="427"/>
      <c r="QD66" s="427"/>
      <c r="QE66" s="427"/>
      <c r="QF66" s="427"/>
      <c r="QG66" s="427"/>
      <c r="QH66" s="427"/>
      <c r="QI66" s="427"/>
      <c r="QJ66" s="427"/>
      <c r="QK66" s="427"/>
      <c r="QL66" s="427"/>
      <c r="QM66" s="427"/>
      <c r="QN66" s="427"/>
      <c r="QO66" s="427"/>
      <c r="QP66" s="427"/>
      <c r="QQ66" s="427"/>
      <c r="QR66" s="427"/>
      <c r="QS66" s="427"/>
      <c r="QT66" s="427"/>
      <c r="QU66" s="427"/>
      <c r="QV66" s="427"/>
      <c r="QW66" s="427"/>
      <c r="QX66" s="427"/>
      <c r="QY66" s="427"/>
      <c r="QZ66" s="427"/>
      <c r="RA66" s="427"/>
      <c r="RB66" s="427"/>
      <c r="RC66" s="427"/>
      <c r="RD66" s="427"/>
      <c r="RE66" s="427"/>
      <c r="RF66" s="427"/>
      <c r="RG66" s="427"/>
      <c r="RH66" s="427"/>
      <c r="RI66" s="427"/>
      <c r="RJ66" s="427"/>
      <c r="RK66" s="427"/>
      <c r="RL66" s="427"/>
      <c r="RM66" s="427"/>
      <c r="RN66" s="427"/>
      <c r="RO66" s="427"/>
      <c r="RP66" s="427"/>
      <c r="RQ66" s="427"/>
      <c r="RR66" s="427"/>
      <c r="RS66" s="427"/>
      <c r="RT66" s="427"/>
      <c r="RU66" s="427"/>
      <c r="RV66" s="427"/>
      <c r="RW66" s="427"/>
      <c r="RX66" s="427"/>
      <c r="RY66" s="427"/>
      <c r="RZ66" s="427"/>
      <c r="SA66" s="427"/>
      <c r="SB66" s="427"/>
      <c r="SC66" s="427"/>
      <c r="SD66" s="427"/>
      <c r="SE66" s="427"/>
      <c r="SF66" s="427"/>
      <c r="SG66" s="427"/>
      <c r="SH66" s="427"/>
      <c r="SI66" s="427"/>
      <c r="SJ66" s="427"/>
      <c r="SK66" s="427"/>
      <c r="SL66" s="427"/>
      <c r="SM66" s="427"/>
      <c r="SN66" s="427"/>
      <c r="SO66" s="427"/>
      <c r="SP66" s="427"/>
      <c r="SQ66" s="427"/>
      <c r="SR66" s="427"/>
      <c r="SS66" s="427"/>
      <c r="ST66" s="427"/>
      <c r="SU66" s="427"/>
      <c r="SV66" s="427"/>
      <c r="SW66" s="427"/>
      <c r="SX66" s="427"/>
      <c r="SY66" s="427"/>
      <c r="SZ66" s="427"/>
      <c r="TA66" s="427"/>
      <c r="TB66" s="427"/>
      <c r="TC66" s="427"/>
    </row>
    <row r="67" spans="1:523" s="378" customFormat="1" ht="15.75">
      <c r="A67" s="631" t="s">
        <v>825</v>
      </c>
      <c r="B67" s="608" t="s">
        <v>544</v>
      </c>
      <c r="C67" s="609" t="s">
        <v>922</v>
      </c>
      <c r="D67" s="609" t="s">
        <v>897</v>
      </c>
      <c r="E67" s="610" t="s">
        <v>898</v>
      </c>
      <c r="F67" s="610" t="s">
        <v>671</v>
      </c>
      <c r="G67" s="611" t="s">
        <v>572</v>
      </c>
      <c r="H67" s="609" t="s">
        <v>904</v>
      </c>
      <c r="I67" s="609" t="s">
        <v>883</v>
      </c>
      <c r="J67" s="609" t="s">
        <v>882</v>
      </c>
      <c r="K67" s="619">
        <v>2704104</v>
      </c>
      <c r="L67" s="613">
        <v>1328.31</v>
      </c>
      <c r="M67" s="104"/>
      <c r="N67" s="594"/>
      <c r="O67" s="594"/>
      <c r="P67" s="594"/>
      <c r="Q67" s="594"/>
      <c r="R67" s="594"/>
      <c r="S67" s="594"/>
      <c r="T67" s="594"/>
      <c r="U67" s="594"/>
      <c r="V67" s="594"/>
      <c r="W67" s="594"/>
      <c r="X67" s="594"/>
      <c r="Y67" s="594"/>
      <c r="Z67" s="594"/>
      <c r="AA67" s="594"/>
      <c r="AB67" s="594"/>
      <c r="AC67" s="594"/>
      <c r="AD67" s="594"/>
      <c r="AE67" s="594"/>
      <c r="AF67" s="594"/>
      <c r="AG67" s="594"/>
      <c r="AH67" s="594"/>
      <c r="AI67" s="594"/>
      <c r="AJ67" s="594"/>
      <c r="AK67" s="594"/>
      <c r="AL67" s="594"/>
      <c r="AM67" s="594"/>
      <c r="AN67" s="594"/>
      <c r="AO67" s="594"/>
      <c r="AP67" s="594"/>
      <c r="AQ67" s="594"/>
      <c r="AR67" s="594"/>
      <c r="AS67" s="594"/>
      <c r="AT67" s="594"/>
      <c r="AU67" s="594"/>
      <c r="AV67" s="594"/>
      <c r="AW67" s="594"/>
      <c r="AX67" s="594"/>
      <c r="AY67" s="594"/>
      <c r="AZ67" s="594"/>
      <c r="BA67" s="594"/>
      <c r="BB67" s="594"/>
      <c r="BC67" s="594"/>
      <c r="BD67" s="594"/>
      <c r="BE67" s="594"/>
      <c r="BF67" s="594"/>
      <c r="BG67" s="594"/>
      <c r="BH67" s="594"/>
      <c r="BI67" s="594"/>
      <c r="BJ67" s="594"/>
      <c r="BK67" s="594"/>
      <c r="BL67" s="594"/>
      <c r="BM67" s="594"/>
      <c r="BN67" s="594"/>
      <c r="BO67" s="594"/>
      <c r="BP67" s="594"/>
      <c r="BQ67" s="594"/>
      <c r="BR67" s="594"/>
      <c r="BS67" s="594"/>
      <c r="BT67" s="594"/>
      <c r="BU67" s="594"/>
      <c r="BV67" s="594"/>
      <c r="BW67" s="594"/>
      <c r="BX67" s="594"/>
      <c r="BY67" s="594"/>
      <c r="BZ67" s="594"/>
      <c r="CA67" s="594"/>
      <c r="CB67" s="594"/>
      <c r="CC67" s="594"/>
      <c r="CD67" s="594"/>
      <c r="CE67" s="594"/>
      <c r="CF67" s="594"/>
      <c r="CG67" s="594"/>
      <c r="CH67" s="594"/>
      <c r="CI67" s="594"/>
      <c r="CJ67" s="594"/>
      <c r="CK67" s="594"/>
      <c r="CL67" s="594"/>
      <c r="CM67" s="594"/>
      <c r="CN67" s="594"/>
      <c r="CO67" s="594"/>
      <c r="CP67" s="594"/>
      <c r="CQ67" s="594"/>
      <c r="CR67" s="594"/>
      <c r="CS67" s="594"/>
      <c r="CT67" s="594"/>
      <c r="CU67" s="594"/>
      <c r="CV67" s="594"/>
      <c r="CW67" s="594"/>
      <c r="CX67" s="594"/>
      <c r="CY67" s="594"/>
      <c r="CZ67" s="594"/>
      <c r="DA67" s="594"/>
      <c r="DB67" s="594"/>
      <c r="DC67" s="594"/>
      <c r="DD67" s="594"/>
      <c r="DE67" s="594"/>
      <c r="DF67" s="594"/>
      <c r="DG67" s="594"/>
      <c r="DH67" s="594"/>
      <c r="DI67" s="594"/>
      <c r="DJ67" s="594"/>
      <c r="DK67" s="594"/>
      <c r="DL67" s="594"/>
      <c r="DM67" s="594"/>
      <c r="DN67" s="594"/>
      <c r="DO67" s="594"/>
      <c r="DP67" s="594"/>
      <c r="DQ67" s="594"/>
      <c r="DR67" s="594"/>
      <c r="DS67" s="594"/>
      <c r="DT67" s="594"/>
      <c r="DU67" s="594"/>
      <c r="DV67" s="594"/>
      <c r="DW67" s="594"/>
      <c r="DX67" s="594"/>
      <c r="DY67" s="594"/>
      <c r="DZ67" s="594"/>
      <c r="EA67" s="594"/>
      <c r="EB67" s="594"/>
      <c r="EC67" s="594"/>
      <c r="ED67" s="594"/>
      <c r="EE67" s="594"/>
      <c r="EF67" s="594"/>
      <c r="EG67" s="594"/>
      <c r="EH67" s="594"/>
      <c r="EI67" s="594"/>
      <c r="EJ67" s="594"/>
      <c r="EK67" s="594"/>
      <c r="EL67" s="594"/>
      <c r="EM67" s="594"/>
      <c r="EN67" s="594"/>
      <c r="EO67" s="594"/>
      <c r="EP67" s="594"/>
      <c r="EQ67" s="594"/>
      <c r="ER67" s="594"/>
      <c r="ES67" s="594"/>
      <c r="ET67" s="594"/>
      <c r="EU67" s="594"/>
      <c r="EV67" s="594"/>
      <c r="EW67" s="594"/>
      <c r="EX67" s="594"/>
      <c r="EY67" s="594"/>
      <c r="EZ67" s="594"/>
      <c r="FA67" s="594"/>
      <c r="FB67" s="594"/>
      <c r="FC67" s="594"/>
      <c r="FD67" s="594"/>
      <c r="FE67" s="594"/>
      <c r="FF67" s="594"/>
      <c r="FG67" s="594"/>
      <c r="FH67" s="594"/>
      <c r="FI67" s="594"/>
      <c r="FJ67" s="594"/>
      <c r="FK67" s="594"/>
      <c r="FL67" s="594"/>
      <c r="FM67" s="594"/>
      <c r="FN67" s="594"/>
      <c r="FO67" s="594"/>
      <c r="FP67" s="594"/>
      <c r="FQ67" s="594"/>
      <c r="FR67" s="594"/>
      <c r="FS67" s="427"/>
      <c r="FT67" s="427"/>
      <c r="FU67" s="427"/>
      <c r="FV67" s="427"/>
      <c r="FW67" s="427"/>
      <c r="FX67" s="427"/>
      <c r="FY67" s="427"/>
      <c r="FZ67" s="427"/>
      <c r="GA67" s="427"/>
      <c r="GB67" s="427"/>
      <c r="GC67" s="427"/>
      <c r="GD67" s="427"/>
      <c r="GE67" s="427"/>
      <c r="GF67" s="427"/>
      <c r="GG67" s="427"/>
      <c r="GH67" s="427"/>
      <c r="GI67" s="427"/>
      <c r="GJ67" s="427"/>
      <c r="GK67" s="427"/>
      <c r="GL67" s="427"/>
      <c r="GM67" s="427"/>
      <c r="GN67" s="427"/>
      <c r="GO67" s="427"/>
      <c r="GP67" s="427"/>
      <c r="GQ67" s="427"/>
      <c r="GR67" s="427"/>
      <c r="GS67" s="427"/>
      <c r="GT67" s="427"/>
      <c r="GU67" s="427"/>
      <c r="GV67" s="427"/>
      <c r="GW67" s="427"/>
      <c r="GX67" s="427"/>
      <c r="GY67" s="427"/>
      <c r="GZ67" s="427"/>
      <c r="HA67" s="427"/>
      <c r="HB67" s="427"/>
      <c r="HC67" s="427"/>
      <c r="HD67" s="427"/>
      <c r="HE67" s="427"/>
      <c r="HF67" s="427"/>
      <c r="HG67" s="427"/>
      <c r="HH67" s="427"/>
      <c r="HI67" s="427"/>
      <c r="HJ67" s="427"/>
      <c r="HK67" s="427"/>
      <c r="HL67" s="427"/>
      <c r="HM67" s="427"/>
      <c r="HN67" s="427"/>
      <c r="HO67" s="427"/>
      <c r="HP67" s="427"/>
      <c r="HQ67" s="427"/>
      <c r="HR67" s="427"/>
      <c r="HS67" s="427"/>
      <c r="HT67" s="427"/>
      <c r="HU67" s="427"/>
      <c r="HV67" s="427"/>
      <c r="HW67" s="427"/>
      <c r="HX67" s="427"/>
      <c r="HY67" s="427"/>
      <c r="HZ67" s="427"/>
      <c r="IA67" s="427"/>
      <c r="IB67" s="427"/>
      <c r="IC67" s="427"/>
      <c r="ID67" s="427"/>
      <c r="IE67" s="427"/>
      <c r="IF67" s="427"/>
      <c r="IG67" s="427"/>
      <c r="IH67" s="427"/>
      <c r="II67" s="427"/>
      <c r="IJ67" s="427"/>
      <c r="IK67" s="427"/>
      <c r="IL67" s="427"/>
      <c r="IM67" s="427"/>
      <c r="IN67" s="427"/>
      <c r="IO67" s="427"/>
      <c r="IP67" s="427"/>
      <c r="IQ67" s="427"/>
      <c r="IR67" s="427"/>
      <c r="IS67" s="427"/>
      <c r="IT67" s="427"/>
      <c r="IU67" s="427"/>
      <c r="IV67" s="427"/>
      <c r="IW67" s="427"/>
      <c r="IX67" s="427"/>
      <c r="IY67" s="427"/>
      <c r="IZ67" s="427"/>
      <c r="JA67" s="427"/>
      <c r="JB67" s="427"/>
      <c r="JC67" s="427"/>
      <c r="JD67" s="427"/>
      <c r="JE67" s="427"/>
      <c r="JF67" s="427"/>
      <c r="JG67" s="427"/>
      <c r="JH67" s="427"/>
      <c r="JI67" s="427"/>
      <c r="JJ67" s="427"/>
      <c r="JK67" s="427"/>
      <c r="JL67" s="427"/>
      <c r="JM67" s="427"/>
      <c r="JN67" s="427"/>
      <c r="JO67" s="427"/>
      <c r="JP67" s="427"/>
      <c r="JQ67" s="427"/>
      <c r="JR67" s="427"/>
      <c r="JS67" s="427"/>
      <c r="JT67" s="427"/>
      <c r="JU67" s="427"/>
      <c r="JV67" s="427"/>
      <c r="JW67" s="427"/>
      <c r="JX67" s="427"/>
      <c r="JY67" s="427"/>
      <c r="JZ67" s="427"/>
      <c r="KA67" s="427"/>
      <c r="KB67" s="427"/>
      <c r="KC67" s="427"/>
      <c r="KD67" s="427"/>
      <c r="KE67" s="427"/>
      <c r="KF67" s="427"/>
      <c r="KG67" s="427"/>
      <c r="KH67" s="427"/>
      <c r="KI67" s="427"/>
      <c r="KJ67" s="427"/>
      <c r="KK67" s="427"/>
      <c r="KL67" s="427"/>
      <c r="KM67" s="427"/>
      <c r="KN67" s="427"/>
      <c r="KO67" s="427"/>
      <c r="KP67" s="427"/>
      <c r="KQ67" s="427"/>
      <c r="KR67" s="427"/>
      <c r="KS67" s="427"/>
      <c r="KT67" s="427"/>
      <c r="KU67" s="427"/>
      <c r="KV67" s="427"/>
      <c r="KW67" s="427"/>
      <c r="KX67" s="427"/>
      <c r="KY67" s="427"/>
      <c r="KZ67" s="427"/>
      <c r="LA67" s="427"/>
      <c r="LB67" s="427"/>
      <c r="LC67" s="427"/>
      <c r="LD67" s="427"/>
      <c r="LE67" s="427"/>
      <c r="LF67" s="427"/>
      <c r="LG67" s="427"/>
      <c r="LH67" s="427"/>
      <c r="LI67" s="427"/>
      <c r="LJ67" s="427"/>
      <c r="LK67" s="427"/>
      <c r="LL67" s="427"/>
      <c r="LM67" s="427"/>
      <c r="LN67" s="427"/>
      <c r="LO67" s="427"/>
      <c r="LP67" s="427"/>
      <c r="LQ67" s="427"/>
      <c r="LR67" s="427"/>
      <c r="LS67" s="427"/>
      <c r="LT67" s="427"/>
      <c r="LU67" s="427"/>
      <c r="LV67" s="427"/>
      <c r="LW67" s="427"/>
      <c r="LX67" s="427"/>
      <c r="LY67" s="427"/>
      <c r="LZ67" s="427"/>
      <c r="MA67" s="427"/>
      <c r="MB67" s="427"/>
      <c r="MC67" s="427"/>
      <c r="MD67" s="427"/>
      <c r="ME67" s="427"/>
      <c r="MF67" s="427"/>
      <c r="MG67" s="427"/>
      <c r="MH67" s="427"/>
      <c r="MI67" s="427"/>
      <c r="MJ67" s="427"/>
      <c r="MK67" s="427"/>
      <c r="ML67" s="427"/>
      <c r="MM67" s="427"/>
      <c r="MN67" s="427"/>
      <c r="MO67" s="427"/>
      <c r="MP67" s="427"/>
      <c r="MQ67" s="427"/>
      <c r="MR67" s="427"/>
      <c r="MS67" s="427"/>
      <c r="MT67" s="427"/>
      <c r="MU67" s="427"/>
      <c r="MV67" s="427"/>
      <c r="MW67" s="427"/>
      <c r="MX67" s="427"/>
      <c r="MY67" s="427"/>
      <c r="MZ67" s="427"/>
      <c r="NA67" s="427"/>
      <c r="NB67" s="427"/>
      <c r="NC67" s="427"/>
      <c r="ND67" s="427"/>
      <c r="NE67" s="427"/>
      <c r="NF67" s="427"/>
      <c r="NG67" s="427"/>
      <c r="NH67" s="427"/>
      <c r="NI67" s="427"/>
      <c r="NJ67" s="427"/>
      <c r="NK67" s="427"/>
      <c r="NL67" s="427"/>
      <c r="NM67" s="427"/>
      <c r="NN67" s="427"/>
      <c r="NO67" s="427"/>
      <c r="NP67" s="427"/>
      <c r="NQ67" s="427"/>
      <c r="NR67" s="427"/>
      <c r="NS67" s="427"/>
      <c r="NT67" s="427"/>
      <c r="NU67" s="427"/>
      <c r="NV67" s="427"/>
      <c r="NW67" s="427"/>
      <c r="NX67" s="427"/>
      <c r="NY67" s="427"/>
      <c r="NZ67" s="427"/>
      <c r="OA67" s="427"/>
      <c r="OB67" s="427"/>
      <c r="OC67" s="427"/>
      <c r="OD67" s="427"/>
      <c r="OE67" s="427"/>
      <c r="OF67" s="427"/>
      <c r="OG67" s="427"/>
      <c r="OH67" s="427"/>
      <c r="OI67" s="427"/>
      <c r="OJ67" s="427"/>
      <c r="OK67" s="427"/>
      <c r="OL67" s="427"/>
      <c r="OM67" s="427"/>
      <c r="ON67" s="427"/>
      <c r="OO67" s="427"/>
      <c r="OP67" s="427"/>
      <c r="OQ67" s="427"/>
      <c r="OR67" s="427"/>
      <c r="OS67" s="427"/>
      <c r="OT67" s="427"/>
      <c r="OU67" s="427"/>
      <c r="OV67" s="427"/>
      <c r="OW67" s="427"/>
      <c r="OX67" s="427"/>
      <c r="OY67" s="427"/>
      <c r="OZ67" s="427"/>
      <c r="PA67" s="427"/>
      <c r="PB67" s="427"/>
      <c r="PC67" s="427"/>
      <c r="PD67" s="427"/>
      <c r="PE67" s="427"/>
      <c r="PF67" s="427"/>
      <c r="PG67" s="427"/>
      <c r="PH67" s="427"/>
      <c r="PI67" s="427"/>
      <c r="PJ67" s="427"/>
      <c r="PK67" s="427"/>
      <c r="PL67" s="427"/>
      <c r="PM67" s="427"/>
      <c r="PN67" s="427"/>
      <c r="PO67" s="427"/>
      <c r="PP67" s="427"/>
      <c r="PQ67" s="427"/>
      <c r="PR67" s="427"/>
      <c r="PS67" s="427"/>
      <c r="PT67" s="427"/>
      <c r="PU67" s="427"/>
      <c r="PV67" s="427"/>
      <c r="PW67" s="427"/>
      <c r="PX67" s="427"/>
      <c r="PY67" s="427"/>
      <c r="PZ67" s="427"/>
      <c r="QA67" s="427"/>
      <c r="QB67" s="427"/>
      <c r="QC67" s="427"/>
      <c r="QD67" s="427"/>
      <c r="QE67" s="427"/>
      <c r="QF67" s="427"/>
      <c r="QG67" s="427"/>
      <c r="QH67" s="427"/>
      <c r="QI67" s="427"/>
      <c r="QJ67" s="427"/>
      <c r="QK67" s="427"/>
      <c r="QL67" s="427"/>
      <c r="QM67" s="427"/>
      <c r="QN67" s="427"/>
      <c r="QO67" s="427"/>
      <c r="QP67" s="427"/>
      <c r="QQ67" s="427"/>
      <c r="QR67" s="427"/>
      <c r="QS67" s="427"/>
      <c r="QT67" s="427"/>
      <c r="QU67" s="427"/>
      <c r="QV67" s="427"/>
      <c r="QW67" s="427"/>
      <c r="QX67" s="427"/>
      <c r="QY67" s="427"/>
      <c r="QZ67" s="427"/>
      <c r="RA67" s="427"/>
      <c r="RB67" s="427"/>
      <c r="RC67" s="427"/>
      <c r="RD67" s="427"/>
      <c r="RE67" s="427"/>
      <c r="RF67" s="427"/>
      <c r="RG67" s="427"/>
      <c r="RH67" s="427"/>
      <c r="RI67" s="427"/>
      <c r="RJ67" s="427"/>
      <c r="RK67" s="427"/>
      <c r="RL67" s="427"/>
      <c r="RM67" s="427"/>
      <c r="RN67" s="427"/>
      <c r="RO67" s="427"/>
      <c r="RP67" s="427"/>
      <c r="RQ67" s="427"/>
      <c r="RR67" s="427"/>
      <c r="RS67" s="427"/>
      <c r="RT67" s="427"/>
      <c r="RU67" s="427"/>
      <c r="RV67" s="427"/>
      <c r="RW67" s="427"/>
      <c r="RX67" s="427"/>
      <c r="RY67" s="427"/>
      <c r="RZ67" s="427"/>
      <c r="SA67" s="427"/>
      <c r="SB67" s="427"/>
      <c r="SC67" s="427"/>
      <c r="SD67" s="427"/>
      <c r="SE67" s="427"/>
      <c r="SF67" s="427"/>
      <c r="SG67" s="427"/>
      <c r="SH67" s="427"/>
      <c r="SI67" s="427"/>
      <c r="SJ67" s="427"/>
      <c r="SK67" s="427"/>
      <c r="SL67" s="427"/>
      <c r="SM67" s="427"/>
      <c r="SN67" s="427"/>
      <c r="SO67" s="427"/>
      <c r="SP67" s="427"/>
      <c r="SQ67" s="427"/>
      <c r="SR67" s="427"/>
      <c r="SS67" s="427"/>
      <c r="ST67" s="427"/>
      <c r="SU67" s="427"/>
      <c r="SV67" s="427"/>
      <c r="SW67" s="427"/>
      <c r="SX67" s="427"/>
      <c r="SY67" s="427"/>
      <c r="SZ67" s="427"/>
      <c r="TA67" s="427"/>
      <c r="TB67" s="427"/>
      <c r="TC67" s="427"/>
    </row>
    <row r="68" spans="1:523" s="378" customFormat="1" ht="16.5" thickBot="1">
      <c r="A68" s="632" t="s">
        <v>825</v>
      </c>
      <c r="B68" s="625" t="s">
        <v>544</v>
      </c>
      <c r="C68" s="633" t="s">
        <v>918</v>
      </c>
      <c r="D68" s="633" t="s">
        <v>914</v>
      </c>
      <c r="E68" s="634" t="s">
        <v>905</v>
      </c>
      <c r="F68" s="634" t="s">
        <v>578</v>
      </c>
      <c r="G68" s="635" t="s">
        <v>572</v>
      </c>
      <c r="H68" s="633" t="s">
        <v>906</v>
      </c>
      <c r="I68" s="633" t="s">
        <v>651</v>
      </c>
      <c r="J68" s="636" t="s">
        <v>907</v>
      </c>
      <c r="K68" s="637">
        <v>2611606</v>
      </c>
      <c r="L68" s="638">
        <v>262.8</v>
      </c>
      <c r="M68" s="104"/>
      <c r="N68" s="594"/>
      <c r="O68" s="594"/>
      <c r="P68" s="594"/>
      <c r="Q68" s="594"/>
      <c r="R68" s="594"/>
      <c r="S68" s="594"/>
      <c r="T68" s="594"/>
      <c r="U68" s="594"/>
      <c r="V68" s="594"/>
      <c r="W68" s="594"/>
      <c r="X68" s="594"/>
      <c r="Y68" s="594"/>
      <c r="Z68" s="594"/>
      <c r="AA68" s="594"/>
      <c r="AB68" s="594"/>
      <c r="AC68" s="594"/>
      <c r="AD68" s="594"/>
      <c r="AE68" s="594"/>
      <c r="AF68" s="594"/>
      <c r="AG68" s="594"/>
      <c r="AH68" s="594"/>
      <c r="AI68" s="594"/>
      <c r="AJ68" s="594"/>
      <c r="AK68" s="594"/>
      <c r="AL68" s="594"/>
      <c r="AM68" s="594"/>
      <c r="AN68" s="594"/>
      <c r="AO68" s="594"/>
      <c r="AP68" s="594"/>
      <c r="AQ68" s="594"/>
      <c r="AR68" s="594"/>
      <c r="AS68" s="594"/>
      <c r="AT68" s="594"/>
      <c r="AU68" s="594"/>
      <c r="AV68" s="594"/>
      <c r="AW68" s="594"/>
      <c r="AX68" s="594"/>
      <c r="AY68" s="594"/>
      <c r="AZ68" s="594"/>
      <c r="BA68" s="594"/>
      <c r="BB68" s="594"/>
      <c r="BC68" s="594"/>
      <c r="BD68" s="594"/>
      <c r="BE68" s="594"/>
      <c r="BF68" s="594"/>
      <c r="BG68" s="594"/>
      <c r="BH68" s="594"/>
      <c r="BI68" s="594"/>
      <c r="BJ68" s="594"/>
      <c r="BK68" s="594"/>
      <c r="BL68" s="594"/>
      <c r="BM68" s="594"/>
      <c r="BN68" s="594"/>
      <c r="BO68" s="594"/>
      <c r="BP68" s="594"/>
      <c r="BQ68" s="594"/>
      <c r="BR68" s="594"/>
      <c r="BS68" s="594"/>
      <c r="BT68" s="594"/>
      <c r="BU68" s="594"/>
      <c r="BV68" s="594"/>
      <c r="BW68" s="594"/>
      <c r="BX68" s="594"/>
      <c r="BY68" s="594"/>
      <c r="BZ68" s="594"/>
      <c r="CA68" s="594"/>
      <c r="CB68" s="594"/>
      <c r="CC68" s="594"/>
      <c r="CD68" s="594"/>
      <c r="CE68" s="594"/>
      <c r="CF68" s="594"/>
      <c r="CG68" s="594"/>
      <c r="CH68" s="594"/>
      <c r="CI68" s="594"/>
      <c r="CJ68" s="594"/>
      <c r="CK68" s="594"/>
      <c r="CL68" s="594"/>
      <c r="CM68" s="594"/>
      <c r="CN68" s="594"/>
      <c r="CO68" s="594"/>
      <c r="CP68" s="594"/>
      <c r="CQ68" s="594"/>
      <c r="CR68" s="594"/>
      <c r="CS68" s="594"/>
      <c r="CT68" s="594"/>
      <c r="CU68" s="594"/>
      <c r="CV68" s="594"/>
      <c r="CW68" s="594"/>
      <c r="CX68" s="594"/>
      <c r="CY68" s="594"/>
      <c r="CZ68" s="594"/>
      <c r="DA68" s="594"/>
      <c r="DB68" s="594"/>
      <c r="DC68" s="594"/>
      <c r="DD68" s="594"/>
      <c r="DE68" s="594"/>
      <c r="DF68" s="594"/>
      <c r="DG68" s="594"/>
      <c r="DH68" s="594"/>
      <c r="DI68" s="594"/>
      <c r="DJ68" s="594"/>
      <c r="DK68" s="594"/>
      <c r="DL68" s="594"/>
      <c r="DM68" s="594"/>
      <c r="DN68" s="594"/>
      <c r="DO68" s="594"/>
      <c r="DP68" s="594"/>
      <c r="DQ68" s="594"/>
      <c r="DR68" s="594"/>
      <c r="DS68" s="594"/>
      <c r="DT68" s="594"/>
      <c r="DU68" s="594"/>
      <c r="DV68" s="594"/>
      <c r="DW68" s="594"/>
      <c r="DX68" s="594"/>
      <c r="DY68" s="594"/>
      <c r="DZ68" s="594"/>
      <c r="EA68" s="594"/>
      <c r="EB68" s="594"/>
      <c r="EC68" s="594"/>
      <c r="ED68" s="594"/>
      <c r="EE68" s="594"/>
      <c r="EF68" s="594"/>
      <c r="EG68" s="594"/>
      <c r="EH68" s="594"/>
      <c r="EI68" s="594"/>
      <c r="EJ68" s="594"/>
      <c r="EK68" s="594"/>
      <c r="EL68" s="594"/>
      <c r="EM68" s="594"/>
      <c r="EN68" s="594"/>
      <c r="EO68" s="594"/>
      <c r="EP68" s="594"/>
      <c r="EQ68" s="594"/>
      <c r="ER68" s="594"/>
      <c r="ES68" s="594"/>
      <c r="ET68" s="594"/>
      <c r="EU68" s="594"/>
      <c r="EV68" s="594"/>
      <c r="EW68" s="594"/>
      <c r="EX68" s="594"/>
      <c r="EY68" s="594"/>
      <c r="EZ68" s="594"/>
      <c r="FA68" s="594"/>
      <c r="FB68" s="594"/>
      <c r="FC68" s="594"/>
      <c r="FD68" s="594"/>
      <c r="FE68" s="594"/>
      <c r="FF68" s="594"/>
      <c r="FG68" s="594"/>
      <c r="FH68" s="594"/>
      <c r="FI68" s="594"/>
      <c r="FJ68" s="594"/>
      <c r="FK68" s="594"/>
      <c r="FL68" s="594"/>
      <c r="FM68" s="594"/>
      <c r="FN68" s="594"/>
      <c r="FO68" s="594"/>
      <c r="FP68" s="594"/>
      <c r="FQ68" s="594"/>
      <c r="FR68" s="594"/>
      <c r="FS68" s="427"/>
      <c r="FT68" s="427"/>
      <c r="FU68" s="427"/>
      <c r="FV68" s="427"/>
      <c r="FW68" s="427"/>
      <c r="FX68" s="427"/>
      <c r="FY68" s="427"/>
      <c r="FZ68" s="427"/>
      <c r="GA68" s="427"/>
      <c r="GB68" s="427"/>
      <c r="GC68" s="427"/>
      <c r="GD68" s="427"/>
      <c r="GE68" s="427"/>
      <c r="GF68" s="427"/>
      <c r="GG68" s="427"/>
      <c r="GH68" s="427"/>
      <c r="GI68" s="427"/>
      <c r="GJ68" s="427"/>
      <c r="GK68" s="427"/>
      <c r="GL68" s="427"/>
      <c r="GM68" s="427"/>
      <c r="GN68" s="427"/>
      <c r="GO68" s="427"/>
      <c r="GP68" s="427"/>
      <c r="GQ68" s="427"/>
      <c r="GR68" s="427"/>
      <c r="GS68" s="427"/>
      <c r="GT68" s="427"/>
      <c r="GU68" s="427"/>
      <c r="GV68" s="427"/>
      <c r="GW68" s="427"/>
      <c r="GX68" s="427"/>
      <c r="GY68" s="427"/>
      <c r="GZ68" s="427"/>
      <c r="HA68" s="427"/>
      <c r="HB68" s="427"/>
      <c r="HC68" s="427"/>
      <c r="HD68" s="427"/>
      <c r="HE68" s="427"/>
      <c r="HF68" s="427"/>
      <c r="HG68" s="427"/>
      <c r="HH68" s="427"/>
      <c r="HI68" s="427"/>
      <c r="HJ68" s="427"/>
      <c r="HK68" s="427"/>
      <c r="HL68" s="427"/>
      <c r="HM68" s="427"/>
      <c r="HN68" s="427"/>
      <c r="HO68" s="427"/>
      <c r="HP68" s="427"/>
      <c r="HQ68" s="427"/>
      <c r="HR68" s="427"/>
      <c r="HS68" s="427"/>
      <c r="HT68" s="427"/>
      <c r="HU68" s="427"/>
      <c r="HV68" s="427"/>
      <c r="HW68" s="427"/>
      <c r="HX68" s="427"/>
      <c r="HY68" s="427"/>
      <c r="HZ68" s="427"/>
      <c r="IA68" s="427"/>
      <c r="IB68" s="427"/>
      <c r="IC68" s="427"/>
      <c r="ID68" s="427"/>
      <c r="IE68" s="427"/>
      <c r="IF68" s="427"/>
      <c r="IG68" s="427"/>
      <c r="IH68" s="427"/>
      <c r="II68" s="427"/>
      <c r="IJ68" s="427"/>
      <c r="IK68" s="427"/>
      <c r="IL68" s="427"/>
      <c r="IM68" s="427"/>
      <c r="IN68" s="427"/>
      <c r="IO68" s="427"/>
      <c r="IP68" s="427"/>
      <c r="IQ68" s="427"/>
      <c r="IR68" s="427"/>
      <c r="IS68" s="427"/>
      <c r="IT68" s="427"/>
      <c r="IU68" s="427"/>
      <c r="IV68" s="427"/>
      <c r="IW68" s="427"/>
      <c r="IX68" s="427"/>
      <c r="IY68" s="427"/>
      <c r="IZ68" s="427"/>
      <c r="JA68" s="427"/>
      <c r="JB68" s="427"/>
      <c r="JC68" s="427"/>
      <c r="JD68" s="427"/>
      <c r="JE68" s="427"/>
      <c r="JF68" s="427"/>
      <c r="JG68" s="427"/>
      <c r="JH68" s="427"/>
      <c r="JI68" s="427"/>
      <c r="JJ68" s="427"/>
      <c r="JK68" s="427"/>
      <c r="JL68" s="427"/>
      <c r="JM68" s="427"/>
      <c r="JN68" s="427"/>
      <c r="JO68" s="427"/>
      <c r="JP68" s="427"/>
      <c r="JQ68" s="427"/>
      <c r="JR68" s="427"/>
      <c r="JS68" s="427"/>
      <c r="JT68" s="427"/>
      <c r="JU68" s="427"/>
      <c r="JV68" s="427"/>
      <c r="JW68" s="427"/>
      <c r="JX68" s="427"/>
      <c r="JY68" s="427"/>
      <c r="JZ68" s="427"/>
      <c r="KA68" s="427"/>
      <c r="KB68" s="427"/>
      <c r="KC68" s="427"/>
      <c r="KD68" s="427"/>
      <c r="KE68" s="427"/>
      <c r="KF68" s="427"/>
      <c r="KG68" s="427"/>
      <c r="KH68" s="427"/>
      <c r="KI68" s="427"/>
      <c r="KJ68" s="427"/>
      <c r="KK68" s="427"/>
      <c r="KL68" s="427"/>
      <c r="KM68" s="427"/>
      <c r="KN68" s="427"/>
      <c r="KO68" s="427"/>
      <c r="KP68" s="427"/>
      <c r="KQ68" s="427"/>
      <c r="KR68" s="427"/>
      <c r="KS68" s="427"/>
      <c r="KT68" s="427"/>
      <c r="KU68" s="427"/>
      <c r="KV68" s="427"/>
      <c r="KW68" s="427"/>
      <c r="KX68" s="427"/>
      <c r="KY68" s="427"/>
      <c r="KZ68" s="427"/>
      <c r="LA68" s="427"/>
      <c r="LB68" s="427"/>
      <c r="LC68" s="427"/>
      <c r="LD68" s="427"/>
      <c r="LE68" s="427"/>
      <c r="LF68" s="427"/>
      <c r="LG68" s="427"/>
      <c r="LH68" s="427"/>
      <c r="LI68" s="427"/>
      <c r="LJ68" s="427"/>
      <c r="LK68" s="427"/>
      <c r="LL68" s="427"/>
      <c r="LM68" s="427"/>
      <c r="LN68" s="427"/>
      <c r="LO68" s="427"/>
      <c r="LP68" s="427"/>
      <c r="LQ68" s="427"/>
      <c r="LR68" s="427"/>
      <c r="LS68" s="427"/>
      <c r="LT68" s="427"/>
      <c r="LU68" s="427"/>
      <c r="LV68" s="427"/>
      <c r="LW68" s="427"/>
      <c r="LX68" s="427"/>
      <c r="LY68" s="427"/>
      <c r="LZ68" s="427"/>
      <c r="MA68" s="427"/>
      <c r="MB68" s="427"/>
      <c r="MC68" s="427"/>
      <c r="MD68" s="427"/>
      <c r="ME68" s="427"/>
      <c r="MF68" s="427"/>
      <c r="MG68" s="427"/>
      <c r="MH68" s="427"/>
      <c r="MI68" s="427"/>
      <c r="MJ68" s="427"/>
      <c r="MK68" s="427"/>
      <c r="ML68" s="427"/>
      <c r="MM68" s="427"/>
      <c r="MN68" s="427"/>
      <c r="MO68" s="427"/>
      <c r="MP68" s="427"/>
      <c r="MQ68" s="427"/>
      <c r="MR68" s="427"/>
      <c r="MS68" s="427"/>
      <c r="MT68" s="427"/>
      <c r="MU68" s="427"/>
      <c r="MV68" s="427"/>
      <c r="MW68" s="427"/>
      <c r="MX68" s="427"/>
      <c r="MY68" s="427"/>
      <c r="MZ68" s="427"/>
      <c r="NA68" s="427"/>
      <c r="NB68" s="427"/>
      <c r="NC68" s="427"/>
      <c r="ND68" s="427"/>
      <c r="NE68" s="427"/>
      <c r="NF68" s="427"/>
      <c r="NG68" s="427"/>
      <c r="NH68" s="427"/>
      <c r="NI68" s="427"/>
      <c r="NJ68" s="427"/>
      <c r="NK68" s="427"/>
      <c r="NL68" s="427"/>
      <c r="NM68" s="427"/>
      <c r="NN68" s="427"/>
      <c r="NO68" s="427"/>
      <c r="NP68" s="427"/>
      <c r="NQ68" s="427"/>
      <c r="NR68" s="427"/>
      <c r="NS68" s="427"/>
      <c r="NT68" s="427"/>
      <c r="NU68" s="427"/>
      <c r="NV68" s="427"/>
      <c r="NW68" s="427"/>
      <c r="NX68" s="427"/>
      <c r="NY68" s="427"/>
      <c r="NZ68" s="427"/>
      <c r="OA68" s="427"/>
      <c r="OB68" s="427"/>
      <c r="OC68" s="427"/>
      <c r="OD68" s="427"/>
      <c r="OE68" s="427"/>
      <c r="OF68" s="427"/>
      <c r="OG68" s="427"/>
      <c r="OH68" s="427"/>
      <c r="OI68" s="427"/>
      <c r="OJ68" s="427"/>
      <c r="OK68" s="427"/>
      <c r="OL68" s="427"/>
      <c r="OM68" s="427"/>
      <c r="ON68" s="427"/>
      <c r="OO68" s="427"/>
      <c r="OP68" s="427"/>
      <c r="OQ68" s="427"/>
      <c r="OR68" s="427"/>
      <c r="OS68" s="427"/>
      <c r="OT68" s="427"/>
      <c r="OU68" s="427"/>
      <c r="OV68" s="427"/>
      <c r="OW68" s="427"/>
      <c r="OX68" s="427"/>
      <c r="OY68" s="427"/>
      <c r="OZ68" s="427"/>
      <c r="PA68" s="427"/>
      <c r="PB68" s="427"/>
      <c r="PC68" s="427"/>
      <c r="PD68" s="427"/>
      <c r="PE68" s="427"/>
      <c r="PF68" s="427"/>
      <c r="PG68" s="427"/>
      <c r="PH68" s="427"/>
      <c r="PI68" s="427"/>
      <c r="PJ68" s="427"/>
      <c r="PK68" s="427"/>
      <c r="PL68" s="427"/>
      <c r="PM68" s="427"/>
      <c r="PN68" s="427"/>
      <c r="PO68" s="427"/>
      <c r="PP68" s="427"/>
      <c r="PQ68" s="427"/>
      <c r="PR68" s="427"/>
      <c r="PS68" s="427"/>
      <c r="PT68" s="427"/>
      <c r="PU68" s="427"/>
      <c r="PV68" s="427"/>
      <c r="PW68" s="427"/>
      <c r="PX68" s="427"/>
      <c r="PY68" s="427"/>
      <c r="PZ68" s="427"/>
      <c r="QA68" s="427"/>
      <c r="QB68" s="427"/>
      <c r="QC68" s="427"/>
      <c r="QD68" s="427"/>
      <c r="QE68" s="427"/>
      <c r="QF68" s="427"/>
      <c r="QG68" s="427"/>
      <c r="QH68" s="427"/>
      <c r="QI68" s="427"/>
      <c r="QJ68" s="427"/>
      <c r="QK68" s="427"/>
      <c r="QL68" s="427"/>
      <c r="QM68" s="427"/>
      <c r="QN68" s="427"/>
      <c r="QO68" s="427"/>
      <c r="QP68" s="427"/>
      <c r="QQ68" s="427"/>
      <c r="QR68" s="427"/>
      <c r="QS68" s="427"/>
      <c r="QT68" s="427"/>
      <c r="QU68" s="427"/>
      <c r="QV68" s="427"/>
      <c r="QW68" s="427"/>
      <c r="QX68" s="427"/>
      <c r="QY68" s="427"/>
      <c r="QZ68" s="427"/>
      <c r="RA68" s="427"/>
      <c r="RB68" s="427"/>
      <c r="RC68" s="427"/>
      <c r="RD68" s="427"/>
      <c r="RE68" s="427"/>
      <c r="RF68" s="427"/>
      <c r="RG68" s="427"/>
      <c r="RH68" s="427"/>
      <c r="RI68" s="427"/>
      <c r="RJ68" s="427"/>
      <c r="RK68" s="427"/>
      <c r="RL68" s="427"/>
      <c r="RM68" s="427"/>
      <c r="RN68" s="427"/>
      <c r="RO68" s="427"/>
      <c r="RP68" s="427"/>
      <c r="RQ68" s="427"/>
      <c r="RR68" s="427"/>
      <c r="RS68" s="427"/>
      <c r="RT68" s="427"/>
      <c r="RU68" s="427"/>
      <c r="RV68" s="427"/>
      <c r="RW68" s="427"/>
      <c r="RX68" s="427"/>
      <c r="RY68" s="427"/>
      <c r="RZ68" s="427"/>
      <c r="SA68" s="427"/>
      <c r="SB68" s="427"/>
      <c r="SC68" s="427"/>
      <c r="SD68" s="427"/>
      <c r="SE68" s="427"/>
      <c r="SF68" s="427"/>
      <c r="SG68" s="427"/>
      <c r="SH68" s="427"/>
      <c r="SI68" s="427"/>
      <c r="SJ68" s="427"/>
      <c r="SK68" s="427"/>
      <c r="SL68" s="427"/>
      <c r="SM68" s="427"/>
      <c r="SN68" s="427"/>
      <c r="SO68" s="427"/>
      <c r="SP68" s="427"/>
      <c r="SQ68" s="427"/>
      <c r="SR68" s="427"/>
      <c r="SS68" s="427"/>
      <c r="ST68" s="427"/>
      <c r="SU68" s="427"/>
      <c r="SV68" s="427"/>
      <c r="SW68" s="427"/>
      <c r="SX68" s="427"/>
      <c r="SY68" s="427"/>
      <c r="SZ68" s="427"/>
      <c r="TA68" s="427"/>
      <c r="TB68" s="427"/>
      <c r="TC68" s="427"/>
    </row>
    <row r="69" spans="1:523" s="378" customFormat="1" ht="15.75">
      <c r="A69" s="597"/>
      <c r="B69" s="598"/>
      <c r="C69" s="628"/>
      <c r="D69" s="599"/>
      <c r="E69" s="600"/>
      <c r="F69" s="601"/>
      <c r="G69" s="601"/>
      <c r="H69" s="599"/>
      <c r="I69" s="599"/>
      <c r="J69" s="602"/>
      <c r="K69" s="629"/>
      <c r="L69" s="603">
        <v>0</v>
      </c>
      <c r="M69" s="104"/>
      <c r="N69" s="594"/>
      <c r="O69" s="594"/>
      <c r="P69" s="594"/>
      <c r="Q69" s="594"/>
      <c r="R69" s="594"/>
      <c r="S69" s="594"/>
      <c r="T69" s="594"/>
      <c r="U69" s="594"/>
      <c r="V69" s="594"/>
      <c r="W69" s="594"/>
      <c r="X69" s="594"/>
      <c r="Y69" s="594"/>
      <c r="Z69" s="594"/>
      <c r="AA69" s="594"/>
      <c r="AB69" s="594"/>
      <c r="AC69" s="594"/>
      <c r="AD69" s="594"/>
      <c r="AE69" s="594"/>
      <c r="AF69" s="594"/>
      <c r="AG69" s="594"/>
      <c r="AH69" s="594"/>
      <c r="AI69" s="594"/>
      <c r="AJ69" s="594"/>
      <c r="AK69" s="594"/>
      <c r="AL69" s="594"/>
      <c r="AM69" s="594"/>
      <c r="AN69" s="594"/>
      <c r="AO69" s="594"/>
      <c r="AP69" s="594"/>
      <c r="AQ69" s="594"/>
      <c r="AR69" s="594"/>
      <c r="AS69" s="594"/>
      <c r="AT69" s="594"/>
      <c r="AU69" s="594"/>
      <c r="AV69" s="594"/>
      <c r="AW69" s="594"/>
      <c r="AX69" s="594"/>
      <c r="AY69" s="594"/>
      <c r="AZ69" s="594"/>
      <c r="BA69" s="594"/>
      <c r="BB69" s="594"/>
      <c r="BC69" s="594"/>
      <c r="BD69" s="594"/>
      <c r="BE69" s="594"/>
      <c r="BF69" s="594"/>
      <c r="BG69" s="594"/>
      <c r="BH69" s="594"/>
      <c r="BI69" s="594"/>
      <c r="BJ69" s="594"/>
      <c r="BK69" s="594"/>
      <c r="BL69" s="594"/>
      <c r="BM69" s="594"/>
      <c r="BN69" s="594"/>
      <c r="BO69" s="594"/>
      <c r="BP69" s="594"/>
      <c r="BQ69" s="594"/>
      <c r="BR69" s="594"/>
      <c r="BS69" s="594"/>
      <c r="BT69" s="594"/>
      <c r="BU69" s="594"/>
      <c r="BV69" s="594"/>
      <c r="BW69" s="594"/>
      <c r="BX69" s="594"/>
      <c r="BY69" s="594"/>
      <c r="BZ69" s="594"/>
      <c r="CA69" s="594"/>
      <c r="CB69" s="594"/>
      <c r="CC69" s="594"/>
      <c r="CD69" s="594"/>
      <c r="CE69" s="594"/>
      <c r="CF69" s="594"/>
      <c r="CG69" s="594"/>
      <c r="CH69" s="594"/>
      <c r="CI69" s="594"/>
      <c r="CJ69" s="594"/>
      <c r="CK69" s="594"/>
      <c r="CL69" s="594"/>
      <c r="CM69" s="594"/>
      <c r="CN69" s="594"/>
      <c r="CO69" s="594"/>
      <c r="CP69" s="594"/>
      <c r="CQ69" s="594"/>
      <c r="CR69" s="594"/>
      <c r="CS69" s="594"/>
      <c r="CT69" s="594"/>
      <c r="CU69" s="594"/>
      <c r="CV69" s="594"/>
      <c r="CW69" s="594"/>
      <c r="CX69" s="594"/>
      <c r="CY69" s="594"/>
      <c r="CZ69" s="594"/>
      <c r="DA69" s="594"/>
      <c r="DB69" s="594"/>
      <c r="DC69" s="594"/>
      <c r="DD69" s="594"/>
      <c r="DE69" s="594"/>
      <c r="DF69" s="594"/>
      <c r="DG69" s="594"/>
      <c r="DH69" s="594"/>
      <c r="DI69" s="594"/>
      <c r="DJ69" s="594"/>
      <c r="DK69" s="594"/>
      <c r="DL69" s="594"/>
      <c r="DM69" s="594"/>
      <c r="DN69" s="594"/>
      <c r="DO69" s="594"/>
      <c r="DP69" s="594"/>
      <c r="DQ69" s="594"/>
      <c r="DR69" s="594"/>
      <c r="DS69" s="594"/>
      <c r="DT69" s="594"/>
      <c r="DU69" s="594"/>
      <c r="DV69" s="594"/>
      <c r="DW69" s="594"/>
      <c r="DX69" s="594"/>
      <c r="DY69" s="594"/>
      <c r="DZ69" s="594"/>
      <c r="EA69" s="594"/>
      <c r="EB69" s="594"/>
      <c r="EC69" s="594"/>
      <c r="ED69" s="594"/>
      <c r="EE69" s="594"/>
      <c r="EF69" s="594"/>
      <c r="EG69" s="594"/>
      <c r="EH69" s="594"/>
      <c r="EI69" s="594"/>
      <c r="EJ69" s="594"/>
      <c r="EK69" s="594"/>
      <c r="EL69" s="594"/>
      <c r="EM69" s="594"/>
      <c r="EN69" s="594"/>
      <c r="EO69" s="594"/>
      <c r="EP69" s="594"/>
      <c r="EQ69" s="594"/>
      <c r="ER69" s="594"/>
      <c r="ES69" s="594"/>
      <c r="ET69" s="594"/>
      <c r="EU69" s="594"/>
      <c r="EV69" s="594"/>
      <c r="EW69" s="594"/>
      <c r="EX69" s="594"/>
      <c r="EY69" s="594"/>
      <c r="EZ69" s="594"/>
      <c r="FA69" s="594"/>
      <c r="FB69" s="594"/>
      <c r="FC69" s="594"/>
      <c r="FD69" s="594"/>
      <c r="FE69" s="594"/>
      <c r="FF69" s="594"/>
      <c r="FG69" s="594"/>
      <c r="FH69" s="594"/>
      <c r="FI69" s="594"/>
      <c r="FJ69" s="594"/>
      <c r="FK69" s="594"/>
      <c r="FL69" s="594"/>
      <c r="FM69" s="594"/>
      <c r="FN69" s="594"/>
      <c r="FO69" s="594"/>
      <c r="FP69" s="594"/>
      <c r="FQ69" s="594"/>
      <c r="FR69" s="594"/>
      <c r="FS69" s="427"/>
      <c r="FT69" s="427"/>
      <c r="FU69" s="427"/>
      <c r="FV69" s="427"/>
      <c r="FW69" s="427"/>
      <c r="FX69" s="427"/>
      <c r="FY69" s="427"/>
      <c r="FZ69" s="427"/>
      <c r="GA69" s="427"/>
      <c r="GB69" s="427"/>
      <c r="GC69" s="427"/>
      <c r="GD69" s="427"/>
      <c r="GE69" s="427"/>
      <c r="GF69" s="427"/>
      <c r="GG69" s="427"/>
      <c r="GH69" s="427"/>
      <c r="GI69" s="427"/>
      <c r="GJ69" s="427"/>
      <c r="GK69" s="427"/>
      <c r="GL69" s="427"/>
      <c r="GM69" s="427"/>
      <c r="GN69" s="427"/>
      <c r="GO69" s="427"/>
      <c r="GP69" s="427"/>
      <c r="GQ69" s="427"/>
      <c r="GR69" s="427"/>
      <c r="GS69" s="427"/>
      <c r="GT69" s="427"/>
      <c r="GU69" s="427"/>
      <c r="GV69" s="427"/>
      <c r="GW69" s="427"/>
      <c r="GX69" s="427"/>
      <c r="GY69" s="427"/>
      <c r="GZ69" s="427"/>
      <c r="HA69" s="427"/>
      <c r="HB69" s="427"/>
      <c r="HC69" s="427"/>
      <c r="HD69" s="427"/>
      <c r="HE69" s="427"/>
      <c r="HF69" s="427"/>
      <c r="HG69" s="427"/>
      <c r="HH69" s="427"/>
      <c r="HI69" s="427"/>
      <c r="HJ69" s="427"/>
      <c r="HK69" s="427"/>
      <c r="HL69" s="427"/>
      <c r="HM69" s="427"/>
      <c r="HN69" s="427"/>
      <c r="HO69" s="427"/>
      <c r="HP69" s="427"/>
      <c r="HQ69" s="427"/>
      <c r="HR69" s="427"/>
      <c r="HS69" s="427"/>
      <c r="HT69" s="427"/>
      <c r="HU69" s="427"/>
      <c r="HV69" s="427"/>
      <c r="HW69" s="427"/>
      <c r="HX69" s="427"/>
      <c r="HY69" s="427"/>
      <c r="HZ69" s="427"/>
      <c r="IA69" s="427"/>
      <c r="IB69" s="427"/>
      <c r="IC69" s="427"/>
      <c r="ID69" s="427"/>
      <c r="IE69" s="427"/>
      <c r="IF69" s="427"/>
      <c r="IG69" s="427"/>
      <c r="IH69" s="427"/>
      <c r="II69" s="427"/>
      <c r="IJ69" s="427"/>
      <c r="IK69" s="427"/>
      <c r="IL69" s="427"/>
      <c r="IM69" s="427"/>
      <c r="IN69" s="427"/>
      <c r="IO69" s="427"/>
      <c r="IP69" s="427"/>
      <c r="IQ69" s="427"/>
      <c r="IR69" s="427"/>
      <c r="IS69" s="427"/>
      <c r="IT69" s="427"/>
      <c r="IU69" s="427"/>
      <c r="IV69" s="427"/>
      <c r="IW69" s="427"/>
      <c r="IX69" s="427"/>
      <c r="IY69" s="427"/>
      <c r="IZ69" s="427"/>
      <c r="JA69" s="427"/>
      <c r="JB69" s="427"/>
      <c r="JC69" s="427"/>
      <c r="JD69" s="427"/>
      <c r="JE69" s="427"/>
      <c r="JF69" s="427"/>
      <c r="JG69" s="427"/>
      <c r="JH69" s="427"/>
      <c r="JI69" s="427"/>
      <c r="JJ69" s="427"/>
      <c r="JK69" s="427"/>
      <c r="JL69" s="427"/>
      <c r="JM69" s="427"/>
      <c r="JN69" s="427"/>
      <c r="JO69" s="427"/>
      <c r="JP69" s="427"/>
      <c r="JQ69" s="427"/>
      <c r="JR69" s="427"/>
      <c r="JS69" s="427"/>
      <c r="JT69" s="427"/>
      <c r="JU69" s="427"/>
      <c r="JV69" s="427"/>
      <c r="JW69" s="427"/>
      <c r="JX69" s="427"/>
      <c r="JY69" s="427"/>
      <c r="JZ69" s="427"/>
      <c r="KA69" s="427"/>
      <c r="KB69" s="427"/>
      <c r="KC69" s="427"/>
      <c r="KD69" s="427"/>
      <c r="KE69" s="427"/>
      <c r="KF69" s="427"/>
      <c r="KG69" s="427"/>
      <c r="KH69" s="427"/>
      <c r="KI69" s="427"/>
      <c r="KJ69" s="427"/>
      <c r="KK69" s="427"/>
      <c r="KL69" s="427"/>
      <c r="KM69" s="427"/>
      <c r="KN69" s="427"/>
      <c r="KO69" s="427"/>
      <c r="KP69" s="427"/>
      <c r="KQ69" s="427"/>
      <c r="KR69" s="427"/>
      <c r="KS69" s="427"/>
      <c r="KT69" s="427"/>
      <c r="KU69" s="427"/>
      <c r="KV69" s="427"/>
      <c r="KW69" s="427"/>
      <c r="KX69" s="427"/>
      <c r="KY69" s="427"/>
      <c r="KZ69" s="427"/>
      <c r="LA69" s="427"/>
      <c r="LB69" s="427"/>
      <c r="LC69" s="427"/>
      <c r="LD69" s="427"/>
      <c r="LE69" s="427"/>
      <c r="LF69" s="427"/>
      <c r="LG69" s="427"/>
      <c r="LH69" s="427"/>
      <c r="LI69" s="427"/>
      <c r="LJ69" s="427"/>
      <c r="LK69" s="427"/>
      <c r="LL69" s="427"/>
      <c r="LM69" s="427"/>
      <c r="LN69" s="427"/>
      <c r="LO69" s="427"/>
      <c r="LP69" s="427"/>
      <c r="LQ69" s="427"/>
      <c r="LR69" s="427"/>
      <c r="LS69" s="427"/>
      <c r="LT69" s="427"/>
      <c r="LU69" s="427"/>
      <c r="LV69" s="427"/>
      <c r="LW69" s="427"/>
      <c r="LX69" s="427"/>
      <c r="LY69" s="427"/>
      <c r="LZ69" s="427"/>
      <c r="MA69" s="427"/>
      <c r="MB69" s="427"/>
      <c r="MC69" s="427"/>
      <c r="MD69" s="427"/>
      <c r="ME69" s="427"/>
      <c r="MF69" s="427"/>
      <c r="MG69" s="427"/>
      <c r="MH69" s="427"/>
      <c r="MI69" s="427"/>
      <c r="MJ69" s="427"/>
      <c r="MK69" s="427"/>
      <c r="ML69" s="427"/>
      <c r="MM69" s="427"/>
      <c r="MN69" s="427"/>
      <c r="MO69" s="427"/>
      <c r="MP69" s="427"/>
      <c r="MQ69" s="427"/>
      <c r="MR69" s="427"/>
      <c r="MS69" s="427"/>
      <c r="MT69" s="427"/>
      <c r="MU69" s="427"/>
      <c r="MV69" s="427"/>
      <c r="MW69" s="427"/>
      <c r="MX69" s="427"/>
      <c r="MY69" s="427"/>
      <c r="MZ69" s="427"/>
      <c r="NA69" s="427"/>
      <c r="NB69" s="427"/>
      <c r="NC69" s="427"/>
      <c r="ND69" s="427"/>
      <c r="NE69" s="427"/>
      <c r="NF69" s="427"/>
      <c r="NG69" s="427"/>
      <c r="NH69" s="427"/>
      <c r="NI69" s="427"/>
      <c r="NJ69" s="427"/>
      <c r="NK69" s="427"/>
      <c r="NL69" s="427"/>
      <c r="NM69" s="427"/>
      <c r="NN69" s="427"/>
      <c r="NO69" s="427"/>
      <c r="NP69" s="427"/>
      <c r="NQ69" s="427"/>
      <c r="NR69" s="427"/>
      <c r="NS69" s="427"/>
      <c r="NT69" s="427"/>
      <c r="NU69" s="427"/>
      <c r="NV69" s="427"/>
      <c r="NW69" s="427"/>
      <c r="NX69" s="427"/>
      <c r="NY69" s="427"/>
      <c r="NZ69" s="427"/>
      <c r="OA69" s="427"/>
      <c r="OB69" s="427"/>
      <c r="OC69" s="427"/>
      <c r="OD69" s="427"/>
      <c r="OE69" s="427"/>
      <c r="OF69" s="427"/>
      <c r="OG69" s="427"/>
      <c r="OH69" s="427"/>
      <c r="OI69" s="427"/>
      <c r="OJ69" s="427"/>
      <c r="OK69" s="427"/>
      <c r="OL69" s="427"/>
      <c r="OM69" s="427"/>
      <c r="ON69" s="427"/>
      <c r="OO69" s="427"/>
      <c r="OP69" s="427"/>
      <c r="OQ69" s="427"/>
      <c r="OR69" s="427"/>
      <c r="OS69" s="427"/>
      <c r="OT69" s="427"/>
      <c r="OU69" s="427"/>
      <c r="OV69" s="427"/>
      <c r="OW69" s="427"/>
      <c r="OX69" s="427"/>
      <c r="OY69" s="427"/>
      <c r="OZ69" s="427"/>
      <c r="PA69" s="427"/>
      <c r="PB69" s="427"/>
      <c r="PC69" s="427"/>
      <c r="PD69" s="427"/>
      <c r="PE69" s="427"/>
      <c r="PF69" s="427"/>
      <c r="PG69" s="427"/>
      <c r="PH69" s="427"/>
      <c r="PI69" s="427"/>
      <c r="PJ69" s="427"/>
      <c r="PK69" s="427"/>
      <c r="PL69" s="427"/>
      <c r="PM69" s="427"/>
      <c r="PN69" s="427"/>
      <c r="PO69" s="427"/>
      <c r="PP69" s="427"/>
      <c r="PQ69" s="427"/>
      <c r="PR69" s="427"/>
      <c r="PS69" s="427"/>
      <c r="PT69" s="427"/>
      <c r="PU69" s="427"/>
      <c r="PV69" s="427"/>
      <c r="PW69" s="427"/>
      <c r="PX69" s="427"/>
      <c r="PY69" s="427"/>
      <c r="PZ69" s="427"/>
      <c r="QA69" s="427"/>
      <c r="QB69" s="427"/>
      <c r="QC69" s="427"/>
      <c r="QD69" s="427"/>
      <c r="QE69" s="427"/>
      <c r="QF69" s="427"/>
      <c r="QG69" s="427"/>
      <c r="QH69" s="427"/>
      <c r="QI69" s="427"/>
      <c r="QJ69" s="427"/>
      <c r="QK69" s="427"/>
      <c r="QL69" s="427"/>
      <c r="QM69" s="427"/>
      <c r="QN69" s="427"/>
      <c r="QO69" s="427"/>
      <c r="QP69" s="427"/>
      <c r="QQ69" s="427"/>
      <c r="QR69" s="427"/>
      <c r="QS69" s="427"/>
      <c r="QT69" s="427"/>
      <c r="QU69" s="427"/>
      <c r="QV69" s="427"/>
      <c r="QW69" s="427"/>
      <c r="QX69" s="427"/>
      <c r="QY69" s="427"/>
      <c r="QZ69" s="427"/>
      <c r="RA69" s="427"/>
      <c r="RB69" s="427"/>
      <c r="RC69" s="427"/>
      <c r="RD69" s="427"/>
      <c r="RE69" s="427"/>
      <c r="RF69" s="427"/>
      <c r="RG69" s="427"/>
      <c r="RH69" s="427"/>
      <c r="RI69" s="427"/>
      <c r="RJ69" s="427"/>
      <c r="RK69" s="427"/>
      <c r="RL69" s="427"/>
      <c r="RM69" s="427"/>
      <c r="RN69" s="427"/>
      <c r="RO69" s="427"/>
      <c r="RP69" s="427"/>
      <c r="RQ69" s="427"/>
      <c r="RR69" s="427"/>
      <c r="RS69" s="427"/>
      <c r="RT69" s="427"/>
      <c r="RU69" s="427"/>
      <c r="RV69" s="427"/>
      <c r="RW69" s="427"/>
      <c r="RX69" s="427"/>
      <c r="RY69" s="427"/>
      <c r="RZ69" s="427"/>
      <c r="SA69" s="427"/>
      <c r="SB69" s="427"/>
      <c r="SC69" s="427"/>
      <c r="SD69" s="427"/>
      <c r="SE69" s="427"/>
      <c r="SF69" s="427"/>
      <c r="SG69" s="427"/>
      <c r="SH69" s="427"/>
      <c r="SI69" s="427"/>
      <c r="SJ69" s="427"/>
      <c r="SK69" s="427"/>
      <c r="SL69" s="427"/>
      <c r="SM69" s="427"/>
      <c r="SN69" s="427"/>
      <c r="SO69" s="427"/>
      <c r="SP69" s="427"/>
      <c r="SQ69" s="427"/>
      <c r="SR69" s="427"/>
      <c r="SS69" s="427"/>
      <c r="ST69" s="427"/>
      <c r="SU69" s="427"/>
      <c r="SV69" s="427"/>
      <c r="SW69" s="427"/>
      <c r="SX69" s="427"/>
      <c r="SY69" s="427"/>
      <c r="SZ69" s="427"/>
      <c r="TA69" s="427"/>
      <c r="TB69" s="427"/>
      <c r="TC69" s="427"/>
    </row>
    <row r="70" spans="1:523" s="378" customFormat="1" ht="15.75">
      <c r="A70" s="590"/>
      <c r="B70" s="523"/>
      <c r="C70" s="432"/>
      <c r="D70" s="387"/>
      <c r="E70" s="430"/>
      <c r="F70" s="372"/>
      <c r="G70" s="372"/>
      <c r="H70" s="387"/>
      <c r="I70" s="387"/>
      <c r="J70" s="431"/>
      <c r="K70" s="433"/>
      <c r="L70" s="525">
        <v>0</v>
      </c>
      <c r="M70" s="104"/>
      <c r="N70" s="594"/>
      <c r="O70" s="594"/>
      <c r="P70" s="594"/>
      <c r="Q70" s="594"/>
      <c r="R70" s="594"/>
      <c r="S70" s="594"/>
      <c r="T70" s="594"/>
      <c r="U70" s="594"/>
      <c r="V70" s="594"/>
      <c r="W70" s="594"/>
      <c r="X70" s="594"/>
      <c r="Y70" s="594"/>
      <c r="Z70" s="594"/>
      <c r="AA70" s="594"/>
      <c r="AB70" s="594"/>
      <c r="AC70" s="594"/>
      <c r="AD70" s="594"/>
      <c r="AE70" s="594"/>
      <c r="AF70" s="594"/>
      <c r="AG70" s="594"/>
      <c r="AH70" s="594"/>
      <c r="AI70" s="594"/>
      <c r="AJ70" s="594"/>
      <c r="AK70" s="594"/>
      <c r="AL70" s="594"/>
      <c r="AM70" s="594"/>
      <c r="AN70" s="594"/>
      <c r="AO70" s="594"/>
      <c r="AP70" s="594"/>
      <c r="AQ70" s="594"/>
      <c r="AR70" s="594"/>
      <c r="AS70" s="594"/>
      <c r="AT70" s="594"/>
      <c r="AU70" s="594"/>
      <c r="AV70" s="594"/>
      <c r="AW70" s="594"/>
      <c r="AX70" s="594"/>
      <c r="AY70" s="594"/>
      <c r="AZ70" s="594"/>
      <c r="BA70" s="594"/>
      <c r="BB70" s="594"/>
      <c r="BC70" s="594"/>
      <c r="BD70" s="594"/>
      <c r="BE70" s="594"/>
      <c r="BF70" s="594"/>
      <c r="BG70" s="594"/>
      <c r="BH70" s="594"/>
      <c r="BI70" s="594"/>
      <c r="BJ70" s="594"/>
      <c r="BK70" s="594"/>
      <c r="BL70" s="594"/>
      <c r="BM70" s="594"/>
      <c r="BN70" s="594"/>
      <c r="BO70" s="594"/>
      <c r="BP70" s="594"/>
      <c r="BQ70" s="594"/>
      <c r="BR70" s="594"/>
      <c r="BS70" s="594"/>
      <c r="BT70" s="594"/>
      <c r="BU70" s="594"/>
      <c r="BV70" s="594"/>
      <c r="BW70" s="594"/>
      <c r="BX70" s="594"/>
      <c r="BY70" s="594"/>
      <c r="BZ70" s="594"/>
      <c r="CA70" s="594"/>
      <c r="CB70" s="594"/>
      <c r="CC70" s="594"/>
      <c r="CD70" s="594"/>
      <c r="CE70" s="594"/>
      <c r="CF70" s="594"/>
      <c r="CG70" s="594"/>
      <c r="CH70" s="594"/>
      <c r="CI70" s="594"/>
      <c r="CJ70" s="594"/>
      <c r="CK70" s="594"/>
      <c r="CL70" s="594"/>
      <c r="CM70" s="594"/>
      <c r="CN70" s="594"/>
      <c r="CO70" s="594"/>
      <c r="CP70" s="594"/>
      <c r="CQ70" s="594"/>
      <c r="CR70" s="594"/>
      <c r="CS70" s="594"/>
      <c r="CT70" s="594"/>
      <c r="CU70" s="594"/>
      <c r="CV70" s="594"/>
      <c r="CW70" s="594"/>
      <c r="CX70" s="594"/>
      <c r="CY70" s="594"/>
      <c r="CZ70" s="594"/>
      <c r="DA70" s="594"/>
      <c r="DB70" s="594"/>
      <c r="DC70" s="594"/>
      <c r="DD70" s="594"/>
      <c r="DE70" s="594"/>
      <c r="DF70" s="594"/>
      <c r="DG70" s="594"/>
      <c r="DH70" s="594"/>
      <c r="DI70" s="594"/>
      <c r="DJ70" s="594"/>
      <c r="DK70" s="594"/>
      <c r="DL70" s="594"/>
      <c r="DM70" s="594"/>
      <c r="DN70" s="594"/>
      <c r="DO70" s="594"/>
      <c r="DP70" s="594"/>
      <c r="DQ70" s="594"/>
      <c r="DR70" s="594"/>
      <c r="DS70" s="594"/>
      <c r="DT70" s="594"/>
      <c r="DU70" s="594"/>
      <c r="DV70" s="594"/>
      <c r="DW70" s="594"/>
      <c r="DX70" s="594"/>
      <c r="DY70" s="594"/>
      <c r="DZ70" s="594"/>
      <c r="EA70" s="594"/>
      <c r="EB70" s="594"/>
      <c r="EC70" s="594"/>
      <c r="ED70" s="594"/>
      <c r="EE70" s="594"/>
      <c r="EF70" s="594"/>
      <c r="EG70" s="594"/>
      <c r="EH70" s="594"/>
      <c r="EI70" s="594"/>
      <c r="EJ70" s="594"/>
      <c r="EK70" s="594"/>
      <c r="EL70" s="594"/>
      <c r="EM70" s="594"/>
      <c r="EN70" s="594"/>
      <c r="EO70" s="594"/>
      <c r="EP70" s="594"/>
      <c r="EQ70" s="594"/>
      <c r="ER70" s="594"/>
      <c r="ES70" s="594"/>
      <c r="ET70" s="594"/>
      <c r="EU70" s="594"/>
      <c r="EV70" s="594"/>
      <c r="EW70" s="594"/>
      <c r="EX70" s="594"/>
      <c r="EY70" s="594"/>
      <c r="EZ70" s="594"/>
      <c r="FA70" s="594"/>
      <c r="FB70" s="594"/>
      <c r="FC70" s="594"/>
      <c r="FD70" s="594"/>
      <c r="FE70" s="594"/>
      <c r="FF70" s="594"/>
      <c r="FG70" s="594"/>
      <c r="FH70" s="594"/>
      <c r="FI70" s="594"/>
      <c r="FJ70" s="594"/>
      <c r="FK70" s="594"/>
      <c r="FL70" s="594"/>
      <c r="FM70" s="594"/>
      <c r="FN70" s="594"/>
      <c r="FO70" s="594"/>
      <c r="FP70" s="594"/>
      <c r="FQ70" s="594"/>
      <c r="FR70" s="594"/>
      <c r="FS70" s="427"/>
      <c r="FT70" s="427"/>
      <c r="FU70" s="427"/>
      <c r="FV70" s="427"/>
      <c r="FW70" s="427"/>
      <c r="FX70" s="427"/>
      <c r="FY70" s="427"/>
      <c r="FZ70" s="427"/>
      <c r="GA70" s="427"/>
      <c r="GB70" s="427"/>
      <c r="GC70" s="427"/>
      <c r="GD70" s="427"/>
      <c r="GE70" s="427"/>
      <c r="GF70" s="427"/>
      <c r="GG70" s="427"/>
      <c r="GH70" s="427"/>
      <c r="GI70" s="427"/>
      <c r="GJ70" s="427"/>
      <c r="GK70" s="427"/>
      <c r="GL70" s="427"/>
      <c r="GM70" s="427"/>
      <c r="GN70" s="427"/>
      <c r="GO70" s="427"/>
      <c r="GP70" s="427"/>
      <c r="GQ70" s="427"/>
      <c r="GR70" s="427"/>
      <c r="GS70" s="427"/>
      <c r="GT70" s="427"/>
      <c r="GU70" s="427"/>
      <c r="GV70" s="427"/>
      <c r="GW70" s="427"/>
      <c r="GX70" s="427"/>
      <c r="GY70" s="427"/>
      <c r="GZ70" s="427"/>
      <c r="HA70" s="427"/>
      <c r="HB70" s="427"/>
      <c r="HC70" s="427"/>
      <c r="HD70" s="427"/>
      <c r="HE70" s="427"/>
      <c r="HF70" s="427"/>
      <c r="HG70" s="427"/>
      <c r="HH70" s="427"/>
      <c r="HI70" s="427"/>
      <c r="HJ70" s="427"/>
      <c r="HK70" s="427"/>
      <c r="HL70" s="427"/>
      <c r="HM70" s="427"/>
      <c r="HN70" s="427"/>
      <c r="HO70" s="427"/>
      <c r="HP70" s="427"/>
      <c r="HQ70" s="427"/>
      <c r="HR70" s="427"/>
      <c r="HS70" s="427"/>
      <c r="HT70" s="427"/>
      <c r="HU70" s="427"/>
      <c r="HV70" s="427"/>
      <c r="HW70" s="427"/>
      <c r="HX70" s="427"/>
      <c r="HY70" s="427"/>
      <c r="HZ70" s="427"/>
      <c r="IA70" s="427"/>
      <c r="IB70" s="427"/>
      <c r="IC70" s="427"/>
      <c r="ID70" s="427"/>
      <c r="IE70" s="427"/>
      <c r="IF70" s="427"/>
      <c r="IG70" s="427"/>
      <c r="IH70" s="427"/>
      <c r="II70" s="427"/>
      <c r="IJ70" s="427"/>
      <c r="IK70" s="427"/>
      <c r="IL70" s="427"/>
      <c r="IM70" s="427"/>
      <c r="IN70" s="427"/>
      <c r="IO70" s="427"/>
      <c r="IP70" s="427"/>
      <c r="IQ70" s="427"/>
      <c r="IR70" s="427"/>
      <c r="IS70" s="427"/>
      <c r="IT70" s="427"/>
      <c r="IU70" s="427"/>
      <c r="IV70" s="427"/>
      <c r="IW70" s="427"/>
      <c r="IX70" s="427"/>
      <c r="IY70" s="427"/>
      <c r="IZ70" s="427"/>
      <c r="JA70" s="427"/>
      <c r="JB70" s="427"/>
      <c r="JC70" s="427"/>
      <c r="JD70" s="427"/>
      <c r="JE70" s="427"/>
      <c r="JF70" s="427"/>
      <c r="JG70" s="427"/>
      <c r="JH70" s="427"/>
      <c r="JI70" s="427"/>
      <c r="JJ70" s="427"/>
      <c r="JK70" s="427"/>
      <c r="JL70" s="427"/>
      <c r="JM70" s="427"/>
      <c r="JN70" s="427"/>
      <c r="JO70" s="427"/>
      <c r="JP70" s="427"/>
      <c r="JQ70" s="427"/>
      <c r="JR70" s="427"/>
      <c r="JS70" s="427"/>
      <c r="JT70" s="427"/>
      <c r="JU70" s="427"/>
      <c r="JV70" s="427"/>
      <c r="JW70" s="427"/>
      <c r="JX70" s="427"/>
      <c r="JY70" s="427"/>
      <c r="JZ70" s="427"/>
      <c r="KA70" s="427"/>
      <c r="KB70" s="427"/>
      <c r="KC70" s="427"/>
      <c r="KD70" s="427"/>
      <c r="KE70" s="427"/>
      <c r="KF70" s="427"/>
      <c r="KG70" s="427"/>
      <c r="KH70" s="427"/>
      <c r="KI70" s="427"/>
      <c r="KJ70" s="427"/>
      <c r="KK70" s="427"/>
      <c r="KL70" s="427"/>
      <c r="KM70" s="427"/>
      <c r="KN70" s="427"/>
      <c r="KO70" s="427"/>
      <c r="KP70" s="427"/>
      <c r="KQ70" s="427"/>
      <c r="KR70" s="427"/>
      <c r="KS70" s="427"/>
      <c r="KT70" s="427"/>
      <c r="KU70" s="427"/>
      <c r="KV70" s="427"/>
      <c r="KW70" s="427"/>
      <c r="KX70" s="427"/>
      <c r="KY70" s="427"/>
      <c r="KZ70" s="427"/>
      <c r="LA70" s="427"/>
      <c r="LB70" s="427"/>
      <c r="LC70" s="427"/>
      <c r="LD70" s="427"/>
      <c r="LE70" s="427"/>
      <c r="LF70" s="427"/>
      <c r="LG70" s="427"/>
      <c r="LH70" s="427"/>
      <c r="LI70" s="427"/>
      <c r="LJ70" s="427"/>
      <c r="LK70" s="427"/>
      <c r="LL70" s="427"/>
      <c r="LM70" s="427"/>
      <c r="LN70" s="427"/>
      <c r="LO70" s="427"/>
      <c r="LP70" s="427"/>
      <c r="LQ70" s="427"/>
      <c r="LR70" s="427"/>
      <c r="LS70" s="427"/>
      <c r="LT70" s="427"/>
      <c r="LU70" s="427"/>
      <c r="LV70" s="427"/>
      <c r="LW70" s="427"/>
      <c r="LX70" s="427"/>
      <c r="LY70" s="427"/>
      <c r="LZ70" s="427"/>
      <c r="MA70" s="427"/>
      <c r="MB70" s="427"/>
      <c r="MC70" s="427"/>
      <c r="MD70" s="427"/>
      <c r="ME70" s="427"/>
      <c r="MF70" s="427"/>
      <c r="MG70" s="427"/>
      <c r="MH70" s="427"/>
      <c r="MI70" s="427"/>
      <c r="MJ70" s="427"/>
      <c r="MK70" s="427"/>
      <c r="ML70" s="427"/>
      <c r="MM70" s="427"/>
      <c r="MN70" s="427"/>
      <c r="MO70" s="427"/>
      <c r="MP70" s="427"/>
      <c r="MQ70" s="427"/>
      <c r="MR70" s="427"/>
      <c r="MS70" s="427"/>
      <c r="MT70" s="427"/>
      <c r="MU70" s="427"/>
      <c r="MV70" s="427"/>
      <c r="MW70" s="427"/>
      <c r="MX70" s="427"/>
      <c r="MY70" s="427"/>
      <c r="MZ70" s="427"/>
      <c r="NA70" s="427"/>
      <c r="NB70" s="427"/>
      <c r="NC70" s="427"/>
      <c r="ND70" s="427"/>
      <c r="NE70" s="427"/>
      <c r="NF70" s="427"/>
      <c r="NG70" s="427"/>
      <c r="NH70" s="427"/>
      <c r="NI70" s="427"/>
      <c r="NJ70" s="427"/>
      <c r="NK70" s="427"/>
      <c r="NL70" s="427"/>
      <c r="NM70" s="427"/>
      <c r="NN70" s="427"/>
      <c r="NO70" s="427"/>
      <c r="NP70" s="427"/>
      <c r="NQ70" s="427"/>
      <c r="NR70" s="427"/>
      <c r="NS70" s="427"/>
      <c r="NT70" s="427"/>
      <c r="NU70" s="427"/>
      <c r="NV70" s="427"/>
      <c r="NW70" s="427"/>
      <c r="NX70" s="427"/>
      <c r="NY70" s="427"/>
      <c r="NZ70" s="427"/>
      <c r="OA70" s="427"/>
      <c r="OB70" s="427"/>
      <c r="OC70" s="427"/>
      <c r="OD70" s="427"/>
      <c r="OE70" s="427"/>
      <c r="OF70" s="427"/>
      <c r="OG70" s="427"/>
      <c r="OH70" s="427"/>
      <c r="OI70" s="427"/>
      <c r="OJ70" s="427"/>
      <c r="OK70" s="427"/>
      <c r="OL70" s="427"/>
      <c r="OM70" s="427"/>
      <c r="ON70" s="427"/>
      <c r="OO70" s="427"/>
      <c r="OP70" s="427"/>
      <c r="OQ70" s="427"/>
      <c r="OR70" s="427"/>
      <c r="OS70" s="427"/>
      <c r="OT70" s="427"/>
      <c r="OU70" s="427"/>
      <c r="OV70" s="427"/>
      <c r="OW70" s="427"/>
      <c r="OX70" s="427"/>
      <c r="OY70" s="427"/>
      <c r="OZ70" s="427"/>
      <c r="PA70" s="427"/>
      <c r="PB70" s="427"/>
      <c r="PC70" s="427"/>
      <c r="PD70" s="427"/>
      <c r="PE70" s="427"/>
      <c r="PF70" s="427"/>
      <c r="PG70" s="427"/>
      <c r="PH70" s="427"/>
      <c r="PI70" s="427"/>
      <c r="PJ70" s="427"/>
      <c r="PK70" s="427"/>
      <c r="PL70" s="427"/>
      <c r="PM70" s="427"/>
      <c r="PN70" s="427"/>
      <c r="PO70" s="427"/>
      <c r="PP70" s="427"/>
      <c r="PQ70" s="427"/>
      <c r="PR70" s="427"/>
      <c r="PS70" s="427"/>
      <c r="PT70" s="427"/>
      <c r="PU70" s="427"/>
      <c r="PV70" s="427"/>
      <c r="PW70" s="427"/>
      <c r="PX70" s="427"/>
      <c r="PY70" s="427"/>
      <c r="PZ70" s="427"/>
      <c r="QA70" s="427"/>
      <c r="QB70" s="427"/>
      <c r="QC70" s="427"/>
      <c r="QD70" s="427"/>
      <c r="QE70" s="427"/>
      <c r="QF70" s="427"/>
      <c r="QG70" s="427"/>
      <c r="QH70" s="427"/>
      <c r="QI70" s="427"/>
      <c r="QJ70" s="427"/>
      <c r="QK70" s="427"/>
      <c r="QL70" s="427"/>
      <c r="QM70" s="427"/>
      <c r="QN70" s="427"/>
      <c r="QO70" s="427"/>
      <c r="QP70" s="427"/>
      <c r="QQ70" s="427"/>
      <c r="QR70" s="427"/>
      <c r="QS70" s="427"/>
      <c r="QT70" s="427"/>
      <c r="QU70" s="427"/>
      <c r="QV70" s="427"/>
      <c r="QW70" s="427"/>
      <c r="QX70" s="427"/>
      <c r="QY70" s="427"/>
      <c r="QZ70" s="427"/>
      <c r="RA70" s="427"/>
      <c r="RB70" s="427"/>
      <c r="RC70" s="427"/>
      <c r="RD70" s="427"/>
      <c r="RE70" s="427"/>
      <c r="RF70" s="427"/>
      <c r="RG70" s="427"/>
      <c r="RH70" s="427"/>
      <c r="RI70" s="427"/>
      <c r="RJ70" s="427"/>
      <c r="RK70" s="427"/>
      <c r="RL70" s="427"/>
      <c r="RM70" s="427"/>
      <c r="RN70" s="427"/>
      <c r="RO70" s="427"/>
      <c r="RP70" s="427"/>
      <c r="RQ70" s="427"/>
      <c r="RR70" s="427"/>
      <c r="RS70" s="427"/>
      <c r="RT70" s="427"/>
      <c r="RU70" s="427"/>
      <c r="RV70" s="427"/>
      <c r="RW70" s="427"/>
      <c r="RX70" s="427"/>
      <c r="RY70" s="427"/>
      <c r="RZ70" s="427"/>
      <c r="SA70" s="427"/>
      <c r="SB70" s="427"/>
      <c r="SC70" s="427"/>
      <c r="SD70" s="427"/>
      <c r="SE70" s="427"/>
      <c r="SF70" s="427"/>
      <c r="SG70" s="427"/>
      <c r="SH70" s="427"/>
      <c r="SI70" s="427"/>
      <c r="SJ70" s="427"/>
      <c r="SK70" s="427"/>
      <c r="SL70" s="427"/>
      <c r="SM70" s="427"/>
      <c r="SN70" s="427"/>
      <c r="SO70" s="427"/>
      <c r="SP70" s="427"/>
      <c r="SQ70" s="427"/>
      <c r="SR70" s="427"/>
      <c r="SS70" s="427"/>
      <c r="ST70" s="427"/>
      <c r="SU70" s="427"/>
      <c r="SV70" s="427"/>
      <c r="SW70" s="427"/>
      <c r="SX70" s="427"/>
      <c r="SY70" s="427"/>
      <c r="SZ70" s="427"/>
      <c r="TA70" s="427"/>
      <c r="TB70" s="427"/>
      <c r="TC70" s="427"/>
    </row>
    <row r="71" spans="1:523" s="378" customFormat="1" ht="15.75">
      <c r="A71" s="590"/>
      <c r="B71" s="523"/>
      <c r="C71" s="432"/>
      <c r="D71" s="387"/>
      <c r="E71" s="430"/>
      <c r="F71" s="372"/>
      <c r="G71" s="372"/>
      <c r="H71" s="387"/>
      <c r="I71" s="387"/>
      <c r="J71" s="431"/>
      <c r="K71" s="433"/>
      <c r="L71" s="525">
        <v>0</v>
      </c>
      <c r="M71" s="104"/>
      <c r="N71" s="594"/>
      <c r="O71" s="594"/>
      <c r="P71" s="594"/>
      <c r="Q71" s="594"/>
      <c r="R71" s="594"/>
      <c r="S71" s="594"/>
      <c r="T71" s="594"/>
      <c r="U71" s="594"/>
      <c r="V71" s="594"/>
      <c r="W71" s="594"/>
      <c r="X71" s="594"/>
      <c r="Y71" s="594"/>
      <c r="Z71" s="594"/>
      <c r="AA71" s="594"/>
      <c r="AB71" s="594"/>
      <c r="AC71" s="594"/>
      <c r="AD71" s="594"/>
      <c r="AE71" s="594"/>
      <c r="AF71" s="594"/>
      <c r="AG71" s="594"/>
      <c r="AH71" s="594"/>
      <c r="AI71" s="594"/>
      <c r="AJ71" s="594"/>
      <c r="AK71" s="594"/>
      <c r="AL71" s="594"/>
      <c r="AM71" s="594"/>
      <c r="AN71" s="594"/>
      <c r="AO71" s="594"/>
      <c r="AP71" s="594"/>
      <c r="AQ71" s="594"/>
      <c r="AR71" s="594"/>
      <c r="AS71" s="594"/>
      <c r="AT71" s="594"/>
      <c r="AU71" s="594"/>
      <c r="AV71" s="594"/>
      <c r="AW71" s="594"/>
      <c r="AX71" s="594"/>
      <c r="AY71" s="594"/>
      <c r="AZ71" s="594"/>
      <c r="BA71" s="594"/>
      <c r="BB71" s="594"/>
      <c r="BC71" s="594"/>
      <c r="BD71" s="594"/>
      <c r="BE71" s="594"/>
      <c r="BF71" s="594"/>
      <c r="BG71" s="594"/>
      <c r="BH71" s="594"/>
      <c r="BI71" s="594"/>
      <c r="BJ71" s="594"/>
      <c r="BK71" s="594"/>
      <c r="BL71" s="594"/>
      <c r="BM71" s="594"/>
      <c r="BN71" s="594"/>
      <c r="BO71" s="594"/>
      <c r="BP71" s="594"/>
      <c r="BQ71" s="594"/>
      <c r="BR71" s="594"/>
      <c r="BS71" s="594"/>
      <c r="BT71" s="594"/>
      <c r="BU71" s="594"/>
      <c r="BV71" s="594"/>
      <c r="BW71" s="594"/>
      <c r="BX71" s="594"/>
      <c r="BY71" s="594"/>
      <c r="BZ71" s="594"/>
      <c r="CA71" s="594"/>
      <c r="CB71" s="594"/>
      <c r="CC71" s="594"/>
      <c r="CD71" s="594"/>
      <c r="CE71" s="594"/>
      <c r="CF71" s="594"/>
      <c r="CG71" s="594"/>
      <c r="CH71" s="594"/>
      <c r="CI71" s="594"/>
      <c r="CJ71" s="594"/>
      <c r="CK71" s="594"/>
      <c r="CL71" s="594"/>
      <c r="CM71" s="594"/>
      <c r="CN71" s="594"/>
      <c r="CO71" s="594"/>
      <c r="CP71" s="594"/>
      <c r="CQ71" s="594"/>
      <c r="CR71" s="594"/>
      <c r="CS71" s="594"/>
      <c r="CT71" s="594"/>
      <c r="CU71" s="594"/>
      <c r="CV71" s="594"/>
      <c r="CW71" s="594"/>
      <c r="CX71" s="594"/>
      <c r="CY71" s="594"/>
      <c r="CZ71" s="594"/>
      <c r="DA71" s="594"/>
      <c r="DB71" s="594"/>
      <c r="DC71" s="594"/>
      <c r="DD71" s="594"/>
      <c r="DE71" s="594"/>
      <c r="DF71" s="594"/>
      <c r="DG71" s="594"/>
      <c r="DH71" s="594"/>
      <c r="DI71" s="594"/>
      <c r="DJ71" s="594"/>
      <c r="DK71" s="594"/>
      <c r="DL71" s="594"/>
      <c r="DM71" s="594"/>
      <c r="DN71" s="594"/>
      <c r="DO71" s="594"/>
      <c r="DP71" s="594"/>
      <c r="DQ71" s="594"/>
      <c r="DR71" s="594"/>
      <c r="DS71" s="594"/>
      <c r="DT71" s="594"/>
      <c r="DU71" s="594"/>
      <c r="DV71" s="594"/>
      <c r="DW71" s="594"/>
      <c r="DX71" s="594"/>
      <c r="DY71" s="594"/>
      <c r="DZ71" s="594"/>
      <c r="EA71" s="594"/>
      <c r="EB71" s="594"/>
      <c r="EC71" s="594"/>
      <c r="ED71" s="594"/>
      <c r="EE71" s="594"/>
      <c r="EF71" s="594"/>
      <c r="EG71" s="594"/>
      <c r="EH71" s="594"/>
      <c r="EI71" s="594"/>
      <c r="EJ71" s="594"/>
      <c r="EK71" s="594"/>
      <c r="EL71" s="594"/>
      <c r="EM71" s="594"/>
      <c r="EN71" s="594"/>
      <c r="EO71" s="594"/>
      <c r="EP71" s="594"/>
      <c r="EQ71" s="594"/>
      <c r="ER71" s="594"/>
      <c r="ES71" s="594"/>
      <c r="ET71" s="594"/>
      <c r="EU71" s="594"/>
      <c r="EV71" s="594"/>
      <c r="EW71" s="594"/>
      <c r="EX71" s="594"/>
      <c r="EY71" s="594"/>
      <c r="EZ71" s="594"/>
      <c r="FA71" s="594"/>
      <c r="FB71" s="594"/>
      <c r="FC71" s="594"/>
      <c r="FD71" s="594"/>
      <c r="FE71" s="594"/>
      <c r="FF71" s="594"/>
      <c r="FG71" s="594"/>
      <c r="FH71" s="594"/>
      <c r="FI71" s="594"/>
      <c r="FJ71" s="594"/>
      <c r="FK71" s="594"/>
      <c r="FL71" s="594"/>
      <c r="FM71" s="594"/>
      <c r="FN71" s="594"/>
      <c r="FO71" s="594"/>
      <c r="FP71" s="594"/>
      <c r="FQ71" s="594"/>
      <c r="FR71" s="594"/>
      <c r="FS71" s="427"/>
      <c r="FT71" s="427"/>
      <c r="FU71" s="427"/>
      <c r="FV71" s="427"/>
      <c r="FW71" s="427"/>
      <c r="FX71" s="427"/>
      <c r="FY71" s="427"/>
      <c r="FZ71" s="427"/>
      <c r="GA71" s="427"/>
      <c r="GB71" s="427"/>
      <c r="GC71" s="427"/>
      <c r="GD71" s="427"/>
      <c r="GE71" s="427"/>
      <c r="GF71" s="427"/>
      <c r="GG71" s="427"/>
      <c r="GH71" s="427"/>
      <c r="GI71" s="427"/>
      <c r="GJ71" s="427"/>
      <c r="GK71" s="427"/>
      <c r="GL71" s="427"/>
      <c r="GM71" s="427"/>
      <c r="GN71" s="427"/>
      <c r="GO71" s="427"/>
      <c r="GP71" s="427"/>
      <c r="GQ71" s="427"/>
      <c r="GR71" s="427"/>
      <c r="GS71" s="427"/>
      <c r="GT71" s="427"/>
      <c r="GU71" s="427"/>
      <c r="GV71" s="427"/>
      <c r="GW71" s="427"/>
      <c r="GX71" s="427"/>
      <c r="GY71" s="427"/>
      <c r="GZ71" s="427"/>
      <c r="HA71" s="427"/>
      <c r="HB71" s="427"/>
      <c r="HC71" s="427"/>
      <c r="HD71" s="427"/>
      <c r="HE71" s="427"/>
      <c r="HF71" s="427"/>
      <c r="HG71" s="427"/>
      <c r="HH71" s="427"/>
      <c r="HI71" s="427"/>
      <c r="HJ71" s="427"/>
      <c r="HK71" s="427"/>
      <c r="HL71" s="427"/>
      <c r="HM71" s="427"/>
      <c r="HN71" s="427"/>
      <c r="HO71" s="427"/>
      <c r="HP71" s="427"/>
      <c r="HQ71" s="427"/>
      <c r="HR71" s="427"/>
      <c r="HS71" s="427"/>
      <c r="HT71" s="427"/>
      <c r="HU71" s="427"/>
      <c r="HV71" s="427"/>
      <c r="HW71" s="427"/>
      <c r="HX71" s="427"/>
      <c r="HY71" s="427"/>
      <c r="HZ71" s="427"/>
      <c r="IA71" s="427"/>
      <c r="IB71" s="427"/>
      <c r="IC71" s="427"/>
      <c r="ID71" s="427"/>
      <c r="IE71" s="427"/>
      <c r="IF71" s="427"/>
      <c r="IG71" s="427"/>
      <c r="IH71" s="427"/>
      <c r="II71" s="427"/>
      <c r="IJ71" s="427"/>
      <c r="IK71" s="427"/>
      <c r="IL71" s="427"/>
      <c r="IM71" s="427"/>
      <c r="IN71" s="427"/>
      <c r="IO71" s="427"/>
      <c r="IP71" s="427"/>
      <c r="IQ71" s="427"/>
      <c r="IR71" s="427"/>
      <c r="IS71" s="427"/>
      <c r="IT71" s="427"/>
      <c r="IU71" s="427"/>
      <c r="IV71" s="427"/>
      <c r="IW71" s="427"/>
      <c r="IX71" s="427"/>
      <c r="IY71" s="427"/>
      <c r="IZ71" s="427"/>
      <c r="JA71" s="427"/>
      <c r="JB71" s="427"/>
      <c r="JC71" s="427"/>
      <c r="JD71" s="427"/>
      <c r="JE71" s="427"/>
      <c r="JF71" s="427"/>
      <c r="JG71" s="427"/>
      <c r="JH71" s="427"/>
      <c r="JI71" s="427"/>
      <c r="JJ71" s="427"/>
      <c r="JK71" s="427"/>
      <c r="JL71" s="427"/>
      <c r="JM71" s="427"/>
      <c r="JN71" s="427"/>
      <c r="JO71" s="427"/>
      <c r="JP71" s="427"/>
      <c r="JQ71" s="427"/>
      <c r="JR71" s="427"/>
      <c r="JS71" s="427"/>
      <c r="JT71" s="427"/>
      <c r="JU71" s="427"/>
      <c r="JV71" s="427"/>
      <c r="JW71" s="427"/>
      <c r="JX71" s="427"/>
      <c r="JY71" s="427"/>
      <c r="JZ71" s="427"/>
      <c r="KA71" s="427"/>
      <c r="KB71" s="427"/>
      <c r="KC71" s="427"/>
      <c r="KD71" s="427"/>
      <c r="KE71" s="427"/>
      <c r="KF71" s="427"/>
      <c r="KG71" s="427"/>
      <c r="KH71" s="427"/>
      <c r="KI71" s="427"/>
      <c r="KJ71" s="427"/>
      <c r="KK71" s="427"/>
      <c r="KL71" s="427"/>
      <c r="KM71" s="427"/>
      <c r="KN71" s="427"/>
      <c r="KO71" s="427"/>
      <c r="KP71" s="427"/>
      <c r="KQ71" s="427"/>
      <c r="KR71" s="427"/>
      <c r="KS71" s="427"/>
      <c r="KT71" s="427"/>
      <c r="KU71" s="427"/>
      <c r="KV71" s="427"/>
      <c r="KW71" s="427"/>
      <c r="KX71" s="427"/>
      <c r="KY71" s="427"/>
      <c r="KZ71" s="427"/>
      <c r="LA71" s="427"/>
      <c r="LB71" s="427"/>
      <c r="LC71" s="427"/>
      <c r="LD71" s="427"/>
      <c r="LE71" s="427"/>
      <c r="LF71" s="427"/>
      <c r="LG71" s="427"/>
      <c r="LH71" s="427"/>
      <c r="LI71" s="427"/>
      <c r="LJ71" s="427"/>
      <c r="LK71" s="427"/>
      <c r="LL71" s="427"/>
      <c r="LM71" s="427"/>
      <c r="LN71" s="427"/>
      <c r="LO71" s="427"/>
      <c r="LP71" s="427"/>
      <c r="LQ71" s="427"/>
      <c r="LR71" s="427"/>
      <c r="LS71" s="427"/>
      <c r="LT71" s="427"/>
      <c r="LU71" s="427"/>
      <c r="LV71" s="427"/>
      <c r="LW71" s="427"/>
      <c r="LX71" s="427"/>
      <c r="LY71" s="427"/>
      <c r="LZ71" s="427"/>
      <c r="MA71" s="427"/>
      <c r="MB71" s="427"/>
      <c r="MC71" s="427"/>
      <c r="MD71" s="427"/>
      <c r="ME71" s="427"/>
      <c r="MF71" s="427"/>
      <c r="MG71" s="427"/>
      <c r="MH71" s="427"/>
      <c r="MI71" s="427"/>
      <c r="MJ71" s="427"/>
      <c r="MK71" s="427"/>
      <c r="ML71" s="427"/>
      <c r="MM71" s="427"/>
      <c r="MN71" s="427"/>
      <c r="MO71" s="427"/>
      <c r="MP71" s="427"/>
      <c r="MQ71" s="427"/>
      <c r="MR71" s="427"/>
      <c r="MS71" s="427"/>
      <c r="MT71" s="427"/>
      <c r="MU71" s="427"/>
      <c r="MV71" s="427"/>
      <c r="MW71" s="427"/>
      <c r="MX71" s="427"/>
      <c r="MY71" s="427"/>
      <c r="MZ71" s="427"/>
      <c r="NA71" s="427"/>
      <c r="NB71" s="427"/>
      <c r="NC71" s="427"/>
      <c r="ND71" s="427"/>
      <c r="NE71" s="427"/>
      <c r="NF71" s="427"/>
      <c r="NG71" s="427"/>
      <c r="NH71" s="427"/>
      <c r="NI71" s="427"/>
      <c r="NJ71" s="427"/>
      <c r="NK71" s="427"/>
      <c r="NL71" s="427"/>
      <c r="NM71" s="427"/>
      <c r="NN71" s="427"/>
      <c r="NO71" s="427"/>
      <c r="NP71" s="427"/>
      <c r="NQ71" s="427"/>
      <c r="NR71" s="427"/>
      <c r="NS71" s="427"/>
      <c r="NT71" s="427"/>
      <c r="NU71" s="427"/>
      <c r="NV71" s="427"/>
      <c r="NW71" s="427"/>
      <c r="NX71" s="427"/>
      <c r="NY71" s="427"/>
      <c r="NZ71" s="427"/>
      <c r="OA71" s="427"/>
      <c r="OB71" s="427"/>
      <c r="OC71" s="427"/>
      <c r="OD71" s="427"/>
      <c r="OE71" s="427"/>
      <c r="OF71" s="427"/>
      <c r="OG71" s="427"/>
      <c r="OH71" s="427"/>
      <c r="OI71" s="427"/>
      <c r="OJ71" s="427"/>
      <c r="OK71" s="427"/>
      <c r="OL71" s="427"/>
      <c r="OM71" s="427"/>
      <c r="ON71" s="427"/>
      <c r="OO71" s="427"/>
      <c r="OP71" s="427"/>
      <c r="OQ71" s="427"/>
      <c r="OR71" s="427"/>
      <c r="OS71" s="427"/>
      <c r="OT71" s="427"/>
      <c r="OU71" s="427"/>
      <c r="OV71" s="427"/>
      <c r="OW71" s="427"/>
      <c r="OX71" s="427"/>
      <c r="OY71" s="427"/>
      <c r="OZ71" s="427"/>
      <c r="PA71" s="427"/>
      <c r="PB71" s="427"/>
      <c r="PC71" s="427"/>
      <c r="PD71" s="427"/>
      <c r="PE71" s="427"/>
      <c r="PF71" s="427"/>
      <c r="PG71" s="427"/>
      <c r="PH71" s="427"/>
      <c r="PI71" s="427"/>
      <c r="PJ71" s="427"/>
      <c r="PK71" s="427"/>
      <c r="PL71" s="427"/>
      <c r="PM71" s="427"/>
      <c r="PN71" s="427"/>
      <c r="PO71" s="427"/>
      <c r="PP71" s="427"/>
      <c r="PQ71" s="427"/>
      <c r="PR71" s="427"/>
      <c r="PS71" s="427"/>
      <c r="PT71" s="427"/>
      <c r="PU71" s="427"/>
      <c r="PV71" s="427"/>
      <c r="PW71" s="427"/>
      <c r="PX71" s="427"/>
      <c r="PY71" s="427"/>
      <c r="PZ71" s="427"/>
      <c r="QA71" s="427"/>
      <c r="QB71" s="427"/>
      <c r="QC71" s="427"/>
      <c r="QD71" s="427"/>
      <c r="QE71" s="427"/>
      <c r="QF71" s="427"/>
      <c r="QG71" s="427"/>
      <c r="QH71" s="427"/>
      <c r="QI71" s="427"/>
      <c r="QJ71" s="427"/>
      <c r="QK71" s="427"/>
      <c r="QL71" s="427"/>
      <c r="QM71" s="427"/>
      <c r="QN71" s="427"/>
      <c r="QO71" s="427"/>
      <c r="QP71" s="427"/>
      <c r="QQ71" s="427"/>
      <c r="QR71" s="427"/>
      <c r="QS71" s="427"/>
      <c r="QT71" s="427"/>
      <c r="QU71" s="427"/>
      <c r="QV71" s="427"/>
      <c r="QW71" s="427"/>
      <c r="QX71" s="427"/>
      <c r="QY71" s="427"/>
      <c r="QZ71" s="427"/>
      <c r="RA71" s="427"/>
      <c r="RB71" s="427"/>
      <c r="RC71" s="427"/>
      <c r="RD71" s="427"/>
      <c r="RE71" s="427"/>
      <c r="RF71" s="427"/>
      <c r="RG71" s="427"/>
      <c r="RH71" s="427"/>
      <c r="RI71" s="427"/>
      <c r="RJ71" s="427"/>
      <c r="RK71" s="427"/>
      <c r="RL71" s="427"/>
      <c r="RM71" s="427"/>
      <c r="RN71" s="427"/>
      <c r="RO71" s="427"/>
      <c r="RP71" s="427"/>
      <c r="RQ71" s="427"/>
      <c r="RR71" s="427"/>
      <c r="RS71" s="427"/>
      <c r="RT71" s="427"/>
      <c r="RU71" s="427"/>
      <c r="RV71" s="427"/>
      <c r="RW71" s="427"/>
      <c r="RX71" s="427"/>
      <c r="RY71" s="427"/>
      <c r="RZ71" s="427"/>
      <c r="SA71" s="427"/>
      <c r="SB71" s="427"/>
      <c r="SC71" s="427"/>
      <c r="SD71" s="427"/>
      <c r="SE71" s="427"/>
      <c r="SF71" s="427"/>
      <c r="SG71" s="427"/>
      <c r="SH71" s="427"/>
      <c r="SI71" s="427"/>
      <c r="SJ71" s="427"/>
      <c r="SK71" s="427"/>
      <c r="SL71" s="427"/>
      <c r="SM71" s="427"/>
      <c r="SN71" s="427"/>
      <c r="SO71" s="427"/>
      <c r="SP71" s="427"/>
      <c r="SQ71" s="427"/>
      <c r="SR71" s="427"/>
      <c r="SS71" s="427"/>
      <c r="ST71" s="427"/>
      <c r="SU71" s="427"/>
      <c r="SV71" s="427"/>
      <c r="SW71" s="427"/>
      <c r="SX71" s="427"/>
      <c r="SY71" s="427"/>
      <c r="SZ71" s="427"/>
      <c r="TA71" s="427"/>
      <c r="TB71" s="427"/>
      <c r="TC71" s="427"/>
    </row>
    <row r="72" spans="1:523" s="378" customFormat="1" ht="15.75">
      <c r="A72" s="435"/>
      <c r="B72" s="436"/>
      <c r="C72" s="432"/>
      <c r="D72" s="387"/>
      <c r="E72" s="430"/>
      <c r="F72" s="372"/>
      <c r="G72" s="372"/>
      <c r="H72" s="387"/>
      <c r="I72" s="387"/>
      <c r="J72" s="431"/>
      <c r="K72" s="433"/>
      <c r="L72" s="525">
        <v>0</v>
      </c>
      <c r="M72" s="104"/>
      <c r="N72" s="594"/>
      <c r="O72" s="594"/>
      <c r="P72" s="594"/>
      <c r="Q72" s="594"/>
      <c r="R72" s="594"/>
      <c r="S72" s="594"/>
      <c r="T72" s="594"/>
      <c r="U72" s="594"/>
      <c r="V72" s="594"/>
      <c r="W72" s="594"/>
      <c r="X72" s="594"/>
      <c r="Y72" s="594"/>
      <c r="Z72" s="594"/>
      <c r="AA72" s="594"/>
      <c r="AB72" s="594"/>
      <c r="AC72" s="594"/>
      <c r="AD72" s="594"/>
      <c r="AE72" s="594"/>
      <c r="AF72" s="594"/>
      <c r="AG72" s="594"/>
      <c r="AH72" s="594"/>
      <c r="AI72" s="594"/>
      <c r="AJ72" s="594"/>
      <c r="AK72" s="594"/>
      <c r="AL72" s="594"/>
      <c r="AM72" s="594"/>
      <c r="AN72" s="594"/>
      <c r="AO72" s="594"/>
      <c r="AP72" s="594"/>
      <c r="AQ72" s="594"/>
      <c r="AR72" s="594"/>
      <c r="AS72" s="594"/>
      <c r="AT72" s="594"/>
      <c r="AU72" s="594"/>
      <c r="AV72" s="594"/>
      <c r="AW72" s="594"/>
      <c r="AX72" s="594"/>
      <c r="AY72" s="594"/>
      <c r="AZ72" s="594"/>
      <c r="BA72" s="594"/>
      <c r="BB72" s="594"/>
      <c r="BC72" s="594"/>
      <c r="BD72" s="594"/>
      <c r="BE72" s="594"/>
      <c r="BF72" s="594"/>
      <c r="BG72" s="594"/>
      <c r="BH72" s="594"/>
      <c r="BI72" s="594"/>
      <c r="BJ72" s="594"/>
      <c r="BK72" s="594"/>
      <c r="BL72" s="594"/>
      <c r="BM72" s="594"/>
      <c r="BN72" s="594"/>
      <c r="BO72" s="594"/>
      <c r="BP72" s="594"/>
      <c r="BQ72" s="594"/>
      <c r="BR72" s="594"/>
      <c r="BS72" s="594"/>
      <c r="BT72" s="594"/>
      <c r="BU72" s="594"/>
      <c r="BV72" s="594"/>
      <c r="BW72" s="594"/>
      <c r="BX72" s="594"/>
      <c r="BY72" s="594"/>
      <c r="BZ72" s="594"/>
      <c r="CA72" s="594"/>
      <c r="CB72" s="594"/>
      <c r="CC72" s="594"/>
      <c r="CD72" s="594"/>
      <c r="CE72" s="594"/>
      <c r="CF72" s="594"/>
      <c r="CG72" s="594"/>
      <c r="CH72" s="594"/>
      <c r="CI72" s="594"/>
      <c r="CJ72" s="594"/>
      <c r="CK72" s="594"/>
      <c r="CL72" s="594"/>
      <c r="CM72" s="594"/>
      <c r="CN72" s="594"/>
      <c r="CO72" s="594"/>
      <c r="CP72" s="594"/>
      <c r="CQ72" s="594"/>
      <c r="CR72" s="594"/>
      <c r="CS72" s="594"/>
      <c r="CT72" s="594"/>
      <c r="CU72" s="594"/>
      <c r="CV72" s="594"/>
      <c r="CW72" s="594"/>
      <c r="CX72" s="594"/>
      <c r="CY72" s="594"/>
      <c r="CZ72" s="594"/>
      <c r="DA72" s="594"/>
      <c r="DB72" s="594"/>
      <c r="DC72" s="594"/>
      <c r="DD72" s="594"/>
      <c r="DE72" s="594"/>
      <c r="DF72" s="594"/>
      <c r="DG72" s="594"/>
      <c r="DH72" s="594"/>
      <c r="DI72" s="594"/>
      <c r="DJ72" s="594"/>
      <c r="DK72" s="594"/>
      <c r="DL72" s="594"/>
      <c r="DM72" s="594"/>
      <c r="DN72" s="594"/>
      <c r="DO72" s="594"/>
      <c r="DP72" s="594"/>
      <c r="DQ72" s="594"/>
      <c r="DR72" s="594"/>
      <c r="DS72" s="594"/>
      <c r="DT72" s="594"/>
      <c r="DU72" s="594"/>
      <c r="DV72" s="594"/>
      <c r="DW72" s="594"/>
      <c r="DX72" s="594"/>
      <c r="DY72" s="594"/>
      <c r="DZ72" s="594"/>
      <c r="EA72" s="594"/>
      <c r="EB72" s="594"/>
      <c r="EC72" s="594"/>
      <c r="ED72" s="594"/>
      <c r="EE72" s="594"/>
      <c r="EF72" s="594"/>
      <c r="EG72" s="594"/>
      <c r="EH72" s="594"/>
      <c r="EI72" s="594"/>
      <c r="EJ72" s="594"/>
      <c r="EK72" s="594"/>
      <c r="EL72" s="594"/>
      <c r="EM72" s="594"/>
      <c r="EN72" s="594"/>
      <c r="EO72" s="594"/>
      <c r="EP72" s="594"/>
      <c r="EQ72" s="594"/>
      <c r="ER72" s="594"/>
      <c r="ES72" s="594"/>
      <c r="ET72" s="594"/>
      <c r="EU72" s="594"/>
      <c r="EV72" s="594"/>
      <c r="EW72" s="594"/>
      <c r="EX72" s="594"/>
      <c r="EY72" s="594"/>
      <c r="EZ72" s="594"/>
      <c r="FA72" s="594"/>
      <c r="FB72" s="594"/>
      <c r="FC72" s="594"/>
      <c r="FD72" s="594"/>
      <c r="FE72" s="594"/>
      <c r="FF72" s="594"/>
      <c r="FG72" s="594"/>
      <c r="FH72" s="594"/>
      <c r="FI72" s="594"/>
      <c r="FJ72" s="594"/>
      <c r="FK72" s="594"/>
      <c r="FL72" s="594"/>
      <c r="FM72" s="594"/>
      <c r="FN72" s="594"/>
      <c r="FO72" s="594"/>
      <c r="FP72" s="594"/>
      <c r="FQ72" s="594"/>
      <c r="FR72" s="594"/>
      <c r="FS72" s="427"/>
      <c r="FT72" s="427"/>
      <c r="FU72" s="427"/>
      <c r="FV72" s="427"/>
      <c r="FW72" s="427"/>
      <c r="FX72" s="427"/>
      <c r="FY72" s="427"/>
      <c r="FZ72" s="427"/>
      <c r="GA72" s="427"/>
      <c r="GB72" s="427"/>
      <c r="GC72" s="427"/>
      <c r="GD72" s="427"/>
      <c r="GE72" s="427"/>
      <c r="GF72" s="427"/>
      <c r="GG72" s="427"/>
      <c r="GH72" s="427"/>
      <c r="GI72" s="427"/>
      <c r="GJ72" s="427"/>
      <c r="GK72" s="427"/>
      <c r="GL72" s="427"/>
      <c r="GM72" s="427"/>
      <c r="GN72" s="427"/>
      <c r="GO72" s="427"/>
      <c r="GP72" s="427"/>
      <c r="GQ72" s="427"/>
      <c r="GR72" s="427"/>
      <c r="GS72" s="427"/>
      <c r="GT72" s="427"/>
      <c r="GU72" s="427"/>
      <c r="GV72" s="427"/>
      <c r="GW72" s="427"/>
      <c r="GX72" s="427"/>
      <c r="GY72" s="427"/>
      <c r="GZ72" s="427"/>
      <c r="HA72" s="427"/>
      <c r="HB72" s="427"/>
      <c r="HC72" s="427"/>
      <c r="HD72" s="427"/>
      <c r="HE72" s="427"/>
      <c r="HF72" s="427"/>
      <c r="HG72" s="427"/>
      <c r="HH72" s="427"/>
      <c r="HI72" s="427"/>
      <c r="HJ72" s="427"/>
      <c r="HK72" s="427"/>
      <c r="HL72" s="427"/>
      <c r="HM72" s="427"/>
      <c r="HN72" s="427"/>
      <c r="HO72" s="427"/>
      <c r="HP72" s="427"/>
      <c r="HQ72" s="427"/>
      <c r="HR72" s="427"/>
      <c r="HS72" s="427"/>
      <c r="HT72" s="427"/>
      <c r="HU72" s="427"/>
      <c r="HV72" s="427"/>
      <c r="HW72" s="427"/>
      <c r="HX72" s="427"/>
      <c r="HY72" s="427"/>
      <c r="HZ72" s="427"/>
      <c r="IA72" s="427"/>
      <c r="IB72" s="427"/>
      <c r="IC72" s="427"/>
      <c r="ID72" s="427"/>
      <c r="IE72" s="427"/>
      <c r="IF72" s="427"/>
      <c r="IG72" s="427"/>
      <c r="IH72" s="427"/>
      <c r="II72" s="427"/>
      <c r="IJ72" s="427"/>
      <c r="IK72" s="427"/>
      <c r="IL72" s="427"/>
      <c r="IM72" s="427"/>
      <c r="IN72" s="427"/>
      <c r="IO72" s="427"/>
      <c r="IP72" s="427"/>
      <c r="IQ72" s="427"/>
      <c r="IR72" s="427"/>
      <c r="IS72" s="427"/>
      <c r="IT72" s="427"/>
      <c r="IU72" s="427"/>
      <c r="IV72" s="427"/>
      <c r="IW72" s="427"/>
      <c r="IX72" s="427"/>
      <c r="IY72" s="427"/>
      <c r="IZ72" s="427"/>
      <c r="JA72" s="427"/>
      <c r="JB72" s="427"/>
      <c r="JC72" s="427"/>
      <c r="JD72" s="427"/>
      <c r="JE72" s="427"/>
      <c r="JF72" s="427"/>
      <c r="JG72" s="427"/>
      <c r="JH72" s="427"/>
      <c r="JI72" s="427"/>
      <c r="JJ72" s="427"/>
      <c r="JK72" s="427"/>
      <c r="JL72" s="427"/>
      <c r="JM72" s="427"/>
      <c r="JN72" s="427"/>
      <c r="JO72" s="427"/>
      <c r="JP72" s="427"/>
      <c r="JQ72" s="427"/>
      <c r="JR72" s="427"/>
      <c r="JS72" s="427"/>
      <c r="JT72" s="427"/>
      <c r="JU72" s="427"/>
      <c r="JV72" s="427"/>
      <c r="JW72" s="427"/>
      <c r="JX72" s="427"/>
      <c r="JY72" s="427"/>
      <c r="JZ72" s="427"/>
      <c r="KA72" s="427"/>
      <c r="KB72" s="427"/>
      <c r="KC72" s="427"/>
      <c r="KD72" s="427"/>
      <c r="KE72" s="427"/>
      <c r="KF72" s="427"/>
      <c r="KG72" s="427"/>
      <c r="KH72" s="427"/>
      <c r="KI72" s="427"/>
      <c r="KJ72" s="427"/>
      <c r="KK72" s="427"/>
      <c r="KL72" s="427"/>
      <c r="KM72" s="427"/>
      <c r="KN72" s="427"/>
      <c r="KO72" s="427"/>
      <c r="KP72" s="427"/>
      <c r="KQ72" s="427"/>
      <c r="KR72" s="427"/>
      <c r="KS72" s="427"/>
      <c r="KT72" s="427"/>
      <c r="KU72" s="427"/>
      <c r="KV72" s="427"/>
      <c r="KW72" s="427"/>
      <c r="KX72" s="427"/>
      <c r="KY72" s="427"/>
      <c r="KZ72" s="427"/>
      <c r="LA72" s="427"/>
      <c r="LB72" s="427"/>
      <c r="LC72" s="427"/>
      <c r="LD72" s="427"/>
      <c r="LE72" s="427"/>
      <c r="LF72" s="427"/>
      <c r="LG72" s="427"/>
      <c r="LH72" s="427"/>
      <c r="LI72" s="427"/>
      <c r="LJ72" s="427"/>
      <c r="LK72" s="427"/>
      <c r="LL72" s="427"/>
      <c r="LM72" s="427"/>
      <c r="LN72" s="427"/>
      <c r="LO72" s="427"/>
      <c r="LP72" s="427"/>
      <c r="LQ72" s="427"/>
      <c r="LR72" s="427"/>
      <c r="LS72" s="427"/>
      <c r="LT72" s="427"/>
      <c r="LU72" s="427"/>
      <c r="LV72" s="427"/>
      <c r="LW72" s="427"/>
      <c r="LX72" s="427"/>
      <c r="LY72" s="427"/>
      <c r="LZ72" s="427"/>
      <c r="MA72" s="427"/>
      <c r="MB72" s="427"/>
      <c r="MC72" s="427"/>
      <c r="MD72" s="427"/>
      <c r="ME72" s="427"/>
      <c r="MF72" s="427"/>
      <c r="MG72" s="427"/>
      <c r="MH72" s="427"/>
      <c r="MI72" s="427"/>
      <c r="MJ72" s="427"/>
      <c r="MK72" s="427"/>
      <c r="ML72" s="427"/>
      <c r="MM72" s="427"/>
      <c r="MN72" s="427"/>
      <c r="MO72" s="427"/>
      <c r="MP72" s="427"/>
      <c r="MQ72" s="427"/>
      <c r="MR72" s="427"/>
      <c r="MS72" s="427"/>
      <c r="MT72" s="427"/>
      <c r="MU72" s="427"/>
      <c r="MV72" s="427"/>
      <c r="MW72" s="427"/>
      <c r="MX72" s="427"/>
      <c r="MY72" s="427"/>
      <c r="MZ72" s="427"/>
      <c r="NA72" s="427"/>
      <c r="NB72" s="427"/>
      <c r="NC72" s="427"/>
      <c r="ND72" s="427"/>
      <c r="NE72" s="427"/>
      <c r="NF72" s="427"/>
      <c r="NG72" s="427"/>
      <c r="NH72" s="427"/>
      <c r="NI72" s="427"/>
      <c r="NJ72" s="427"/>
      <c r="NK72" s="427"/>
      <c r="NL72" s="427"/>
      <c r="NM72" s="427"/>
      <c r="NN72" s="427"/>
      <c r="NO72" s="427"/>
      <c r="NP72" s="427"/>
      <c r="NQ72" s="427"/>
      <c r="NR72" s="427"/>
      <c r="NS72" s="427"/>
      <c r="NT72" s="427"/>
      <c r="NU72" s="427"/>
      <c r="NV72" s="427"/>
      <c r="NW72" s="427"/>
      <c r="NX72" s="427"/>
      <c r="NY72" s="427"/>
      <c r="NZ72" s="427"/>
      <c r="OA72" s="427"/>
      <c r="OB72" s="427"/>
      <c r="OC72" s="427"/>
      <c r="OD72" s="427"/>
      <c r="OE72" s="427"/>
      <c r="OF72" s="427"/>
      <c r="OG72" s="427"/>
      <c r="OH72" s="427"/>
      <c r="OI72" s="427"/>
      <c r="OJ72" s="427"/>
      <c r="OK72" s="427"/>
      <c r="OL72" s="427"/>
      <c r="OM72" s="427"/>
      <c r="ON72" s="427"/>
      <c r="OO72" s="427"/>
      <c r="OP72" s="427"/>
      <c r="OQ72" s="427"/>
      <c r="OR72" s="427"/>
      <c r="OS72" s="427"/>
      <c r="OT72" s="427"/>
      <c r="OU72" s="427"/>
      <c r="OV72" s="427"/>
      <c r="OW72" s="427"/>
      <c r="OX72" s="427"/>
      <c r="OY72" s="427"/>
      <c r="OZ72" s="427"/>
      <c r="PA72" s="427"/>
      <c r="PB72" s="427"/>
      <c r="PC72" s="427"/>
      <c r="PD72" s="427"/>
      <c r="PE72" s="427"/>
      <c r="PF72" s="427"/>
      <c r="PG72" s="427"/>
      <c r="PH72" s="427"/>
      <c r="PI72" s="427"/>
      <c r="PJ72" s="427"/>
      <c r="PK72" s="427"/>
      <c r="PL72" s="427"/>
      <c r="PM72" s="427"/>
      <c r="PN72" s="427"/>
      <c r="PO72" s="427"/>
      <c r="PP72" s="427"/>
      <c r="PQ72" s="427"/>
      <c r="PR72" s="427"/>
      <c r="PS72" s="427"/>
      <c r="PT72" s="427"/>
      <c r="PU72" s="427"/>
      <c r="PV72" s="427"/>
      <c r="PW72" s="427"/>
      <c r="PX72" s="427"/>
      <c r="PY72" s="427"/>
      <c r="PZ72" s="427"/>
      <c r="QA72" s="427"/>
      <c r="QB72" s="427"/>
      <c r="QC72" s="427"/>
      <c r="QD72" s="427"/>
      <c r="QE72" s="427"/>
      <c r="QF72" s="427"/>
      <c r="QG72" s="427"/>
      <c r="QH72" s="427"/>
      <c r="QI72" s="427"/>
      <c r="QJ72" s="427"/>
      <c r="QK72" s="427"/>
      <c r="QL72" s="427"/>
      <c r="QM72" s="427"/>
      <c r="QN72" s="427"/>
      <c r="QO72" s="427"/>
      <c r="QP72" s="427"/>
      <c r="QQ72" s="427"/>
      <c r="QR72" s="427"/>
      <c r="QS72" s="427"/>
      <c r="QT72" s="427"/>
      <c r="QU72" s="427"/>
      <c r="QV72" s="427"/>
      <c r="QW72" s="427"/>
      <c r="QX72" s="427"/>
      <c r="QY72" s="427"/>
      <c r="QZ72" s="427"/>
      <c r="RA72" s="427"/>
      <c r="RB72" s="427"/>
      <c r="RC72" s="427"/>
      <c r="RD72" s="427"/>
      <c r="RE72" s="427"/>
      <c r="RF72" s="427"/>
      <c r="RG72" s="427"/>
      <c r="RH72" s="427"/>
      <c r="RI72" s="427"/>
      <c r="RJ72" s="427"/>
      <c r="RK72" s="427"/>
      <c r="RL72" s="427"/>
      <c r="RM72" s="427"/>
      <c r="RN72" s="427"/>
      <c r="RO72" s="427"/>
      <c r="RP72" s="427"/>
      <c r="RQ72" s="427"/>
      <c r="RR72" s="427"/>
      <c r="RS72" s="427"/>
      <c r="RT72" s="427"/>
      <c r="RU72" s="427"/>
      <c r="RV72" s="427"/>
      <c r="RW72" s="427"/>
      <c r="RX72" s="427"/>
      <c r="RY72" s="427"/>
      <c r="RZ72" s="427"/>
      <c r="SA72" s="427"/>
      <c r="SB72" s="427"/>
      <c r="SC72" s="427"/>
      <c r="SD72" s="427"/>
      <c r="SE72" s="427"/>
      <c r="SF72" s="427"/>
      <c r="SG72" s="427"/>
      <c r="SH72" s="427"/>
      <c r="SI72" s="427"/>
      <c r="SJ72" s="427"/>
      <c r="SK72" s="427"/>
      <c r="SL72" s="427"/>
      <c r="SM72" s="427"/>
      <c r="SN72" s="427"/>
      <c r="SO72" s="427"/>
      <c r="SP72" s="427"/>
      <c r="SQ72" s="427"/>
      <c r="SR72" s="427"/>
      <c r="SS72" s="427"/>
      <c r="ST72" s="427"/>
      <c r="SU72" s="427"/>
      <c r="SV72" s="427"/>
      <c r="SW72" s="427"/>
      <c r="SX72" s="427"/>
      <c r="SY72" s="427"/>
      <c r="SZ72" s="427"/>
      <c r="TA72" s="427"/>
      <c r="TB72" s="427"/>
      <c r="TC72" s="427"/>
    </row>
    <row r="73" spans="1:523" s="378" customFormat="1" ht="15.75">
      <c r="A73" s="435"/>
      <c r="B73" s="436"/>
      <c r="C73" s="432"/>
      <c r="D73" s="387"/>
      <c r="E73" s="430"/>
      <c r="F73" s="372"/>
      <c r="G73" s="372"/>
      <c r="H73" s="387"/>
      <c r="I73" s="387"/>
      <c r="J73" s="431"/>
      <c r="K73" s="433"/>
      <c r="L73" s="525">
        <v>0</v>
      </c>
      <c r="M73" s="104"/>
      <c r="N73" s="594"/>
      <c r="O73" s="594"/>
      <c r="P73" s="594"/>
      <c r="Q73" s="594"/>
      <c r="R73" s="594"/>
      <c r="S73" s="594"/>
      <c r="T73" s="594"/>
      <c r="U73" s="594"/>
      <c r="V73" s="594"/>
      <c r="W73" s="594"/>
      <c r="X73" s="594"/>
      <c r="Y73" s="594"/>
      <c r="Z73" s="594"/>
      <c r="AA73" s="594"/>
      <c r="AB73" s="594"/>
      <c r="AC73" s="594"/>
      <c r="AD73" s="594"/>
      <c r="AE73" s="594"/>
      <c r="AF73" s="594"/>
      <c r="AG73" s="594"/>
      <c r="AH73" s="594"/>
      <c r="AI73" s="594"/>
      <c r="AJ73" s="594"/>
      <c r="AK73" s="594"/>
      <c r="AL73" s="594"/>
      <c r="AM73" s="594"/>
      <c r="AN73" s="594"/>
      <c r="AO73" s="594"/>
      <c r="AP73" s="594"/>
      <c r="AQ73" s="594"/>
      <c r="AR73" s="594"/>
      <c r="AS73" s="594"/>
      <c r="AT73" s="594"/>
      <c r="AU73" s="594"/>
      <c r="AV73" s="594"/>
      <c r="AW73" s="594"/>
      <c r="AX73" s="594"/>
      <c r="AY73" s="594"/>
      <c r="AZ73" s="594"/>
      <c r="BA73" s="594"/>
      <c r="BB73" s="594"/>
      <c r="BC73" s="594"/>
      <c r="BD73" s="594"/>
      <c r="BE73" s="594"/>
      <c r="BF73" s="594"/>
      <c r="BG73" s="594"/>
      <c r="BH73" s="594"/>
      <c r="BI73" s="594"/>
      <c r="BJ73" s="594"/>
      <c r="BK73" s="594"/>
      <c r="BL73" s="594"/>
      <c r="BM73" s="594"/>
      <c r="BN73" s="594"/>
      <c r="BO73" s="594"/>
      <c r="BP73" s="594"/>
      <c r="BQ73" s="594"/>
      <c r="BR73" s="594"/>
      <c r="BS73" s="594"/>
      <c r="BT73" s="594"/>
      <c r="BU73" s="594"/>
      <c r="BV73" s="594"/>
      <c r="BW73" s="594"/>
      <c r="BX73" s="594"/>
      <c r="BY73" s="594"/>
      <c r="BZ73" s="594"/>
      <c r="CA73" s="594"/>
      <c r="CB73" s="594"/>
      <c r="CC73" s="594"/>
      <c r="CD73" s="594"/>
      <c r="CE73" s="594"/>
      <c r="CF73" s="594"/>
      <c r="CG73" s="594"/>
      <c r="CH73" s="594"/>
      <c r="CI73" s="594"/>
      <c r="CJ73" s="594"/>
      <c r="CK73" s="594"/>
      <c r="CL73" s="594"/>
      <c r="CM73" s="594"/>
      <c r="CN73" s="594"/>
      <c r="CO73" s="594"/>
      <c r="CP73" s="594"/>
      <c r="CQ73" s="594"/>
      <c r="CR73" s="594"/>
      <c r="CS73" s="594"/>
      <c r="CT73" s="594"/>
      <c r="CU73" s="594"/>
      <c r="CV73" s="594"/>
      <c r="CW73" s="594"/>
      <c r="CX73" s="594"/>
      <c r="CY73" s="594"/>
      <c r="CZ73" s="594"/>
      <c r="DA73" s="594"/>
      <c r="DB73" s="594"/>
      <c r="DC73" s="594"/>
      <c r="DD73" s="594"/>
      <c r="DE73" s="594"/>
      <c r="DF73" s="594"/>
      <c r="DG73" s="594"/>
      <c r="DH73" s="594"/>
      <c r="DI73" s="594"/>
      <c r="DJ73" s="594"/>
      <c r="DK73" s="594"/>
      <c r="DL73" s="594"/>
      <c r="DM73" s="594"/>
      <c r="DN73" s="594"/>
      <c r="DO73" s="594"/>
      <c r="DP73" s="594"/>
      <c r="DQ73" s="594"/>
      <c r="DR73" s="594"/>
      <c r="DS73" s="594"/>
      <c r="DT73" s="594"/>
      <c r="DU73" s="594"/>
      <c r="DV73" s="594"/>
      <c r="DW73" s="594"/>
      <c r="DX73" s="594"/>
      <c r="DY73" s="594"/>
      <c r="DZ73" s="594"/>
      <c r="EA73" s="594"/>
      <c r="EB73" s="594"/>
      <c r="EC73" s="594"/>
      <c r="ED73" s="594"/>
      <c r="EE73" s="594"/>
      <c r="EF73" s="594"/>
      <c r="EG73" s="594"/>
      <c r="EH73" s="594"/>
      <c r="EI73" s="594"/>
      <c r="EJ73" s="594"/>
      <c r="EK73" s="594"/>
      <c r="EL73" s="594"/>
      <c r="EM73" s="594"/>
      <c r="EN73" s="594"/>
      <c r="EO73" s="594"/>
      <c r="EP73" s="594"/>
      <c r="EQ73" s="594"/>
      <c r="ER73" s="594"/>
      <c r="ES73" s="594"/>
      <c r="ET73" s="594"/>
      <c r="EU73" s="594"/>
      <c r="EV73" s="594"/>
      <c r="EW73" s="594"/>
      <c r="EX73" s="594"/>
      <c r="EY73" s="594"/>
      <c r="EZ73" s="594"/>
      <c r="FA73" s="594"/>
      <c r="FB73" s="594"/>
      <c r="FC73" s="594"/>
      <c r="FD73" s="594"/>
      <c r="FE73" s="594"/>
      <c r="FF73" s="594"/>
      <c r="FG73" s="594"/>
      <c r="FH73" s="594"/>
      <c r="FI73" s="594"/>
      <c r="FJ73" s="594"/>
      <c r="FK73" s="594"/>
      <c r="FL73" s="594"/>
      <c r="FM73" s="594"/>
      <c r="FN73" s="594"/>
      <c r="FO73" s="594"/>
      <c r="FP73" s="594"/>
      <c r="FQ73" s="594"/>
      <c r="FR73" s="594"/>
      <c r="FS73" s="427"/>
      <c r="FT73" s="427"/>
      <c r="FU73" s="427"/>
      <c r="FV73" s="427"/>
      <c r="FW73" s="427"/>
      <c r="FX73" s="427"/>
      <c r="FY73" s="427"/>
      <c r="FZ73" s="427"/>
      <c r="GA73" s="427"/>
      <c r="GB73" s="427"/>
      <c r="GC73" s="427"/>
      <c r="GD73" s="427"/>
      <c r="GE73" s="427"/>
      <c r="GF73" s="427"/>
      <c r="GG73" s="427"/>
      <c r="GH73" s="427"/>
      <c r="GI73" s="427"/>
      <c r="GJ73" s="427"/>
      <c r="GK73" s="427"/>
      <c r="GL73" s="427"/>
      <c r="GM73" s="427"/>
      <c r="GN73" s="427"/>
      <c r="GO73" s="427"/>
      <c r="GP73" s="427"/>
      <c r="GQ73" s="427"/>
      <c r="GR73" s="427"/>
      <c r="GS73" s="427"/>
      <c r="GT73" s="427"/>
      <c r="GU73" s="427"/>
      <c r="GV73" s="427"/>
      <c r="GW73" s="427"/>
      <c r="GX73" s="427"/>
      <c r="GY73" s="427"/>
      <c r="GZ73" s="427"/>
      <c r="HA73" s="427"/>
      <c r="HB73" s="427"/>
      <c r="HC73" s="427"/>
      <c r="HD73" s="427"/>
      <c r="HE73" s="427"/>
      <c r="HF73" s="427"/>
      <c r="HG73" s="427"/>
      <c r="HH73" s="427"/>
      <c r="HI73" s="427"/>
      <c r="HJ73" s="427"/>
      <c r="HK73" s="427"/>
      <c r="HL73" s="427"/>
      <c r="HM73" s="427"/>
      <c r="HN73" s="427"/>
      <c r="HO73" s="427"/>
      <c r="HP73" s="427"/>
      <c r="HQ73" s="427"/>
      <c r="HR73" s="427"/>
      <c r="HS73" s="427"/>
      <c r="HT73" s="427"/>
      <c r="HU73" s="427"/>
      <c r="HV73" s="427"/>
      <c r="HW73" s="427"/>
      <c r="HX73" s="427"/>
      <c r="HY73" s="427"/>
      <c r="HZ73" s="427"/>
      <c r="IA73" s="427"/>
      <c r="IB73" s="427"/>
      <c r="IC73" s="427"/>
      <c r="ID73" s="427"/>
      <c r="IE73" s="427"/>
      <c r="IF73" s="427"/>
      <c r="IG73" s="427"/>
      <c r="IH73" s="427"/>
      <c r="II73" s="427"/>
      <c r="IJ73" s="427"/>
      <c r="IK73" s="427"/>
      <c r="IL73" s="427"/>
      <c r="IM73" s="427"/>
      <c r="IN73" s="427"/>
      <c r="IO73" s="427"/>
      <c r="IP73" s="427"/>
      <c r="IQ73" s="427"/>
      <c r="IR73" s="427"/>
      <c r="IS73" s="427"/>
      <c r="IT73" s="427"/>
      <c r="IU73" s="427"/>
      <c r="IV73" s="427"/>
      <c r="IW73" s="427"/>
      <c r="IX73" s="427"/>
      <c r="IY73" s="427"/>
      <c r="IZ73" s="427"/>
      <c r="JA73" s="427"/>
      <c r="JB73" s="427"/>
      <c r="JC73" s="427"/>
      <c r="JD73" s="427"/>
      <c r="JE73" s="427"/>
      <c r="JF73" s="427"/>
      <c r="JG73" s="427"/>
      <c r="JH73" s="427"/>
      <c r="JI73" s="427"/>
      <c r="JJ73" s="427"/>
      <c r="JK73" s="427"/>
      <c r="JL73" s="427"/>
      <c r="JM73" s="427"/>
      <c r="JN73" s="427"/>
      <c r="JO73" s="427"/>
      <c r="JP73" s="427"/>
      <c r="JQ73" s="427"/>
      <c r="JR73" s="427"/>
      <c r="JS73" s="427"/>
      <c r="JT73" s="427"/>
      <c r="JU73" s="427"/>
      <c r="JV73" s="427"/>
      <c r="JW73" s="427"/>
      <c r="JX73" s="427"/>
      <c r="JY73" s="427"/>
      <c r="JZ73" s="427"/>
      <c r="KA73" s="427"/>
      <c r="KB73" s="427"/>
      <c r="KC73" s="427"/>
      <c r="KD73" s="427"/>
      <c r="KE73" s="427"/>
      <c r="KF73" s="427"/>
      <c r="KG73" s="427"/>
      <c r="KH73" s="427"/>
      <c r="KI73" s="427"/>
      <c r="KJ73" s="427"/>
      <c r="KK73" s="427"/>
      <c r="KL73" s="427"/>
      <c r="KM73" s="427"/>
      <c r="KN73" s="427"/>
      <c r="KO73" s="427"/>
      <c r="KP73" s="427"/>
      <c r="KQ73" s="427"/>
      <c r="KR73" s="427"/>
      <c r="KS73" s="427"/>
      <c r="KT73" s="427"/>
      <c r="KU73" s="427"/>
      <c r="KV73" s="427"/>
      <c r="KW73" s="427"/>
      <c r="KX73" s="427"/>
      <c r="KY73" s="427"/>
      <c r="KZ73" s="427"/>
      <c r="LA73" s="427"/>
      <c r="LB73" s="427"/>
      <c r="LC73" s="427"/>
      <c r="LD73" s="427"/>
      <c r="LE73" s="427"/>
      <c r="LF73" s="427"/>
      <c r="LG73" s="427"/>
      <c r="LH73" s="427"/>
      <c r="LI73" s="427"/>
      <c r="LJ73" s="427"/>
      <c r="LK73" s="427"/>
      <c r="LL73" s="427"/>
      <c r="LM73" s="427"/>
      <c r="LN73" s="427"/>
      <c r="LO73" s="427"/>
      <c r="LP73" s="427"/>
      <c r="LQ73" s="427"/>
      <c r="LR73" s="427"/>
      <c r="LS73" s="427"/>
      <c r="LT73" s="427"/>
      <c r="LU73" s="427"/>
      <c r="LV73" s="427"/>
      <c r="LW73" s="427"/>
      <c r="LX73" s="427"/>
      <c r="LY73" s="427"/>
      <c r="LZ73" s="427"/>
      <c r="MA73" s="427"/>
      <c r="MB73" s="427"/>
      <c r="MC73" s="427"/>
      <c r="MD73" s="427"/>
      <c r="ME73" s="427"/>
      <c r="MF73" s="427"/>
      <c r="MG73" s="427"/>
      <c r="MH73" s="427"/>
      <c r="MI73" s="427"/>
      <c r="MJ73" s="427"/>
      <c r="MK73" s="427"/>
      <c r="ML73" s="427"/>
      <c r="MM73" s="427"/>
      <c r="MN73" s="427"/>
      <c r="MO73" s="427"/>
      <c r="MP73" s="427"/>
      <c r="MQ73" s="427"/>
      <c r="MR73" s="427"/>
      <c r="MS73" s="427"/>
      <c r="MT73" s="427"/>
      <c r="MU73" s="427"/>
      <c r="MV73" s="427"/>
      <c r="MW73" s="427"/>
      <c r="MX73" s="427"/>
      <c r="MY73" s="427"/>
      <c r="MZ73" s="427"/>
      <c r="NA73" s="427"/>
      <c r="NB73" s="427"/>
      <c r="NC73" s="427"/>
      <c r="ND73" s="427"/>
      <c r="NE73" s="427"/>
      <c r="NF73" s="427"/>
      <c r="NG73" s="427"/>
      <c r="NH73" s="427"/>
      <c r="NI73" s="427"/>
      <c r="NJ73" s="427"/>
      <c r="NK73" s="427"/>
      <c r="NL73" s="427"/>
      <c r="NM73" s="427"/>
      <c r="NN73" s="427"/>
      <c r="NO73" s="427"/>
      <c r="NP73" s="427"/>
      <c r="NQ73" s="427"/>
      <c r="NR73" s="427"/>
      <c r="NS73" s="427"/>
      <c r="NT73" s="427"/>
      <c r="NU73" s="427"/>
      <c r="NV73" s="427"/>
      <c r="NW73" s="427"/>
      <c r="NX73" s="427"/>
      <c r="NY73" s="427"/>
      <c r="NZ73" s="427"/>
      <c r="OA73" s="427"/>
      <c r="OB73" s="427"/>
      <c r="OC73" s="427"/>
      <c r="OD73" s="427"/>
      <c r="OE73" s="427"/>
      <c r="OF73" s="427"/>
      <c r="OG73" s="427"/>
      <c r="OH73" s="427"/>
      <c r="OI73" s="427"/>
      <c r="OJ73" s="427"/>
      <c r="OK73" s="427"/>
      <c r="OL73" s="427"/>
      <c r="OM73" s="427"/>
      <c r="ON73" s="427"/>
      <c r="OO73" s="427"/>
      <c r="OP73" s="427"/>
      <c r="OQ73" s="427"/>
      <c r="OR73" s="427"/>
      <c r="OS73" s="427"/>
      <c r="OT73" s="427"/>
      <c r="OU73" s="427"/>
      <c r="OV73" s="427"/>
      <c r="OW73" s="427"/>
      <c r="OX73" s="427"/>
      <c r="OY73" s="427"/>
      <c r="OZ73" s="427"/>
      <c r="PA73" s="427"/>
      <c r="PB73" s="427"/>
      <c r="PC73" s="427"/>
      <c r="PD73" s="427"/>
      <c r="PE73" s="427"/>
      <c r="PF73" s="427"/>
      <c r="PG73" s="427"/>
      <c r="PH73" s="427"/>
      <c r="PI73" s="427"/>
      <c r="PJ73" s="427"/>
      <c r="PK73" s="427"/>
      <c r="PL73" s="427"/>
      <c r="PM73" s="427"/>
      <c r="PN73" s="427"/>
      <c r="PO73" s="427"/>
      <c r="PP73" s="427"/>
      <c r="PQ73" s="427"/>
      <c r="PR73" s="427"/>
      <c r="PS73" s="427"/>
      <c r="PT73" s="427"/>
      <c r="PU73" s="427"/>
      <c r="PV73" s="427"/>
      <c r="PW73" s="427"/>
      <c r="PX73" s="427"/>
      <c r="PY73" s="427"/>
      <c r="PZ73" s="427"/>
      <c r="QA73" s="427"/>
      <c r="QB73" s="427"/>
      <c r="QC73" s="427"/>
      <c r="QD73" s="427"/>
      <c r="QE73" s="427"/>
      <c r="QF73" s="427"/>
      <c r="QG73" s="427"/>
      <c r="QH73" s="427"/>
      <c r="QI73" s="427"/>
      <c r="QJ73" s="427"/>
      <c r="QK73" s="427"/>
      <c r="QL73" s="427"/>
      <c r="QM73" s="427"/>
      <c r="QN73" s="427"/>
      <c r="QO73" s="427"/>
      <c r="QP73" s="427"/>
      <c r="QQ73" s="427"/>
      <c r="QR73" s="427"/>
      <c r="QS73" s="427"/>
      <c r="QT73" s="427"/>
      <c r="QU73" s="427"/>
      <c r="QV73" s="427"/>
      <c r="QW73" s="427"/>
      <c r="QX73" s="427"/>
      <c r="QY73" s="427"/>
      <c r="QZ73" s="427"/>
      <c r="RA73" s="427"/>
      <c r="RB73" s="427"/>
      <c r="RC73" s="427"/>
      <c r="RD73" s="427"/>
      <c r="RE73" s="427"/>
      <c r="RF73" s="427"/>
      <c r="RG73" s="427"/>
      <c r="RH73" s="427"/>
      <c r="RI73" s="427"/>
      <c r="RJ73" s="427"/>
      <c r="RK73" s="427"/>
      <c r="RL73" s="427"/>
      <c r="RM73" s="427"/>
      <c r="RN73" s="427"/>
      <c r="RO73" s="427"/>
      <c r="RP73" s="427"/>
      <c r="RQ73" s="427"/>
      <c r="RR73" s="427"/>
      <c r="RS73" s="427"/>
      <c r="RT73" s="427"/>
      <c r="RU73" s="427"/>
      <c r="RV73" s="427"/>
      <c r="RW73" s="427"/>
      <c r="RX73" s="427"/>
      <c r="RY73" s="427"/>
      <c r="RZ73" s="427"/>
      <c r="SA73" s="427"/>
      <c r="SB73" s="427"/>
      <c r="SC73" s="427"/>
      <c r="SD73" s="427"/>
      <c r="SE73" s="427"/>
      <c r="SF73" s="427"/>
      <c r="SG73" s="427"/>
      <c r="SH73" s="427"/>
      <c r="SI73" s="427"/>
      <c r="SJ73" s="427"/>
      <c r="SK73" s="427"/>
      <c r="SL73" s="427"/>
      <c r="SM73" s="427"/>
      <c r="SN73" s="427"/>
      <c r="SO73" s="427"/>
      <c r="SP73" s="427"/>
      <c r="SQ73" s="427"/>
      <c r="SR73" s="427"/>
      <c r="SS73" s="427"/>
      <c r="ST73" s="427"/>
      <c r="SU73" s="427"/>
      <c r="SV73" s="427"/>
      <c r="SW73" s="427"/>
      <c r="SX73" s="427"/>
      <c r="SY73" s="427"/>
      <c r="SZ73" s="427"/>
      <c r="TA73" s="427"/>
      <c r="TB73" s="427"/>
      <c r="TC73" s="427"/>
    </row>
    <row r="74" spans="1:523" s="378" customFormat="1" ht="15.75">
      <c r="A74" s="435"/>
      <c r="B74" s="436"/>
      <c r="C74" s="432"/>
      <c r="D74" s="387"/>
      <c r="E74" s="430"/>
      <c r="F74" s="372"/>
      <c r="G74" s="372"/>
      <c r="H74" s="387"/>
      <c r="I74" s="387"/>
      <c r="J74" s="431"/>
      <c r="K74" s="433"/>
      <c r="L74" s="525">
        <v>0</v>
      </c>
      <c r="M74" s="104"/>
      <c r="N74" s="594"/>
      <c r="O74" s="594"/>
      <c r="P74" s="594"/>
      <c r="Q74" s="594"/>
      <c r="R74" s="594"/>
      <c r="S74" s="594"/>
      <c r="T74" s="594"/>
      <c r="U74" s="594"/>
      <c r="V74" s="594"/>
      <c r="W74" s="594"/>
      <c r="X74" s="594"/>
      <c r="Y74" s="594"/>
      <c r="Z74" s="594"/>
      <c r="AA74" s="594"/>
      <c r="AB74" s="594"/>
      <c r="AC74" s="594"/>
      <c r="AD74" s="594"/>
      <c r="AE74" s="594"/>
      <c r="AF74" s="594"/>
      <c r="AG74" s="594"/>
      <c r="AH74" s="594"/>
      <c r="AI74" s="594"/>
      <c r="AJ74" s="594"/>
      <c r="AK74" s="594"/>
      <c r="AL74" s="594"/>
      <c r="AM74" s="594"/>
      <c r="AN74" s="594"/>
      <c r="AO74" s="594"/>
      <c r="AP74" s="594"/>
      <c r="AQ74" s="594"/>
      <c r="AR74" s="594"/>
      <c r="AS74" s="594"/>
      <c r="AT74" s="594"/>
      <c r="AU74" s="594"/>
      <c r="AV74" s="594"/>
      <c r="AW74" s="594"/>
      <c r="AX74" s="594"/>
      <c r="AY74" s="594"/>
      <c r="AZ74" s="594"/>
      <c r="BA74" s="594"/>
      <c r="BB74" s="594"/>
      <c r="BC74" s="594"/>
      <c r="BD74" s="594"/>
      <c r="BE74" s="594"/>
      <c r="BF74" s="594"/>
      <c r="BG74" s="594"/>
      <c r="BH74" s="594"/>
      <c r="BI74" s="594"/>
      <c r="BJ74" s="594"/>
      <c r="BK74" s="594"/>
      <c r="BL74" s="594"/>
      <c r="BM74" s="594"/>
      <c r="BN74" s="594"/>
      <c r="BO74" s="594"/>
      <c r="BP74" s="594"/>
      <c r="BQ74" s="594"/>
      <c r="BR74" s="594"/>
      <c r="BS74" s="594"/>
      <c r="BT74" s="594"/>
      <c r="BU74" s="594"/>
      <c r="BV74" s="594"/>
      <c r="BW74" s="594"/>
      <c r="BX74" s="594"/>
      <c r="BY74" s="594"/>
      <c r="BZ74" s="594"/>
      <c r="CA74" s="594"/>
      <c r="CB74" s="594"/>
      <c r="CC74" s="594"/>
      <c r="CD74" s="594"/>
      <c r="CE74" s="594"/>
      <c r="CF74" s="594"/>
      <c r="CG74" s="594"/>
      <c r="CH74" s="594"/>
      <c r="CI74" s="594"/>
      <c r="CJ74" s="594"/>
      <c r="CK74" s="594"/>
      <c r="CL74" s="594"/>
      <c r="CM74" s="594"/>
      <c r="CN74" s="594"/>
      <c r="CO74" s="594"/>
      <c r="CP74" s="594"/>
      <c r="CQ74" s="594"/>
      <c r="CR74" s="594"/>
      <c r="CS74" s="594"/>
      <c r="CT74" s="594"/>
      <c r="CU74" s="594"/>
      <c r="CV74" s="594"/>
      <c r="CW74" s="594"/>
      <c r="CX74" s="594"/>
      <c r="CY74" s="594"/>
      <c r="CZ74" s="594"/>
      <c r="DA74" s="594"/>
      <c r="DB74" s="594"/>
      <c r="DC74" s="594"/>
      <c r="DD74" s="594"/>
      <c r="DE74" s="594"/>
      <c r="DF74" s="594"/>
      <c r="DG74" s="594"/>
      <c r="DH74" s="594"/>
      <c r="DI74" s="594"/>
      <c r="DJ74" s="594"/>
      <c r="DK74" s="594"/>
      <c r="DL74" s="594"/>
      <c r="DM74" s="594"/>
      <c r="DN74" s="594"/>
      <c r="DO74" s="594"/>
      <c r="DP74" s="594"/>
      <c r="DQ74" s="594"/>
      <c r="DR74" s="594"/>
      <c r="DS74" s="594"/>
      <c r="DT74" s="594"/>
      <c r="DU74" s="594"/>
      <c r="DV74" s="594"/>
      <c r="DW74" s="594"/>
      <c r="DX74" s="594"/>
      <c r="DY74" s="594"/>
      <c r="DZ74" s="594"/>
      <c r="EA74" s="594"/>
      <c r="EB74" s="594"/>
      <c r="EC74" s="594"/>
      <c r="ED74" s="594"/>
      <c r="EE74" s="594"/>
      <c r="EF74" s="594"/>
      <c r="EG74" s="594"/>
      <c r="EH74" s="594"/>
      <c r="EI74" s="594"/>
      <c r="EJ74" s="594"/>
      <c r="EK74" s="594"/>
      <c r="EL74" s="594"/>
      <c r="EM74" s="594"/>
      <c r="EN74" s="594"/>
      <c r="EO74" s="594"/>
      <c r="EP74" s="594"/>
      <c r="EQ74" s="594"/>
      <c r="ER74" s="594"/>
      <c r="ES74" s="594"/>
      <c r="ET74" s="594"/>
      <c r="EU74" s="594"/>
      <c r="EV74" s="594"/>
      <c r="EW74" s="594"/>
      <c r="EX74" s="594"/>
      <c r="EY74" s="594"/>
      <c r="EZ74" s="594"/>
      <c r="FA74" s="594"/>
      <c r="FB74" s="594"/>
      <c r="FC74" s="594"/>
      <c r="FD74" s="594"/>
      <c r="FE74" s="594"/>
      <c r="FF74" s="594"/>
      <c r="FG74" s="594"/>
      <c r="FH74" s="594"/>
      <c r="FI74" s="594"/>
      <c r="FJ74" s="594"/>
      <c r="FK74" s="594"/>
      <c r="FL74" s="594"/>
      <c r="FM74" s="594"/>
      <c r="FN74" s="594"/>
      <c r="FO74" s="594"/>
      <c r="FP74" s="594"/>
      <c r="FQ74" s="594"/>
      <c r="FR74" s="594"/>
      <c r="FS74" s="427"/>
      <c r="FT74" s="427"/>
      <c r="FU74" s="427"/>
      <c r="FV74" s="427"/>
      <c r="FW74" s="427"/>
      <c r="FX74" s="427"/>
      <c r="FY74" s="427"/>
      <c r="FZ74" s="427"/>
      <c r="GA74" s="427"/>
      <c r="GB74" s="427"/>
      <c r="GC74" s="427"/>
      <c r="GD74" s="427"/>
      <c r="GE74" s="427"/>
      <c r="GF74" s="427"/>
      <c r="GG74" s="427"/>
      <c r="GH74" s="427"/>
      <c r="GI74" s="427"/>
      <c r="GJ74" s="427"/>
      <c r="GK74" s="427"/>
      <c r="GL74" s="427"/>
      <c r="GM74" s="427"/>
      <c r="GN74" s="427"/>
      <c r="GO74" s="427"/>
      <c r="GP74" s="427"/>
      <c r="GQ74" s="427"/>
      <c r="GR74" s="427"/>
      <c r="GS74" s="427"/>
      <c r="GT74" s="427"/>
      <c r="GU74" s="427"/>
      <c r="GV74" s="427"/>
      <c r="GW74" s="427"/>
      <c r="GX74" s="427"/>
      <c r="GY74" s="427"/>
      <c r="GZ74" s="427"/>
      <c r="HA74" s="427"/>
      <c r="HB74" s="427"/>
      <c r="HC74" s="427"/>
      <c r="HD74" s="427"/>
      <c r="HE74" s="427"/>
      <c r="HF74" s="427"/>
      <c r="HG74" s="427"/>
      <c r="HH74" s="427"/>
      <c r="HI74" s="427"/>
      <c r="HJ74" s="427"/>
      <c r="HK74" s="427"/>
      <c r="HL74" s="427"/>
      <c r="HM74" s="427"/>
      <c r="HN74" s="427"/>
      <c r="HO74" s="427"/>
      <c r="HP74" s="427"/>
      <c r="HQ74" s="427"/>
      <c r="HR74" s="427"/>
      <c r="HS74" s="427"/>
      <c r="HT74" s="427"/>
      <c r="HU74" s="427"/>
      <c r="HV74" s="427"/>
      <c r="HW74" s="427"/>
      <c r="HX74" s="427"/>
      <c r="HY74" s="427"/>
      <c r="HZ74" s="427"/>
      <c r="IA74" s="427"/>
      <c r="IB74" s="427"/>
      <c r="IC74" s="427"/>
      <c r="ID74" s="427"/>
      <c r="IE74" s="427"/>
      <c r="IF74" s="427"/>
      <c r="IG74" s="427"/>
      <c r="IH74" s="427"/>
      <c r="II74" s="427"/>
      <c r="IJ74" s="427"/>
      <c r="IK74" s="427"/>
      <c r="IL74" s="427"/>
      <c r="IM74" s="427"/>
      <c r="IN74" s="427"/>
      <c r="IO74" s="427"/>
      <c r="IP74" s="427"/>
      <c r="IQ74" s="427"/>
      <c r="IR74" s="427"/>
      <c r="IS74" s="427"/>
      <c r="IT74" s="427"/>
      <c r="IU74" s="427"/>
      <c r="IV74" s="427"/>
      <c r="IW74" s="427"/>
      <c r="IX74" s="427"/>
      <c r="IY74" s="427"/>
      <c r="IZ74" s="427"/>
      <c r="JA74" s="427"/>
      <c r="JB74" s="427"/>
      <c r="JC74" s="427"/>
      <c r="JD74" s="427"/>
      <c r="JE74" s="427"/>
      <c r="JF74" s="427"/>
      <c r="JG74" s="427"/>
      <c r="JH74" s="427"/>
      <c r="JI74" s="427"/>
      <c r="JJ74" s="427"/>
      <c r="JK74" s="427"/>
      <c r="JL74" s="427"/>
      <c r="JM74" s="427"/>
      <c r="JN74" s="427"/>
      <c r="JO74" s="427"/>
      <c r="JP74" s="427"/>
      <c r="JQ74" s="427"/>
      <c r="JR74" s="427"/>
      <c r="JS74" s="427"/>
      <c r="JT74" s="427"/>
      <c r="JU74" s="427"/>
      <c r="JV74" s="427"/>
      <c r="JW74" s="427"/>
      <c r="JX74" s="427"/>
      <c r="JY74" s="427"/>
      <c r="JZ74" s="427"/>
      <c r="KA74" s="427"/>
      <c r="KB74" s="427"/>
      <c r="KC74" s="427"/>
      <c r="KD74" s="427"/>
      <c r="KE74" s="427"/>
      <c r="KF74" s="427"/>
      <c r="KG74" s="427"/>
      <c r="KH74" s="427"/>
      <c r="KI74" s="427"/>
      <c r="KJ74" s="427"/>
      <c r="KK74" s="427"/>
      <c r="KL74" s="427"/>
      <c r="KM74" s="427"/>
      <c r="KN74" s="427"/>
      <c r="KO74" s="427"/>
      <c r="KP74" s="427"/>
      <c r="KQ74" s="427"/>
      <c r="KR74" s="427"/>
      <c r="KS74" s="427"/>
      <c r="KT74" s="427"/>
      <c r="KU74" s="427"/>
      <c r="KV74" s="427"/>
      <c r="KW74" s="427"/>
      <c r="KX74" s="427"/>
      <c r="KY74" s="427"/>
      <c r="KZ74" s="427"/>
      <c r="LA74" s="427"/>
      <c r="LB74" s="427"/>
      <c r="LC74" s="427"/>
      <c r="LD74" s="427"/>
      <c r="LE74" s="427"/>
      <c r="LF74" s="427"/>
      <c r="LG74" s="427"/>
      <c r="LH74" s="427"/>
      <c r="LI74" s="427"/>
      <c r="LJ74" s="427"/>
      <c r="LK74" s="427"/>
      <c r="LL74" s="427"/>
      <c r="LM74" s="427"/>
      <c r="LN74" s="427"/>
      <c r="LO74" s="427"/>
      <c r="LP74" s="427"/>
      <c r="LQ74" s="427"/>
      <c r="LR74" s="427"/>
      <c r="LS74" s="427"/>
      <c r="LT74" s="427"/>
      <c r="LU74" s="427"/>
      <c r="LV74" s="427"/>
      <c r="LW74" s="427"/>
      <c r="LX74" s="427"/>
      <c r="LY74" s="427"/>
      <c r="LZ74" s="427"/>
      <c r="MA74" s="427"/>
      <c r="MB74" s="427"/>
      <c r="MC74" s="427"/>
      <c r="MD74" s="427"/>
      <c r="ME74" s="427"/>
      <c r="MF74" s="427"/>
      <c r="MG74" s="427"/>
      <c r="MH74" s="427"/>
      <c r="MI74" s="427"/>
      <c r="MJ74" s="427"/>
      <c r="MK74" s="427"/>
      <c r="ML74" s="427"/>
      <c r="MM74" s="427"/>
      <c r="MN74" s="427"/>
      <c r="MO74" s="427"/>
      <c r="MP74" s="427"/>
      <c r="MQ74" s="427"/>
      <c r="MR74" s="427"/>
      <c r="MS74" s="427"/>
      <c r="MT74" s="427"/>
      <c r="MU74" s="427"/>
      <c r="MV74" s="427"/>
      <c r="MW74" s="427"/>
      <c r="MX74" s="427"/>
      <c r="MY74" s="427"/>
      <c r="MZ74" s="427"/>
      <c r="NA74" s="427"/>
      <c r="NB74" s="427"/>
      <c r="NC74" s="427"/>
      <c r="ND74" s="427"/>
      <c r="NE74" s="427"/>
      <c r="NF74" s="427"/>
      <c r="NG74" s="427"/>
      <c r="NH74" s="427"/>
      <c r="NI74" s="427"/>
      <c r="NJ74" s="427"/>
      <c r="NK74" s="427"/>
      <c r="NL74" s="427"/>
      <c r="NM74" s="427"/>
      <c r="NN74" s="427"/>
      <c r="NO74" s="427"/>
      <c r="NP74" s="427"/>
      <c r="NQ74" s="427"/>
      <c r="NR74" s="427"/>
      <c r="NS74" s="427"/>
      <c r="NT74" s="427"/>
      <c r="NU74" s="427"/>
      <c r="NV74" s="427"/>
      <c r="NW74" s="427"/>
      <c r="NX74" s="427"/>
      <c r="NY74" s="427"/>
      <c r="NZ74" s="427"/>
      <c r="OA74" s="427"/>
      <c r="OB74" s="427"/>
      <c r="OC74" s="427"/>
      <c r="OD74" s="427"/>
      <c r="OE74" s="427"/>
      <c r="OF74" s="427"/>
      <c r="OG74" s="427"/>
      <c r="OH74" s="427"/>
      <c r="OI74" s="427"/>
      <c r="OJ74" s="427"/>
      <c r="OK74" s="427"/>
      <c r="OL74" s="427"/>
      <c r="OM74" s="427"/>
      <c r="ON74" s="427"/>
      <c r="OO74" s="427"/>
      <c r="OP74" s="427"/>
      <c r="OQ74" s="427"/>
      <c r="OR74" s="427"/>
      <c r="OS74" s="427"/>
      <c r="OT74" s="427"/>
      <c r="OU74" s="427"/>
      <c r="OV74" s="427"/>
      <c r="OW74" s="427"/>
      <c r="OX74" s="427"/>
      <c r="OY74" s="427"/>
      <c r="OZ74" s="427"/>
      <c r="PA74" s="427"/>
      <c r="PB74" s="427"/>
      <c r="PC74" s="427"/>
      <c r="PD74" s="427"/>
      <c r="PE74" s="427"/>
      <c r="PF74" s="427"/>
      <c r="PG74" s="427"/>
      <c r="PH74" s="427"/>
      <c r="PI74" s="427"/>
      <c r="PJ74" s="427"/>
      <c r="PK74" s="427"/>
      <c r="PL74" s="427"/>
      <c r="PM74" s="427"/>
      <c r="PN74" s="427"/>
      <c r="PO74" s="427"/>
      <c r="PP74" s="427"/>
      <c r="PQ74" s="427"/>
      <c r="PR74" s="427"/>
      <c r="PS74" s="427"/>
      <c r="PT74" s="427"/>
      <c r="PU74" s="427"/>
      <c r="PV74" s="427"/>
      <c r="PW74" s="427"/>
      <c r="PX74" s="427"/>
      <c r="PY74" s="427"/>
      <c r="PZ74" s="427"/>
      <c r="QA74" s="427"/>
      <c r="QB74" s="427"/>
      <c r="QC74" s="427"/>
      <c r="QD74" s="427"/>
      <c r="QE74" s="427"/>
      <c r="QF74" s="427"/>
      <c r="QG74" s="427"/>
      <c r="QH74" s="427"/>
      <c r="QI74" s="427"/>
      <c r="QJ74" s="427"/>
      <c r="QK74" s="427"/>
      <c r="QL74" s="427"/>
      <c r="QM74" s="427"/>
      <c r="QN74" s="427"/>
      <c r="QO74" s="427"/>
      <c r="QP74" s="427"/>
      <c r="QQ74" s="427"/>
      <c r="QR74" s="427"/>
      <c r="QS74" s="427"/>
      <c r="QT74" s="427"/>
      <c r="QU74" s="427"/>
      <c r="QV74" s="427"/>
      <c r="QW74" s="427"/>
      <c r="QX74" s="427"/>
      <c r="QY74" s="427"/>
      <c r="QZ74" s="427"/>
      <c r="RA74" s="427"/>
      <c r="RB74" s="427"/>
      <c r="RC74" s="427"/>
      <c r="RD74" s="427"/>
      <c r="RE74" s="427"/>
      <c r="RF74" s="427"/>
      <c r="RG74" s="427"/>
      <c r="RH74" s="427"/>
      <c r="RI74" s="427"/>
      <c r="RJ74" s="427"/>
      <c r="RK74" s="427"/>
      <c r="RL74" s="427"/>
      <c r="RM74" s="427"/>
      <c r="RN74" s="427"/>
      <c r="RO74" s="427"/>
      <c r="RP74" s="427"/>
      <c r="RQ74" s="427"/>
      <c r="RR74" s="427"/>
      <c r="RS74" s="427"/>
      <c r="RT74" s="427"/>
      <c r="RU74" s="427"/>
      <c r="RV74" s="427"/>
      <c r="RW74" s="427"/>
      <c r="RX74" s="427"/>
      <c r="RY74" s="427"/>
      <c r="RZ74" s="427"/>
      <c r="SA74" s="427"/>
      <c r="SB74" s="427"/>
      <c r="SC74" s="427"/>
      <c r="SD74" s="427"/>
      <c r="SE74" s="427"/>
      <c r="SF74" s="427"/>
      <c r="SG74" s="427"/>
      <c r="SH74" s="427"/>
      <c r="SI74" s="427"/>
      <c r="SJ74" s="427"/>
      <c r="SK74" s="427"/>
      <c r="SL74" s="427"/>
      <c r="SM74" s="427"/>
      <c r="SN74" s="427"/>
      <c r="SO74" s="427"/>
      <c r="SP74" s="427"/>
      <c r="SQ74" s="427"/>
      <c r="SR74" s="427"/>
      <c r="SS74" s="427"/>
      <c r="ST74" s="427"/>
      <c r="SU74" s="427"/>
      <c r="SV74" s="427"/>
      <c r="SW74" s="427"/>
      <c r="SX74" s="427"/>
      <c r="SY74" s="427"/>
      <c r="SZ74" s="427"/>
      <c r="TA74" s="427"/>
      <c r="TB74" s="427"/>
      <c r="TC74" s="427"/>
    </row>
    <row r="75" spans="1:523" s="378" customFormat="1" ht="15.75">
      <c r="A75" s="435"/>
      <c r="B75" s="436"/>
      <c r="C75" s="432"/>
      <c r="D75" s="387"/>
      <c r="E75" s="430"/>
      <c r="F75" s="372"/>
      <c r="G75" s="372"/>
      <c r="H75" s="387"/>
      <c r="I75" s="387"/>
      <c r="J75" s="431"/>
      <c r="K75" s="433"/>
      <c r="L75" s="525">
        <v>0</v>
      </c>
      <c r="M75" s="104"/>
      <c r="N75" s="594"/>
      <c r="O75" s="594"/>
      <c r="P75" s="594"/>
      <c r="Q75" s="594"/>
      <c r="R75" s="594"/>
      <c r="S75" s="594"/>
      <c r="T75" s="594"/>
      <c r="U75" s="594"/>
      <c r="V75" s="594"/>
      <c r="W75" s="594"/>
      <c r="X75" s="594"/>
      <c r="Y75" s="594"/>
      <c r="Z75" s="594"/>
      <c r="AA75" s="594"/>
      <c r="AB75" s="594"/>
      <c r="AC75" s="594"/>
      <c r="AD75" s="594"/>
      <c r="AE75" s="594"/>
      <c r="AF75" s="594"/>
      <c r="AG75" s="594"/>
      <c r="AH75" s="594"/>
      <c r="AI75" s="594"/>
      <c r="AJ75" s="594"/>
      <c r="AK75" s="594"/>
      <c r="AL75" s="594"/>
      <c r="AM75" s="594"/>
      <c r="AN75" s="594"/>
      <c r="AO75" s="594"/>
      <c r="AP75" s="594"/>
      <c r="AQ75" s="594"/>
      <c r="AR75" s="594"/>
      <c r="AS75" s="594"/>
      <c r="AT75" s="594"/>
      <c r="AU75" s="594"/>
      <c r="AV75" s="594"/>
      <c r="AW75" s="594"/>
      <c r="AX75" s="594"/>
      <c r="AY75" s="594"/>
      <c r="AZ75" s="594"/>
      <c r="BA75" s="594"/>
      <c r="BB75" s="594"/>
      <c r="BC75" s="594"/>
      <c r="BD75" s="594"/>
      <c r="BE75" s="594"/>
      <c r="BF75" s="594"/>
      <c r="BG75" s="594"/>
      <c r="BH75" s="594"/>
      <c r="BI75" s="594"/>
      <c r="BJ75" s="594"/>
      <c r="BK75" s="594"/>
      <c r="BL75" s="594"/>
      <c r="BM75" s="594"/>
      <c r="BN75" s="594"/>
      <c r="BO75" s="594"/>
      <c r="BP75" s="594"/>
      <c r="BQ75" s="594"/>
      <c r="BR75" s="594"/>
      <c r="BS75" s="594"/>
      <c r="BT75" s="594"/>
      <c r="BU75" s="594"/>
      <c r="BV75" s="594"/>
      <c r="BW75" s="594"/>
      <c r="BX75" s="594"/>
      <c r="BY75" s="594"/>
      <c r="BZ75" s="594"/>
      <c r="CA75" s="594"/>
      <c r="CB75" s="594"/>
      <c r="CC75" s="594"/>
      <c r="CD75" s="594"/>
      <c r="CE75" s="594"/>
      <c r="CF75" s="594"/>
      <c r="CG75" s="594"/>
      <c r="CH75" s="594"/>
      <c r="CI75" s="594"/>
      <c r="CJ75" s="594"/>
      <c r="CK75" s="594"/>
      <c r="CL75" s="594"/>
      <c r="CM75" s="594"/>
      <c r="CN75" s="594"/>
      <c r="CO75" s="594"/>
      <c r="CP75" s="594"/>
      <c r="CQ75" s="594"/>
      <c r="CR75" s="594"/>
      <c r="CS75" s="594"/>
      <c r="CT75" s="594"/>
      <c r="CU75" s="594"/>
      <c r="CV75" s="594"/>
      <c r="CW75" s="594"/>
      <c r="CX75" s="594"/>
      <c r="CY75" s="594"/>
      <c r="CZ75" s="594"/>
      <c r="DA75" s="594"/>
      <c r="DB75" s="594"/>
      <c r="DC75" s="594"/>
      <c r="DD75" s="594"/>
      <c r="DE75" s="594"/>
      <c r="DF75" s="594"/>
      <c r="DG75" s="594"/>
      <c r="DH75" s="594"/>
      <c r="DI75" s="594"/>
      <c r="DJ75" s="594"/>
      <c r="DK75" s="594"/>
      <c r="DL75" s="594"/>
      <c r="DM75" s="594"/>
      <c r="DN75" s="594"/>
      <c r="DO75" s="594"/>
      <c r="DP75" s="594"/>
      <c r="DQ75" s="594"/>
      <c r="DR75" s="594"/>
      <c r="DS75" s="594"/>
      <c r="DT75" s="594"/>
      <c r="DU75" s="594"/>
      <c r="DV75" s="594"/>
      <c r="DW75" s="594"/>
      <c r="DX75" s="594"/>
      <c r="DY75" s="594"/>
      <c r="DZ75" s="594"/>
      <c r="EA75" s="594"/>
      <c r="EB75" s="594"/>
      <c r="EC75" s="594"/>
      <c r="ED75" s="594"/>
      <c r="EE75" s="594"/>
      <c r="EF75" s="594"/>
      <c r="EG75" s="594"/>
      <c r="EH75" s="594"/>
      <c r="EI75" s="594"/>
      <c r="EJ75" s="594"/>
      <c r="EK75" s="594"/>
      <c r="EL75" s="594"/>
      <c r="EM75" s="594"/>
      <c r="EN75" s="594"/>
      <c r="EO75" s="594"/>
      <c r="EP75" s="594"/>
      <c r="EQ75" s="594"/>
      <c r="ER75" s="594"/>
      <c r="ES75" s="594"/>
      <c r="ET75" s="594"/>
      <c r="EU75" s="594"/>
      <c r="EV75" s="594"/>
      <c r="EW75" s="594"/>
      <c r="EX75" s="594"/>
      <c r="EY75" s="594"/>
      <c r="EZ75" s="594"/>
      <c r="FA75" s="594"/>
      <c r="FB75" s="594"/>
      <c r="FC75" s="594"/>
      <c r="FD75" s="594"/>
      <c r="FE75" s="594"/>
      <c r="FF75" s="594"/>
      <c r="FG75" s="594"/>
      <c r="FH75" s="594"/>
      <c r="FI75" s="594"/>
      <c r="FJ75" s="594"/>
      <c r="FK75" s="594"/>
      <c r="FL75" s="594"/>
      <c r="FM75" s="594"/>
      <c r="FN75" s="594"/>
      <c r="FO75" s="594"/>
      <c r="FP75" s="594"/>
      <c r="FQ75" s="594"/>
      <c r="FR75" s="594"/>
      <c r="FS75" s="594"/>
      <c r="FT75" s="594"/>
      <c r="FU75" s="594"/>
      <c r="FV75" s="594"/>
      <c r="FW75" s="594"/>
      <c r="FX75" s="594"/>
      <c r="FY75" s="594"/>
      <c r="FZ75" s="594"/>
      <c r="GA75" s="594"/>
      <c r="GB75" s="594"/>
      <c r="GC75" s="594"/>
      <c r="GD75" s="594"/>
      <c r="GE75" s="594"/>
      <c r="GF75" s="594"/>
      <c r="GG75" s="594"/>
      <c r="GH75" s="594"/>
      <c r="GI75" s="594"/>
      <c r="GJ75" s="594"/>
      <c r="GK75" s="594"/>
      <c r="GL75" s="594"/>
      <c r="GM75" s="594"/>
      <c r="GN75" s="594"/>
      <c r="GO75" s="594"/>
      <c r="GP75" s="594"/>
      <c r="GQ75" s="594"/>
      <c r="GR75" s="594"/>
      <c r="GS75" s="594"/>
      <c r="GT75" s="594"/>
      <c r="GU75" s="594"/>
      <c r="GV75" s="594"/>
      <c r="GW75" s="594"/>
      <c r="GX75" s="594"/>
      <c r="GY75" s="594"/>
      <c r="GZ75" s="594"/>
      <c r="HA75" s="594"/>
      <c r="HB75" s="427"/>
      <c r="HC75" s="427"/>
      <c r="HD75" s="427"/>
      <c r="HE75" s="427"/>
      <c r="HF75" s="427"/>
      <c r="HG75" s="427"/>
      <c r="HH75" s="427"/>
      <c r="HI75" s="427"/>
      <c r="HJ75" s="427"/>
      <c r="HK75" s="427"/>
      <c r="HL75" s="427"/>
      <c r="HM75" s="427"/>
      <c r="HN75" s="427"/>
      <c r="HO75" s="427"/>
      <c r="HP75" s="427"/>
      <c r="HQ75" s="427"/>
      <c r="HR75" s="427"/>
      <c r="HS75" s="427"/>
      <c r="HT75" s="427"/>
      <c r="HU75" s="427"/>
      <c r="HV75" s="427"/>
      <c r="HW75" s="427"/>
      <c r="HX75" s="427"/>
      <c r="HY75" s="427"/>
      <c r="HZ75" s="427"/>
      <c r="IA75" s="427"/>
      <c r="IB75" s="427"/>
      <c r="IC75" s="427"/>
      <c r="ID75" s="427"/>
      <c r="IE75" s="427"/>
      <c r="IF75" s="427"/>
      <c r="IG75" s="427"/>
      <c r="IH75" s="427"/>
      <c r="II75" s="427"/>
      <c r="IJ75" s="427"/>
      <c r="IK75" s="427"/>
      <c r="IL75" s="427"/>
      <c r="IM75" s="427"/>
      <c r="IN75" s="427"/>
      <c r="IO75" s="427"/>
      <c r="IP75" s="427"/>
      <c r="IQ75" s="427"/>
      <c r="IR75" s="427"/>
      <c r="IS75" s="427"/>
      <c r="IT75" s="427"/>
      <c r="IU75" s="427"/>
      <c r="IV75" s="427"/>
      <c r="IW75" s="427"/>
      <c r="IX75" s="427"/>
      <c r="IY75" s="427"/>
      <c r="IZ75" s="427"/>
      <c r="JA75" s="427"/>
      <c r="JB75" s="427"/>
      <c r="JC75" s="427"/>
      <c r="JD75" s="427"/>
      <c r="JE75" s="427"/>
      <c r="JF75" s="427"/>
      <c r="JG75" s="427"/>
      <c r="JH75" s="427"/>
      <c r="JI75" s="427"/>
      <c r="JJ75" s="427"/>
      <c r="JK75" s="427"/>
      <c r="JL75" s="427"/>
      <c r="JM75" s="427"/>
      <c r="JN75" s="427"/>
      <c r="JO75" s="427"/>
      <c r="JP75" s="427"/>
      <c r="JQ75" s="427"/>
      <c r="JR75" s="427"/>
      <c r="JS75" s="427"/>
      <c r="JT75" s="427"/>
      <c r="JU75" s="427"/>
      <c r="JV75" s="427"/>
      <c r="JW75" s="427"/>
      <c r="JX75" s="427"/>
      <c r="JY75" s="427"/>
      <c r="JZ75" s="427"/>
      <c r="KA75" s="427"/>
      <c r="KB75" s="427"/>
      <c r="KC75" s="427"/>
      <c r="KD75" s="427"/>
      <c r="KE75" s="427"/>
      <c r="KF75" s="427"/>
      <c r="KG75" s="427"/>
      <c r="KH75" s="427"/>
      <c r="KI75" s="427"/>
      <c r="KJ75" s="427"/>
      <c r="KK75" s="427"/>
      <c r="KL75" s="427"/>
      <c r="KM75" s="427"/>
      <c r="KN75" s="427"/>
      <c r="KO75" s="427"/>
      <c r="KP75" s="427"/>
      <c r="KQ75" s="427"/>
      <c r="KR75" s="427"/>
      <c r="KS75" s="427"/>
      <c r="KT75" s="427"/>
      <c r="KU75" s="427"/>
      <c r="KV75" s="427"/>
      <c r="KW75" s="427"/>
      <c r="KX75" s="427"/>
      <c r="KY75" s="427"/>
      <c r="KZ75" s="427"/>
      <c r="LA75" s="427"/>
      <c r="LB75" s="427"/>
      <c r="LC75" s="427"/>
      <c r="LD75" s="427"/>
      <c r="LE75" s="427"/>
      <c r="LF75" s="427"/>
      <c r="LG75" s="427"/>
      <c r="LH75" s="427"/>
      <c r="LI75" s="427"/>
      <c r="LJ75" s="427"/>
      <c r="LK75" s="427"/>
      <c r="LL75" s="427"/>
      <c r="LM75" s="427"/>
      <c r="LN75" s="427"/>
      <c r="LO75" s="427"/>
      <c r="LP75" s="427"/>
      <c r="LQ75" s="427"/>
      <c r="LR75" s="427"/>
      <c r="LS75" s="427"/>
      <c r="LT75" s="427"/>
      <c r="LU75" s="427"/>
      <c r="LV75" s="427"/>
      <c r="LW75" s="427"/>
      <c r="LX75" s="427"/>
      <c r="LY75" s="427"/>
      <c r="LZ75" s="427"/>
      <c r="MA75" s="427"/>
      <c r="MB75" s="427"/>
      <c r="MC75" s="427"/>
      <c r="MD75" s="427"/>
      <c r="ME75" s="427"/>
      <c r="MF75" s="427"/>
      <c r="MG75" s="427"/>
      <c r="MH75" s="427"/>
      <c r="MI75" s="427"/>
      <c r="MJ75" s="427"/>
      <c r="MK75" s="427"/>
      <c r="ML75" s="427"/>
      <c r="MM75" s="427"/>
      <c r="MN75" s="427"/>
      <c r="MO75" s="427"/>
      <c r="MP75" s="427"/>
      <c r="MQ75" s="427"/>
      <c r="MR75" s="427"/>
      <c r="MS75" s="427"/>
      <c r="MT75" s="427"/>
      <c r="MU75" s="427"/>
      <c r="MV75" s="427"/>
      <c r="MW75" s="427"/>
      <c r="MX75" s="427"/>
      <c r="MY75" s="427"/>
      <c r="MZ75" s="427"/>
      <c r="NA75" s="427"/>
      <c r="NB75" s="427"/>
      <c r="NC75" s="427"/>
      <c r="ND75" s="427"/>
      <c r="NE75" s="427"/>
      <c r="NF75" s="427"/>
      <c r="NG75" s="427"/>
      <c r="NH75" s="427"/>
      <c r="NI75" s="427"/>
      <c r="NJ75" s="427"/>
      <c r="NK75" s="427"/>
      <c r="NL75" s="427"/>
      <c r="NM75" s="427"/>
      <c r="NN75" s="427"/>
      <c r="NO75" s="427"/>
      <c r="NP75" s="427"/>
      <c r="NQ75" s="427"/>
      <c r="NR75" s="427"/>
      <c r="NS75" s="427"/>
      <c r="NT75" s="427"/>
      <c r="NU75" s="427"/>
      <c r="NV75" s="427"/>
      <c r="NW75" s="427"/>
      <c r="NX75" s="427"/>
      <c r="NY75" s="427"/>
      <c r="NZ75" s="427"/>
      <c r="OA75" s="427"/>
      <c r="OB75" s="427"/>
      <c r="OC75" s="427"/>
      <c r="OD75" s="427"/>
      <c r="OE75" s="427"/>
      <c r="OF75" s="427"/>
      <c r="OG75" s="427"/>
      <c r="OH75" s="427"/>
      <c r="OI75" s="427"/>
      <c r="OJ75" s="427"/>
      <c r="OK75" s="427"/>
      <c r="OL75" s="427"/>
      <c r="OM75" s="427"/>
      <c r="ON75" s="427"/>
      <c r="OO75" s="427"/>
      <c r="OP75" s="427"/>
      <c r="OQ75" s="427"/>
      <c r="OR75" s="427"/>
      <c r="OS75" s="427"/>
      <c r="OT75" s="427"/>
      <c r="OU75" s="427"/>
      <c r="OV75" s="427"/>
      <c r="OW75" s="427"/>
      <c r="OX75" s="427"/>
      <c r="OY75" s="427"/>
      <c r="OZ75" s="427"/>
      <c r="PA75" s="427"/>
      <c r="PB75" s="427"/>
      <c r="PC75" s="427"/>
      <c r="PD75" s="427"/>
      <c r="PE75" s="427"/>
      <c r="PF75" s="427"/>
      <c r="PG75" s="427"/>
      <c r="PH75" s="427"/>
      <c r="PI75" s="427"/>
      <c r="PJ75" s="427"/>
      <c r="PK75" s="427"/>
      <c r="PL75" s="427"/>
      <c r="PM75" s="427"/>
      <c r="PN75" s="427"/>
      <c r="PO75" s="427"/>
      <c r="PP75" s="427"/>
      <c r="PQ75" s="427"/>
      <c r="PR75" s="427"/>
      <c r="PS75" s="427"/>
      <c r="PT75" s="427"/>
      <c r="PU75" s="427"/>
      <c r="PV75" s="427"/>
      <c r="PW75" s="427"/>
      <c r="PX75" s="427"/>
      <c r="PY75" s="427"/>
      <c r="PZ75" s="427"/>
      <c r="QA75" s="427"/>
      <c r="QB75" s="427"/>
      <c r="QC75" s="427"/>
      <c r="QD75" s="427"/>
      <c r="QE75" s="427"/>
      <c r="QF75" s="427"/>
      <c r="QG75" s="427"/>
      <c r="QH75" s="427"/>
      <c r="QI75" s="427"/>
      <c r="QJ75" s="427"/>
      <c r="QK75" s="427"/>
      <c r="QL75" s="427"/>
      <c r="QM75" s="427"/>
      <c r="QN75" s="427"/>
      <c r="QO75" s="427"/>
      <c r="QP75" s="427"/>
      <c r="QQ75" s="427"/>
      <c r="QR75" s="427"/>
      <c r="QS75" s="427"/>
      <c r="QT75" s="427"/>
      <c r="QU75" s="427"/>
      <c r="QV75" s="427"/>
      <c r="QW75" s="427"/>
      <c r="QX75" s="427"/>
      <c r="QY75" s="427"/>
      <c r="QZ75" s="427"/>
      <c r="RA75" s="427"/>
      <c r="RB75" s="427"/>
      <c r="RC75" s="427"/>
      <c r="RD75" s="427"/>
      <c r="RE75" s="427"/>
      <c r="RF75" s="427"/>
      <c r="RG75" s="427"/>
      <c r="RH75" s="427"/>
      <c r="RI75" s="427"/>
      <c r="RJ75" s="427"/>
      <c r="RK75" s="427"/>
      <c r="RL75" s="427"/>
      <c r="RM75" s="427"/>
      <c r="RN75" s="427"/>
      <c r="RO75" s="427"/>
      <c r="RP75" s="427"/>
      <c r="RQ75" s="427"/>
      <c r="RR75" s="427"/>
      <c r="RS75" s="427"/>
      <c r="RT75" s="427"/>
      <c r="RU75" s="427"/>
      <c r="RV75" s="427"/>
      <c r="RW75" s="427"/>
      <c r="RX75" s="427"/>
      <c r="RY75" s="427"/>
      <c r="RZ75" s="427"/>
      <c r="SA75" s="427"/>
      <c r="SB75" s="427"/>
      <c r="SC75" s="427"/>
      <c r="SD75" s="427"/>
      <c r="SE75" s="427"/>
      <c r="SF75" s="427"/>
      <c r="SG75" s="427"/>
      <c r="SH75" s="427"/>
      <c r="SI75" s="427"/>
      <c r="SJ75" s="427"/>
      <c r="SK75" s="427"/>
      <c r="SL75" s="427"/>
      <c r="SM75" s="427"/>
      <c r="SN75" s="427"/>
      <c r="SO75" s="427"/>
      <c r="SP75" s="427"/>
      <c r="SQ75" s="427"/>
      <c r="SR75" s="427"/>
      <c r="SS75" s="427"/>
      <c r="ST75" s="427"/>
      <c r="SU75" s="427"/>
      <c r="SV75" s="427"/>
      <c r="SW75" s="427"/>
      <c r="SX75" s="427"/>
      <c r="SY75" s="427"/>
      <c r="SZ75" s="427"/>
      <c r="TA75" s="427"/>
      <c r="TB75" s="427"/>
      <c r="TC75" s="427"/>
    </row>
    <row r="76" spans="1:523" s="374" customFormat="1" ht="15.75">
      <c r="A76" s="435"/>
      <c r="B76" s="436"/>
      <c r="C76" s="432"/>
      <c r="D76" s="387"/>
      <c r="E76" s="430"/>
      <c r="F76" s="372"/>
      <c r="G76" s="372"/>
      <c r="H76" s="387"/>
      <c r="I76" s="387"/>
      <c r="J76" s="431"/>
      <c r="K76" s="433"/>
      <c r="L76" s="525">
        <v>0</v>
      </c>
      <c r="M76" s="104"/>
      <c r="N76" s="594"/>
      <c r="O76" s="594"/>
      <c r="P76" s="594"/>
      <c r="Q76" s="594"/>
      <c r="R76" s="594"/>
      <c r="S76" s="594"/>
      <c r="T76" s="594"/>
      <c r="U76" s="594"/>
      <c r="V76" s="594"/>
      <c r="W76" s="594"/>
      <c r="X76" s="594"/>
      <c r="Y76" s="594"/>
      <c r="Z76" s="594"/>
      <c r="AA76" s="594"/>
      <c r="AB76" s="594"/>
      <c r="AC76" s="594"/>
      <c r="AD76" s="594"/>
      <c r="AE76" s="594"/>
      <c r="AF76" s="594"/>
      <c r="AG76" s="594"/>
      <c r="AH76" s="594"/>
      <c r="AI76" s="594"/>
      <c r="AJ76" s="594"/>
      <c r="AK76" s="594"/>
      <c r="AL76" s="594"/>
      <c r="AM76" s="594"/>
      <c r="AN76" s="594"/>
      <c r="AO76" s="594"/>
      <c r="AP76" s="594"/>
      <c r="AQ76" s="594"/>
      <c r="AR76" s="594"/>
      <c r="AS76" s="594"/>
      <c r="AT76" s="594"/>
      <c r="AU76" s="594"/>
      <c r="AV76" s="594"/>
      <c r="AW76" s="594"/>
      <c r="AX76" s="594"/>
      <c r="AY76" s="594"/>
      <c r="AZ76" s="594"/>
      <c r="BA76" s="594"/>
      <c r="BB76" s="594"/>
      <c r="BC76" s="594"/>
      <c r="BD76" s="594"/>
      <c r="BE76" s="594"/>
      <c r="BF76" s="594"/>
      <c r="BG76" s="594"/>
      <c r="BH76" s="594"/>
      <c r="BI76" s="594"/>
      <c r="BJ76" s="594"/>
      <c r="BK76" s="594"/>
      <c r="BL76" s="594"/>
      <c r="BM76" s="594"/>
      <c r="BN76" s="594"/>
      <c r="BO76" s="594"/>
      <c r="BP76" s="594"/>
      <c r="BQ76" s="594"/>
      <c r="BR76" s="594"/>
      <c r="BS76" s="594"/>
      <c r="BT76" s="594"/>
      <c r="BU76" s="594"/>
      <c r="BV76" s="594"/>
      <c r="BW76" s="594"/>
      <c r="BX76" s="594"/>
      <c r="BY76" s="594"/>
      <c r="BZ76" s="594"/>
      <c r="CA76" s="594"/>
      <c r="CB76" s="594"/>
      <c r="CC76" s="594"/>
      <c r="CD76" s="594"/>
      <c r="CE76" s="594"/>
      <c r="CF76" s="594"/>
      <c r="CG76" s="594"/>
      <c r="CH76" s="594"/>
      <c r="CI76" s="594"/>
      <c r="CJ76" s="594"/>
      <c r="CK76" s="594"/>
      <c r="CL76" s="594"/>
      <c r="CM76" s="594"/>
      <c r="CN76" s="594"/>
      <c r="CO76" s="594"/>
      <c r="CP76" s="594"/>
      <c r="CQ76" s="594"/>
      <c r="CR76" s="594"/>
      <c r="CS76" s="594"/>
      <c r="CT76" s="594"/>
      <c r="CU76" s="594"/>
      <c r="CV76" s="594"/>
      <c r="CW76" s="594"/>
      <c r="CX76" s="594"/>
      <c r="CY76" s="594"/>
      <c r="CZ76" s="594"/>
      <c r="DA76" s="594"/>
      <c r="DB76" s="594"/>
      <c r="DC76" s="594"/>
      <c r="DD76" s="594"/>
      <c r="DE76" s="594"/>
      <c r="DF76" s="594"/>
      <c r="DG76" s="594"/>
      <c r="DH76" s="594"/>
      <c r="DI76" s="594"/>
      <c r="DJ76" s="594"/>
      <c r="DK76" s="594"/>
      <c r="DL76" s="594"/>
      <c r="DM76" s="594"/>
      <c r="DN76" s="594"/>
      <c r="DO76" s="594"/>
      <c r="DP76" s="594"/>
      <c r="DQ76" s="594"/>
      <c r="DR76" s="594"/>
      <c r="DS76" s="594"/>
      <c r="DT76" s="594"/>
      <c r="DU76" s="594"/>
      <c r="DV76" s="594"/>
      <c r="DW76" s="594"/>
      <c r="DX76" s="594"/>
      <c r="DY76" s="594"/>
      <c r="DZ76" s="594"/>
      <c r="EA76" s="594"/>
      <c r="EB76" s="594"/>
      <c r="EC76" s="594"/>
      <c r="ED76" s="594"/>
      <c r="EE76" s="594"/>
      <c r="EF76" s="594"/>
      <c r="EG76" s="594"/>
      <c r="EH76" s="594"/>
      <c r="EI76" s="594"/>
      <c r="EJ76" s="594"/>
      <c r="EK76" s="594"/>
      <c r="EL76" s="594"/>
      <c r="EM76" s="594"/>
      <c r="EN76" s="594"/>
      <c r="EO76" s="594"/>
      <c r="EP76" s="594"/>
      <c r="EQ76" s="594"/>
      <c r="ER76" s="594"/>
      <c r="ES76" s="594"/>
      <c r="ET76" s="594"/>
      <c r="EU76" s="594"/>
      <c r="EV76" s="594"/>
      <c r="EW76" s="594"/>
      <c r="EX76" s="594"/>
      <c r="EY76" s="594"/>
      <c r="EZ76" s="594"/>
      <c r="FA76" s="594"/>
      <c r="FB76" s="594"/>
      <c r="FC76" s="594"/>
      <c r="FD76" s="594"/>
      <c r="FE76" s="594"/>
      <c r="FF76" s="594"/>
      <c r="FG76" s="594"/>
      <c r="FH76" s="594"/>
      <c r="FI76" s="594"/>
      <c r="FJ76" s="594"/>
      <c r="FK76" s="594"/>
      <c r="FL76" s="594"/>
      <c r="FM76" s="594"/>
      <c r="FN76" s="594"/>
      <c r="FO76" s="594"/>
      <c r="FP76" s="594"/>
      <c r="FQ76" s="594"/>
      <c r="FR76" s="594"/>
      <c r="FS76" s="594"/>
      <c r="FT76" s="594"/>
      <c r="FU76" s="594"/>
      <c r="FV76" s="594"/>
      <c r="FW76" s="594"/>
      <c r="FX76" s="594"/>
      <c r="FY76" s="594"/>
      <c r="FZ76" s="594"/>
      <c r="GA76" s="594"/>
      <c r="GB76" s="594"/>
      <c r="GC76" s="594"/>
      <c r="GD76" s="594"/>
      <c r="GE76" s="594"/>
      <c r="GF76" s="594"/>
      <c r="GG76" s="594"/>
      <c r="GH76" s="594"/>
      <c r="GI76" s="594"/>
      <c r="GJ76" s="594"/>
      <c r="GK76" s="594"/>
      <c r="GL76" s="594"/>
      <c r="GM76" s="594"/>
      <c r="GN76" s="594"/>
      <c r="GO76" s="594"/>
      <c r="GP76" s="594"/>
      <c r="GQ76" s="594"/>
      <c r="GR76" s="594"/>
      <c r="GS76" s="594"/>
      <c r="GT76" s="594"/>
      <c r="GU76" s="594"/>
      <c r="GV76" s="594"/>
      <c r="GW76" s="594"/>
      <c r="GX76" s="594"/>
      <c r="GY76" s="594"/>
      <c r="GZ76" s="594"/>
      <c r="HA76" s="594"/>
    </row>
    <row r="77" spans="1:523" s="374" customFormat="1" ht="15.75">
      <c r="A77" s="435"/>
      <c r="B77" s="436"/>
      <c r="C77" s="437"/>
      <c r="D77" s="437"/>
      <c r="E77" s="438"/>
      <c r="F77" s="438"/>
      <c r="G77" s="438"/>
      <c r="H77" s="371"/>
      <c r="I77" s="387"/>
      <c r="J77" s="431"/>
      <c r="K77" s="434"/>
      <c r="L77" s="525">
        <v>0</v>
      </c>
      <c r="M77" s="104"/>
      <c r="N77" s="594"/>
      <c r="O77" s="594"/>
      <c r="P77" s="594"/>
      <c r="Q77" s="594"/>
      <c r="R77" s="594"/>
      <c r="S77" s="594"/>
      <c r="T77" s="594"/>
      <c r="U77" s="594"/>
      <c r="V77" s="594"/>
      <c r="W77" s="594"/>
      <c r="X77" s="594"/>
      <c r="Y77" s="594"/>
      <c r="Z77" s="594"/>
      <c r="AA77" s="594"/>
      <c r="AB77" s="594"/>
      <c r="AC77" s="594"/>
      <c r="AD77" s="594"/>
      <c r="AE77" s="594"/>
      <c r="AF77" s="594"/>
      <c r="AG77" s="594"/>
      <c r="AH77" s="594"/>
      <c r="AI77" s="594"/>
      <c r="AJ77" s="594"/>
      <c r="AK77" s="594"/>
      <c r="AL77" s="594"/>
      <c r="AM77" s="594"/>
      <c r="AN77" s="594"/>
      <c r="AO77" s="594"/>
      <c r="AP77" s="594"/>
      <c r="AQ77" s="594"/>
      <c r="AR77" s="594"/>
      <c r="AS77" s="594"/>
      <c r="AT77" s="594"/>
      <c r="AU77" s="594"/>
      <c r="AV77" s="594"/>
      <c r="AW77" s="594"/>
      <c r="AX77" s="594"/>
      <c r="AY77" s="594"/>
      <c r="AZ77" s="594"/>
      <c r="BA77" s="594"/>
      <c r="BB77" s="594"/>
      <c r="BC77" s="594"/>
      <c r="BD77" s="594"/>
      <c r="BE77" s="594"/>
      <c r="BF77" s="594"/>
      <c r="BG77" s="594"/>
      <c r="BH77" s="594"/>
      <c r="BI77" s="594"/>
      <c r="BJ77" s="594"/>
      <c r="BK77" s="594"/>
      <c r="BL77" s="594"/>
      <c r="BM77" s="594"/>
      <c r="BN77" s="594"/>
      <c r="BO77" s="594"/>
      <c r="BP77" s="594"/>
      <c r="BQ77" s="594"/>
      <c r="BR77" s="594"/>
      <c r="BS77" s="594"/>
      <c r="BT77" s="594"/>
      <c r="BU77" s="594"/>
      <c r="BV77" s="594"/>
      <c r="BW77" s="594"/>
      <c r="BX77" s="594"/>
      <c r="BY77" s="594"/>
      <c r="BZ77" s="594"/>
      <c r="CA77" s="594"/>
      <c r="CB77" s="594"/>
      <c r="CC77" s="594"/>
      <c r="CD77" s="594"/>
      <c r="CE77" s="594"/>
      <c r="CF77" s="594"/>
      <c r="CG77" s="594"/>
      <c r="CH77" s="594"/>
      <c r="CI77" s="594"/>
      <c r="CJ77" s="594"/>
      <c r="CK77" s="594"/>
      <c r="CL77" s="594"/>
      <c r="CM77" s="594"/>
      <c r="CN77" s="594"/>
      <c r="CO77" s="594"/>
      <c r="CP77" s="594"/>
      <c r="CQ77" s="594"/>
      <c r="CR77" s="594"/>
      <c r="CS77" s="594"/>
      <c r="CT77" s="594"/>
      <c r="CU77" s="594"/>
      <c r="CV77" s="594"/>
      <c r="CW77" s="594"/>
      <c r="CX77" s="594"/>
      <c r="CY77" s="594"/>
      <c r="CZ77" s="594"/>
      <c r="DA77" s="594"/>
      <c r="DB77" s="594"/>
      <c r="DC77" s="594"/>
      <c r="DD77" s="594"/>
      <c r="DE77" s="594"/>
      <c r="DF77" s="594"/>
      <c r="DG77" s="594"/>
      <c r="DH77" s="594"/>
      <c r="DI77" s="594"/>
      <c r="DJ77" s="594"/>
      <c r="DK77" s="594"/>
      <c r="DL77" s="594"/>
      <c r="DM77" s="594"/>
      <c r="DN77" s="594"/>
      <c r="DO77" s="594"/>
      <c r="DP77" s="594"/>
      <c r="DQ77" s="594"/>
      <c r="DR77" s="594"/>
      <c r="DS77" s="594"/>
      <c r="DT77" s="594"/>
      <c r="DU77" s="594"/>
      <c r="DV77" s="594"/>
      <c r="DW77" s="594"/>
      <c r="DX77" s="594"/>
      <c r="DY77" s="594"/>
      <c r="DZ77" s="594"/>
      <c r="EA77" s="594"/>
      <c r="EB77" s="594"/>
      <c r="EC77" s="594"/>
      <c r="ED77" s="594"/>
      <c r="EE77" s="594"/>
      <c r="EF77" s="594"/>
      <c r="EG77" s="594"/>
      <c r="EH77" s="594"/>
      <c r="EI77" s="594"/>
      <c r="EJ77" s="594"/>
      <c r="EK77" s="594"/>
      <c r="EL77" s="594"/>
      <c r="EM77" s="594"/>
      <c r="EN77" s="594"/>
      <c r="EO77" s="594"/>
      <c r="EP77" s="594"/>
      <c r="EQ77" s="594"/>
      <c r="ER77" s="594"/>
      <c r="ES77" s="594"/>
      <c r="ET77" s="594"/>
      <c r="EU77" s="594"/>
      <c r="EV77" s="594"/>
      <c r="EW77" s="594"/>
      <c r="EX77" s="594"/>
      <c r="EY77" s="594"/>
      <c r="EZ77" s="594"/>
      <c r="FA77" s="594"/>
      <c r="FB77" s="594"/>
      <c r="FC77" s="594"/>
      <c r="FD77" s="594"/>
      <c r="FE77" s="594"/>
      <c r="FF77" s="594"/>
      <c r="FG77" s="594"/>
      <c r="FH77" s="594"/>
      <c r="FI77" s="594"/>
      <c r="FJ77" s="594"/>
      <c r="FK77" s="594"/>
      <c r="FL77" s="594"/>
      <c r="FM77" s="594"/>
      <c r="FN77" s="594"/>
      <c r="FO77" s="594"/>
      <c r="FP77" s="594"/>
      <c r="FQ77" s="594"/>
      <c r="FR77" s="594"/>
      <c r="FS77" s="594"/>
      <c r="FT77" s="594"/>
      <c r="FU77" s="594"/>
      <c r="FV77" s="594"/>
      <c r="FW77" s="594"/>
      <c r="FX77" s="594"/>
      <c r="FY77" s="594"/>
      <c r="FZ77" s="594"/>
      <c r="GA77" s="594"/>
      <c r="GB77" s="594"/>
      <c r="GC77" s="594"/>
      <c r="GD77" s="594"/>
      <c r="GE77" s="594"/>
      <c r="GF77" s="594"/>
      <c r="GG77" s="594"/>
      <c r="GH77" s="594"/>
      <c r="GI77" s="594"/>
      <c r="GJ77" s="594"/>
      <c r="GK77" s="594"/>
      <c r="GL77" s="594"/>
      <c r="GM77" s="594"/>
      <c r="GN77" s="594"/>
      <c r="GO77" s="594"/>
      <c r="GP77" s="594"/>
      <c r="GQ77" s="594"/>
      <c r="GR77" s="594"/>
      <c r="GS77" s="594"/>
      <c r="GT77" s="594"/>
      <c r="GU77" s="594"/>
      <c r="GV77" s="594"/>
      <c r="GW77" s="594"/>
      <c r="GX77" s="594"/>
      <c r="GY77" s="594"/>
      <c r="GZ77" s="594"/>
      <c r="HA77" s="594"/>
    </row>
    <row r="78" spans="1:523" s="374" customFormat="1" ht="15.75">
      <c r="A78" s="435"/>
      <c r="B78" s="436"/>
      <c r="C78" s="437"/>
      <c r="D78" s="437"/>
      <c r="E78" s="438"/>
      <c r="F78" s="438"/>
      <c r="G78" s="438"/>
      <c r="H78" s="371"/>
      <c r="I78" s="387"/>
      <c r="J78" s="431"/>
      <c r="K78" s="434"/>
      <c r="L78" s="525">
        <v>0</v>
      </c>
      <c r="M78" s="104"/>
      <c r="N78" s="594"/>
      <c r="O78" s="594"/>
      <c r="P78" s="594"/>
      <c r="Q78" s="594"/>
      <c r="R78" s="594"/>
      <c r="S78" s="594"/>
      <c r="T78" s="594"/>
      <c r="U78" s="594"/>
      <c r="V78" s="594"/>
      <c r="W78" s="594"/>
      <c r="X78" s="594"/>
      <c r="Y78" s="594"/>
      <c r="Z78" s="594"/>
      <c r="AA78" s="594"/>
      <c r="AB78" s="594"/>
      <c r="AC78" s="594"/>
      <c r="AD78" s="594"/>
      <c r="AE78" s="594"/>
      <c r="AF78" s="594"/>
      <c r="AG78" s="594"/>
      <c r="AH78" s="594"/>
      <c r="AI78" s="594"/>
      <c r="AJ78" s="594"/>
      <c r="AK78" s="594"/>
      <c r="AL78" s="594"/>
      <c r="AM78" s="594"/>
      <c r="AN78" s="594"/>
      <c r="AO78" s="594"/>
      <c r="AP78" s="594"/>
      <c r="AQ78" s="594"/>
      <c r="AR78" s="594"/>
      <c r="AS78" s="594"/>
      <c r="AT78" s="594"/>
      <c r="AU78" s="594"/>
      <c r="AV78" s="594"/>
      <c r="AW78" s="594"/>
      <c r="AX78" s="594"/>
      <c r="AY78" s="594"/>
      <c r="AZ78" s="594"/>
      <c r="BA78" s="594"/>
      <c r="BB78" s="594"/>
      <c r="BC78" s="594"/>
      <c r="BD78" s="594"/>
      <c r="BE78" s="594"/>
      <c r="BF78" s="594"/>
      <c r="BG78" s="594"/>
      <c r="BH78" s="594"/>
      <c r="BI78" s="594"/>
      <c r="BJ78" s="594"/>
      <c r="BK78" s="594"/>
      <c r="BL78" s="594"/>
      <c r="BM78" s="594"/>
      <c r="BN78" s="594"/>
      <c r="BO78" s="594"/>
      <c r="BP78" s="594"/>
      <c r="BQ78" s="594"/>
      <c r="BR78" s="594"/>
      <c r="BS78" s="594"/>
      <c r="BT78" s="594"/>
      <c r="BU78" s="594"/>
      <c r="BV78" s="594"/>
      <c r="BW78" s="594"/>
      <c r="BX78" s="594"/>
      <c r="BY78" s="594"/>
      <c r="BZ78" s="594"/>
      <c r="CA78" s="594"/>
      <c r="CB78" s="594"/>
      <c r="CC78" s="594"/>
      <c r="CD78" s="594"/>
      <c r="CE78" s="594"/>
      <c r="CF78" s="594"/>
      <c r="CG78" s="594"/>
      <c r="CH78" s="594"/>
      <c r="CI78" s="594"/>
      <c r="CJ78" s="594"/>
      <c r="CK78" s="594"/>
      <c r="CL78" s="594"/>
      <c r="CM78" s="594"/>
      <c r="CN78" s="594"/>
      <c r="CO78" s="594"/>
      <c r="CP78" s="594"/>
      <c r="CQ78" s="594"/>
      <c r="CR78" s="594"/>
      <c r="CS78" s="594"/>
      <c r="CT78" s="594"/>
      <c r="CU78" s="594"/>
      <c r="CV78" s="594"/>
      <c r="CW78" s="594"/>
      <c r="CX78" s="594"/>
      <c r="CY78" s="594"/>
      <c r="CZ78" s="594"/>
      <c r="DA78" s="594"/>
      <c r="DB78" s="594"/>
      <c r="DC78" s="594"/>
      <c r="DD78" s="594"/>
      <c r="DE78" s="594"/>
      <c r="DF78" s="594"/>
      <c r="DG78" s="594"/>
      <c r="DH78" s="594"/>
      <c r="DI78" s="594"/>
      <c r="DJ78" s="594"/>
      <c r="DK78" s="594"/>
      <c r="DL78" s="594"/>
      <c r="DM78" s="594"/>
      <c r="DN78" s="594"/>
      <c r="DO78" s="594"/>
      <c r="DP78" s="594"/>
      <c r="DQ78" s="594"/>
      <c r="DR78" s="594"/>
      <c r="DS78" s="594"/>
      <c r="DT78" s="594"/>
      <c r="DU78" s="594"/>
      <c r="DV78" s="594"/>
      <c r="DW78" s="594"/>
      <c r="DX78" s="594"/>
      <c r="DY78" s="594"/>
      <c r="DZ78" s="594"/>
      <c r="EA78" s="594"/>
      <c r="EB78" s="594"/>
      <c r="EC78" s="594"/>
      <c r="ED78" s="594"/>
      <c r="EE78" s="594"/>
      <c r="EF78" s="594"/>
      <c r="EG78" s="594"/>
      <c r="EH78" s="594"/>
      <c r="EI78" s="594"/>
      <c r="EJ78" s="594"/>
      <c r="EK78" s="594"/>
      <c r="EL78" s="594"/>
      <c r="EM78" s="594"/>
      <c r="EN78" s="594"/>
      <c r="EO78" s="594"/>
      <c r="EP78" s="594"/>
      <c r="EQ78" s="594"/>
      <c r="ER78" s="594"/>
      <c r="ES78" s="594"/>
      <c r="ET78" s="594"/>
      <c r="EU78" s="594"/>
      <c r="EV78" s="594"/>
      <c r="EW78" s="594"/>
      <c r="EX78" s="594"/>
      <c r="EY78" s="594"/>
      <c r="EZ78" s="594"/>
      <c r="FA78" s="594"/>
      <c r="FB78" s="594"/>
      <c r="FC78" s="594"/>
      <c r="FD78" s="594"/>
      <c r="FE78" s="594"/>
      <c r="FF78" s="594"/>
      <c r="FG78" s="594"/>
      <c r="FH78" s="594"/>
      <c r="FI78" s="594"/>
      <c r="FJ78" s="594"/>
      <c r="FK78" s="594"/>
      <c r="FL78" s="594"/>
      <c r="FM78" s="594"/>
      <c r="FN78" s="594"/>
      <c r="FO78" s="594"/>
      <c r="FP78" s="594"/>
      <c r="FQ78" s="594"/>
      <c r="FR78" s="594"/>
      <c r="FS78" s="594"/>
      <c r="FT78" s="594"/>
      <c r="FU78" s="594"/>
      <c r="FV78" s="594"/>
      <c r="FW78" s="594"/>
      <c r="FX78" s="594"/>
      <c r="FY78" s="594"/>
      <c r="FZ78" s="594"/>
      <c r="GA78" s="594"/>
      <c r="GB78" s="594"/>
      <c r="GC78" s="594"/>
      <c r="GD78" s="594"/>
      <c r="GE78" s="594"/>
      <c r="GF78" s="594"/>
      <c r="GG78" s="594"/>
      <c r="GH78" s="594"/>
      <c r="GI78" s="594"/>
      <c r="GJ78" s="594"/>
      <c r="GK78" s="594"/>
      <c r="GL78" s="594"/>
      <c r="GM78" s="594"/>
      <c r="GN78" s="594"/>
      <c r="GO78" s="594"/>
      <c r="GP78" s="594"/>
      <c r="GQ78" s="594"/>
      <c r="GR78" s="594"/>
      <c r="GS78" s="594"/>
      <c r="GT78" s="594"/>
      <c r="GU78" s="594"/>
      <c r="GV78" s="594"/>
      <c r="GW78" s="594"/>
      <c r="GX78" s="594"/>
      <c r="GY78" s="594"/>
      <c r="GZ78" s="594"/>
      <c r="HA78" s="594"/>
    </row>
    <row r="79" spans="1:523" s="374" customFormat="1" ht="15.75">
      <c r="A79" s="435"/>
      <c r="B79" s="436"/>
      <c r="C79" s="437"/>
      <c r="D79" s="437"/>
      <c r="E79" s="438"/>
      <c r="F79" s="438"/>
      <c r="G79" s="438"/>
      <c r="H79" s="387"/>
      <c r="I79" s="387"/>
      <c r="J79" s="431"/>
      <c r="K79" s="434"/>
      <c r="L79" s="525">
        <v>0</v>
      </c>
      <c r="M79" s="104"/>
      <c r="N79" s="594"/>
      <c r="O79" s="594"/>
      <c r="P79" s="594"/>
      <c r="Q79" s="594"/>
      <c r="R79" s="594"/>
      <c r="S79" s="594"/>
      <c r="T79" s="594"/>
      <c r="U79" s="594"/>
      <c r="V79" s="594"/>
      <c r="W79" s="594"/>
      <c r="X79" s="594"/>
      <c r="Y79" s="594"/>
      <c r="Z79" s="594"/>
      <c r="AA79" s="594"/>
      <c r="AB79" s="594"/>
      <c r="AC79" s="594"/>
      <c r="AD79" s="594"/>
      <c r="AE79" s="594"/>
      <c r="AF79" s="594"/>
      <c r="AG79" s="594"/>
      <c r="AH79" s="594"/>
      <c r="AI79" s="594"/>
      <c r="AJ79" s="594"/>
      <c r="AK79" s="594"/>
      <c r="AL79" s="594"/>
      <c r="AM79" s="594"/>
      <c r="AN79" s="594"/>
      <c r="AO79" s="594"/>
      <c r="AP79" s="594"/>
      <c r="AQ79" s="594"/>
      <c r="AR79" s="594"/>
      <c r="AS79" s="594"/>
      <c r="AT79" s="594"/>
      <c r="AU79" s="594"/>
      <c r="AV79" s="594"/>
      <c r="AW79" s="594"/>
      <c r="AX79" s="594"/>
      <c r="AY79" s="594"/>
      <c r="AZ79" s="594"/>
      <c r="BA79" s="594"/>
      <c r="BB79" s="594"/>
      <c r="BC79" s="594"/>
      <c r="BD79" s="594"/>
      <c r="BE79" s="594"/>
      <c r="BF79" s="594"/>
      <c r="BG79" s="594"/>
      <c r="BH79" s="594"/>
      <c r="BI79" s="594"/>
      <c r="BJ79" s="594"/>
      <c r="BK79" s="594"/>
      <c r="BL79" s="594"/>
      <c r="BM79" s="594"/>
      <c r="BN79" s="594"/>
      <c r="BO79" s="594"/>
      <c r="BP79" s="594"/>
      <c r="BQ79" s="594"/>
      <c r="BR79" s="594"/>
      <c r="BS79" s="594"/>
      <c r="BT79" s="594"/>
      <c r="BU79" s="594"/>
      <c r="BV79" s="594"/>
      <c r="BW79" s="594"/>
      <c r="BX79" s="594"/>
      <c r="BY79" s="594"/>
      <c r="BZ79" s="594"/>
      <c r="CA79" s="594"/>
      <c r="CB79" s="594"/>
      <c r="CC79" s="594"/>
      <c r="CD79" s="594"/>
      <c r="CE79" s="594"/>
      <c r="CF79" s="594"/>
      <c r="CG79" s="594"/>
      <c r="CH79" s="594"/>
      <c r="CI79" s="594"/>
      <c r="CJ79" s="594"/>
      <c r="CK79" s="594"/>
      <c r="CL79" s="594"/>
      <c r="CM79" s="594"/>
      <c r="CN79" s="594"/>
      <c r="CO79" s="594"/>
      <c r="CP79" s="594"/>
      <c r="CQ79" s="594"/>
      <c r="CR79" s="594"/>
      <c r="CS79" s="594"/>
      <c r="CT79" s="594"/>
      <c r="CU79" s="594"/>
      <c r="CV79" s="594"/>
      <c r="CW79" s="594"/>
      <c r="CX79" s="594"/>
      <c r="CY79" s="594"/>
      <c r="CZ79" s="594"/>
      <c r="DA79" s="594"/>
      <c r="DB79" s="594"/>
      <c r="DC79" s="594"/>
      <c r="DD79" s="594"/>
      <c r="DE79" s="594"/>
      <c r="DF79" s="594"/>
      <c r="DG79" s="594"/>
      <c r="DH79" s="594"/>
      <c r="DI79" s="594"/>
      <c r="DJ79" s="594"/>
      <c r="DK79" s="594"/>
      <c r="DL79" s="594"/>
      <c r="DM79" s="594"/>
      <c r="DN79" s="594"/>
      <c r="DO79" s="594"/>
      <c r="DP79" s="594"/>
      <c r="DQ79" s="594"/>
      <c r="DR79" s="594"/>
      <c r="DS79" s="594"/>
      <c r="DT79" s="594"/>
      <c r="DU79" s="594"/>
      <c r="DV79" s="594"/>
      <c r="DW79" s="594"/>
      <c r="DX79" s="594"/>
      <c r="DY79" s="594"/>
      <c r="DZ79" s="594"/>
      <c r="EA79" s="594"/>
      <c r="EB79" s="594"/>
      <c r="EC79" s="594"/>
      <c r="ED79" s="594"/>
      <c r="EE79" s="594"/>
      <c r="EF79" s="594"/>
      <c r="EG79" s="594"/>
      <c r="EH79" s="594"/>
      <c r="EI79" s="594"/>
      <c r="EJ79" s="594"/>
      <c r="EK79" s="594"/>
      <c r="EL79" s="594"/>
      <c r="EM79" s="594"/>
      <c r="EN79" s="594"/>
      <c r="EO79" s="594"/>
      <c r="EP79" s="594"/>
      <c r="EQ79" s="594"/>
      <c r="ER79" s="594"/>
      <c r="ES79" s="594"/>
      <c r="ET79" s="594"/>
      <c r="EU79" s="594"/>
      <c r="EV79" s="594"/>
      <c r="EW79" s="594"/>
      <c r="EX79" s="594"/>
      <c r="EY79" s="594"/>
      <c r="EZ79" s="594"/>
      <c r="FA79" s="594"/>
      <c r="FB79" s="594"/>
      <c r="FC79" s="594"/>
      <c r="FD79" s="594"/>
      <c r="FE79" s="594"/>
      <c r="FF79" s="594"/>
      <c r="FG79" s="594"/>
      <c r="FH79" s="594"/>
      <c r="FI79" s="594"/>
      <c r="FJ79" s="594"/>
      <c r="FK79" s="594"/>
      <c r="FL79" s="594"/>
      <c r="FM79" s="594"/>
      <c r="FN79" s="594"/>
      <c r="FO79" s="594"/>
      <c r="FP79" s="594"/>
      <c r="FQ79" s="594"/>
      <c r="FR79" s="594"/>
      <c r="FS79" s="594"/>
      <c r="FT79" s="594"/>
      <c r="FU79" s="594"/>
      <c r="FV79" s="594"/>
      <c r="FW79" s="594"/>
      <c r="FX79" s="594"/>
      <c r="FY79" s="594"/>
      <c r="FZ79" s="594"/>
      <c r="GA79" s="594"/>
      <c r="GB79" s="594"/>
      <c r="GC79" s="594"/>
      <c r="GD79" s="594"/>
      <c r="GE79" s="594"/>
      <c r="GF79" s="594"/>
      <c r="GG79" s="594"/>
      <c r="GH79" s="594"/>
      <c r="GI79" s="594"/>
      <c r="GJ79" s="594"/>
      <c r="GK79" s="594"/>
      <c r="GL79" s="594"/>
      <c r="GM79" s="594"/>
      <c r="GN79" s="594"/>
      <c r="GO79" s="594"/>
      <c r="GP79" s="594"/>
      <c r="GQ79" s="594"/>
      <c r="GR79" s="594"/>
      <c r="GS79" s="594"/>
      <c r="GT79" s="594"/>
      <c r="GU79" s="594"/>
      <c r="GV79" s="594"/>
      <c r="GW79" s="594"/>
      <c r="GX79" s="594"/>
      <c r="GY79" s="594"/>
      <c r="GZ79" s="594"/>
      <c r="HA79" s="594"/>
    </row>
    <row r="80" spans="1:523" s="374" customFormat="1" ht="15.75">
      <c r="A80" s="435"/>
      <c r="B80" s="436"/>
      <c r="C80" s="437"/>
      <c r="D80" s="437"/>
      <c r="E80" s="438"/>
      <c r="F80" s="438"/>
      <c r="G80" s="438"/>
      <c r="H80" s="387"/>
      <c r="I80" s="387"/>
      <c r="J80" s="431"/>
      <c r="K80" s="434"/>
      <c r="L80" s="525">
        <v>0</v>
      </c>
      <c r="M80" s="104"/>
      <c r="N80" s="594"/>
      <c r="O80" s="594"/>
      <c r="P80" s="594"/>
      <c r="Q80" s="594"/>
      <c r="R80" s="594"/>
      <c r="S80" s="594"/>
      <c r="T80" s="594"/>
      <c r="U80" s="594"/>
      <c r="V80" s="594"/>
      <c r="W80" s="594"/>
      <c r="X80" s="594"/>
      <c r="Y80" s="594"/>
      <c r="Z80" s="594"/>
      <c r="AA80" s="594"/>
      <c r="AB80" s="594"/>
      <c r="AC80" s="594"/>
      <c r="AD80" s="594"/>
      <c r="AE80" s="594"/>
      <c r="AF80" s="594"/>
      <c r="AG80" s="594"/>
      <c r="AH80" s="594"/>
      <c r="AI80" s="594"/>
      <c r="AJ80" s="594"/>
      <c r="AK80" s="594"/>
      <c r="AL80" s="594"/>
      <c r="AM80" s="594"/>
      <c r="AN80" s="594"/>
      <c r="AO80" s="594"/>
      <c r="AP80" s="594"/>
      <c r="AQ80" s="594"/>
      <c r="AR80" s="594"/>
      <c r="AS80" s="594"/>
      <c r="AT80" s="594"/>
      <c r="AU80" s="594"/>
      <c r="AV80" s="594"/>
      <c r="AW80" s="594"/>
      <c r="AX80" s="594"/>
      <c r="AY80" s="594"/>
      <c r="AZ80" s="594"/>
      <c r="BA80" s="594"/>
      <c r="BB80" s="594"/>
      <c r="BC80" s="594"/>
      <c r="BD80" s="594"/>
      <c r="BE80" s="594"/>
      <c r="BF80" s="594"/>
      <c r="BG80" s="594"/>
      <c r="BH80" s="594"/>
      <c r="BI80" s="594"/>
      <c r="BJ80" s="594"/>
      <c r="BK80" s="594"/>
      <c r="BL80" s="594"/>
      <c r="BM80" s="594"/>
      <c r="BN80" s="594"/>
      <c r="BO80" s="594"/>
      <c r="BP80" s="594"/>
      <c r="BQ80" s="594"/>
      <c r="BR80" s="594"/>
      <c r="BS80" s="594"/>
      <c r="BT80" s="594"/>
      <c r="BU80" s="594"/>
      <c r="BV80" s="594"/>
      <c r="BW80" s="594"/>
      <c r="BX80" s="594"/>
      <c r="BY80" s="594"/>
      <c r="BZ80" s="594"/>
      <c r="CA80" s="594"/>
      <c r="CB80" s="594"/>
      <c r="CC80" s="594"/>
      <c r="CD80" s="594"/>
      <c r="CE80" s="594"/>
      <c r="CF80" s="594"/>
      <c r="CG80" s="594"/>
      <c r="CH80" s="594"/>
      <c r="CI80" s="594"/>
      <c r="CJ80" s="594"/>
      <c r="CK80" s="594"/>
      <c r="CL80" s="594"/>
      <c r="CM80" s="594"/>
      <c r="CN80" s="594"/>
      <c r="CO80" s="594"/>
      <c r="CP80" s="594"/>
      <c r="CQ80" s="594"/>
      <c r="CR80" s="594"/>
      <c r="CS80" s="594"/>
      <c r="CT80" s="594"/>
      <c r="CU80" s="594"/>
      <c r="CV80" s="594"/>
      <c r="CW80" s="594"/>
      <c r="CX80" s="594"/>
      <c r="CY80" s="594"/>
      <c r="CZ80" s="594"/>
      <c r="DA80" s="594"/>
      <c r="DB80" s="594"/>
      <c r="DC80" s="594"/>
      <c r="DD80" s="594"/>
      <c r="DE80" s="594"/>
      <c r="DF80" s="594"/>
      <c r="DG80" s="594"/>
      <c r="DH80" s="594"/>
      <c r="DI80" s="594"/>
      <c r="DJ80" s="594"/>
      <c r="DK80" s="594"/>
      <c r="DL80" s="594"/>
      <c r="DM80" s="594"/>
      <c r="DN80" s="594"/>
      <c r="DO80" s="594"/>
      <c r="DP80" s="594"/>
      <c r="DQ80" s="594"/>
      <c r="DR80" s="594"/>
      <c r="DS80" s="594"/>
      <c r="DT80" s="594"/>
      <c r="DU80" s="594"/>
      <c r="DV80" s="594"/>
      <c r="DW80" s="594"/>
      <c r="DX80" s="594"/>
      <c r="DY80" s="594"/>
      <c r="DZ80" s="594"/>
      <c r="EA80" s="594"/>
      <c r="EB80" s="594"/>
      <c r="EC80" s="594"/>
      <c r="ED80" s="594"/>
      <c r="EE80" s="594"/>
      <c r="EF80" s="594"/>
      <c r="EG80" s="594"/>
      <c r="EH80" s="594"/>
      <c r="EI80" s="594"/>
      <c r="EJ80" s="594"/>
      <c r="EK80" s="594"/>
      <c r="EL80" s="594"/>
      <c r="EM80" s="594"/>
      <c r="EN80" s="594"/>
      <c r="EO80" s="594"/>
      <c r="EP80" s="594"/>
      <c r="EQ80" s="594"/>
      <c r="ER80" s="594"/>
      <c r="ES80" s="594"/>
      <c r="ET80" s="594"/>
      <c r="EU80" s="594"/>
      <c r="EV80" s="594"/>
      <c r="EW80" s="594"/>
      <c r="EX80" s="594"/>
      <c r="EY80" s="594"/>
      <c r="EZ80" s="594"/>
      <c r="FA80" s="594"/>
      <c r="FB80" s="594"/>
      <c r="FC80" s="594"/>
      <c r="FD80" s="594"/>
      <c r="FE80" s="594"/>
      <c r="FF80" s="594"/>
      <c r="FG80" s="594"/>
      <c r="FH80" s="594"/>
      <c r="FI80" s="594"/>
      <c r="FJ80" s="594"/>
      <c r="FK80" s="594"/>
      <c r="FL80" s="594"/>
      <c r="FM80" s="594"/>
      <c r="FN80" s="594"/>
      <c r="FO80" s="594"/>
      <c r="FP80" s="594"/>
      <c r="FQ80" s="594"/>
      <c r="FR80" s="594"/>
      <c r="FS80" s="594"/>
      <c r="FT80" s="594"/>
      <c r="FU80" s="594"/>
      <c r="FV80" s="594"/>
      <c r="FW80" s="594"/>
      <c r="FX80" s="594"/>
      <c r="FY80" s="594"/>
      <c r="FZ80" s="594"/>
      <c r="GA80" s="594"/>
      <c r="GB80" s="594"/>
      <c r="GC80" s="594"/>
      <c r="GD80" s="594"/>
      <c r="GE80" s="594"/>
      <c r="GF80" s="594"/>
      <c r="GG80" s="594"/>
      <c r="GH80" s="594"/>
      <c r="GI80" s="594"/>
      <c r="GJ80" s="594"/>
      <c r="GK80" s="594"/>
      <c r="GL80" s="594"/>
      <c r="GM80" s="594"/>
      <c r="GN80" s="594"/>
      <c r="GO80" s="594"/>
      <c r="GP80" s="594"/>
      <c r="GQ80" s="594"/>
      <c r="GR80" s="594"/>
      <c r="GS80" s="594"/>
      <c r="GT80" s="594"/>
      <c r="GU80" s="594"/>
      <c r="GV80" s="594"/>
      <c r="GW80" s="594"/>
      <c r="GX80" s="594"/>
      <c r="GY80" s="594"/>
      <c r="GZ80" s="594"/>
      <c r="HA80" s="594"/>
    </row>
    <row r="81" spans="1:209" s="374" customFormat="1" ht="15.75">
      <c r="A81" s="435"/>
      <c r="B81" s="436"/>
      <c r="C81" s="437"/>
      <c r="D81" s="437"/>
      <c r="E81" s="438"/>
      <c r="F81" s="438"/>
      <c r="G81" s="438"/>
      <c r="H81" s="387"/>
      <c r="I81" s="387"/>
      <c r="J81" s="431"/>
      <c r="K81" s="434"/>
      <c r="L81" s="525">
        <v>0</v>
      </c>
      <c r="M81" s="104"/>
      <c r="N81" s="594"/>
      <c r="O81" s="594"/>
      <c r="P81" s="594"/>
      <c r="Q81" s="594"/>
      <c r="R81" s="594"/>
      <c r="S81" s="594"/>
      <c r="T81" s="594"/>
      <c r="U81" s="594"/>
      <c r="V81" s="594"/>
      <c r="W81" s="594"/>
      <c r="X81" s="594"/>
      <c r="Y81" s="594"/>
      <c r="Z81" s="594"/>
      <c r="AA81" s="594"/>
      <c r="AB81" s="594"/>
      <c r="AC81" s="594"/>
      <c r="AD81" s="594"/>
      <c r="AE81" s="594"/>
      <c r="AF81" s="594"/>
      <c r="AG81" s="594"/>
      <c r="AH81" s="594"/>
      <c r="AI81" s="594"/>
      <c r="AJ81" s="594"/>
      <c r="AK81" s="594"/>
      <c r="AL81" s="594"/>
      <c r="AM81" s="594"/>
      <c r="AN81" s="594"/>
      <c r="AO81" s="594"/>
      <c r="AP81" s="594"/>
      <c r="AQ81" s="594"/>
      <c r="AR81" s="594"/>
      <c r="AS81" s="594"/>
      <c r="AT81" s="594"/>
      <c r="AU81" s="594"/>
      <c r="AV81" s="594"/>
      <c r="AW81" s="594"/>
      <c r="AX81" s="594"/>
      <c r="AY81" s="594"/>
      <c r="AZ81" s="594"/>
      <c r="BA81" s="594"/>
      <c r="BB81" s="594"/>
      <c r="BC81" s="594"/>
      <c r="BD81" s="594"/>
      <c r="BE81" s="594"/>
      <c r="BF81" s="594"/>
      <c r="BG81" s="594"/>
      <c r="BH81" s="594"/>
      <c r="BI81" s="594"/>
      <c r="BJ81" s="594"/>
      <c r="BK81" s="594"/>
      <c r="BL81" s="594"/>
      <c r="BM81" s="594"/>
      <c r="BN81" s="594"/>
      <c r="BO81" s="594"/>
      <c r="BP81" s="594"/>
      <c r="BQ81" s="594"/>
      <c r="BR81" s="594"/>
      <c r="BS81" s="594"/>
      <c r="BT81" s="594"/>
      <c r="BU81" s="594"/>
      <c r="BV81" s="594"/>
      <c r="BW81" s="594"/>
      <c r="BX81" s="594"/>
      <c r="BY81" s="594"/>
      <c r="BZ81" s="594"/>
      <c r="CA81" s="594"/>
      <c r="CB81" s="594"/>
      <c r="CC81" s="594"/>
      <c r="CD81" s="594"/>
      <c r="CE81" s="594"/>
      <c r="CF81" s="594"/>
      <c r="CG81" s="594"/>
      <c r="CH81" s="594"/>
      <c r="CI81" s="594"/>
      <c r="CJ81" s="594"/>
      <c r="CK81" s="594"/>
      <c r="CL81" s="594"/>
      <c r="CM81" s="594"/>
      <c r="CN81" s="594"/>
      <c r="CO81" s="594"/>
      <c r="CP81" s="594"/>
      <c r="CQ81" s="594"/>
      <c r="CR81" s="594"/>
      <c r="CS81" s="594"/>
      <c r="CT81" s="594"/>
      <c r="CU81" s="594"/>
      <c r="CV81" s="594"/>
      <c r="CW81" s="594"/>
      <c r="CX81" s="594"/>
      <c r="CY81" s="594"/>
      <c r="CZ81" s="594"/>
      <c r="DA81" s="594"/>
      <c r="DB81" s="594"/>
      <c r="DC81" s="594"/>
      <c r="DD81" s="594"/>
      <c r="DE81" s="594"/>
      <c r="DF81" s="594"/>
      <c r="DG81" s="594"/>
      <c r="DH81" s="594"/>
      <c r="DI81" s="594"/>
      <c r="DJ81" s="594"/>
      <c r="DK81" s="594"/>
      <c r="DL81" s="594"/>
      <c r="DM81" s="594"/>
      <c r="DN81" s="594"/>
      <c r="DO81" s="594"/>
      <c r="DP81" s="594"/>
      <c r="DQ81" s="594"/>
      <c r="DR81" s="594"/>
      <c r="DS81" s="594"/>
      <c r="DT81" s="594"/>
      <c r="DU81" s="594"/>
      <c r="DV81" s="594"/>
      <c r="DW81" s="594"/>
      <c r="DX81" s="594"/>
      <c r="DY81" s="594"/>
      <c r="DZ81" s="594"/>
      <c r="EA81" s="594"/>
      <c r="EB81" s="594"/>
      <c r="EC81" s="594"/>
      <c r="ED81" s="594"/>
      <c r="EE81" s="594"/>
      <c r="EF81" s="594"/>
      <c r="EG81" s="594"/>
      <c r="EH81" s="594"/>
      <c r="EI81" s="594"/>
      <c r="EJ81" s="594"/>
      <c r="EK81" s="594"/>
      <c r="EL81" s="594"/>
      <c r="EM81" s="594"/>
      <c r="EN81" s="594"/>
      <c r="EO81" s="594"/>
      <c r="EP81" s="594"/>
      <c r="EQ81" s="594"/>
      <c r="ER81" s="594"/>
      <c r="ES81" s="594"/>
      <c r="ET81" s="594"/>
      <c r="EU81" s="594"/>
      <c r="EV81" s="594"/>
      <c r="EW81" s="594"/>
      <c r="EX81" s="594"/>
      <c r="EY81" s="594"/>
      <c r="EZ81" s="594"/>
      <c r="FA81" s="594"/>
      <c r="FB81" s="594"/>
      <c r="FC81" s="594"/>
      <c r="FD81" s="594"/>
      <c r="FE81" s="594"/>
      <c r="FF81" s="594"/>
      <c r="FG81" s="594"/>
      <c r="FH81" s="594"/>
      <c r="FI81" s="594"/>
      <c r="FJ81" s="594"/>
      <c r="FK81" s="594"/>
      <c r="FL81" s="594"/>
      <c r="FM81" s="594"/>
      <c r="FN81" s="594"/>
      <c r="FO81" s="594"/>
      <c r="FP81" s="594"/>
      <c r="FQ81" s="594"/>
      <c r="FR81" s="594"/>
      <c r="FS81" s="594"/>
      <c r="FT81" s="594"/>
      <c r="FU81" s="594"/>
      <c r="FV81" s="594"/>
      <c r="FW81" s="594"/>
      <c r="FX81" s="594"/>
      <c r="FY81" s="594"/>
      <c r="FZ81" s="594"/>
      <c r="GA81" s="594"/>
      <c r="GB81" s="594"/>
      <c r="GC81" s="594"/>
      <c r="GD81" s="594"/>
      <c r="GE81" s="594"/>
      <c r="GF81" s="594"/>
      <c r="GG81" s="594"/>
      <c r="GH81" s="594"/>
      <c r="GI81" s="594"/>
      <c r="GJ81" s="594"/>
      <c r="GK81" s="594"/>
      <c r="GL81" s="594"/>
      <c r="GM81" s="594"/>
      <c r="GN81" s="594"/>
      <c r="GO81" s="594"/>
      <c r="GP81" s="594"/>
      <c r="GQ81" s="594"/>
      <c r="GR81" s="594"/>
      <c r="GS81" s="594"/>
      <c r="GT81" s="594"/>
      <c r="GU81" s="594"/>
      <c r="GV81" s="594"/>
      <c r="GW81" s="594"/>
      <c r="GX81" s="594"/>
      <c r="GY81" s="594"/>
      <c r="GZ81" s="594"/>
      <c r="HA81" s="594"/>
    </row>
    <row r="82" spans="1:209" s="374" customFormat="1" ht="15.75">
      <c r="A82" s="435"/>
      <c r="B82" s="436"/>
      <c r="C82" s="437"/>
      <c r="D82" s="437"/>
      <c r="E82" s="438"/>
      <c r="F82" s="438"/>
      <c r="G82" s="438"/>
      <c r="H82" s="387"/>
      <c r="I82" s="387"/>
      <c r="J82" s="431"/>
      <c r="K82" s="434"/>
      <c r="L82" s="525">
        <v>0</v>
      </c>
      <c r="M82" s="104"/>
      <c r="N82" s="594"/>
      <c r="O82" s="594"/>
      <c r="P82" s="594"/>
      <c r="Q82" s="594"/>
      <c r="R82" s="594"/>
      <c r="S82" s="594"/>
      <c r="T82" s="594"/>
      <c r="U82" s="594"/>
      <c r="V82" s="594"/>
      <c r="W82" s="594"/>
      <c r="X82" s="594"/>
      <c r="Y82" s="594"/>
      <c r="Z82" s="594"/>
      <c r="AA82" s="594"/>
      <c r="AB82" s="594"/>
      <c r="AC82" s="594"/>
      <c r="AD82" s="594"/>
      <c r="AE82" s="594"/>
      <c r="AF82" s="594"/>
      <c r="AG82" s="594"/>
      <c r="AH82" s="594"/>
      <c r="AI82" s="594"/>
      <c r="AJ82" s="594"/>
      <c r="AK82" s="594"/>
      <c r="AL82" s="594"/>
      <c r="AM82" s="594"/>
      <c r="AN82" s="594"/>
      <c r="AO82" s="594"/>
      <c r="AP82" s="594"/>
      <c r="AQ82" s="594"/>
      <c r="AR82" s="594"/>
      <c r="AS82" s="594"/>
      <c r="AT82" s="594"/>
      <c r="AU82" s="594"/>
      <c r="AV82" s="594"/>
      <c r="AW82" s="594"/>
      <c r="AX82" s="594"/>
      <c r="AY82" s="594"/>
      <c r="AZ82" s="594"/>
      <c r="BA82" s="594"/>
      <c r="BB82" s="594"/>
      <c r="BC82" s="594"/>
      <c r="BD82" s="594"/>
      <c r="BE82" s="594"/>
      <c r="BF82" s="594"/>
      <c r="BG82" s="594"/>
      <c r="BH82" s="594"/>
      <c r="BI82" s="594"/>
      <c r="BJ82" s="594"/>
      <c r="BK82" s="594"/>
      <c r="BL82" s="594"/>
      <c r="BM82" s="594"/>
      <c r="BN82" s="594"/>
      <c r="BO82" s="594"/>
      <c r="BP82" s="594"/>
      <c r="BQ82" s="594"/>
      <c r="BR82" s="594"/>
      <c r="BS82" s="594"/>
      <c r="BT82" s="594"/>
      <c r="BU82" s="594"/>
      <c r="BV82" s="594"/>
      <c r="BW82" s="594"/>
      <c r="BX82" s="594"/>
      <c r="BY82" s="594"/>
      <c r="BZ82" s="594"/>
      <c r="CA82" s="594"/>
      <c r="CB82" s="594"/>
      <c r="CC82" s="594"/>
      <c r="CD82" s="594"/>
      <c r="CE82" s="594"/>
      <c r="CF82" s="594"/>
      <c r="CG82" s="594"/>
      <c r="CH82" s="594"/>
      <c r="CI82" s="594"/>
      <c r="CJ82" s="594"/>
      <c r="CK82" s="594"/>
      <c r="CL82" s="594"/>
      <c r="CM82" s="594"/>
      <c r="CN82" s="594"/>
      <c r="CO82" s="594"/>
      <c r="CP82" s="594"/>
      <c r="CQ82" s="594"/>
      <c r="CR82" s="594"/>
      <c r="CS82" s="594"/>
      <c r="CT82" s="594"/>
      <c r="CU82" s="594"/>
      <c r="CV82" s="594"/>
      <c r="CW82" s="594"/>
      <c r="CX82" s="594"/>
      <c r="CY82" s="594"/>
      <c r="CZ82" s="594"/>
      <c r="DA82" s="594"/>
      <c r="DB82" s="594"/>
      <c r="DC82" s="594"/>
      <c r="DD82" s="594"/>
      <c r="DE82" s="594"/>
      <c r="DF82" s="594"/>
      <c r="DG82" s="594"/>
      <c r="DH82" s="594"/>
      <c r="DI82" s="594"/>
      <c r="DJ82" s="594"/>
      <c r="DK82" s="594"/>
      <c r="DL82" s="594"/>
      <c r="DM82" s="594"/>
      <c r="DN82" s="594"/>
      <c r="DO82" s="594"/>
      <c r="DP82" s="594"/>
      <c r="DQ82" s="594"/>
      <c r="DR82" s="594"/>
      <c r="DS82" s="594"/>
      <c r="DT82" s="594"/>
      <c r="DU82" s="594"/>
      <c r="DV82" s="594"/>
      <c r="DW82" s="594"/>
      <c r="DX82" s="594"/>
      <c r="DY82" s="594"/>
      <c r="DZ82" s="594"/>
      <c r="EA82" s="594"/>
      <c r="EB82" s="594"/>
      <c r="EC82" s="594"/>
      <c r="ED82" s="594"/>
      <c r="EE82" s="594"/>
      <c r="EF82" s="594"/>
      <c r="EG82" s="594"/>
      <c r="EH82" s="594"/>
      <c r="EI82" s="594"/>
      <c r="EJ82" s="594"/>
      <c r="EK82" s="594"/>
      <c r="EL82" s="594"/>
      <c r="EM82" s="594"/>
      <c r="EN82" s="594"/>
      <c r="EO82" s="594"/>
      <c r="EP82" s="594"/>
      <c r="EQ82" s="594"/>
      <c r="ER82" s="594"/>
      <c r="ES82" s="594"/>
      <c r="ET82" s="594"/>
      <c r="EU82" s="594"/>
      <c r="EV82" s="594"/>
      <c r="EW82" s="594"/>
      <c r="EX82" s="594"/>
      <c r="EY82" s="594"/>
      <c r="EZ82" s="594"/>
      <c r="FA82" s="594"/>
      <c r="FB82" s="594"/>
      <c r="FC82" s="594"/>
      <c r="FD82" s="594"/>
      <c r="FE82" s="594"/>
      <c r="FF82" s="594"/>
      <c r="FG82" s="594"/>
      <c r="FH82" s="594"/>
      <c r="FI82" s="594"/>
      <c r="FJ82" s="594"/>
      <c r="FK82" s="594"/>
      <c r="FL82" s="594"/>
      <c r="FM82" s="594"/>
      <c r="FN82" s="594"/>
      <c r="FO82" s="594"/>
      <c r="FP82" s="594"/>
      <c r="FQ82" s="594"/>
      <c r="FR82" s="594"/>
      <c r="FS82" s="594"/>
      <c r="FT82" s="594"/>
      <c r="FU82" s="594"/>
      <c r="FV82" s="594"/>
      <c r="FW82" s="594"/>
      <c r="FX82" s="594"/>
      <c r="FY82" s="594"/>
      <c r="FZ82" s="594"/>
      <c r="GA82" s="594"/>
      <c r="GB82" s="594"/>
      <c r="GC82" s="594"/>
      <c r="GD82" s="594"/>
      <c r="GE82" s="594"/>
      <c r="GF82" s="594"/>
      <c r="GG82" s="594"/>
      <c r="GH82" s="594"/>
      <c r="GI82" s="594"/>
      <c r="GJ82" s="594"/>
      <c r="GK82" s="594"/>
      <c r="GL82" s="594"/>
      <c r="GM82" s="594"/>
      <c r="GN82" s="594"/>
      <c r="GO82" s="594"/>
      <c r="GP82" s="594"/>
      <c r="GQ82" s="594"/>
      <c r="GR82" s="594"/>
      <c r="GS82" s="594"/>
      <c r="GT82" s="594"/>
      <c r="GU82" s="594"/>
      <c r="GV82" s="594"/>
      <c r="GW82" s="594"/>
      <c r="GX82" s="594"/>
      <c r="GY82" s="594"/>
      <c r="GZ82" s="594"/>
      <c r="HA82" s="594"/>
    </row>
    <row r="83" spans="1:209" s="374" customFormat="1" ht="15.75">
      <c r="A83" s="370"/>
      <c r="B83" s="422"/>
      <c r="C83" s="379"/>
      <c r="D83" s="371"/>
      <c r="E83" s="423"/>
      <c r="F83" s="372"/>
      <c r="G83" s="372"/>
      <c r="H83" s="371"/>
      <c r="I83" s="371"/>
      <c r="J83" s="373"/>
      <c r="K83" s="424"/>
      <c r="L83" s="525">
        <v>0</v>
      </c>
      <c r="M83" s="104"/>
      <c r="N83" s="594"/>
      <c r="O83" s="594"/>
      <c r="P83" s="594"/>
      <c r="Q83" s="594"/>
      <c r="R83" s="594"/>
      <c r="S83" s="594"/>
      <c r="T83" s="594"/>
      <c r="U83" s="594"/>
      <c r="V83" s="594"/>
      <c r="W83" s="594"/>
      <c r="X83" s="594"/>
      <c r="Y83" s="594"/>
      <c r="Z83" s="594"/>
      <c r="AA83" s="594"/>
      <c r="AB83" s="594"/>
      <c r="AC83" s="594"/>
      <c r="AD83" s="594"/>
      <c r="AE83" s="594"/>
      <c r="AF83" s="594"/>
      <c r="AG83" s="594"/>
      <c r="AH83" s="594"/>
      <c r="AI83" s="594"/>
      <c r="AJ83" s="594"/>
      <c r="AK83" s="594"/>
      <c r="AL83" s="594"/>
      <c r="AM83" s="594"/>
      <c r="AN83" s="594"/>
      <c r="AO83" s="594"/>
      <c r="AP83" s="594"/>
      <c r="AQ83" s="594"/>
      <c r="AR83" s="594"/>
      <c r="AS83" s="594"/>
      <c r="AT83" s="594"/>
      <c r="AU83" s="594"/>
      <c r="AV83" s="594"/>
      <c r="AW83" s="594"/>
      <c r="AX83" s="594"/>
      <c r="AY83" s="594"/>
      <c r="AZ83" s="594"/>
      <c r="BA83" s="594"/>
      <c r="BB83" s="594"/>
      <c r="BC83" s="594"/>
      <c r="BD83" s="594"/>
      <c r="BE83" s="594"/>
      <c r="BF83" s="594"/>
      <c r="BG83" s="594"/>
      <c r="BH83" s="594"/>
      <c r="BI83" s="594"/>
      <c r="BJ83" s="594"/>
      <c r="BK83" s="594"/>
      <c r="BL83" s="594"/>
      <c r="BM83" s="594"/>
      <c r="BN83" s="594"/>
      <c r="BO83" s="594"/>
      <c r="BP83" s="594"/>
      <c r="BQ83" s="594"/>
      <c r="BR83" s="594"/>
      <c r="BS83" s="594"/>
      <c r="BT83" s="594"/>
      <c r="BU83" s="594"/>
      <c r="BV83" s="594"/>
      <c r="BW83" s="594"/>
      <c r="BX83" s="594"/>
      <c r="BY83" s="594"/>
      <c r="BZ83" s="594"/>
      <c r="CA83" s="594"/>
      <c r="CB83" s="594"/>
      <c r="CC83" s="594"/>
      <c r="CD83" s="594"/>
      <c r="CE83" s="594"/>
      <c r="CF83" s="594"/>
      <c r="CG83" s="594"/>
      <c r="CH83" s="594"/>
      <c r="CI83" s="594"/>
      <c r="CJ83" s="594"/>
      <c r="CK83" s="594"/>
      <c r="CL83" s="594"/>
      <c r="CM83" s="594"/>
      <c r="CN83" s="594"/>
      <c r="CO83" s="594"/>
      <c r="CP83" s="594"/>
      <c r="CQ83" s="594"/>
      <c r="CR83" s="594"/>
      <c r="CS83" s="594"/>
      <c r="CT83" s="594"/>
      <c r="CU83" s="594"/>
      <c r="CV83" s="594"/>
      <c r="CW83" s="594"/>
      <c r="CX83" s="594"/>
      <c r="CY83" s="594"/>
      <c r="CZ83" s="594"/>
      <c r="DA83" s="594"/>
      <c r="DB83" s="594"/>
      <c r="DC83" s="594"/>
      <c r="DD83" s="594"/>
      <c r="DE83" s="594"/>
      <c r="DF83" s="594"/>
      <c r="DG83" s="594"/>
      <c r="DH83" s="594"/>
      <c r="DI83" s="594"/>
      <c r="DJ83" s="594"/>
      <c r="DK83" s="594"/>
      <c r="DL83" s="594"/>
      <c r="DM83" s="594"/>
      <c r="DN83" s="594"/>
      <c r="DO83" s="594"/>
      <c r="DP83" s="594"/>
      <c r="DQ83" s="594"/>
      <c r="DR83" s="594"/>
      <c r="DS83" s="594"/>
      <c r="DT83" s="594"/>
      <c r="DU83" s="594"/>
      <c r="DV83" s="594"/>
      <c r="DW83" s="594"/>
      <c r="DX83" s="594"/>
      <c r="DY83" s="594"/>
      <c r="DZ83" s="594"/>
      <c r="EA83" s="594"/>
      <c r="EB83" s="594"/>
      <c r="EC83" s="594"/>
      <c r="ED83" s="594"/>
      <c r="EE83" s="594"/>
      <c r="EF83" s="594"/>
      <c r="EG83" s="594"/>
      <c r="EH83" s="594"/>
      <c r="EI83" s="594"/>
      <c r="EJ83" s="594"/>
      <c r="EK83" s="594"/>
      <c r="EL83" s="594"/>
      <c r="EM83" s="594"/>
      <c r="EN83" s="594"/>
      <c r="EO83" s="594"/>
      <c r="EP83" s="594"/>
      <c r="EQ83" s="594"/>
      <c r="ER83" s="594"/>
      <c r="ES83" s="594"/>
      <c r="ET83" s="594"/>
      <c r="EU83" s="594"/>
      <c r="EV83" s="594"/>
      <c r="EW83" s="594"/>
      <c r="EX83" s="594"/>
      <c r="EY83" s="594"/>
      <c r="EZ83" s="594"/>
      <c r="FA83" s="594"/>
      <c r="FB83" s="594"/>
      <c r="FC83" s="594"/>
      <c r="FD83" s="594"/>
      <c r="FE83" s="594"/>
      <c r="FF83" s="594"/>
      <c r="FG83" s="594"/>
      <c r="FH83" s="594"/>
      <c r="FI83" s="594"/>
      <c r="FJ83" s="594"/>
      <c r="FK83" s="594"/>
      <c r="FL83" s="594"/>
      <c r="FM83" s="594"/>
      <c r="FN83" s="594"/>
      <c r="FO83" s="594"/>
      <c r="FP83" s="594"/>
      <c r="FQ83" s="594"/>
      <c r="FR83" s="594"/>
      <c r="FS83" s="594"/>
      <c r="FT83" s="594"/>
      <c r="FU83" s="594"/>
      <c r="FV83" s="594"/>
      <c r="FW83" s="594"/>
      <c r="FX83" s="594"/>
      <c r="FY83" s="594"/>
      <c r="FZ83" s="594"/>
      <c r="GA83" s="594"/>
      <c r="GB83" s="594"/>
      <c r="GC83" s="594"/>
      <c r="GD83" s="594"/>
      <c r="GE83" s="594"/>
      <c r="GF83" s="594"/>
      <c r="GG83" s="594"/>
      <c r="GH83" s="594"/>
      <c r="GI83" s="594"/>
      <c r="GJ83" s="594"/>
      <c r="GK83" s="594"/>
      <c r="GL83" s="594"/>
      <c r="GM83" s="594"/>
      <c r="GN83" s="594"/>
      <c r="GO83" s="594"/>
      <c r="GP83" s="594"/>
      <c r="GQ83" s="594"/>
      <c r="GR83" s="594"/>
      <c r="GS83" s="594"/>
      <c r="GT83" s="594"/>
      <c r="GU83" s="594"/>
      <c r="GV83" s="594"/>
      <c r="GW83" s="594"/>
      <c r="GX83" s="594"/>
      <c r="GY83" s="594"/>
      <c r="GZ83" s="594"/>
      <c r="HA83" s="594"/>
    </row>
    <row r="84" spans="1:209" s="374" customFormat="1" ht="15.75">
      <c r="A84" s="370"/>
      <c r="B84" s="422"/>
      <c r="C84" s="379"/>
      <c r="D84" s="371"/>
      <c r="E84" s="423"/>
      <c r="F84" s="372"/>
      <c r="G84" s="372"/>
      <c r="H84" s="371"/>
      <c r="I84" s="371"/>
      <c r="J84" s="373"/>
      <c r="K84" s="424"/>
      <c r="L84" s="525">
        <v>0</v>
      </c>
      <c r="M84" s="104"/>
      <c r="N84" s="594"/>
      <c r="O84" s="594"/>
      <c r="P84" s="594"/>
      <c r="Q84" s="594"/>
      <c r="R84" s="594"/>
      <c r="S84" s="594"/>
      <c r="T84" s="594"/>
      <c r="U84" s="594"/>
      <c r="V84" s="594"/>
      <c r="W84" s="594"/>
      <c r="X84" s="594"/>
      <c r="Y84" s="594"/>
      <c r="Z84" s="594"/>
      <c r="AA84" s="594"/>
      <c r="AB84" s="594"/>
      <c r="AC84" s="594"/>
      <c r="AD84" s="594"/>
      <c r="AE84" s="594"/>
      <c r="AF84" s="594"/>
      <c r="AG84" s="594"/>
      <c r="AH84" s="594"/>
      <c r="AI84" s="594"/>
      <c r="AJ84" s="594"/>
      <c r="AK84" s="594"/>
      <c r="AL84" s="594"/>
      <c r="AM84" s="594"/>
      <c r="AN84" s="594"/>
      <c r="AO84" s="594"/>
      <c r="AP84" s="594"/>
      <c r="AQ84" s="594"/>
      <c r="AR84" s="594"/>
      <c r="AS84" s="594"/>
      <c r="AT84" s="594"/>
      <c r="AU84" s="594"/>
      <c r="AV84" s="594"/>
      <c r="AW84" s="594"/>
      <c r="AX84" s="594"/>
      <c r="AY84" s="594"/>
      <c r="AZ84" s="594"/>
      <c r="BA84" s="594"/>
      <c r="BB84" s="594"/>
      <c r="BC84" s="594"/>
      <c r="BD84" s="594"/>
      <c r="BE84" s="594"/>
      <c r="BF84" s="594"/>
      <c r="BG84" s="594"/>
      <c r="BH84" s="594"/>
      <c r="BI84" s="594"/>
      <c r="BJ84" s="594"/>
      <c r="BK84" s="594"/>
      <c r="BL84" s="594"/>
      <c r="BM84" s="594"/>
      <c r="BN84" s="594"/>
      <c r="BO84" s="594"/>
      <c r="BP84" s="594"/>
      <c r="BQ84" s="594"/>
      <c r="BR84" s="594"/>
      <c r="BS84" s="594"/>
      <c r="BT84" s="594"/>
      <c r="BU84" s="594"/>
      <c r="BV84" s="594"/>
      <c r="BW84" s="594"/>
      <c r="BX84" s="594"/>
      <c r="BY84" s="594"/>
      <c r="BZ84" s="594"/>
      <c r="CA84" s="594"/>
      <c r="CB84" s="594"/>
      <c r="CC84" s="594"/>
      <c r="CD84" s="594"/>
      <c r="CE84" s="594"/>
      <c r="CF84" s="594"/>
      <c r="CG84" s="594"/>
      <c r="CH84" s="594"/>
      <c r="CI84" s="594"/>
      <c r="CJ84" s="594"/>
      <c r="CK84" s="594"/>
      <c r="CL84" s="594"/>
      <c r="CM84" s="594"/>
      <c r="CN84" s="594"/>
      <c r="CO84" s="594"/>
      <c r="CP84" s="594"/>
      <c r="CQ84" s="594"/>
      <c r="CR84" s="594"/>
      <c r="CS84" s="594"/>
      <c r="CT84" s="594"/>
      <c r="CU84" s="594"/>
      <c r="CV84" s="594"/>
      <c r="CW84" s="594"/>
      <c r="CX84" s="594"/>
      <c r="CY84" s="594"/>
      <c r="CZ84" s="594"/>
      <c r="DA84" s="594"/>
      <c r="DB84" s="594"/>
      <c r="DC84" s="594"/>
      <c r="DD84" s="594"/>
      <c r="DE84" s="594"/>
      <c r="DF84" s="594"/>
      <c r="DG84" s="594"/>
      <c r="DH84" s="594"/>
      <c r="DI84" s="594"/>
      <c r="DJ84" s="594"/>
      <c r="DK84" s="594"/>
      <c r="DL84" s="594"/>
      <c r="DM84" s="594"/>
      <c r="DN84" s="594"/>
      <c r="DO84" s="594"/>
      <c r="DP84" s="594"/>
      <c r="DQ84" s="594"/>
      <c r="DR84" s="594"/>
      <c r="DS84" s="594"/>
      <c r="DT84" s="594"/>
      <c r="DU84" s="594"/>
      <c r="DV84" s="594"/>
      <c r="DW84" s="594"/>
      <c r="DX84" s="594"/>
      <c r="DY84" s="594"/>
      <c r="DZ84" s="594"/>
      <c r="EA84" s="594"/>
      <c r="EB84" s="594"/>
      <c r="EC84" s="594"/>
      <c r="ED84" s="594"/>
      <c r="EE84" s="594"/>
      <c r="EF84" s="594"/>
      <c r="EG84" s="594"/>
      <c r="EH84" s="594"/>
      <c r="EI84" s="594"/>
      <c r="EJ84" s="594"/>
      <c r="EK84" s="594"/>
      <c r="EL84" s="594"/>
      <c r="EM84" s="594"/>
      <c r="EN84" s="594"/>
      <c r="EO84" s="594"/>
      <c r="EP84" s="594"/>
      <c r="EQ84" s="594"/>
      <c r="ER84" s="594"/>
      <c r="ES84" s="594"/>
      <c r="ET84" s="594"/>
      <c r="EU84" s="594"/>
      <c r="EV84" s="594"/>
      <c r="EW84" s="594"/>
      <c r="EX84" s="594"/>
      <c r="EY84" s="594"/>
      <c r="EZ84" s="594"/>
      <c r="FA84" s="594"/>
      <c r="FB84" s="594"/>
      <c r="FC84" s="594"/>
      <c r="FD84" s="594"/>
      <c r="FE84" s="594"/>
      <c r="FF84" s="594"/>
      <c r="FG84" s="594"/>
      <c r="FH84" s="594"/>
      <c r="FI84" s="594"/>
      <c r="FJ84" s="594"/>
      <c r="FK84" s="594"/>
      <c r="FL84" s="594"/>
      <c r="FM84" s="594"/>
      <c r="FN84" s="594"/>
      <c r="FO84" s="594"/>
      <c r="FP84" s="594"/>
      <c r="FQ84" s="594"/>
      <c r="FR84" s="594"/>
      <c r="FS84" s="594"/>
      <c r="FT84" s="594"/>
      <c r="FU84" s="594"/>
      <c r="FV84" s="594"/>
      <c r="FW84" s="594"/>
      <c r="FX84" s="594"/>
      <c r="FY84" s="594"/>
      <c r="FZ84" s="594"/>
      <c r="GA84" s="594"/>
      <c r="GB84" s="594"/>
      <c r="GC84" s="594"/>
      <c r="GD84" s="594"/>
      <c r="GE84" s="594"/>
      <c r="GF84" s="594"/>
      <c r="GG84" s="594"/>
      <c r="GH84" s="594"/>
      <c r="GI84" s="594"/>
      <c r="GJ84" s="594"/>
      <c r="GK84" s="594"/>
      <c r="GL84" s="594"/>
      <c r="GM84" s="594"/>
      <c r="GN84" s="594"/>
      <c r="GO84" s="594"/>
      <c r="GP84" s="594"/>
      <c r="GQ84" s="594"/>
      <c r="GR84" s="594"/>
      <c r="GS84" s="594"/>
      <c r="GT84" s="594"/>
      <c r="GU84" s="594"/>
      <c r="GV84" s="594"/>
      <c r="GW84" s="594"/>
      <c r="GX84" s="594"/>
      <c r="GY84" s="594"/>
      <c r="GZ84" s="594"/>
      <c r="HA84" s="594"/>
    </row>
    <row r="85" spans="1:209" s="374" customFormat="1" ht="15.75">
      <c r="A85" s="370"/>
      <c r="B85" s="422"/>
      <c r="C85" s="379"/>
      <c r="D85" s="371"/>
      <c r="E85" s="423"/>
      <c r="F85" s="372"/>
      <c r="G85" s="372"/>
      <c r="H85" s="371"/>
      <c r="I85" s="371"/>
      <c r="J85" s="373"/>
      <c r="K85" s="424"/>
      <c r="L85" s="525">
        <v>0</v>
      </c>
      <c r="M85" s="104"/>
      <c r="N85" s="594"/>
      <c r="O85" s="594"/>
      <c r="P85" s="594"/>
      <c r="Q85" s="594"/>
      <c r="R85" s="594"/>
      <c r="S85" s="594"/>
      <c r="T85" s="594"/>
      <c r="U85" s="594"/>
      <c r="V85" s="594"/>
      <c r="W85" s="594"/>
      <c r="X85" s="594"/>
      <c r="Y85" s="594"/>
      <c r="Z85" s="594"/>
      <c r="AA85" s="594"/>
      <c r="AB85" s="594"/>
      <c r="AC85" s="594"/>
      <c r="AD85" s="594"/>
      <c r="AE85" s="594"/>
      <c r="AF85" s="594"/>
      <c r="AG85" s="594"/>
      <c r="AH85" s="594"/>
      <c r="AI85" s="594"/>
      <c r="AJ85" s="594"/>
      <c r="AK85" s="594"/>
      <c r="AL85" s="594"/>
      <c r="AM85" s="594"/>
      <c r="AN85" s="594"/>
      <c r="AO85" s="594"/>
      <c r="AP85" s="594"/>
      <c r="AQ85" s="594"/>
      <c r="AR85" s="594"/>
      <c r="AS85" s="594"/>
      <c r="AT85" s="594"/>
      <c r="AU85" s="594"/>
      <c r="AV85" s="594"/>
      <c r="AW85" s="594"/>
      <c r="AX85" s="594"/>
      <c r="AY85" s="594"/>
      <c r="AZ85" s="594"/>
      <c r="BA85" s="594"/>
      <c r="BB85" s="594"/>
      <c r="BC85" s="594"/>
      <c r="BD85" s="594"/>
      <c r="BE85" s="594"/>
      <c r="BF85" s="594"/>
      <c r="BG85" s="594"/>
      <c r="BH85" s="594"/>
      <c r="BI85" s="594"/>
      <c r="BJ85" s="594"/>
      <c r="BK85" s="594"/>
      <c r="BL85" s="594"/>
      <c r="BM85" s="594"/>
      <c r="BN85" s="594"/>
      <c r="BO85" s="594"/>
      <c r="BP85" s="594"/>
      <c r="BQ85" s="594"/>
      <c r="BR85" s="594"/>
      <c r="BS85" s="594"/>
      <c r="BT85" s="594"/>
      <c r="BU85" s="594"/>
      <c r="BV85" s="594"/>
      <c r="BW85" s="594"/>
      <c r="BX85" s="594"/>
      <c r="BY85" s="594"/>
      <c r="BZ85" s="594"/>
      <c r="CA85" s="594"/>
      <c r="CB85" s="594"/>
      <c r="CC85" s="594"/>
      <c r="CD85" s="594"/>
      <c r="CE85" s="594"/>
      <c r="CF85" s="594"/>
      <c r="CG85" s="594"/>
      <c r="CH85" s="594"/>
      <c r="CI85" s="594"/>
      <c r="CJ85" s="594"/>
      <c r="CK85" s="594"/>
      <c r="CL85" s="594"/>
      <c r="CM85" s="594"/>
      <c r="CN85" s="594"/>
      <c r="CO85" s="594"/>
      <c r="CP85" s="594"/>
      <c r="CQ85" s="594"/>
      <c r="CR85" s="594"/>
      <c r="CS85" s="594"/>
      <c r="CT85" s="594"/>
      <c r="CU85" s="594"/>
      <c r="CV85" s="594"/>
      <c r="CW85" s="594"/>
      <c r="CX85" s="594"/>
      <c r="CY85" s="594"/>
      <c r="CZ85" s="594"/>
      <c r="DA85" s="594"/>
      <c r="DB85" s="594"/>
      <c r="DC85" s="594"/>
      <c r="DD85" s="594"/>
      <c r="DE85" s="594"/>
      <c r="DF85" s="594"/>
      <c r="DG85" s="594"/>
      <c r="DH85" s="594"/>
      <c r="DI85" s="594"/>
      <c r="DJ85" s="594"/>
      <c r="DK85" s="594"/>
      <c r="DL85" s="594"/>
      <c r="DM85" s="594"/>
      <c r="DN85" s="594"/>
      <c r="DO85" s="594"/>
      <c r="DP85" s="594"/>
      <c r="DQ85" s="594"/>
      <c r="DR85" s="594"/>
      <c r="DS85" s="594"/>
      <c r="DT85" s="594"/>
      <c r="DU85" s="594"/>
      <c r="DV85" s="594"/>
      <c r="DW85" s="594"/>
      <c r="DX85" s="594"/>
      <c r="DY85" s="594"/>
      <c r="DZ85" s="594"/>
      <c r="EA85" s="594"/>
      <c r="EB85" s="594"/>
      <c r="EC85" s="594"/>
      <c r="ED85" s="594"/>
      <c r="EE85" s="594"/>
      <c r="EF85" s="594"/>
      <c r="EG85" s="594"/>
      <c r="EH85" s="594"/>
      <c r="EI85" s="594"/>
      <c r="EJ85" s="594"/>
      <c r="EK85" s="594"/>
      <c r="EL85" s="594"/>
      <c r="EM85" s="594"/>
      <c r="EN85" s="594"/>
      <c r="EO85" s="594"/>
      <c r="EP85" s="594"/>
      <c r="EQ85" s="594"/>
      <c r="ER85" s="594"/>
      <c r="ES85" s="594"/>
      <c r="ET85" s="594"/>
      <c r="EU85" s="594"/>
      <c r="EV85" s="594"/>
      <c r="EW85" s="594"/>
      <c r="EX85" s="594"/>
      <c r="EY85" s="594"/>
      <c r="EZ85" s="594"/>
      <c r="FA85" s="594"/>
      <c r="FB85" s="594"/>
      <c r="FC85" s="594"/>
      <c r="FD85" s="594"/>
      <c r="FE85" s="594"/>
      <c r="FF85" s="594"/>
      <c r="FG85" s="594"/>
      <c r="FH85" s="594"/>
      <c r="FI85" s="594"/>
      <c r="FJ85" s="594"/>
      <c r="FK85" s="594"/>
      <c r="FL85" s="594"/>
      <c r="FM85" s="594"/>
      <c r="FN85" s="594"/>
      <c r="FO85" s="594"/>
      <c r="FP85" s="594"/>
      <c r="FQ85" s="594"/>
      <c r="FR85" s="594"/>
      <c r="FS85" s="594"/>
      <c r="FT85" s="594"/>
      <c r="FU85" s="594"/>
      <c r="FV85" s="594"/>
      <c r="FW85" s="594"/>
      <c r="FX85" s="594"/>
      <c r="FY85" s="594"/>
      <c r="FZ85" s="594"/>
      <c r="GA85" s="594"/>
      <c r="GB85" s="594"/>
      <c r="GC85" s="594"/>
      <c r="GD85" s="594"/>
      <c r="GE85" s="594"/>
      <c r="GF85" s="594"/>
      <c r="GG85" s="594"/>
      <c r="GH85" s="594"/>
      <c r="GI85" s="594"/>
      <c r="GJ85" s="594"/>
      <c r="GK85" s="594"/>
      <c r="GL85" s="594"/>
      <c r="GM85" s="594"/>
      <c r="GN85" s="594"/>
      <c r="GO85" s="594"/>
      <c r="GP85" s="594"/>
      <c r="GQ85" s="594"/>
      <c r="GR85" s="594"/>
      <c r="GS85" s="594"/>
      <c r="GT85" s="594"/>
      <c r="GU85" s="594"/>
      <c r="GV85" s="594"/>
      <c r="GW85" s="594"/>
      <c r="GX85" s="594"/>
      <c r="GY85" s="594"/>
      <c r="GZ85" s="594"/>
      <c r="HA85" s="594"/>
    </row>
    <row r="86" spans="1:209" s="374" customFormat="1" ht="15.75">
      <c r="A86" s="370"/>
      <c r="B86" s="422"/>
      <c r="C86" s="379"/>
      <c r="D86" s="371"/>
      <c r="E86" s="423"/>
      <c r="F86" s="372"/>
      <c r="G86" s="372"/>
      <c r="H86" s="371"/>
      <c r="I86" s="371"/>
      <c r="J86" s="373"/>
      <c r="K86" s="382"/>
      <c r="L86" s="525">
        <v>0</v>
      </c>
      <c r="M86" s="104"/>
      <c r="N86" s="594"/>
      <c r="O86" s="594"/>
      <c r="P86" s="594"/>
      <c r="Q86" s="594"/>
      <c r="R86" s="594"/>
      <c r="S86" s="594"/>
      <c r="T86" s="594"/>
      <c r="U86" s="594"/>
      <c r="V86" s="594"/>
      <c r="W86" s="594"/>
      <c r="X86" s="594"/>
      <c r="Y86" s="594"/>
      <c r="Z86" s="594"/>
      <c r="AA86" s="594"/>
      <c r="AB86" s="594"/>
      <c r="AC86" s="594"/>
      <c r="AD86" s="594"/>
      <c r="AE86" s="594"/>
      <c r="AF86" s="594"/>
      <c r="AG86" s="594"/>
      <c r="AH86" s="594"/>
      <c r="AI86" s="594"/>
      <c r="AJ86" s="594"/>
      <c r="AK86" s="594"/>
      <c r="AL86" s="594"/>
      <c r="AM86" s="594"/>
      <c r="AN86" s="594"/>
      <c r="AO86" s="594"/>
      <c r="AP86" s="594"/>
      <c r="AQ86" s="594"/>
      <c r="AR86" s="594"/>
      <c r="AS86" s="594"/>
      <c r="AT86" s="594"/>
      <c r="AU86" s="594"/>
      <c r="AV86" s="594"/>
      <c r="AW86" s="594"/>
      <c r="AX86" s="594"/>
      <c r="AY86" s="594"/>
      <c r="AZ86" s="594"/>
      <c r="BA86" s="594"/>
      <c r="BB86" s="594"/>
      <c r="BC86" s="594"/>
      <c r="BD86" s="594"/>
      <c r="BE86" s="594"/>
      <c r="BF86" s="594"/>
      <c r="BG86" s="594"/>
      <c r="BH86" s="594"/>
      <c r="BI86" s="594"/>
      <c r="BJ86" s="594"/>
      <c r="BK86" s="594"/>
      <c r="BL86" s="594"/>
      <c r="BM86" s="594"/>
      <c r="BN86" s="594"/>
      <c r="BO86" s="594"/>
      <c r="BP86" s="594"/>
      <c r="BQ86" s="594"/>
      <c r="BR86" s="594"/>
      <c r="BS86" s="594"/>
      <c r="BT86" s="594"/>
      <c r="BU86" s="594"/>
      <c r="BV86" s="594"/>
      <c r="BW86" s="594"/>
      <c r="BX86" s="594"/>
      <c r="BY86" s="594"/>
      <c r="BZ86" s="594"/>
      <c r="CA86" s="594"/>
      <c r="CB86" s="594"/>
      <c r="CC86" s="594"/>
      <c r="CD86" s="594"/>
      <c r="CE86" s="594"/>
      <c r="CF86" s="594"/>
      <c r="CG86" s="594"/>
      <c r="CH86" s="594"/>
      <c r="CI86" s="594"/>
      <c r="CJ86" s="594"/>
      <c r="CK86" s="594"/>
      <c r="CL86" s="594"/>
      <c r="CM86" s="594"/>
      <c r="CN86" s="594"/>
      <c r="CO86" s="594"/>
      <c r="CP86" s="594"/>
      <c r="CQ86" s="594"/>
      <c r="CR86" s="594"/>
      <c r="CS86" s="594"/>
      <c r="CT86" s="594"/>
      <c r="CU86" s="594"/>
      <c r="CV86" s="594"/>
      <c r="CW86" s="594"/>
      <c r="CX86" s="594"/>
      <c r="CY86" s="594"/>
      <c r="CZ86" s="594"/>
      <c r="DA86" s="594"/>
      <c r="DB86" s="594"/>
      <c r="DC86" s="594"/>
      <c r="DD86" s="594"/>
      <c r="DE86" s="594"/>
      <c r="DF86" s="594"/>
      <c r="DG86" s="594"/>
      <c r="DH86" s="594"/>
      <c r="DI86" s="594"/>
      <c r="DJ86" s="594"/>
      <c r="DK86" s="594"/>
      <c r="DL86" s="594"/>
      <c r="DM86" s="594"/>
      <c r="DN86" s="594"/>
      <c r="DO86" s="594"/>
      <c r="DP86" s="594"/>
      <c r="DQ86" s="594"/>
      <c r="DR86" s="594"/>
      <c r="DS86" s="594"/>
      <c r="DT86" s="594"/>
      <c r="DU86" s="594"/>
      <c r="DV86" s="594"/>
      <c r="DW86" s="594"/>
      <c r="DX86" s="594"/>
      <c r="DY86" s="594"/>
      <c r="DZ86" s="594"/>
      <c r="EA86" s="594"/>
      <c r="EB86" s="594"/>
      <c r="EC86" s="594"/>
      <c r="ED86" s="594"/>
      <c r="EE86" s="594"/>
      <c r="EF86" s="594"/>
      <c r="EG86" s="594"/>
      <c r="EH86" s="594"/>
      <c r="EI86" s="594"/>
      <c r="EJ86" s="594"/>
      <c r="EK86" s="594"/>
      <c r="EL86" s="594"/>
      <c r="EM86" s="594"/>
      <c r="EN86" s="594"/>
      <c r="EO86" s="594"/>
      <c r="EP86" s="594"/>
      <c r="EQ86" s="594"/>
      <c r="ER86" s="594"/>
      <c r="ES86" s="594"/>
      <c r="ET86" s="594"/>
      <c r="EU86" s="594"/>
      <c r="EV86" s="594"/>
      <c r="EW86" s="594"/>
      <c r="EX86" s="594"/>
      <c r="EY86" s="594"/>
      <c r="EZ86" s="594"/>
      <c r="FA86" s="594"/>
      <c r="FB86" s="594"/>
      <c r="FC86" s="594"/>
      <c r="FD86" s="594"/>
      <c r="FE86" s="594"/>
      <c r="FF86" s="594"/>
      <c r="FG86" s="594"/>
      <c r="FH86" s="594"/>
      <c r="FI86" s="594"/>
      <c r="FJ86" s="594"/>
      <c r="FK86" s="594"/>
      <c r="FL86" s="594"/>
      <c r="FM86" s="594"/>
      <c r="FN86" s="594"/>
      <c r="FO86" s="594"/>
      <c r="FP86" s="594"/>
      <c r="FQ86" s="594"/>
      <c r="FR86" s="594"/>
      <c r="FS86" s="594"/>
      <c r="FT86" s="594"/>
      <c r="FU86" s="594"/>
      <c r="FV86" s="594"/>
      <c r="FW86" s="594"/>
      <c r="FX86" s="594"/>
      <c r="FY86" s="594"/>
      <c r="FZ86" s="594"/>
      <c r="GA86" s="594"/>
      <c r="GB86" s="594"/>
      <c r="GC86" s="594"/>
      <c r="GD86" s="594"/>
      <c r="GE86" s="594"/>
      <c r="GF86" s="594"/>
      <c r="GG86" s="594"/>
      <c r="GH86" s="594"/>
      <c r="GI86" s="594"/>
      <c r="GJ86" s="594"/>
      <c r="GK86" s="594"/>
      <c r="GL86" s="594"/>
      <c r="GM86" s="594"/>
      <c r="GN86" s="594"/>
      <c r="GO86" s="594"/>
      <c r="GP86" s="594"/>
      <c r="GQ86" s="594"/>
      <c r="GR86" s="594"/>
      <c r="GS86" s="594"/>
      <c r="GT86" s="594"/>
      <c r="GU86" s="594"/>
      <c r="GV86" s="594"/>
      <c r="GW86" s="594"/>
      <c r="GX86" s="594"/>
      <c r="GY86" s="594"/>
      <c r="GZ86" s="594"/>
      <c r="HA86" s="594"/>
    </row>
    <row r="87" spans="1:209" s="374" customFormat="1" ht="15.75">
      <c r="A87" s="370"/>
      <c r="B87" s="422"/>
      <c r="C87" s="371"/>
      <c r="D87" s="371"/>
      <c r="E87" s="423"/>
      <c r="F87" s="423"/>
      <c r="G87" s="372"/>
      <c r="H87" s="371"/>
      <c r="I87" s="371"/>
      <c r="J87" s="373"/>
      <c r="K87" s="382"/>
      <c r="L87" s="525">
        <v>0</v>
      </c>
      <c r="M87" s="104"/>
      <c r="N87" s="594"/>
      <c r="O87" s="594"/>
      <c r="P87" s="594"/>
      <c r="Q87" s="594"/>
      <c r="R87" s="594"/>
      <c r="S87" s="594"/>
      <c r="T87" s="594"/>
      <c r="U87" s="594"/>
      <c r="V87" s="594"/>
      <c r="W87" s="594"/>
      <c r="X87" s="594"/>
      <c r="Y87" s="594"/>
      <c r="Z87" s="594"/>
      <c r="AA87" s="594"/>
      <c r="AB87" s="594"/>
      <c r="AC87" s="594"/>
      <c r="AD87" s="594"/>
      <c r="AE87" s="594"/>
      <c r="AF87" s="594"/>
      <c r="AG87" s="594"/>
      <c r="AH87" s="594"/>
      <c r="AI87" s="594"/>
      <c r="AJ87" s="594"/>
      <c r="AK87" s="594"/>
      <c r="AL87" s="594"/>
      <c r="AM87" s="594"/>
      <c r="AN87" s="594"/>
      <c r="AO87" s="594"/>
      <c r="AP87" s="594"/>
      <c r="AQ87" s="594"/>
      <c r="AR87" s="594"/>
      <c r="AS87" s="594"/>
      <c r="AT87" s="594"/>
      <c r="AU87" s="594"/>
      <c r="AV87" s="594"/>
      <c r="AW87" s="594"/>
      <c r="AX87" s="594"/>
      <c r="AY87" s="594"/>
      <c r="AZ87" s="594"/>
      <c r="BA87" s="594"/>
      <c r="BB87" s="594"/>
      <c r="BC87" s="594"/>
      <c r="BD87" s="594"/>
      <c r="BE87" s="594"/>
      <c r="BF87" s="594"/>
      <c r="BG87" s="594"/>
      <c r="BH87" s="594"/>
      <c r="BI87" s="594"/>
      <c r="BJ87" s="594"/>
      <c r="BK87" s="594"/>
      <c r="BL87" s="594"/>
      <c r="BM87" s="594"/>
      <c r="BN87" s="594"/>
      <c r="BO87" s="594"/>
      <c r="BP87" s="594"/>
      <c r="BQ87" s="594"/>
      <c r="BR87" s="594"/>
      <c r="BS87" s="594"/>
      <c r="BT87" s="594"/>
      <c r="BU87" s="594"/>
      <c r="BV87" s="594"/>
      <c r="BW87" s="594"/>
      <c r="BX87" s="594"/>
      <c r="BY87" s="594"/>
      <c r="BZ87" s="594"/>
      <c r="CA87" s="594"/>
      <c r="CB87" s="594"/>
      <c r="CC87" s="594"/>
      <c r="CD87" s="594"/>
      <c r="CE87" s="594"/>
      <c r="CF87" s="594"/>
      <c r="CG87" s="594"/>
      <c r="CH87" s="594"/>
      <c r="CI87" s="594"/>
      <c r="CJ87" s="594"/>
      <c r="CK87" s="594"/>
      <c r="CL87" s="594"/>
      <c r="CM87" s="594"/>
      <c r="CN87" s="594"/>
      <c r="CO87" s="594"/>
      <c r="CP87" s="594"/>
      <c r="CQ87" s="594"/>
      <c r="CR87" s="594"/>
      <c r="CS87" s="594"/>
      <c r="CT87" s="594"/>
      <c r="CU87" s="594"/>
      <c r="CV87" s="594"/>
      <c r="CW87" s="594"/>
      <c r="CX87" s="594"/>
      <c r="CY87" s="594"/>
      <c r="CZ87" s="594"/>
      <c r="DA87" s="594"/>
      <c r="DB87" s="594"/>
      <c r="DC87" s="594"/>
      <c r="DD87" s="594"/>
      <c r="DE87" s="594"/>
      <c r="DF87" s="594"/>
      <c r="DG87" s="594"/>
      <c r="DH87" s="594"/>
      <c r="DI87" s="594"/>
      <c r="DJ87" s="594"/>
      <c r="DK87" s="594"/>
      <c r="DL87" s="594"/>
      <c r="DM87" s="594"/>
      <c r="DN87" s="594"/>
      <c r="DO87" s="594"/>
      <c r="DP87" s="594"/>
      <c r="DQ87" s="594"/>
      <c r="DR87" s="594"/>
      <c r="DS87" s="594"/>
      <c r="DT87" s="594"/>
      <c r="DU87" s="594"/>
      <c r="DV87" s="594"/>
      <c r="DW87" s="594"/>
      <c r="DX87" s="594"/>
      <c r="DY87" s="594"/>
      <c r="DZ87" s="594"/>
      <c r="EA87" s="594"/>
      <c r="EB87" s="594"/>
      <c r="EC87" s="594"/>
      <c r="ED87" s="594"/>
      <c r="EE87" s="594"/>
      <c r="EF87" s="594"/>
      <c r="EG87" s="594"/>
      <c r="EH87" s="594"/>
      <c r="EI87" s="594"/>
      <c r="EJ87" s="594"/>
      <c r="EK87" s="594"/>
      <c r="EL87" s="594"/>
      <c r="EM87" s="594"/>
      <c r="EN87" s="594"/>
      <c r="EO87" s="594"/>
      <c r="EP87" s="594"/>
      <c r="EQ87" s="594"/>
      <c r="ER87" s="594"/>
      <c r="ES87" s="594"/>
      <c r="ET87" s="594"/>
      <c r="EU87" s="594"/>
      <c r="EV87" s="594"/>
      <c r="EW87" s="594"/>
      <c r="EX87" s="594"/>
      <c r="EY87" s="594"/>
      <c r="EZ87" s="594"/>
      <c r="FA87" s="594"/>
      <c r="FB87" s="594"/>
      <c r="FC87" s="594"/>
      <c r="FD87" s="594"/>
      <c r="FE87" s="594"/>
      <c r="FF87" s="594"/>
      <c r="FG87" s="594"/>
      <c r="FH87" s="594"/>
      <c r="FI87" s="594"/>
      <c r="FJ87" s="594"/>
      <c r="FK87" s="594"/>
      <c r="FL87" s="594"/>
      <c r="FM87" s="594"/>
      <c r="FN87" s="594"/>
      <c r="FO87" s="594"/>
      <c r="FP87" s="594"/>
      <c r="FQ87" s="594"/>
      <c r="FR87" s="594"/>
      <c r="FS87" s="594"/>
      <c r="FT87" s="594"/>
      <c r="FU87" s="594"/>
      <c r="FV87" s="594"/>
      <c r="FW87" s="594"/>
      <c r="FX87" s="594"/>
      <c r="FY87" s="594"/>
      <c r="FZ87" s="594"/>
      <c r="GA87" s="594"/>
      <c r="GB87" s="594"/>
      <c r="GC87" s="594"/>
      <c r="GD87" s="594"/>
      <c r="GE87" s="594"/>
      <c r="GF87" s="594"/>
      <c r="GG87" s="594"/>
      <c r="GH87" s="594"/>
      <c r="GI87" s="594"/>
      <c r="GJ87" s="594"/>
      <c r="GK87" s="594"/>
      <c r="GL87" s="594"/>
      <c r="GM87" s="594"/>
      <c r="GN87" s="594"/>
      <c r="GO87" s="594"/>
      <c r="GP87" s="594"/>
      <c r="GQ87" s="594"/>
      <c r="GR87" s="594"/>
      <c r="GS87" s="594"/>
      <c r="GT87" s="594"/>
      <c r="GU87" s="594"/>
      <c r="GV87" s="594"/>
      <c r="GW87" s="594"/>
      <c r="GX87" s="594"/>
      <c r="GY87" s="594"/>
      <c r="GZ87" s="594"/>
      <c r="HA87" s="594"/>
    </row>
    <row r="88" spans="1:209" s="374" customFormat="1" ht="15.75">
      <c r="A88" s="370"/>
      <c r="B88" s="422"/>
      <c r="C88" s="371"/>
      <c r="D88" s="371"/>
      <c r="E88" s="428"/>
      <c r="F88" s="423"/>
      <c r="G88" s="372"/>
      <c r="H88" s="371"/>
      <c r="I88" s="371"/>
      <c r="J88" s="373"/>
      <c r="K88" s="382"/>
      <c r="L88" s="525">
        <v>0</v>
      </c>
      <c r="M88" s="104"/>
      <c r="N88" s="594"/>
      <c r="O88" s="594"/>
      <c r="P88" s="594"/>
      <c r="Q88" s="594"/>
      <c r="R88" s="594"/>
      <c r="S88" s="594"/>
      <c r="T88" s="594"/>
      <c r="U88" s="594"/>
      <c r="V88" s="594"/>
      <c r="W88" s="594"/>
      <c r="X88" s="594"/>
      <c r="Y88" s="594"/>
      <c r="Z88" s="594"/>
      <c r="AA88" s="594"/>
      <c r="AB88" s="594"/>
      <c r="AC88" s="594"/>
      <c r="AD88" s="594"/>
      <c r="AE88" s="594"/>
      <c r="AF88" s="594"/>
      <c r="AG88" s="594"/>
      <c r="AH88" s="594"/>
      <c r="AI88" s="594"/>
      <c r="AJ88" s="594"/>
      <c r="AK88" s="594"/>
      <c r="AL88" s="594"/>
      <c r="AM88" s="594"/>
      <c r="AN88" s="594"/>
      <c r="AO88" s="594"/>
      <c r="AP88" s="594"/>
      <c r="AQ88" s="594"/>
      <c r="AR88" s="594"/>
      <c r="AS88" s="594"/>
      <c r="AT88" s="594"/>
      <c r="AU88" s="594"/>
      <c r="AV88" s="594"/>
      <c r="AW88" s="594"/>
      <c r="AX88" s="594"/>
      <c r="AY88" s="594"/>
      <c r="AZ88" s="594"/>
      <c r="BA88" s="594"/>
      <c r="BB88" s="594"/>
      <c r="BC88" s="594"/>
      <c r="BD88" s="594"/>
      <c r="BE88" s="594"/>
      <c r="BF88" s="594"/>
      <c r="BG88" s="594"/>
      <c r="BH88" s="594"/>
      <c r="BI88" s="594"/>
      <c r="BJ88" s="594"/>
      <c r="BK88" s="594"/>
      <c r="BL88" s="594"/>
      <c r="BM88" s="594"/>
      <c r="BN88" s="594"/>
      <c r="BO88" s="594"/>
      <c r="BP88" s="594"/>
      <c r="BQ88" s="594"/>
      <c r="BR88" s="594"/>
      <c r="BS88" s="594"/>
      <c r="BT88" s="594"/>
      <c r="BU88" s="594"/>
      <c r="BV88" s="594"/>
      <c r="BW88" s="594"/>
      <c r="BX88" s="594"/>
      <c r="BY88" s="594"/>
      <c r="BZ88" s="594"/>
      <c r="CA88" s="594"/>
      <c r="CB88" s="594"/>
      <c r="CC88" s="594"/>
      <c r="CD88" s="594"/>
      <c r="CE88" s="594"/>
      <c r="CF88" s="594"/>
      <c r="CG88" s="594"/>
      <c r="CH88" s="594"/>
      <c r="CI88" s="594"/>
      <c r="CJ88" s="594"/>
      <c r="CK88" s="594"/>
      <c r="CL88" s="594"/>
      <c r="CM88" s="594"/>
      <c r="CN88" s="594"/>
      <c r="CO88" s="594"/>
      <c r="CP88" s="594"/>
      <c r="CQ88" s="594"/>
      <c r="CR88" s="594"/>
      <c r="CS88" s="594"/>
      <c r="CT88" s="594"/>
      <c r="CU88" s="594"/>
      <c r="CV88" s="594"/>
      <c r="CW88" s="594"/>
      <c r="CX88" s="594"/>
      <c r="CY88" s="594"/>
      <c r="CZ88" s="594"/>
      <c r="DA88" s="594"/>
      <c r="DB88" s="594"/>
      <c r="DC88" s="594"/>
      <c r="DD88" s="594"/>
      <c r="DE88" s="594"/>
      <c r="DF88" s="594"/>
      <c r="DG88" s="594"/>
      <c r="DH88" s="594"/>
      <c r="DI88" s="594"/>
      <c r="DJ88" s="594"/>
      <c r="DK88" s="594"/>
      <c r="DL88" s="594"/>
      <c r="DM88" s="594"/>
      <c r="DN88" s="594"/>
      <c r="DO88" s="594"/>
      <c r="DP88" s="594"/>
      <c r="DQ88" s="594"/>
      <c r="DR88" s="594"/>
      <c r="DS88" s="594"/>
      <c r="DT88" s="594"/>
      <c r="DU88" s="594"/>
      <c r="DV88" s="594"/>
      <c r="DW88" s="594"/>
      <c r="DX88" s="594"/>
      <c r="DY88" s="594"/>
      <c r="DZ88" s="594"/>
      <c r="EA88" s="594"/>
      <c r="EB88" s="594"/>
      <c r="EC88" s="594"/>
      <c r="ED88" s="594"/>
      <c r="EE88" s="594"/>
      <c r="EF88" s="594"/>
      <c r="EG88" s="594"/>
      <c r="EH88" s="594"/>
      <c r="EI88" s="594"/>
      <c r="EJ88" s="594"/>
      <c r="EK88" s="594"/>
      <c r="EL88" s="594"/>
      <c r="EM88" s="594"/>
      <c r="EN88" s="594"/>
      <c r="EO88" s="594"/>
      <c r="EP88" s="594"/>
      <c r="EQ88" s="594"/>
      <c r="ER88" s="594"/>
      <c r="ES88" s="594"/>
      <c r="ET88" s="594"/>
      <c r="EU88" s="594"/>
      <c r="EV88" s="594"/>
      <c r="EW88" s="594"/>
      <c r="EX88" s="594"/>
      <c r="EY88" s="594"/>
      <c r="EZ88" s="594"/>
      <c r="FA88" s="594"/>
      <c r="FB88" s="594"/>
      <c r="FC88" s="594"/>
      <c r="FD88" s="594"/>
      <c r="FE88" s="594"/>
      <c r="FF88" s="594"/>
      <c r="FG88" s="594"/>
      <c r="FH88" s="594"/>
      <c r="FI88" s="594"/>
      <c r="FJ88" s="594"/>
      <c r="FK88" s="594"/>
      <c r="FL88" s="594"/>
      <c r="FM88" s="594"/>
      <c r="FN88" s="594"/>
      <c r="FO88" s="594"/>
      <c r="FP88" s="594"/>
      <c r="FQ88" s="594"/>
      <c r="FR88" s="594"/>
      <c r="FS88" s="594"/>
      <c r="FT88" s="594"/>
      <c r="FU88" s="594"/>
      <c r="FV88" s="594"/>
      <c r="FW88" s="594"/>
      <c r="FX88" s="594"/>
      <c r="FY88" s="594"/>
      <c r="FZ88" s="594"/>
      <c r="GA88" s="594"/>
      <c r="GB88" s="594"/>
      <c r="GC88" s="594"/>
      <c r="GD88" s="594"/>
      <c r="GE88" s="594"/>
      <c r="GF88" s="594"/>
      <c r="GG88" s="594"/>
      <c r="GH88" s="594"/>
      <c r="GI88" s="594"/>
      <c r="GJ88" s="594"/>
      <c r="GK88" s="594"/>
      <c r="GL88" s="594"/>
      <c r="GM88" s="594"/>
      <c r="GN88" s="594"/>
      <c r="GO88" s="594"/>
      <c r="GP88" s="594"/>
      <c r="GQ88" s="594"/>
      <c r="GR88" s="594"/>
      <c r="GS88" s="594"/>
      <c r="GT88" s="594"/>
      <c r="GU88" s="594"/>
      <c r="GV88" s="594"/>
      <c r="GW88" s="594"/>
      <c r="GX88" s="594"/>
      <c r="GY88" s="594"/>
      <c r="GZ88" s="594"/>
      <c r="HA88" s="594"/>
    </row>
    <row r="89" spans="1:209" s="374" customFormat="1" ht="15.75">
      <c r="A89" s="370"/>
      <c r="B89" s="422"/>
      <c r="C89" s="379"/>
      <c r="D89" s="379"/>
      <c r="E89" s="425"/>
      <c r="F89" s="423"/>
      <c r="G89" s="372"/>
      <c r="H89" s="371"/>
      <c r="I89" s="371"/>
      <c r="J89" s="373"/>
      <c r="K89" s="382"/>
      <c r="L89" s="525">
        <v>0</v>
      </c>
      <c r="M89" s="104"/>
      <c r="N89" s="594"/>
      <c r="O89" s="594"/>
      <c r="P89" s="594"/>
      <c r="Q89" s="594"/>
      <c r="R89" s="594"/>
      <c r="S89" s="594"/>
      <c r="T89" s="594"/>
      <c r="U89" s="594"/>
      <c r="V89" s="594"/>
      <c r="W89" s="594"/>
      <c r="X89" s="594"/>
      <c r="Y89" s="594"/>
      <c r="Z89" s="594"/>
      <c r="AA89" s="594"/>
      <c r="AB89" s="594"/>
      <c r="AC89" s="594"/>
      <c r="AD89" s="594"/>
      <c r="AE89" s="594"/>
      <c r="AF89" s="594"/>
      <c r="AG89" s="594"/>
      <c r="AH89" s="594"/>
      <c r="AI89" s="594"/>
      <c r="AJ89" s="594"/>
      <c r="AK89" s="594"/>
      <c r="AL89" s="594"/>
      <c r="AM89" s="594"/>
      <c r="AN89" s="594"/>
      <c r="AO89" s="594"/>
      <c r="AP89" s="594"/>
      <c r="AQ89" s="594"/>
      <c r="AR89" s="594"/>
      <c r="AS89" s="594"/>
      <c r="AT89" s="594"/>
      <c r="AU89" s="594"/>
      <c r="AV89" s="594"/>
      <c r="AW89" s="594"/>
      <c r="AX89" s="594"/>
      <c r="AY89" s="594"/>
      <c r="AZ89" s="594"/>
      <c r="BA89" s="594"/>
      <c r="BB89" s="594"/>
      <c r="BC89" s="594"/>
      <c r="BD89" s="594"/>
      <c r="BE89" s="594"/>
      <c r="BF89" s="594"/>
      <c r="BG89" s="594"/>
      <c r="BH89" s="594"/>
      <c r="BI89" s="594"/>
      <c r="BJ89" s="594"/>
      <c r="BK89" s="594"/>
      <c r="BL89" s="594"/>
      <c r="BM89" s="594"/>
      <c r="BN89" s="594"/>
      <c r="BO89" s="594"/>
      <c r="BP89" s="594"/>
      <c r="BQ89" s="594"/>
      <c r="BR89" s="594"/>
      <c r="BS89" s="594"/>
      <c r="BT89" s="594"/>
      <c r="BU89" s="594"/>
      <c r="BV89" s="594"/>
      <c r="BW89" s="594"/>
      <c r="BX89" s="594"/>
      <c r="BY89" s="594"/>
      <c r="BZ89" s="594"/>
      <c r="CA89" s="594"/>
      <c r="CB89" s="594"/>
      <c r="CC89" s="594"/>
      <c r="CD89" s="594"/>
      <c r="CE89" s="594"/>
      <c r="CF89" s="594"/>
      <c r="CG89" s="594"/>
      <c r="CH89" s="594"/>
      <c r="CI89" s="594"/>
      <c r="CJ89" s="594"/>
      <c r="CK89" s="594"/>
      <c r="CL89" s="594"/>
      <c r="CM89" s="594"/>
      <c r="CN89" s="594"/>
      <c r="CO89" s="594"/>
      <c r="CP89" s="594"/>
      <c r="CQ89" s="594"/>
      <c r="CR89" s="594"/>
      <c r="CS89" s="594"/>
      <c r="CT89" s="594"/>
      <c r="CU89" s="594"/>
      <c r="CV89" s="594"/>
      <c r="CW89" s="594"/>
      <c r="CX89" s="594"/>
      <c r="CY89" s="594"/>
      <c r="CZ89" s="594"/>
      <c r="DA89" s="594"/>
      <c r="DB89" s="594"/>
      <c r="DC89" s="594"/>
      <c r="DD89" s="594"/>
      <c r="DE89" s="594"/>
      <c r="DF89" s="594"/>
      <c r="DG89" s="594"/>
      <c r="DH89" s="594"/>
      <c r="DI89" s="594"/>
      <c r="DJ89" s="594"/>
      <c r="DK89" s="594"/>
      <c r="DL89" s="594"/>
      <c r="DM89" s="594"/>
      <c r="DN89" s="594"/>
      <c r="DO89" s="594"/>
      <c r="DP89" s="594"/>
      <c r="DQ89" s="594"/>
      <c r="DR89" s="594"/>
      <c r="DS89" s="594"/>
      <c r="DT89" s="594"/>
      <c r="DU89" s="594"/>
      <c r="DV89" s="594"/>
      <c r="DW89" s="594"/>
      <c r="DX89" s="594"/>
      <c r="DY89" s="594"/>
      <c r="DZ89" s="594"/>
      <c r="EA89" s="594"/>
      <c r="EB89" s="594"/>
      <c r="EC89" s="594"/>
      <c r="ED89" s="594"/>
      <c r="EE89" s="594"/>
      <c r="EF89" s="594"/>
      <c r="EG89" s="594"/>
      <c r="EH89" s="594"/>
      <c r="EI89" s="594"/>
      <c r="EJ89" s="594"/>
      <c r="EK89" s="594"/>
      <c r="EL89" s="594"/>
      <c r="EM89" s="594"/>
      <c r="EN89" s="594"/>
      <c r="EO89" s="594"/>
      <c r="EP89" s="594"/>
      <c r="EQ89" s="594"/>
      <c r="ER89" s="594"/>
      <c r="ES89" s="594"/>
      <c r="ET89" s="594"/>
      <c r="EU89" s="594"/>
      <c r="EV89" s="594"/>
      <c r="EW89" s="594"/>
      <c r="EX89" s="594"/>
      <c r="EY89" s="594"/>
      <c r="EZ89" s="594"/>
      <c r="FA89" s="594"/>
      <c r="FB89" s="594"/>
      <c r="FC89" s="594"/>
      <c r="FD89" s="594"/>
      <c r="FE89" s="594"/>
      <c r="FF89" s="594"/>
      <c r="FG89" s="594"/>
      <c r="FH89" s="594"/>
      <c r="FI89" s="594"/>
      <c r="FJ89" s="594"/>
      <c r="FK89" s="594"/>
      <c r="FL89" s="594"/>
      <c r="FM89" s="594"/>
      <c r="FN89" s="594"/>
      <c r="FO89" s="594"/>
      <c r="FP89" s="594"/>
      <c r="FQ89" s="594"/>
      <c r="FR89" s="594"/>
      <c r="FS89" s="594"/>
      <c r="FT89" s="594"/>
      <c r="FU89" s="594"/>
      <c r="FV89" s="594"/>
      <c r="FW89" s="594"/>
      <c r="FX89" s="594"/>
      <c r="FY89" s="594"/>
      <c r="FZ89" s="594"/>
      <c r="GA89" s="594"/>
      <c r="GB89" s="594"/>
      <c r="GC89" s="594"/>
      <c r="GD89" s="594"/>
      <c r="GE89" s="594"/>
      <c r="GF89" s="594"/>
      <c r="GG89" s="594"/>
      <c r="GH89" s="594"/>
      <c r="GI89" s="594"/>
      <c r="GJ89" s="594"/>
      <c r="GK89" s="594"/>
      <c r="GL89" s="594"/>
      <c r="GM89" s="594"/>
      <c r="GN89" s="594"/>
      <c r="GO89" s="594"/>
      <c r="GP89" s="594"/>
      <c r="GQ89" s="594"/>
      <c r="GR89" s="594"/>
      <c r="GS89" s="594"/>
      <c r="GT89" s="594"/>
      <c r="GU89" s="594"/>
      <c r="GV89" s="594"/>
      <c r="GW89" s="594"/>
      <c r="GX89" s="594"/>
      <c r="GY89" s="594"/>
      <c r="GZ89" s="594"/>
      <c r="HA89" s="594"/>
    </row>
    <row r="90" spans="1:209" s="374" customFormat="1" ht="15.75">
      <c r="A90" s="370"/>
      <c r="B90" s="422"/>
      <c r="C90" s="379"/>
      <c r="D90" s="379"/>
      <c r="E90" s="425"/>
      <c r="F90" s="423"/>
      <c r="G90" s="372"/>
      <c r="H90" s="371"/>
      <c r="I90" s="371"/>
      <c r="J90" s="373"/>
      <c r="K90" s="382"/>
      <c r="L90" s="525">
        <v>0</v>
      </c>
      <c r="M90" s="104"/>
      <c r="N90" s="594"/>
      <c r="O90" s="594"/>
      <c r="P90" s="594"/>
      <c r="Q90" s="594"/>
      <c r="R90" s="594"/>
      <c r="S90" s="594"/>
      <c r="T90" s="594"/>
      <c r="U90" s="594"/>
      <c r="V90" s="594"/>
      <c r="W90" s="594"/>
      <c r="X90" s="594"/>
      <c r="Y90" s="594"/>
      <c r="Z90" s="594"/>
      <c r="AA90" s="594"/>
      <c r="AB90" s="594"/>
      <c r="AC90" s="594"/>
      <c r="AD90" s="594"/>
      <c r="AE90" s="594"/>
      <c r="AF90" s="594"/>
      <c r="AG90" s="594"/>
      <c r="AH90" s="594"/>
      <c r="AI90" s="594"/>
      <c r="AJ90" s="594"/>
      <c r="AK90" s="594"/>
      <c r="AL90" s="594"/>
      <c r="AM90" s="594"/>
      <c r="AN90" s="594"/>
      <c r="AO90" s="594"/>
      <c r="AP90" s="594"/>
      <c r="AQ90" s="594"/>
      <c r="AR90" s="594"/>
      <c r="AS90" s="594"/>
      <c r="AT90" s="594"/>
      <c r="AU90" s="594"/>
      <c r="AV90" s="594"/>
      <c r="AW90" s="594"/>
      <c r="AX90" s="594"/>
      <c r="AY90" s="594"/>
      <c r="AZ90" s="594"/>
      <c r="BA90" s="594"/>
      <c r="BB90" s="594"/>
      <c r="BC90" s="594"/>
      <c r="BD90" s="594"/>
      <c r="BE90" s="594"/>
      <c r="BF90" s="594"/>
      <c r="BG90" s="594"/>
      <c r="BH90" s="594"/>
      <c r="BI90" s="594"/>
      <c r="BJ90" s="594"/>
      <c r="BK90" s="594"/>
      <c r="BL90" s="594"/>
      <c r="BM90" s="594"/>
      <c r="BN90" s="594"/>
      <c r="BO90" s="594"/>
      <c r="BP90" s="594"/>
      <c r="BQ90" s="594"/>
      <c r="BR90" s="594"/>
      <c r="BS90" s="594"/>
      <c r="BT90" s="594"/>
      <c r="BU90" s="594"/>
      <c r="BV90" s="594"/>
      <c r="BW90" s="594"/>
      <c r="BX90" s="594"/>
      <c r="BY90" s="594"/>
      <c r="BZ90" s="594"/>
      <c r="CA90" s="594"/>
      <c r="CB90" s="594"/>
      <c r="CC90" s="594"/>
      <c r="CD90" s="594"/>
      <c r="CE90" s="594"/>
      <c r="CF90" s="594"/>
      <c r="CG90" s="594"/>
      <c r="CH90" s="594"/>
      <c r="CI90" s="594"/>
      <c r="CJ90" s="594"/>
      <c r="CK90" s="594"/>
      <c r="CL90" s="594"/>
      <c r="CM90" s="594"/>
      <c r="CN90" s="594"/>
      <c r="CO90" s="594"/>
      <c r="CP90" s="594"/>
      <c r="CQ90" s="594"/>
      <c r="CR90" s="594"/>
      <c r="CS90" s="594"/>
      <c r="CT90" s="594"/>
      <c r="CU90" s="594"/>
      <c r="CV90" s="594"/>
      <c r="CW90" s="594"/>
      <c r="CX90" s="594"/>
      <c r="CY90" s="594"/>
      <c r="CZ90" s="594"/>
      <c r="DA90" s="594"/>
      <c r="DB90" s="594"/>
      <c r="DC90" s="594"/>
      <c r="DD90" s="594"/>
      <c r="DE90" s="594"/>
      <c r="DF90" s="594"/>
      <c r="DG90" s="594"/>
      <c r="DH90" s="594"/>
      <c r="DI90" s="594"/>
      <c r="DJ90" s="594"/>
      <c r="DK90" s="594"/>
      <c r="DL90" s="594"/>
      <c r="DM90" s="594"/>
      <c r="DN90" s="594"/>
      <c r="DO90" s="594"/>
      <c r="DP90" s="594"/>
      <c r="DQ90" s="594"/>
      <c r="DR90" s="594"/>
      <c r="DS90" s="594"/>
      <c r="DT90" s="594"/>
      <c r="DU90" s="594"/>
      <c r="DV90" s="594"/>
      <c r="DW90" s="594"/>
      <c r="DX90" s="594"/>
      <c r="DY90" s="594"/>
      <c r="DZ90" s="594"/>
      <c r="EA90" s="594"/>
      <c r="EB90" s="594"/>
      <c r="EC90" s="594"/>
      <c r="ED90" s="594"/>
      <c r="EE90" s="594"/>
      <c r="EF90" s="594"/>
      <c r="EG90" s="594"/>
      <c r="EH90" s="594"/>
      <c r="EI90" s="594"/>
      <c r="EJ90" s="594"/>
      <c r="EK90" s="594"/>
      <c r="EL90" s="594"/>
      <c r="EM90" s="594"/>
      <c r="EN90" s="594"/>
      <c r="EO90" s="594"/>
      <c r="EP90" s="594"/>
      <c r="EQ90" s="594"/>
      <c r="ER90" s="594"/>
      <c r="ES90" s="594"/>
      <c r="ET90" s="594"/>
      <c r="EU90" s="594"/>
      <c r="EV90" s="594"/>
      <c r="EW90" s="594"/>
      <c r="EX90" s="594"/>
      <c r="EY90" s="594"/>
      <c r="EZ90" s="594"/>
      <c r="FA90" s="594"/>
      <c r="FB90" s="594"/>
      <c r="FC90" s="594"/>
      <c r="FD90" s="594"/>
      <c r="FE90" s="594"/>
      <c r="FF90" s="594"/>
      <c r="FG90" s="594"/>
      <c r="FH90" s="594"/>
      <c r="FI90" s="594"/>
      <c r="FJ90" s="594"/>
      <c r="FK90" s="594"/>
      <c r="FL90" s="594"/>
      <c r="FM90" s="594"/>
      <c r="FN90" s="594"/>
      <c r="FO90" s="594"/>
      <c r="FP90" s="594"/>
      <c r="FQ90" s="594"/>
      <c r="FR90" s="594"/>
      <c r="FS90" s="594"/>
      <c r="FT90" s="594"/>
      <c r="FU90" s="594"/>
      <c r="FV90" s="594"/>
      <c r="FW90" s="594"/>
      <c r="FX90" s="594"/>
      <c r="FY90" s="594"/>
      <c r="FZ90" s="594"/>
      <c r="GA90" s="594"/>
      <c r="GB90" s="594"/>
      <c r="GC90" s="594"/>
      <c r="GD90" s="594"/>
      <c r="GE90" s="594"/>
      <c r="GF90" s="594"/>
      <c r="GG90" s="594"/>
      <c r="GH90" s="594"/>
      <c r="GI90" s="594"/>
      <c r="GJ90" s="594"/>
      <c r="GK90" s="594"/>
      <c r="GL90" s="594"/>
      <c r="GM90" s="594"/>
      <c r="GN90" s="594"/>
      <c r="GO90" s="594"/>
      <c r="GP90" s="594"/>
      <c r="GQ90" s="594"/>
      <c r="GR90" s="594"/>
      <c r="GS90" s="594"/>
      <c r="GT90" s="594"/>
      <c r="GU90" s="594"/>
      <c r="GV90" s="594"/>
      <c r="GW90" s="594"/>
      <c r="GX90" s="594"/>
      <c r="GY90" s="594"/>
      <c r="GZ90" s="594"/>
      <c r="HA90" s="594"/>
    </row>
    <row r="91" spans="1:209" s="374" customFormat="1" ht="15.75">
      <c r="A91" s="370"/>
      <c r="B91" s="422"/>
      <c r="C91" s="381"/>
      <c r="D91" s="379"/>
      <c r="E91" s="425"/>
      <c r="F91" s="423"/>
      <c r="G91" s="372"/>
      <c r="H91" s="371"/>
      <c r="I91" s="371"/>
      <c r="J91" s="373"/>
      <c r="K91" s="382"/>
      <c r="L91" s="525">
        <v>0</v>
      </c>
      <c r="M91" s="104"/>
      <c r="N91" s="594"/>
      <c r="O91" s="594"/>
      <c r="P91" s="594"/>
      <c r="Q91" s="594"/>
      <c r="R91" s="594"/>
      <c r="S91" s="594"/>
      <c r="T91" s="594"/>
      <c r="U91" s="594"/>
      <c r="V91" s="594"/>
      <c r="W91" s="594"/>
      <c r="X91" s="594"/>
      <c r="Y91" s="594"/>
      <c r="Z91" s="594"/>
      <c r="AA91" s="594"/>
      <c r="AB91" s="594"/>
      <c r="AC91" s="594"/>
      <c r="AD91" s="594"/>
      <c r="AE91" s="594"/>
      <c r="AF91" s="594"/>
      <c r="AG91" s="594"/>
      <c r="AH91" s="594"/>
      <c r="AI91" s="594"/>
      <c r="AJ91" s="594"/>
      <c r="AK91" s="594"/>
      <c r="AL91" s="594"/>
      <c r="AM91" s="594"/>
      <c r="AN91" s="594"/>
      <c r="AO91" s="594"/>
      <c r="AP91" s="594"/>
      <c r="AQ91" s="594"/>
      <c r="AR91" s="594"/>
      <c r="AS91" s="594"/>
      <c r="AT91" s="594"/>
      <c r="AU91" s="594"/>
      <c r="AV91" s="594"/>
      <c r="AW91" s="594"/>
      <c r="AX91" s="594"/>
      <c r="AY91" s="594"/>
      <c r="AZ91" s="594"/>
      <c r="BA91" s="594"/>
      <c r="BB91" s="594"/>
      <c r="BC91" s="594"/>
      <c r="BD91" s="594"/>
      <c r="BE91" s="594"/>
      <c r="BF91" s="594"/>
      <c r="BG91" s="594"/>
      <c r="BH91" s="594"/>
      <c r="BI91" s="594"/>
      <c r="BJ91" s="594"/>
      <c r="BK91" s="594"/>
      <c r="BL91" s="594"/>
      <c r="BM91" s="594"/>
      <c r="BN91" s="594"/>
      <c r="BO91" s="594"/>
      <c r="BP91" s="594"/>
      <c r="BQ91" s="594"/>
      <c r="BR91" s="594"/>
      <c r="BS91" s="594"/>
      <c r="BT91" s="594"/>
      <c r="BU91" s="594"/>
      <c r="BV91" s="594"/>
      <c r="BW91" s="594"/>
      <c r="BX91" s="594"/>
      <c r="BY91" s="594"/>
      <c r="BZ91" s="594"/>
      <c r="CA91" s="594"/>
      <c r="CB91" s="594"/>
      <c r="CC91" s="594"/>
      <c r="CD91" s="594"/>
      <c r="CE91" s="594"/>
      <c r="CF91" s="594"/>
      <c r="CG91" s="594"/>
      <c r="CH91" s="594"/>
      <c r="CI91" s="594"/>
      <c r="CJ91" s="594"/>
      <c r="CK91" s="594"/>
      <c r="CL91" s="594"/>
      <c r="CM91" s="594"/>
      <c r="CN91" s="594"/>
      <c r="CO91" s="594"/>
      <c r="CP91" s="594"/>
      <c r="CQ91" s="594"/>
      <c r="CR91" s="594"/>
      <c r="CS91" s="594"/>
      <c r="CT91" s="594"/>
      <c r="CU91" s="594"/>
      <c r="CV91" s="594"/>
      <c r="CW91" s="594"/>
      <c r="CX91" s="594"/>
      <c r="CY91" s="594"/>
      <c r="CZ91" s="594"/>
      <c r="DA91" s="594"/>
      <c r="DB91" s="594"/>
      <c r="DC91" s="594"/>
      <c r="DD91" s="594"/>
      <c r="DE91" s="594"/>
      <c r="DF91" s="594"/>
      <c r="DG91" s="594"/>
      <c r="DH91" s="594"/>
      <c r="DI91" s="594"/>
      <c r="DJ91" s="594"/>
      <c r="DK91" s="594"/>
      <c r="DL91" s="594"/>
      <c r="DM91" s="594"/>
      <c r="DN91" s="594"/>
      <c r="DO91" s="594"/>
      <c r="DP91" s="594"/>
      <c r="DQ91" s="594"/>
      <c r="DR91" s="594"/>
      <c r="DS91" s="594"/>
      <c r="DT91" s="594"/>
      <c r="DU91" s="594"/>
      <c r="DV91" s="594"/>
      <c r="DW91" s="594"/>
      <c r="DX91" s="594"/>
      <c r="DY91" s="594"/>
      <c r="DZ91" s="594"/>
      <c r="EA91" s="594"/>
      <c r="EB91" s="594"/>
      <c r="EC91" s="594"/>
      <c r="ED91" s="594"/>
      <c r="EE91" s="594"/>
      <c r="EF91" s="594"/>
      <c r="EG91" s="594"/>
      <c r="EH91" s="594"/>
      <c r="EI91" s="594"/>
      <c r="EJ91" s="594"/>
      <c r="EK91" s="594"/>
      <c r="EL91" s="594"/>
      <c r="EM91" s="594"/>
      <c r="EN91" s="594"/>
      <c r="EO91" s="594"/>
      <c r="EP91" s="594"/>
      <c r="EQ91" s="594"/>
      <c r="ER91" s="594"/>
      <c r="ES91" s="594"/>
      <c r="ET91" s="594"/>
      <c r="EU91" s="594"/>
      <c r="EV91" s="594"/>
      <c r="EW91" s="594"/>
      <c r="EX91" s="594"/>
      <c r="EY91" s="594"/>
      <c r="EZ91" s="594"/>
      <c r="FA91" s="594"/>
      <c r="FB91" s="594"/>
      <c r="FC91" s="594"/>
      <c r="FD91" s="594"/>
      <c r="FE91" s="594"/>
      <c r="FF91" s="594"/>
      <c r="FG91" s="594"/>
      <c r="FH91" s="594"/>
      <c r="FI91" s="594"/>
      <c r="FJ91" s="594"/>
      <c r="FK91" s="594"/>
      <c r="FL91" s="594"/>
      <c r="FM91" s="594"/>
      <c r="FN91" s="594"/>
      <c r="FO91" s="594"/>
      <c r="FP91" s="594"/>
      <c r="FQ91" s="594"/>
      <c r="FR91" s="594"/>
      <c r="FS91" s="594"/>
      <c r="FT91" s="594"/>
      <c r="FU91" s="594"/>
      <c r="FV91" s="594"/>
      <c r="FW91" s="594"/>
      <c r="FX91" s="594"/>
      <c r="FY91" s="594"/>
      <c r="FZ91" s="594"/>
      <c r="GA91" s="594"/>
      <c r="GB91" s="594"/>
      <c r="GC91" s="594"/>
      <c r="GD91" s="594"/>
      <c r="GE91" s="594"/>
      <c r="GF91" s="594"/>
      <c r="GG91" s="594"/>
      <c r="GH91" s="594"/>
      <c r="GI91" s="594"/>
      <c r="GJ91" s="594"/>
      <c r="GK91" s="594"/>
      <c r="GL91" s="594"/>
      <c r="GM91" s="594"/>
      <c r="GN91" s="594"/>
      <c r="GO91" s="594"/>
      <c r="GP91" s="594"/>
      <c r="GQ91" s="594"/>
      <c r="GR91" s="594"/>
      <c r="GS91" s="594"/>
      <c r="GT91" s="594"/>
      <c r="GU91" s="594"/>
      <c r="GV91" s="594"/>
      <c r="GW91" s="594"/>
      <c r="GX91" s="594"/>
      <c r="GY91" s="594"/>
      <c r="GZ91" s="594"/>
      <c r="HA91" s="594"/>
    </row>
    <row r="92" spans="1:209" s="374" customFormat="1" ht="15.75">
      <c r="A92" s="370"/>
      <c r="B92" s="422"/>
      <c r="C92" s="379"/>
      <c r="D92" s="379"/>
      <c r="E92" s="425"/>
      <c r="F92" s="423"/>
      <c r="G92" s="372"/>
      <c r="H92" s="371"/>
      <c r="I92" s="371"/>
      <c r="J92" s="373"/>
      <c r="K92" s="382"/>
      <c r="L92" s="525">
        <v>0</v>
      </c>
      <c r="M92" s="104"/>
      <c r="N92" s="594"/>
      <c r="O92" s="594"/>
      <c r="P92" s="594"/>
      <c r="Q92" s="594"/>
      <c r="R92" s="594"/>
      <c r="S92" s="594"/>
      <c r="T92" s="594"/>
      <c r="U92" s="594"/>
      <c r="V92" s="594"/>
      <c r="W92" s="594"/>
      <c r="X92" s="594"/>
      <c r="Y92" s="594"/>
      <c r="Z92" s="594"/>
      <c r="AA92" s="594"/>
      <c r="AB92" s="594"/>
      <c r="AC92" s="594"/>
      <c r="AD92" s="594"/>
      <c r="AE92" s="594"/>
      <c r="AF92" s="594"/>
      <c r="AG92" s="594"/>
      <c r="AH92" s="594"/>
      <c r="AI92" s="594"/>
      <c r="AJ92" s="594"/>
      <c r="AK92" s="594"/>
      <c r="AL92" s="594"/>
      <c r="AM92" s="594"/>
      <c r="AN92" s="594"/>
      <c r="AO92" s="594"/>
      <c r="AP92" s="594"/>
      <c r="AQ92" s="594"/>
      <c r="AR92" s="594"/>
      <c r="AS92" s="594"/>
      <c r="AT92" s="594"/>
      <c r="AU92" s="594"/>
      <c r="AV92" s="594"/>
      <c r="AW92" s="594"/>
      <c r="AX92" s="594"/>
      <c r="AY92" s="594"/>
      <c r="AZ92" s="594"/>
      <c r="BA92" s="594"/>
      <c r="BB92" s="594"/>
      <c r="BC92" s="594"/>
      <c r="BD92" s="594"/>
      <c r="BE92" s="594"/>
      <c r="BF92" s="594"/>
      <c r="BG92" s="594"/>
      <c r="BH92" s="594"/>
      <c r="BI92" s="594"/>
      <c r="BJ92" s="594"/>
      <c r="BK92" s="594"/>
      <c r="BL92" s="594"/>
      <c r="BM92" s="594"/>
      <c r="BN92" s="594"/>
      <c r="BO92" s="594"/>
      <c r="BP92" s="594"/>
      <c r="BQ92" s="594"/>
      <c r="BR92" s="594"/>
      <c r="BS92" s="594"/>
      <c r="BT92" s="594"/>
      <c r="BU92" s="594"/>
      <c r="BV92" s="594"/>
      <c r="BW92" s="594"/>
      <c r="BX92" s="594"/>
      <c r="BY92" s="594"/>
      <c r="BZ92" s="594"/>
      <c r="CA92" s="594"/>
      <c r="CB92" s="594"/>
      <c r="CC92" s="594"/>
      <c r="CD92" s="594"/>
      <c r="CE92" s="594"/>
      <c r="CF92" s="594"/>
      <c r="CG92" s="594"/>
      <c r="CH92" s="594"/>
      <c r="CI92" s="594"/>
      <c r="CJ92" s="594"/>
      <c r="CK92" s="594"/>
      <c r="CL92" s="594"/>
      <c r="CM92" s="594"/>
      <c r="CN92" s="594"/>
      <c r="CO92" s="594"/>
      <c r="CP92" s="594"/>
      <c r="CQ92" s="594"/>
      <c r="CR92" s="594"/>
      <c r="CS92" s="594"/>
      <c r="CT92" s="594"/>
      <c r="CU92" s="594"/>
      <c r="CV92" s="594"/>
      <c r="CW92" s="594"/>
      <c r="CX92" s="594"/>
      <c r="CY92" s="594"/>
      <c r="CZ92" s="594"/>
      <c r="DA92" s="594"/>
      <c r="DB92" s="594"/>
      <c r="DC92" s="594"/>
      <c r="DD92" s="594"/>
      <c r="DE92" s="594"/>
      <c r="DF92" s="594"/>
      <c r="DG92" s="594"/>
      <c r="DH92" s="594"/>
      <c r="DI92" s="594"/>
      <c r="DJ92" s="594"/>
      <c r="DK92" s="594"/>
      <c r="DL92" s="594"/>
      <c r="DM92" s="594"/>
      <c r="DN92" s="594"/>
      <c r="DO92" s="594"/>
      <c r="DP92" s="594"/>
      <c r="DQ92" s="594"/>
      <c r="DR92" s="594"/>
      <c r="DS92" s="594"/>
      <c r="DT92" s="594"/>
      <c r="DU92" s="594"/>
      <c r="DV92" s="594"/>
      <c r="DW92" s="594"/>
      <c r="DX92" s="594"/>
      <c r="DY92" s="594"/>
      <c r="DZ92" s="594"/>
      <c r="EA92" s="594"/>
      <c r="EB92" s="594"/>
      <c r="EC92" s="594"/>
      <c r="ED92" s="594"/>
      <c r="EE92" s="594"/>
      <c r="EF92" s="594"/>
      <c r="EG92" s="594"/>
      <c r="EH92" s="594"/>
      <c r="EI92" s="594"/>
      <c r="EJ92" s="594"/>
      <c r="EK92" s="594"/>
      <c r="EL92" s="594"/>
      <c r="EM92" s="594"/>
      <c r="EN92" s="594"/>
      <c r="EO92" s="594"/>
      <c r="EP92" s="594"/>
      <c r="EQ92" s="594"/>
      <c r="ER92" s="594"/>
      <c r="ES92" s="594"/>
      <c r="ET92" s="594"/>
      <c r="EU92" s="594"/>
      <c r="EV92" s="594"/>
      <c r="EW92" s="594"/>
      <c r="EX92" s="594"/>
      <c r="EY92" s="594"/>
      <c r="EZ92" s="594"/>
      <c r="FA92" s="594"/>
      <c r="FB92" s="594"/>
      <c r="FC92" s="594"/>
      <c r="FD92" s="594"/>
      <c r="FE92" s="594"/>
      <c r="FF92" s="594"/>
      <c r="FG92" s="594"/>
      <c r="FH92" s="594"/>
      <c r="FI92" s="594"/>
      <c r="FJ92" s="594"/>
      <c r="FK92" s="594"/>
      <c r="FL92" s="594"/>
      <c r="FM92" s="594"/>
      <c r="FN92" s="594"/>
      <c r="FO92" s="594"/>
      <c r="FP92" s="594"/>
      <c r="FQ92" s="594"/>
      <c r="FR92" s="594"/>
      <c r="FS92" s="594"/>
      <c r="FT92" s="594"/>
      <c r="FU92" s="594"/>
      <c r="FV92" s="594"/>
      <c r="FW92" s="594"/>
      <c r="FX92" s="594"/>
      <c r="FY92" s="594"/>
      <c r="FZ92" s="594"/>
      <c r="GA92" s="594"/>
      <c r="GB92" s="594"/>
      <c r="GC92" s="594"/>
      <c r="GD92" s="594"/>
      <c r="GE92" s="594"/>
      <c r="GF92" s="594"/>
      <c r="GG92" s="594"/>
      <c r="GH92" s="594"/>
      <c r="GI92" s="594"/>
      <c r="GJ92" s="594"/>
      <c r="GK92" s="594"/>
      <c r="GL92" s="594"/>
      <c r="GM92" s="594"/>
      <c r="GN92" s="594"/>
      <c r="GO92" s="594"/>
      <c r="GP92" s="594"/>
      <c r="GQ92" s="594"/>
      <c r="GR92" s="594"/>
      <c r="GS92" s="594"/>
      <c r="GT92" s="594"/>
      <c r="GU92" s="594"/>
      <c r="GV92" s="594"/>
      <c r="GW92" s="594"/>
      <c r="GX92" s="594"/>
      <c r="GY92" s="594"/>
      <c r="GZ92" s="594"/>
      <c r="HA92" s="594"/>
    </row>
    <row r="93" spans="1:209" s="374" customFormat="1" ht="15.75">
      <c r="A93" s="370"/>
      <c r="B93" s="422"/>
      <c r="C93" s="381"/>
      <c r="D93" s="380"/>
      <c r="E93" s="381"/>
      <c r="F93" s="423"/>
      <c r="G93" s="372"/>
      <c r="H93" s="371"/>
      <c r="I93" s="371"/>
      <c r="J93" s="373"/>
      <c r="K93" s="382"/>
      <c r="L93" s="525">
        <v>0</v>
      </c>
      <c r="M93" s="104"/>
      <c r="N93" s="594"/>
      <c r="O93" s="594"/>
      <c r="P93" s="594"/>
      <c r="Q93" s="594"/>
      <c r="R93" s="594"/>
      <c r="S93" s="594"/>
      <c r="T93" s="594"/>
      <c r="U93" s="594"/>
      <c r="V93" s="594"/>
      <c r="W93" s="594"/>
      <c r="X93" s="594"/>
      <c r="Y93" s="594"/>
      <c r="Z93" s="594"/>
      <c r="AA93" s="594"/>
      <c r="AB93" s="594"/>
      <c r="AC93" s="594"/>
      <c r="AD93" s="594"/>
      <c r="AE93" s="594"/>
      <c r="AF93" s="594"/>
      <c r="AG93" s="594"/>
      <c r="AH93" s="594"/>
      <c r="AI93" s="594"/>
      <c r="AJ93" s="594"/>
      <c r="AK93" s="594"/>
      <c r="AL93" s="594"/>
      <c r="AM93" s="594"/>
      <c r="AN93" s="594"/>
      <c r="AO93" s="594"/>
      <c r="AP93" s="594"/>
      <c r="AQ93" s="594"/>
      <c r="AR93" s="594"/>
      <c r="AS93" s="594"/>
      <c r="AT93" s="594"/>
      <c r="AU93" s="594"/>
      <c r="AV93" s="594"/>
      <c r="AW93" s="594"/>
      <c r="AX93" s="594"/>
      <c r="AY93" s="594"/>
      <c r="AZ93" s="594"/>
      <c r="BA93" s="594"/>
      <c r="BB93" s="594"/>
      <c r="BC93" s="594"/>
      <c r="BD93" s="594"/>
      <c r="BE93" s="594"/>
      <c r="BF93" s="594"/>
      <c r="BG93" s="594"/>
      <c r="BH93" s="594"/>
      <c r="BI93" s="594"/>
      <c r="BJ93" s="594"/>
      <c r="BK93" s="594"/>
      <c r="BL93" s="594"/>
      <c r="BM93" s="594"/>
      <c r="BN93" s="594"/>
      <c r="BO93" s="594"/>
      <c r="BP93" s="594"/>
      <c r="BQ93" s="594"/>
      <c r="BR93" s="594"/>
      <c r="BS93" s="594"/>
      <c r="BT93" s="594"/>
      <c r="BU93" s="594"/>
      <c r="BV93" s="594"/>
      <c r="BW93" s="594"/>
      <c r="BX93" s="594"/>
      <c r="BY93" s="594"/>
      <c r="BZ93" s="594"/>
      <c r="CA93" s="594"/>
      <c r="CB93" s="594"/>
      <c r="CC93" s="594"/>
      <c r="CD93" s="594"/>
      <c r="CE93" s="594"/>
      <c r="CF93" s="594"/>
      <c r="CG93" s="594"/>
      <c r="CH93" s="594"/>
      <c r="CI93" s="594"/>
      <c r="CJ93" s="594"/>
      <c r="CK93" s="594"/>
      <c r="CL93" s="594"/>
      <c r="CM93" s="594"/>
      <c r="CN93" s="594"/>
      <c r="CO93" s="594"/>
      <c r="CP93" s="594"/>
      <c r="CQ93" s="594"/>
      <c r="CR93" s="594"/>
      <c r="CS93" s="594"/>
      <c r="CT93" s="594"/>
      <c r="CU93" s="594"/>
      <c r="CV93" s="594"/>
      <c r="CW93" s="594"/>
      <c r="CX93" s="594"/>
      <c r="CY93" s="594"/>
      <c r="CZ93" s="594"/>
      <c r="DA93" s="594"/>
      <c r="DB93" s="594"/>
      <c r="DC93" s="594"/>
      <c r="DD93" s="594"/>
      <c r="DE93" s="594"/>
      <c r="DF93" s="594"/>
      <c r="DG93" s="594"/>
      <c r="DH93" s="594"/>
      <c r="DI93" s="594"/>
      <c r="DJ93" s="594"/>
      <c r="DK93" s="594"/>
      <c r="DL93" s="594"/>
      <c r="DM93" s="594"/>
      <c r="DN93" s="594"/>
      <c r="DO93" s="594"/>
      <c r="DP93" s="594"/>
      <c r="DQ93" s="594"/>
      <c r="DR93" s="594"/>
      <c r="DS93" s="594"/>
      <c r="DT93" s="594"/>
      <c r="DU93" s="594"/>
      <c r="DV93" s="594"/>
      <c r="DW93" s="594"/>
      <c r="DX93" s="594"/>
      <c r="DY93" s="594"/>
      <c r="DZ93" s="594"/>
      <c r="EA93" s="594"/>
      <c r="EB93" s="594"/>
      <c r="EC93" s="594"/>
      <c r="ED93" s="594"/>
      <c r="EE93" s="594"/>
      <c r="EF93" s="594"/>
      <c r="EG93" s="594"/>
      <c r="EH93" s="594"/>
      <c r="EI93" s="594"/>
      <c r="EJ93" s="594"/>
      <c r="EK93" s="594"/>
      <c r="EL93" s="594"/>
      <c r="EM93" s="594"/>
      <c r="EN93" s="594"/>
      <c r="EO93" s="594"/>
      <c r="EP93" s="594"/>
      <c r="EQ93" s="594"/>
      <c r="ER93" s="594"/>
      <c r="ES93" s="594"/>
      <c r="ET93" s="594"/>
      <c r="EU93" s="594"/>
      <c r="EV93" s="594"/>
      <c r="EW93" s="594"/>
      <c r="EX93" s="594"/>
      <c r="EY93" s="594"/>
      <c r="EZ93" s="594"/>
      <c r="FA93" s="594"/>
      <c r="FB93" s="594"/>
      <c r="FC93" s="594"/>
      <c r="FD93" s="594"/>
      <c r="FE93" s="594"/>
      <c r="FF93" s="594"/>
      <c r="FG93" s="594"/>
      <c r="FH93" s="594"/>
      <c r="FI93" s="594"/>
      <c r="FJ93" s="594"/>
      <c r="FK93" s="594"/>
      <c r="FL93" s="594"/>
      <c r="FM93" s="594"/>
      <c r="FN93" s="594"/>
      <c r="FO93" s="594"/>
      <c r="FP93" s="594"/>
      <c r="FQ93" s="594"/>
      <c r="FR93" s="594"/>
      <c r="FS93" s="594"/>
      <c r="FT93" s="594"/>
      <c r="FU93" s="594"/>
      <c r="FV93" s="594"/>
      <c r="FW93" s="594"/>
      <c r="FX93" s="594"/>
      <c r="FY93" s="594"/>
      <c r="FZ93" s="594"/>
      <c r="GA93" s="594"/>
      <c r="GB93" s="594"/>
      <c r="GC93" s="594"/>
      <c r="GD93" s="594"/>
      <c r="GE93" s="594"/>
      <c r="GF93" s="594"/>
      <c r="GG93" s="594"/>
      <c r="GH93" s="594"/>
      <c r="GI93" s="594"/>
      <c r="GJ93" s="594"/>
      <c r="GK93" s="594"/>
      <c r="GL93" s="594"/>
      <c r="GM93" s="594"/>
      <c r="GN93" s="594"/>
      <c r="GO93" s="594"/>
      <c r="GP93" s="594"/>
      <c r="GQ93" s="594"/>
      <c r="GR93" s="594"/>
      <c r="GS93" s="594"/>
      <c r="GT93" s="594"/>
      <c r="GU93" s="594"/>
      <c r="GV93" s="594"/>
      <c r="GW93" s="594"/>
      <c r="GX93" s="594"/>
      <c r="GY93" s="594"/>
      <c r="GZ93" s="594"/>
      <c r="HA93" s="594"/>
    </row>
    <row r="94" spans="1:209" s="374" customFormat="1" ht="15.75">
      <c r="A94" s="370"/>
      <c r="B94" s="422"/>
      <c r="C94" s="371"/>
      <c r="D94" s="371"/>
      <c r="E94" s="423"/>
      <c r="F94" s="423"/>
      <c r="G94" s="372"/>
      <c r="H94" s="371"/>
      <c r="I94" s="371"/>
      <c r="J94" s="373"/>
      <c r="K94" s="375"/>
      <c r="L94" s="525">
        <v>0</v>
      </c>
      <c r="M94" s="104"/>
      <c r="N94" s="594"/>
      <c r="O94" s="594"/>
      <c r="P94" s="594"/>
      <c r="Q94" s="594"/>
      <c r="R94" s="594"/>
      <c r="S94" s="594"/>
      <c r="T94" s="594"/>
      <c r="U94" s="594"/>
      <c r="V94" s="594"/>
      <c r="W94" s="594"/>
      <c r="X94" s="594"/>
      <c r="Y94" s="594"/>
      <c r="Z94" s="594"/>
      <c r="AA94" s="594"/>
      <c r="AB94" s="594"/>
      <c r="AC94" s="594"/>
      <c r="AD94" s="594"/>
      <c r="AE94" s="594"/>
      <c r="AF94" s="594"/>
      <c r="AG94" s="594"/>
      <c r="AH94" s="594"/>
      <c r="AI94" s="594"/>
      <c r="AJ94" s="594"/>
      <c r="AK94" s="594"/>
      <c r="AL94" s="594"/>
      <c r="AM94" s="594"/>
      <c r="AN94" s="594"/>
      <c r="AO94" s="594"/>
      <c r="AP94" s="594"/>
      <c r="AQ94" s="594"/>
      <c r="AR94" s="594"/>
      <c r="AS94" s="594"/>
      <c r="AT94" s="594"/>
      <c r="AU94" s="594"/>
      <c r="AV94" s="594"/>
      <c r="AW94" s="594"/>
      <c r="AX94" s="594"/>
      <c r="AY94" s="594"/>
      <c r="AZ94" s="594"/>
      <c r="BA94" s="594"/>
      <c r="BB94" s="594"/>
      <c r="BC94" s="594"/>
      <c r="BD94" s="594"/>
      <c r="BE94" s="594"/>
      <c r="BF94" s="594"/>
      <c r="BG94" s="594"/>
      <c r="BH94" s="594"/>
      <c r="BI94" s="594"/>
      <c r="BJ94" s="594"/>
      <c r="BK94" s="594"/>
      <c r="BL94" s="594"/>
      <c r="BM94" s="594"/>
      <c r="BN94" s="594"/>
      <c r="BO94" s="594"/>
      <c r="BP94" s="594"/>
      <c r="BQ94" s="594"/>
      <c r="BR94" s="594"/>
      <c r="BS94" s="594"/>
      <c r="BT94" s="594"/>
      <c r="BU94" s="594"/>
      <c r="BV94" s="594"/>
      <c r="BW94" s="594"/>
      <c r="BX94" s="594"/>
      <c r="BY94" s="594"/>
      <c r="BZ94" s="594"/>
      <c r="CA94" s="594"/>
      <c r="CB94" s="594"/>
      <c r="CC94" s="594"/>
      <c r="CD94" s="594"/>
      <c r="CE94" s="594"/>
      <c r="CF94" s="594"/>
      <c r="CG94" s="594"/>
      <c r="CH94" s="594"/>
      <c r="CI94" s="594"/>
      <c r="CJ94" s="594"/>
      <c r="CK94" s="594"/>
      <c r="CL94" s="594"/>
      <c r="CM94" s="594"/>
      <c r="CN94" s="594"/>
      <c r="CO94" s="594"/>
      <c r="CP94" s="594"/>
      <c r="CQ94" s="594"/>
      <c r="CR94" s="594"/>
      <c r="CS94" s="594"/>
      <c r="CT94" s="594"/>
      <c r="CU94" s="594"/>
      <c r="CV94" s="594"/>
      <c r="CW94" s="594"/>
      <c r="CX94" s="594"/>
      <c r="CY94" s="594"/>
      <c r="CZ94" s="594"/>
      <c r="DA94" s="594"/>
      <c r="DB94" s="594"/>
      <c r="DC94" s="594"/>
      <c r="DD94" s="594"/>
      <c r="DE94" s="594"/>
      <c r="DF94" s="594"/>
      <c r="DG94" s="594"/>
      <c r="DH94" s="594"/>
      <c r="DI94" s="594"/>
      <c r="DJ94" s="594"/>
      <c r="DK94" s="594"/>
      <c r="DL94" s="594"/>
      <c r="DM94" s="594"/>
      <c r="DN94" s="594"/>
      <c r="DO94" s="594"/>
      <c r="DP94" s="594"/>
      <c r="DQ94" s="594"/>
      <c r="DR94" s="594"/>
      <c r="DS94" s="594"/>
      <c r="DT94" s="594"/>
      <c r="DU94" s="594"/>
      <c r="DV94" s="594"/>
      <c r="DW94" s="594"/>
      <c r="DX94" s="594"/>
      <c r="DY94" s="594"/>
      <c r="DZ94" s="594"/>
      <c r="EA94" s="594"/>
      <c r="EB94" s="594"/>
      <c r="EC94" s="594"/>
      <c r="ED94" s="594"/>
      <c r="EE94" s="594"/>
      <c r="EF94" s="594"/>
      <c r="EG94" s="594"/>
      <c r="EH94" s="594"/>
      <c r="EI94" s="594"/>
      <c r="EJ94" s="594"/>
      <c r="EK94" s="594"/>
      <c r="EL94" s="594"/>
      <c r="EM94" s="594"/>
      <c r="EN94" s="594"/>
      <c r="EO94" s="594"/>
      <c r="EP94" s="594"/>
      <c r="EQ94" s="594"/>
      <c r="ER94" s="594"/>
      <c r="ES94" s="594"/>
      <c r="ET94" s="594"/>
      <c r="EU94" s="594"/>
      <c r="EV94" s="594"/>
      <c r="EW94" s="594"/>
      <c r="EX94" s="594"/>
      <c r="EY94" s="594"/>
      <c r="EZ94" s="594"/>
      <c r="FA94" s="594"/>
      <c r="FB94" s="594"/>
      <c r="FC94" s="594"/>
      <c r="FD94" s="594"/>
      <c r="FE94" s="594"/>
      <c r="FF94" s="594"/>
      <c r="FG94" s="594"/>
      <c r="FH94" s="594"/>
      <c r="FI94" s="594"/>
      <c r="FJ94" s="594"/>
      <c r="FK94" s="594"/>
      <c r="FL94" s="594"/>
      <c r="FM94" s="594"/>
      <c r="FN94" s="594"/>
      <c r="FO94" s="594"/>
      <c r="FP94" s="594"/>
      <c r="FQ94" s="594"/>
      <c r="FR94" s="594"/>
      <c r="FS94" s="594"/>
      <c r="FT94" s="594"/>
      <c r="FU94" s="594"/>
      <c r="FV94" s="594"/>
      <c r="FW94" s="594"/>
      <c r="FX94" s="594"/>
      <c r="FY94" s="594"/>
      <c r="FZ94" s="594"/>
      <c r="GA94" s="594"/>
      <c r="GB94" s="594"/>
      <c r="GC94" s="594"/>
      <c r="GD94" s="594"/>
      <c r="GE94" s="594"/>
      <c r="GF94" s="594"/>
      <c r="GG94" s="594"/>
      <c r="GH94" s="594"/>
      <c r="GI94" s="594"/>
      <c r="GJ94" s="594"/>
      <c r="GK94" s="594"/>
      <c r="GL94" s="594"/>
      <c r="GM94" s="594"/>
      <c r="GN94" s="594"/>
      <c r="GO94" s="594"/>
      <c r="GP94" s="594"/>
      <c r="GQ94" s="594"/>
      <c r="GR94" s="594"/>
      <c r="GS94" s="594"/>
      <c r="GT94" s="594"/>
      <c r="GU94" s="594"/>
      <c r="GV94" s="594"/>
      <c r="GW94" s="594"/>
      <c r="GX94" s="594"/>
      <c r="GY94" s="594"/>
      <c r="GZ94" s="594"/>
      <c r="HA94" s="594"/>
    </row>
    <row r="95" spans="1:209" s="374" customFormat="1" ht="15.75">
      <c r="A95" s="370"/>
      <c r="B95" s="422"/>
      <c r="C95" s="379"/>
      <c r="D95" s="379"/>
      <c r="E95" s="425"/>
      <c r="F95" s="423"/>
      <c r="G95" s="372"/>
      <c r="H95" s="371"/>
      <c r="I95" s="371"/>
      <c r="J95" s="373"/>
      <c r="K95" s="375"/>
      <c r="L95" s="525">
        <v>0</v>
      </c>
      <c r="M95" s="104"/>
      <c r="N95" s="594"/>
      <c r="O95" s="594"/>
      <c r="P95" s="594"/>
      <c r="Q95" s="594"/>
      <c r="R95" s="594"/>
      <c r="S95" s="594"/>
      <c r="T95" s="594"/>
      <c r="U95" s="594"/>
      <c r="V95" s="594"/>
      <c r="W95" s="594"/>
      <c r="X95" s="594"/>
      <c r="Y95" s="594"/>
      <c r="Z95" s="594"/>
      <c r="AA95" s="594"/>
      <c r="AB95" s="594"/>
      <c r="AC95" s="594"/>
      <c r="AD95" s="594"/>
      <c r="AE95" s="594"/>
      <c r="AF95" s="594"/>
      <c r="AG95" s="594"/>
      <c r="AH95" s="594"/>
      <c r="AI95" s="594"/>
      <c r="AJ95" s="594"/>
      <c r="AK95" s="594"/>
      <c r="AL95" s="594"/>
      <c r="AM95" s="594"/>
      <c r="AN95" s="594"/>
      <c r="AO95" s="594"/>
      <c r="AP95" s="594"/>
      <c r="AQ95" s="594"/>
      <c r="AR95" s="594"/>
      <c r="AS95" s="594"/>
      <c r="AT95" s="594"/>
      <c r="AU95" s="594"/>
      <c r="AV95" s="594"/>
      <c r="AW95" s="594"/>
      <c r="AX95" s="594"/>
      <c r="AY95" s="594"/>
      <c r="AZ95" s="594"/>
      <c r="BA95" s="594"/>
      <c r="BB95" s="594"/>
      <c r="BC95" s="594"/>
      <c r="BD95" s="594"/>
      <c r="BE95" s="594"/>
      <c r="BF95" s="594"/>
      <c r="BG95" s="594"/>
      <c r="BH95" s="594"/>
      <c r="BI95" s="594"/>
      <c r="BJ95" s="594"/>
      <c r="BK95" s="594"/>
      <c r="BL95" s="594"/>
      <c r="BM95" s="594"/>
      <c r="BN95" s="594"/>
      <c r="BO95" s="594"/>
      <c r="BP95" s="594"/>
      <c r="BQ95" s="594"/>
      <c r="BR95" s="594"/>
      <c r="BS95" s="594"/>
      <c r="BT95" s="594"/>
      <c r="BU95" s="594"/>
      <c r="BV95" s="594"/>
      <c r="BW95" s="594"/>
      <c r="BX95" s="594"/>
      <c r="BY95" s="594"/>
      <c r="BZ95" s="594"/>
      <c r="CA95" s="594"/>
      <c r="CB95" s="594"/>
      <c r="CC95" s="594"/>
      <c r="CD95" s="594"/>
      <c r="CE95" s="594"/>
      <c r="CF95" s="594"/>
      <c r="CG95" s="594"/>
      <c r="CH95" s="594"/>
      <c r="CI95" s="594"/>
      <c r="CJ95" s="594"/>
      <c r="CK95" s="594"/>
      <c r="CL95" s="594"/>
      <c r="CM95" s="594"/>
      <c r="CN95" s="594"/>
      <c r="CO95" s="594"/>
      <c r="CP95" s="594"/>
      <c r="CQ95" s="594"/>
      <c r="CR95" s="594"/>
      <c r="CS95" s="594"/>
      <c r="CT95" s="594"/>
      <c r="CU95" s="594"/>
      <c r="CV95" s="594"/>
      <c r="CW95" s="594"/>
      <c r="CX95" s="594"/>
      <c r="CY95" s="594"/>
      <c r="CZ95" s="594"/>
      <c r="DA95" s="594"/>
      <c r="DB95" s="594"/>
      <c r="DC95" s="594"/>
      <c r="DD95" s="594"/>
      <c r="DE95" s="594"/>
      <c r="DF95" s="594"/>
      <c r="DG95" s="594"/>
      <c r="DH95" s="594"/>
      <c r="DI95" s="594"/>
      <c r="DJ95" s="594"/>
      <c r="DK95" s="594"/>
      <c r="DL95" s="594"/>
      <c r="DM95" s="594"/>
      <c r="DN95" s="594"/>
      <c r="DO95" s="594"/>
      <c r="DP95" s="594"/>
      <c r="DQ95" s="594"/>
      <c r="DR95" s="594"/>
      <c r="DS95" s="594"/>
      <c r="DT95" s="594"/>
      <c r="DU95" s="594"/>
      <c r="DV95" s="594"/>
      <c r="DW95" s="594"/>
      <c r="DX95" s="594"/>
      <c r="DY95" s="594"/>
      <c r="DZ95" s="594"/>
      <c r="EA95" s="594"/>
      <c r="EB95" s="594"/>
      <c r="EC95" s="594"/>
      <c r="ED95" s="594"/>
      <c r="EE95" s="594"/>
      <c r="EF95" s="594"/>
      <c r="EG95" s="594"/>
      <c r="EH95" s="594"/>
      <c r="EI95" s="594"/>
      <c r="EJ95" s="594"/>
      <c r="EK95" s="594"/>
      <c r="EL95" s="594"/>
      <c r="EM95" s="594"/>
      <c r="EN95" s="594"/>
      <c r="EO95" s="594"/>
      <c r="EP95" s="594"/>
      <c r="EQ95" s="594"/>
      <c r="ER95" s="594"/>
      <c r="ES95" s="594"/>
      <c r="ET95" s="594"/>
      <c r="EU95" s="594"/>
      <c r="EV95" s="594"/>
      <c r="EW95" s="594"/>
      <c r="EX95" s="594"/>
      <c r="EY95" s="594"/>
      <c r="EZ95" s="594"/>
      <c r="FA95" s="594"/>
      <c r="FB95" s="594"/>
      <c r="FC95" s="594"/>
      <c r="FD95" s="594"/>
      <c r="FE95" s="594"/>
      <c r="FF95" s="594"/>
      <c r="FG95" s="594"/>
      <c r="FH95" s="594"/>
      <c r="FI95" s="594"/>
      <c r="FJ95" s="594"/>
      <c r="FK95" s="594"/>
      <c r="FL95" s="594"/>
      <c r="FM95" s="594"/>
      <c r="FN95" s="594"/>
      <c r="FO95" s="594"/>
      <c r="FP95" s="594"/>
      <c r="FQ95" s="594"/>
      <c r="FR95" s="594"/>
      <c r="FS95" s="594"/>
      <c r="FT95" s="594"/>
      <c r="FU95" s="594"/>
      <c r="FV95" s="594"/>
      <c r="FW95" s="594"/>
      <c r="FX95" s="594"/>
      <c r="FY95" s="594"/>
      <c r="FZ95" s="594"/>
      <c r="GA95" s="594"/>
      <c r="GB95" s="594"/>
      <c r="GC95" s="594"/>
      <c r="GD95" s="594"/>
      <c r="GE95" s="594"/>
      <c r="GF95" s="594"/>
      <c r="GG95" s="594"/>
      <c r="GH95" s="594"/>
      <c r="GI95" s="594"/>
      <c r="GJ95" s="594"/>
      <c r="GK95" s="594"/>
      <c r="GL95" s="594"/>
      <c r="GM95" s="594"/>
      <c r="GN95" s="594"/>
      <c r="GO95" s="594"/>
      <c r="GP95" s="594"/>
      <c r="GQ95" s="594"/>
      <c r="GR95" s="594"/>
      <c r="GS95" s="594"/>
      <c r="GT95" s="594"/>
      <c r="GU95" s="594"/>
      <c r="GV95" s="594"/>
      <c r="GW95" s="594"/>
      <c r="GX95" s="594"/>
      <c r="GY95" s="594"/>
      <c r="GZ95" s="594"/>
      <c r="HA95" s="594"/>
    </row>
    <row r="96" spans="1:209" s="374" customFormat="1" ht="15.75">
      <c r="A96" s="370"/>
      <c r="B96" s="422"/>
      <c r="C96" s="379"/>
      <c r="D96" s="379"/>
      <c r="E96" s="425"/>
      <c r="F96" s="423"/>
      <c r="G96" s="372"/>
      <c r="H96" s="371"/>
      <c r="I96" s="371"/>
      <c r="J96" s="373"/>
      <c r="K96" s="375"/>
      <c r="L96" s="525">
        <v>0</v>
      </c>
      <c r="M96" s="104"/>
      <c r="N96" s="594"/>
      <c r="O96" s="594"/>
      <c r="P96" s="594"/>
      <c r="Q96" s="594"/>
      <c r="R96" s="594"/>
      <c r="S96" s="594"/>
      <c r="T96" s="594"/>
      <c r="U96" s="594"/>
      <c r="V96" s="594"/>
      <c r="W96" s="594"/>
      <c r="X96" s="594"/>
      <c r="Y96" s="594"/>
      <c r="Z96" s="594"/>
      <c r="AA96" s="594"/>
      <c r="AB96" s="594"/>
      <c r="AC96" s="594"/>
      <c r="AD96" s="594"/>
      <c r="AE96" s="594"/>
      <c r="AF96" s="594"/>
      <c r="AG96" s="594"/>
      <c r="AH96" s="594"/>
      <c r="AI96" s="594"/>
      <c r="AJ96" s="594"/>
      <c r="AK96" s="594"/>
      <c r="AL96" s="594"/>
      <c r="AM96" s="594"/>
      <c r="AN96" s="594"/>
      <c r="AO96" s="594"/>
      <c r="AP96" s="594"/>
      <c r="AQ96" s="594"/>
      <c r="AR96" s="594"/>
      <c r="AS96" s="594"/>
      <c r="AT96" s="594"/>
      <c r="AU96" s="594"/>
      <c r="AV96" s="594"/>
      <c r="AW96" s="594"/>
      <c r="AX96" s="594"/>
      <c r="AY96" s="594"/>
      <c r="AZ96" s="594"/>
      <c r="BA96" s="594"/>
      <c r="BB96" s="594"/>
      <c r="BC96" s="594"/>
      <c r="BD96" s="594"/>
      <c r="BE96" s="594"/>
      <c r="BF96" s="594"/>
      <c r="BG96" s="594"/>
      <c r="BH96" s="594"/>
      <c r="BI96" s="594"/>
      <c r="BJ96" s="594"/>
      <c r="BK96" s="594"/>
      <c r="BL96" s="594"/>
      <c r="BM96" s="594"/>
      <c r="BN96" s="594"/>
      <c r="BO96" s="594"/>
      <c r="BP96" s="594"/>
      <c r="BQ96" s="594"/>
      <c r="BR96" s="594"/>
      <c r="BS96" s="594"/>
      <c r="BT96" s="594"/>
      <c r="BU96" s="594"/>
      <c r="BV96" s="594"/>
      <c r="BW96" s="594"/>
      <c r="BX96" s="594"/>
      <c r="BY96" s="594"/>
      <c r="BZ96" s="594"/>
      <c r="CA96" s="594"/>
      <c r="CB96" s="594"/>
      <c r="CC96" s="594"/>
      <c r="CD96" s="594"/>
      <c r="CE96" s="594"/>
      <c r="CF96" s="594"/>
      <c r="CG96" s="594"/>
      <c r="CH96" s="594"/>
      <c r="CI96" s="594"/>
      <c r="CJ96" s="594"/>
      <c r="CK96" s="594"/>
      <c r="CL96" s="594"/>
      <c r="CM96" s="594"/>
      <c r="CN96" s="594"/>
      <c r="CO96" s="594"/>
      <c r="CP96" s="594"/>
      <c r="CQ96" s="594"/>
      <c r="CR96" s="594"/>
      <c r="CS96" s="594"/>
      <c r="CT96" s="594"/>
      <c r="CU96" s="594"/>
      <c r="CV96" s="594"/>
      <c r="CW96" s="594"/>
      <c r="CX96" s="594"/>
      <c r="CY96" s="594"/>
      <c r="CZ96" s="594"/>
      <c r="DA96" s="594"/>
      <c r="DB96" s="594"/>
      <c r="DC96" s="594"/>
      <c r="DD96" s="594"/>
      <c r="DE96" s="594"/>
      <c r="DF96" s="594"/>
      <c r="DG96" s="594"/>
      <c r="DH96" s="594"/>
      <c r="DI96" s="594"/>
      <c r="DJ96" s="594"/>
      <c r="DK96" s="594"/>
      <c r="DL96" s="594"/>
      <c r="DM96" s="594"/>
      <c r="DN96" s="594"/>
      <c r="DO96" s="594"/>
      <c r="DP96" s="594"/>
      <c r="DQ96" s="594"/>
      <c r="DR96" s="594"/>
      <c r="DS96" s="594"/>
      <c r="DT96" s="594"/>
      <c r="DU96" s="594"/>
      <c r="DV96" s="594"/>
      <c r="DW96" s="594"/>
      <c r="DX96" s="594"/>
      <c r="DY96" s="594"/>
      <c r="DZ96" s="594"/>
      <c r="EA96" s="594"/>
      <c r="EB96" s="594"/>
      <c r="EC96" s="594"/>
      <c r="ED96" s="594"/>
      <c r="EE96" s="594"/>
      <c r="EF96" s="594"/>
      <c r="EG96" s="594"/>
      <c r="EH96" s="594"/>
      <c r="EI96" s="594"/>
      <c r="EJ96" s="594"/>
      <c r="EK96" s="594"/>
      <c r="EL96" s="594"/>
      <c r="EM96" s="594"/>
      <c r="EN96" s="594"/>
      <c r="EO96" s="594"/>
      <c r="EP96" s="594"/>
      <c r="EQ96" s="594"/>
      <c r="ER96" s="594"/>
      <c r="ES96" s="594"/>
      <c r="ET96" s="594"/>
      <c r="EU96" s="594"/>
      <c r="EV96" s="594"/>
      <c r="EW96" s="594"/>
      <c r="EX96" s="594"/>
      <c r="EY96" s="594"/>
      <c r="EZ96" s="594"/>
      <c r="FA96" s="594"/>
      <c r="FB96" s="594"/>
      <c r="FC96" s="594"/>
      <c r="FD96" s="594"/>
      <c r="FE96" s="594"/>
      <c r="FF96" s="594"/>
      <c r="FG96" s="594"/>
      <c r="FH96" s="594"/>
      <c r="FI96" s="594"/>
      <c r="FJ96" s="594"/>
      <c r="FK96" s="594"/>
      <c r="FL96" s="594"/>
      <c r="FM96" s="594"/>
      <c r="FN96" s="594"/>
      <c r="FO96" s="594"/>
      <c r="FP96" s="594"/>
      <c r="FQ96" s="594"/>
      <c r="FR96" s="594"/>
      <c r="FS96" s="594"/>
      <c r="FT96" s="594"/>
      <c r="FU96" s="594"/>
      <c r="FV96" s="594"/>
      <c r="FW96" s="594"/>
      <c r="FX96" s="594"/>
      <c r="FY96" s="594"/>
      <c r="FZ96" s="594"/>
      <c r="GA96" s="594"/>
      <c r="GB96" s="594"/>
      <c r="GC96" s="594"/>
      <c r="GD96" s="594"/>
      <c r="GE96" s="594"/>
      <c r="GF96" s="594"/>
      <c r="GG96" s="594"/>
      <c r="GH96" s="594"/>
      <c r="GI96" s="594"/>
      <c r="GJ96" s="594"/>
      <c r="GK96" s="594"/>
      <c r="GL96" s="594"/>
      <c r="GM96" s="594"/>
      <c r="GN96" s="594"/>
      <c r="GO96" s="594"/>
      <c r="GP96" s="594"/>
      <c r="GQ96" s="594"/>
      <c r="GR96" s="594"/>
      <c r="GS96" s="594"/>
      <c r="GT96" s="594"/>
      <c r="GU96" s="594"/>
      <c r="GV96" s="594"/>
      <c r="GW96" s="594"/>
      <c r="GX96" s="594"/>
      <c r="GY96" s="594"/>
      <c r="GZ96" s="594"/>
      <c r="HA96" s="594"/>
    </row>
    <row r="97" spans="1:209" s="374" customFormat="1" ht="15.75">
      <c r="A97" s="370"/>
      <c r="B97" s="422"/>
      <c r="C97" s="377"/>
      <c r="D97" s="377"/>
      <c r="E97" s="426"/>
      <c r="F97" s="423"/>
      <c r="G97" s="372"/>
      <c r="H97" s="371"/>
      <c r="I97" s="371"/>
      <c r="J97" s="373"/>
      <c r="K97" s="375"/>
      <c r="L97" s="525">
        <v>0</v>
      </c>
      <c r="M97" s="104"/>
      <c r="N97" s="594"/>
      <c r="O97" s="594"/>
      <c r="P97" s="594"/>
      <c r="Q97" s="594"/>
      <c r="R97" s="594"/>
      <c r="S97" s="594"/>
      <c r="T97" s="594"/>
      <c r="U97" s="594"/>
      <c r="V97" s="594"/>
      <c r="W97" s="594"/>
      <c r="X97" s="594"/>
      <c r="Y97" s="594"/>
      <c r="Z97" s="594"/>
      <c r="AA97" s="594"/>
      <c r="AB97" s="594"/>
      <c r="AC97" s="594"/>
      <c r="AD97" s="594"/>
      <c r="AE97" s="594"/>
      <c r="AF97" s="594"/>
      <c r="AG97" s="594"/>
      <c r="AH97" s="594"/>
      <c r="AI97" s="594"/>
      <c r="AJ97" s="594"/>
      <c r="AK97" s="594"/>
      <c r="AL97" s="594"/>
      <c r="AM97" s="594"/>
      <c r="AN97" s="594"/>
      <c r="AO97" s="594"/>
      <c r="AP97" s="594"/>
      <c r="AQ97" s="594"/>
      <c r="AR97" s="594"/>
      <c r="AS97" s="594"/>
      <c r="AT97" s="594"/>
      <c r="AU97" s="594"/>
      <c r="AV97" s="594"/>
      <c r="AW97" s="594"/>
      <c r="AX97" s="594"/>
      <c r="AY97" s="594"/>
      <c r="AZ97" s="594"/>
      <c r="BA97" s="594"/>
      <c r="BB97" s="594"/>
      <c r="BC97" s="594"/>
      <c r="BD97" s="594"/>
      <c r="BE97" s="594"/>
      <c r="BF97" s="594"/>
      <c r="BG97" s="594"/>
      <c r="BH97" s="594"/>
      <c r="BI97" s="594"/>
      <c r="BJ97" s="594"/>
      <c r="BK97" s="594"/>
      <c r="BL97" s="594"/>
      <c r="BM97" s="594"/>
      <c r="BN97" s="594"/>
      <c r="BO97" s="594"/>
      <c r="BP97" s="594"/>
      <c r="BQ97" s="594"/>
      <c r="BR97" s="594"/>
      <c r="BS97" s="594"/>
      <c r="BT97" s="594"/>
      <c r="BU97" s="594"/>
      <c r="BV97" s="594"/>
      <c r="BW97" s="594"/>
      <c r="BX97" s="594"/>
      <c r="BY97" s="594"/>
      <c r="BZ97" s="594"/>
      <c r="CA97" s="594"/>
      <c r="CB97" s="594"/>
      <c r="CC97" s="594"/>
      <c r="CD97" s="594"/>
      <c r="CE97" s="594"/>
      <c r="CF97" s="594"/>
      <c r="CG97" s="594"/>
      <c r="CH97" s="594"/>
      <c r="CI97" s="594"/>
      <c r="CJ97" s="594"/>
      <c r="CK97" s="594"/>
      <c r="CL97" s="594"/>
      <c r="CM97" s="594"/>
      <c r="CN97" s="594"/>
      <c r="CO97" s="594"/>
      <c r="CP97" s="594"/>
      <c r="CQ97" s="594"/>
      <c r="CR97" s="594"/>
      <c r="CS97" s="594"/>
      <c r="CT97" s="594"/>
      <c r="CU97" s="594"/>
      <c r="CV97" s="594"/>
      <c r="CW97" s="594"/>
      <c r="CX97" s="594"/>
      <c r="CY97" s="594"/>
      <c r="CZ97" s="594"/>
      <c r="DA97" s="594"/>
      <c r="DB97" s="594"/>
      <c r="DC97" s="594"/>
      <c r="DD97" s="594"/>
      <c r="DE97" s="594"/>
      <c r="DF97" s="594"/>
      <c r="DG97" s="594"/>
      <c r="DH97" s="594"/>
      <c r="DI97" s="594"/>
      <c r="DJ97" s="594"/>
      <c r="DK97" s="594"/>
      <c r="DL97" s="594"/>
      <c r="DM97" s="594"/>
      <c r="DN97" s="594"/>
      <c r="DO97" s="594"/>
      <c r="DP97" s="594"/>
      <c r="DQ97" s="594"/>
      <c r="DR97" s="594"/>
      <c r="DS97" s="594"/>
      <c r="DT97" s="594"/>
      <c r="DU97" s="594"/>
      <c r="DV97" s="594"/>
      <c r="DW97" s="594"/>
      <c r="DX97" s="594"/>
      <c r="DY97" s="594"/>
      <c r="DZ97" s="594"/>
      <c r="EA97" s="594"/>
      <c r="EB97" s="594"/>
      <c r="EC97" s="594"/>
      <c r="ED97" s="594"/>
      <c r="EE97" s="594"/>
      <c r="EF97" s="594"/>
      <c r="EG97" s="594"/>
      <c r="EH97" s="594"/>
      <c r="EI97" s="594"/>
      <c r="EJ97" s="594"/>
      <c r="EK97" s="594"/>
      <c r="EL97" s="594"/>
      <c r="EM97" s="594"/>
      <c r="EN97" s="594"/>
      <c r="EO97" s="594"/>
      <c r="EP97" s="594"/>
      <c r="EQ97" s="594"/>
      <c r="ER97" s="594"/>
      <c r="ES97" s="594"/>
      <c r="ET97" s="594"/>
      <c r="EU97" s="594"/>
      <c r="EV97" s="594"/>
      <c r="EW97" s="594"/>
      <c r="EX97" s="594"/>
      <c r="EY97" s="594"/>
      <c r="EZ97" s="594"/>
      <c r="FA97" s="594"/>
      <c r="FB97" s="594"/>
      <c r="FC97" s="594"/>
      <c r="FD97" s="594"/>
      <c r="FE97" s="594"/>
      <c r="FF97" s="594"/>
      <c r="FG97" s="594"/>
      <c r="FH97" s="594"/>
      <c r="FI97" s="594"/>
      <c r="FJ97" s="594"/>
      <c r="FK97" s="594"/>
      <c r="FL97" s="594"/>
      <c r="FM97" s="594"/>
      <c r="FN97" s="594"/>
      <c r="FO97" s="594"/>
      <c r="FP97" s="594"/>
      <c r="FQ97" s="594"/>
      <c r="FR97" s="594"/>
      <c r="FS97" s="594"/>
      <c r="FT97" s="594"/>
      <c r="FU97" s="594"/>
      <c r="FV97" s="594"/>
      <c r="FW97" s="594"/>
      <c r="FX97" s="594"/>
      <c r="FY97" s="594"/>
      <c r="FZ97" s="594"/>
      <c r="GA97" s="594"/>
      <c r="GB97" s="594"/>
      <c r="GC97" s="594"/>
      <c r="GD97" s="594"/>
      <c r="GE97" s="594"/>
      <c r="GF97" s="594"/>
      <c r="GG97" s="594"/>
      <c r="GH97" s="594"/>
      <c r="GI97" s="594"/>
      <c r="GJ97" s="594"/>
      <c r="GK97" s="594"/>
      <c r="GL97" s="594"/>
      <c r="GM97" s="594"/>
      <c r="GN97" s="594"/>
      <c r="GO97" s="594"/>
      <c r="GP97" s="594"/>
      <c r="GQ97" s="594"/>
      <c r="GR97" s="594"/>
      <c r="GS97" s="594"/>
      <c r="GT97" s="594"/>
      <c r="GU97" s="594"/>
      <c r="GV97" s="594"/>
      <c r="GW97" s="594"/>
      <c r="GX97" s="594"/>
      <c r="GY97" s="594"/>
      <c r="GZ97" s="594"/>
      <c r="HA97" s="594"/>
    </row>
    <row r="98" spans="1:209" s="374" customFormat="1" ht="15.75">
      <c r="A98" s="370"/>
      <c r="B98" s="422"/>
      <c r="C98" s="377"/>
      <c r="D98" s="377"/>
      <c r="E98" s="426"/>
      <c r="F98" s="423"/>
      <c r="G98" s="372"/>
      <c r="H98" s="371"/>
      <c r="I98" s="371"/>
      <c r="J98" s="373"/>
      <c r="K98" s="375"/>
      <c r="L98" s="525">
        <v>0</v>
      </c>
      <c r="M98" s="104"/>
      <c r="N98" s="594"/>
      <c r="O98" s="594"/>
      <c r="P98" s="594"/>
      <c r="Q98" s="594"/>
      <c r="R98" s="594"/>
      <c r="S98" s="594"/>
      <c r="T98" s="594"/>
      <c r="U98" s="594"/>
      <c r="V98" s="594"/>
      <c r="W98" s="594"/>
      <c r="X98" s="594"/>
      <c r="Y98" s="594"/>
      <c r="Z98" s="594"/>
      <c r="AA98" s="594"/>
      <c r="AB98" s="594"/>
      <c r="AC98" s="594"/>
      <c r="AD98" s="594"/>
      <c r="AE98" s="594"/>
      <c r="AF98" s="594"/>
      <c r="AG98" s="594"/>
      <c r="AH98" s="594"/>
      <c r="AI98" s="594"/>
      <c r="AJ98" s="594"/>
      <c r="AK98" s="594"/>
      <c r="AL98" s="594"/>
      <c r="AM98" s="594"/>
      <c r="AN98" s="594"/>
      <c r="AO98" s="594"/>
      <c r="AP98" s="594"/>
      <c r="AQ98" s="594"/>
      <c r="AR98" s="594"/>
      <c r="AS98" s="594"/>
      <c r="AT98" s="594"/>
      <c r="AU98" s="594"/>
      <c r="AV98" s="594"/>
      <c r="AW98" s="594"/>
      <c r="AX98" s="594"/>
      <c r="AY98" s="594"/>
      <c r="AZ98" s="594"/>
      <c r="BA98" s="594"/>
      <c r="BB98" s="594"/>
      <c r="BC98" s="594"/>
      <c r="BD98" s="594"/>
      <c r="BE98" s="594"/>
      <c r="BF98" s="594"/>
      <c r="BG98" s="594"/>
      <c r="BH98" s="594"/>
      <c r="BI98" s="594"/>
      <c r="BJ98" s="594"/>
      <c r="BK98" s="594"/>
      <c r="BL98" s="594"/>
      <c r="BM98" s="594"/>
      <c r="BN98" s="594"/>
      <c r="BO98" s="594"/>
      <c r="BP98" s="594"/>
      <c r="BQ98" s="594"/>
      <c r="BR98" s="594"/>
      <c r="BS98" s="594"/>
      <c r="BT98" s="594"/>
      <c r="BU98" s="594"/>
      <c r="BV98" s="594"/>
      <c r="BW98" s="594"/>
      <c r="BX98" s="594"/>
      <c r="BY98" s="594"/>
      <c r="BZ98" s="594"/>
      <c r="CA98" s="594"/>
      <c r="CB98" s="594"/>
      <c r="CC98" s="594"/>
      <c r="CD98" s="594"/>
      <c r="CE98" s="594"/>
      <c r="CF98" s="594"/>
      <c r="CG98" s="594"/>
      <c r="CH98" s="594"/>
      <c r="CI98" s="594"/>
      <c r="CJ98" s="594"/>
      <c r="CK98" s="594"/>
      <c r="CL98" s="594"/>
      <c r="CM98" s="594"/>
      <c r="CN98" s="594"/>
      <c r="CO98" s="594"/>
      <c r="CP98" s="594"/>
      <c r="CQ98" s="594"/>
      <c r="CR98" s="594"/>
      <c r="CS98" s="594"/>
      <c r="CT98" s="594"/>
      <c r="CU98" s="594"/>
      <c r="CV98" s="594"/>
      <c r="CW98" s="594"/>
      <c r="CX98" s="594"/>
      <c r="CY98" s="594"/>
      <c r="CZ98" s="594"/>
      <c r="DA98" s="594"/>
      <c r="DB98" s="594"/>
      <c r="DC98" s="594"/>
      <c r="DD98" s="594"/>
      <c r="DE98" s="594"/>
      <c r="DF98" s="594"/>
      <c r="DG98" s="594"/>
      <c r="DH98" s="594"/>
      <c r="DI98" s="594"/>
      <c r="DJ98" s="594"/>
      <c r="DK98" s="594"/>
      <c r="DL98" s="594"/>
      <c r="DM98" s="594"/>
      <c r="DN98" s="594"/>
      <c r="DO98" s="594"/>
      <c r="DP98" s="594"/>
      <c r="DQ98" s="594"/>
      <c r="DR98" s="594"/>
      <c r="DS98" s="594"/>
      <c r="DT98" s="594"/>
      <c r="DU98" s="594"/>
      <c r="DV98" s="594"/>
      <c r="DW98" s="594"/>
      <c r="DX98" s="594"/>
      <c r="DY98" s="594"/>
      <c r="DZ98" s="594"/>
      <c r="EA98" s="594"/>
      <c r="EB98" s="594"/>
      <c r="EC98" s="594"/>
      <c r="ED98" s="594"/>
      <c r="EE98" s="594"/>
      <c r="EF98" s="594"/>
      <c r="EG98" s="594"/>
      <c r="EH98" s="594"/>
      <c r="EI98" s="594"/>
      <c r="EJ98" s="594"/>
      <c r="EK98" s="594"/>
      <c r="EL98" s="594"/>
      <c r="EM98" s="594"/>
      <c r="EN98" s="594"/>
      <c r="EO98" s="594"/>
      <c r="EP98" s="594"/>
      <c r="EQ98" s="594"/>
      <c r="ER98" s="594"/>
      <c r="ES98" s="594"/>
      <c r="ET98" s="594"/>
      <c r="EU98" s="594"/>
      <c r="EV98" s="594"/>
      <c r="EW98" s="594"/>
      <c r="EX98" s="594"/>
      <c r="EY98" s="594"/>
      <c r="EZ98" s="594"/>
      <c r="FA98" s="594"/>
      <c r="FB98" s="594"/>
      <c r="FC98" s="594"/>
      <c r="FD98" s="594"/>
      <c r="FE98" s="594"/>
      <c r="FF98" s="594"/>
      <c r="FG98" s="594"/>
      <c r="FH98" s="594"/>
      <c r="FI98" s="594"/>
      <c r="FJ98" s="594"/>
      <c r="FK98" s="594"/>
      <c r="FL98" s="594"/>
      <c r="FM98" s="594"/>
      <c r="FN98" s="594"/>
      <c r="FO98" s="594"/>
      <c r="FP98" s="594"/>
      <c r="FQ98" s="594"/>
      <c r="FR98" s="594"/>
      <c r="FS98" s="594"/>
      <c r="FT98" s="594"/>
      <c r="FU98" s="594"/>
      <c r="FV98" s="594"/>
      <c r="FW98" s="594"/>
      <c r="FX98" s="594"/>
      <c r="FY98" s="594"/>
      <c r="FZ98" s="594"/>
      <c r="GA98" s="594"/>
      <c r="GB98" s="594"/>
      <c r="GC98" s="594"/>
      <c r="GD98" s="594"/>
      <c r="GE98" s="594"/>
      <c r="GF98" s="594"/>
      <c r="GG98" s="594"/>
      <c r="GH98" s="594"/>
      <c r="GI98" s="594"/>
      <c r="GJ98" s="594"/>
      <c r="GK98" s="594"/>
      <c r="GL98" s="594"/>
      <c r="GM98" s="594"/>
      <c r="GN98" s="594"/>
      <c r="GO98" s="594"/>
      <c r="GP98" s="594"/>
      <c r="GQ98" s="594"/>
      <c r="GR98" s="594"/>
      <c r="GS98" s="594"/>
      <c r="GT98" s="594"/>
      <c r="GU98" s="594"/>
      <c r="GV98" s="594"/>
      <c r="GW98" s="594"/>
      <c r="GX98" s="594"/>
      <c r="GY98" s="594"/>
      <c r="GZ98" s="594"/>
      <c r="HA98" s="594"/>
    </row>
    <row r="99" spans="1:209" s="374" customFormat="1" ht="15.75">
      <c r="A99" s="370"/>
      <c r="B99" s="422"/>
      <c r="C99" s="383"/>
      <c r="D99" s="377"/>
      <c r="E99" s="426"/>
      <c r="F99" s="423"/>
      <c r="G99" s="372"/>
      <c r="H99" s="371"/>
      <c r="I99" s="371"/>
      <c r="J99" s="373"/>
      <c r="K99" s="375"/>
      <c r="L99" s="525">
        <v>0</v>
      </c>
      <c r="M99" s="104"/>
      <c r="N99" s="594"/>
      <c r="O99" s="594"/>
      <c r="P99" s="594"/>
      <c r="Q99" s="594"/>
      <c r="R99" s="594"/>
      <c r="S99" s="594"/>
      <c r="T99" s="594"/>
      <c r="U99" s="594"/>
      <c r="V99" s="594"/>
      <c r="W99" s="594"/>
      <c r="X99" s="594"/>
      <c r="Y99" s="594"/>
      <c r="Z99" s="594"/>
      <c r="AA99" s="594"/>
      <c r="AB99" s="594"/>
      <c r="AC99" s="594"/>
      <c r="AD99" s="594"/>
      <c r="AE99" s="594"/>
      <c r="AF99" s="594"/>
      <c r="AG99" s="594"/>
      <c r="AH99" s="594"/>
      <c r="AI99" s="594"/>
      <c r="AJ99" s="594"/>
      <c r="AK99" s="594"/>
      <c r="AL99" s="594"/>
      <c r="AM99" s="594"/>
      <c r="AN99" s="594"/>
      <c r="AO99" s="594"/>
      <c r="AP99" s="594"/>
      <c r="AQ99" s="594"/>
      <c r="AR99" s="594"/>
      <c r="AS99" s="594"/>
      <c r="AT99" s="594"/>
      <c r="AU99" s="594"/>
      <c r="AV99" s="594"/>
      <c r="AW99" s="594"/>
      <c r="AX99" s="594"/>
      <c r="AY99" s="594"/>
      <c r="AZ99" s="594"/>
      <c r="BA99" s="594"/>
      <c r="BB99" s="594"/>
      <c r="BC99" s="594"/>
      <c r="BD99" s="594"/>
      <c r="BE99" s="594"/>
      <c r="BF99" s="594"/>
      <c r="BG99" s="594"/>
      <c r="BH99" s="594"/>
      <c r="BI99" s="594"/>
      <c r="BJ99" s="594"/>
      <c r="BK99" s="594"/>
      <c r="BL99" s="594"/>
      <c r="BM99" s="594"/>
      <c r="BN99" s="594"/>
      <c r="BO99" s="594"/>
      <c r="BP99" s="594"/>
      <c r="BQ99" s="594"/>
      <c r="BR99" s="594"/>
      <c r="BS99" s="594"/>
      <c r="BT99" s="594"/>
      <c r="BU99" s="594"/>
      <c r="BV99" s="594"/>
      <c r="BW99" s="594"/>
      <c r="BX99" s="594"/>
      <c r="BY99" s="594"/>
      <c r="BZ99" s="594"/>
      <c r="CA99" s="594"/>
      <c r="CB99" s="594"/>
      <c r="CC99" s="594"/>
      <c r="CD99" s="594"/>
      <c r="CE99" s="594"/>
      <c r="CF99" s="594"/>
      <c r="CG99" s="594"/>
      <c r="CH99" s="594"/>
      <c r="CI99" s="594"/>
      <c r="CJ99" s="594"/>
      <c r="CK99" s="594"/>
      <c r="CL99" s="594"/>
      <c r="CM99" s="594"/>
      <c r="CN99" s="594"/>
      <c r="CO99" s="594"/>
      <c r="CP99" s="594"/>
      <c r="CQ99" s="594"/>
      <c r="CR99" s="594"/>
      <c r="CS99" s="594"/>
      <c r="CT99" s="594"/>
      <c r="CU99" s="594"/>
      <c r="CV99" s="594"/>
      <c r="CW99" s="594"/>
      <c r="CX99" s="594"/>
      <c r="CY99" s="594"/>
      <c r="CZ99" s="594"/>
      <c r="DA99" s="594"/>
      <c r="DB99" s="594"/>
      <c r="DC99" s="594"/>
      <c r="DD99" s="594"/>
      <c r="DE99" s="594"/>
      <c r="DF99" s="594"/>
      <c r="DG99" s="594"/>
      <c r="DH99" s="594"/>
      <c r="DI99" s="594"/>
      <c r="DJ99" s="594"/>
      <c r="DK99" s="594"/>
      <c r="DL99" s="594"/>
      <c r="DM99" s="594"/>
      <c r="DN99" s="594"/>
      <c r="DO99" s="594"/>
      <c r="DP99" s="594"/>
      <c r="DQ99" s="594"/>
      <c r="DR99" s="594"/>
      <c r="DS99" s="594"/>
      <c r="DT99" s="594"/>
      <c r="DU99" s="594"/>
      <c r="DV99" s="594"/>
      <c r="DW99" s="594"/>
      <c r="DX99" s="594"/>
      <c r="DY99" s="594"/>
      <c r="DZ99" s="594"/>
      <c r="EA99" s="594"/>
      <c r="EB99" s="594"/>
      <c r="EC99" s="594"/>
      <c r="ED99" s="594"/>
      <c r="EE99" s="594"/>
      <c r="EF99" s="594"/>
      <c r="EG99" s="594"/>
      <c r="EH99" s="594"/>
      <c r="EI99" s="594"/>
      <c r="EJ99" s="594"/>
      <c r="EK99" s="594"/>
      <c r="EL99" s="594"/>
      <c r="EM99" s="594"/>
      <c r="EN99" s="594"/>
      <c r="EO99" s="594"/>
      <c r="EP99" s="594"/>
      <c r="EQ99" s="594"/>
      <c r="ER99" s="594"/>
      <c r="ES99" s="594"/>
      <c r="ET99" s="594"/>
      <c r="EU99" s="594"/>
      <c r="EV99" s="594"/>
      <c r="EW99" s="594"/>
      <c r="EX99" s="594"/>
      <c r="EY99" s="594"/>
      <c r="EZ99" s="594"/>
      <c r="FA99" s="594"/>
      <c r="FB99" s="594"/>
      <c r="FC99" s="594"/>
      <c r="FD99" s="594"/>
      <c r="FE99" s="594"/>
      <c r="FF99" s="594"/>
      <c r="FG99" s="594"/>
      <c r="FH99" s="594"/>
      <c r="FI99" s="594"/>
      <c r="FJ99" s="594"/>
      <c r="FK99" s="594"/>
      <c r="FL99" s="594"/>
      <c r="FM99" s="594"/>
      <c r="FN99" s="594"/>
      <c r="FO99" s="594"/>
      <c r="FP99" s="594"/>
      <c r="FQ99" s="594"/>
      <c r="FR99" s="594"/>
      <c r="FS99" s="594"/>
      <c r="FT99" s="594"/>
      <c r="FU99" s="594"/>
      <c r="FV99" s="594"/>
      <c r="FW99" s="594"/>
      <c r="FX99" s="594"/>
      <c r="FY99" s="594"/>
      <c r="FZ99" s="594"/>
      <c r="GA99" s="594"/>
      <c r="GB99" s="594"/>
      <c r="GC99" s="594"/>
      <c r="GD99" s="594"/>
      <c r="GE99" s="594"/>
      <c r="GF99" s="594"/>
      <c r="GG99" s="594"/>
      <c r="GH99" s="594"/>
      <c r="GI99" s="594"/>
      <c r="GJ99" s="594"/>
      <c r="GK99" s="594"/>
      <c r="GL99" s="594"/>
      <c r="GM99" s="594"/>
      <c r="GN99" s="594"/>
      <c r="GO99" s="594"/>
      <c r="GP99" s="594"/>
      <c r="GQ99" s="594"/>
      <c r="GR99" s="594"/>
      <c r="GS99" s="594"/>
      <c r="GT99" s="594"/>
      <c r="GU99" s="594"/>
      <c r="GV99" s="594"/>
      <c r="GW99" s="594"/>
      <c r="GX99" s="594"/>
      <c r="GY99" s="594"/>
      <c r="GZ99" s="594"/>
      <c r="HA99" s="594"/>
    </row>
    <row r="100" spans="1:209" s="374" customFormat="1" ht="15.75">
      <c r="A100" s="370"/>
      <c r="B100" s="422"/>
      <c r="C100" s="377"/>
      <c r="D100" s="377"/>
      <c r="E100" s="426"/>
      <c r="F100" s="423"/>
      <c r="G100" s="372"/>
      <c r="H100" s="371"/>
      <c r="I100" s="371"/>
      <c r="J100" s="373"/>
      <c r="K100" s="375"/>
      <c r="L100" s="525">
        <v>0</v>
      </c>
      <c r="M100" s="104"/>
      <c r="N100" s="594"/>
      <c r="O100" s="594"/>
      <c r="P100" s="594"/>
      <c r="Q100" s="594"/>
      <c r="R100" s="594"/>
      <c r="S100" s="594"/>
      <c r="T100" s="594"/>
      <c r="U100" s="594"/>
      <c r="V100" s="594"/>
      <c r="W100" s="594"/>
      <c r="X100" s="594"/>
      <c r="Y100" s="594"/>
      <c r="Z100" s="594"/>
      <c r="AA100" s="594"/>
      <c r="AB100" s="594"/>
      <c r="AC100" s="594"/>
      <c r="AD100" s="594"/>
      <c r="AE100" s="594"/>
      <c r="AF100" s="594"/>
      <c r="AG100" s="594"/>
      <c r="AH100" s="594"/>
      <c r="AI100" s="594"/>
      <c r="AJ100" s="594"/>
      <c r="AK100" s="594"/>
      <c r="AL100" s="594"/>
      <c r="AM100" s="594"/>
      <c r="AN100" s="594"/>
      <c r="AO100" s="594"/>
      <c r="AP100" s="594"/>
      <c r="AQ100" s="594"/>
      <c r="AR100" s="594"/>
      <c r="AS100" s="594"/>
      <c r="AT100" s="594"/>
      <c r="AU100" s="594"/>
      <c r="AV100" s="594"/>
      <c r="AW100" s="594"/>
      <c r="AX100" s="594"/>
      <c r="AY100" s="594"/>
      <c r="AZ100" s="594"/>
      <c r="BA100" s="594"/>
      <c r="BB100" s="594"/>
      <c r="BC100" s="594"/>
      <c r="BD100" s="594"/>
      <c r="BE100" s="594"/>
      <c r="BF100" s="594"/>
      <c r="BG100" s="594"/>
      <c r="BH100" s="594"/>
      <c r="BI100" s="594"/>
      <c r="BJ100" s="594"/>
      <c r="BK100" s="594"/>
      <c r="BL100" s="594"/>
      <c r="BM100" s="594"/>
      <c r="BN100" s="594"/>
      <c r="BO100" s="594"/>
      <c r="BP100" s="594"/>
      <c r="BQ100" s="594"/>
      <c r="BR100" s="594"/>
      <c r="BS100" s="594"/>
      <c r="BT100" s="594"/>
      <c r="BU100" s="594"/>
      <c r="BV100" s="594"/>
      <c r="BW100" s="594"/>
      <c r="BX100" s="594"/>
      <c r="BY100" s="594"/>
      <c r="BZ100" s="594"/>
      <c r="CA100" s="594"/>
      <c r="CB100" s="594"/>
      <c r="CC100" s="594"/>
      <c r="CD100" s="594"/>
      <c r="CE100" s="594"/>
      <c r="CF100" s="594"/>
      <c r="CG100" s="594"/>
      <c r="CH100" s="594"/>
      <c r="CI100" s="594"/>
      <c r="CJ100" s="594"/>
      <c r="CK100" s="594"/>
      <c r="CL100" s="594"/>
      <c r="CM100" s="594"/>
      <c r="CN100" s="594"/>
      <c r="CO100" s="594"/>
      <c r="CP100" s="594"/>
      <c r="CQ100" s="594"/>
      <c r="CR100" s="594"/>
      <c r="CS100" s="594"/>
      <c r="CT100" s="594"/>
      <c r="CU100" s="594"/>
      <c r="CV100" s="594"/>
      <c r="CW100" s="594"/>
      <c r="CX100" s="594"/>
      <c r="CY100" s="594"/>
      <c r="CZ100" s="594"/>
      <c r="DA100" s="594"/>
      <c r="DB100" s="594"/>
      <c r="DC100" s="594"/>
      <c r="DD100" s="594"/>
      <c r="DE100" s="594"/>
      <c r="DF100" s="594"/>
      <c r="DG100" s="594"/>
      <c r="DH100" s="594"/>
      <c r="DI100" s="594"/>
      <c r="DJ100" s="594"/>
      <c r="DK100" s="594"/>
      <c r="DL100" s="594"/>
      <c r="DM100" s="594"/>
      <c r="DN100" s="594"/>
      <c r="DO100" s="594"/>
      <c r="DP100" s="594"/>
      <c r="DQ100" s="594"/>
      <c r="DR100" s="594"/>
      <c r="DS100" s="594"/>
      <c r="DT100" s="594"/>
      <c r="DU100" s="594"/>
      <c r="DV100" s="594"/>
      <c r="DW100" s="594"/>
      <c r="DX100" s="594"/>
      <c r="DY100" s="594"/>
      <c r="DZ100" s="594"/>
      <c r="EA100" s="594"/>
      <c r="EB100" s="594"/>
      <c r="EC100" s="594"/>
      <c r="ED100" s="594"/>
      <c r="EE100" s="594"/>
      <c r="EF100" s="594"/>
      <c r="EG100" s="594"/>
      <c r="EH100" s="594"/>
      <c r="EI100" s="594"/>
      <c r="EJ100" s="594"/>
      <c r="EK100" s="594"/>
      <c r="EL100" s="594"/>
      <c r="EM100" s="594"/>
      <c r="EN100" s="594"/>
      <c r="EO100" s="594"/>
      <c r="EP100" s="594"/>
      <c r="EQ100" s="594"/>
      <c r="ER100" s="594"/>
      <c r="ES100" s="594"/>
      <c r="ET100" s="594"/>
      <c r="EU100" s="594"/>
      <c r="EV100" s="594"/>
      <c r="EW100" s="594"/>
      <c r="EX100" s="594"/>
      <c r="EY100" s="594"/>
      <c r="EZ100" s="594"/>
      <c r="FA100" s="594"/>
      <c r="FB100" s="594"/>
      <c r="FC100" s="594"/>
      <c r="FD100" s="594"/>
      <c r="FE100" s="594"/>
      <c r="FF100" s="594"/>
      <c r="FG100" s="594"/>
      <c r="FH100" s="594"/>
      <c r="FI100" s="594"/>
      <c r="FJ100" s="594"/>
      <c r="FK100" s="594"/>
      <c r="FL100" s="594"/>
      <c r="FM100" s="594"/>
      <c r="FN100" s="594"/>
      <c r="FO100" s="594"/>
      <c r="FP100" s="594"/>
      <c r="FQ100" s="594"/>
      <c r="FR100" s="594"/>
      <c r="FS100" s="594"/>
      <c r="FT100" s="594"/>
      <c r="FU100" s="594"/>
      <c r="FV100" s="594"/>
      <c r="FW100" s="594"/>
      <c r="FX100" s="594"/>
      <c r="FY100" s="594"/>
      <c r="FZ100" s="594"/>
      <c r="GA100" s="594"/>
      <c r="GB100" s="594"/>
      <c r="GC100" s="594"/>
      <c r="GD100" s="594"/>
      <c r="GE100" s="594"/>
      <c r="GF100" s="594"/>
      <c r="GG100" s="594"/>
      <c r="GH100" s="594"/>
      <c r="GI100" s="594"/>
      <c r="GJ100" s="594"/>
      <c r="GK100" s="594"/>
      <c r="GL100" s="594"/>
      <c r="GM100" s="594"/>
      <c r="GN100" s="594"/>
      <c r="GO100" s="594"/>
      <c r="GP100" s="594"/>
      <c r="GQ100" s="594"/>
      <c r="GR100" s="594"/>
      <c r="GS100" s="594"/>
      <c r="GT100" s="594"/>
      <c r="GU100" s="594"/>
      <c r="GV100" s="594"/>
      <c r="GW100" s="594"/>
      <c r="GX100" s="594"/>
      <c r="GY100" s="594"/>
      <c r="GZ100" s="594"/>
      <c r="HA100" s="594"/>
    </row>
    <row r="101" spans="1:209" s="374" customFormat="1" ht="15.75">
      <c r="A101" s="370"/>
      <c r="B101" s="422"/>
      <c r="C101" s="377"/>
      <c r="D101" s="377"/>
      <c r="E101" s="426"/>
      <c r="F101" s="423"/>
      <c r="G101" s="372"/>
      <c r="H101" s="371"/>
      <c r="I101" s="371"/>
      <c r="J101" s="373"/>
      <c r="K101" s="382"/>
      <c r="L101" s="525">
        <v>0</v>
      </c>
      <c r="M101" s="104"/>
      <c r="N101" s="594"/>
      <c r="O101" s="594"/>
      <c r="P101" s="594"/>
      <c r="Q101" s="594"/>
      <c r="R101" s="594"/>
      <c r="S101" s="594"/>
      <c r="T101" s="594"/>
      <c r="U101" s="594"/>
      <c r="V101" s="594"/>
      <c r="W101" s="594"/>
      <c r="X101" s="594"/>
      <c r="Y101" s="594"/>
      <c r="Z101" s="594"/>
      <c r="AA101" s="594"/>
      <c r="AB101" s="594"/>
      <c r="AC101" s="594"/>
      <c r="AD101" s="594"/>
      <c r="AE101" s="594"/>
      <c r="AF101" s="594"/>
      <c r="AG101" s="594"/>
      <c r="AH101" s="594"/>
      <c r="AI101" s="594"/>
      <c r="AJ101" s="594"/>
      <c r="AK101" s="594"/>
      <c r="AL101" s="594"/>
      <c r="AM101" s="594"/>
      <c r="AN101" s="594"/>
      <c r="AO101" s="594"/>
      <c r="AP101" s="594"/>
      <c r="AQ101" s="594"/>
      <c r="AR101" s="594"/>
      <c r="AS101" s="594"/>
      <c r="AT101" s="594"/>
      <c r="AU101" s="594"/>
      <c r="AV101" s="594"/>
      <c r="AW101" s="594"/>
      <c r="AX101" s="594"/>
      <c r="AY101" s="594"/>
      <c r="AZ101" s="594"/>
      <c r="BA101" s="594"/>
      <c r="BB101" s="594"/>
      <c r="BC101" s="594"/>
      <c r="BD101" s="594"/>
      <c r="BE101" s="594"/>
      <c r="BF101" s="594"/>
      <c r="BG101" s="594"/>
      <c r="BH101" s="594"/>
      <c r="BI101" s="594"/>
      <c r="BJ101" s="594"/>
      <c r="BK101" s="594"/>
      <c r="BL101" s="594"/>
      <c r="BM101" s="594"/>
      <c r="BN101" s="594"/>
      <c r="BO101" s="594"/>
      <c r="BP101" s="594"/>
      <c r="BQ101" s="594"/>
      <c r="BR101" s="594"/>
      <c r="BS101" s="594"/>
      <c r="BT101" s="594"/>
      <c r="BU101" s="594"/>
      <c r="BV101" s="594"/>
      <c r="BW101" s="594"/>
      <c r="BX101" s="594"/>
      <c r="BY101" s="594"/>
      <c r="BZ101" s="594"/>
      <c r="CA101" s="594"/>
      <c r="CB101" s="594"/>
      <c r="CC101" s="594"/>
      <c r="CD101" s="594"/>
      <c r="CE101" s="594"/>
      <c r="CF101" s="594"/>
      <c r="CG101" s="594"/>
      <c r="CH101" s="594"/>
      <c r="CI101" s="594"/>
      <c r="CJ101" s="594"/>
      <c r="CK101" s="594"/>
      <c r="CL101" s="594"/>
      <c r="CM101" s="594"/>
      <c r="CN101" s="594"/>
      <c r="CO101" s="594"/>
      <c r="CP101" s="594"/>
      <c r="CQ101" s="594"/>
      <c r="CR101" s="594"/>
      <c r="CS101" s="594"/>
      <c r="CT101" s="594"/>
      <c r="CU101" s="594"/>
      <c r="CV101" s="594"/>
      <c r="CW101" s="594"/>
      <c r="CX101" s="594"/>
      <c r="CY101" s="594"/>
      <c r="CZ101" s="594"/>
      <c r="DA101" s="594"/>
      <c r="DB101" s="594"/>
      <c r="DC101" s="594"/>
      <c r="DD101" s="594"/>
      <c r="DE101" s="594"/>
      <c r="DF101" s="594"/>
      <c r="DG101" s="594"/>
      <c r="DH101" s="594"/>
      <c r="DI101" s="594"/>
      <c r="DJ101" s="594"/>
      <c r="DK101" s="594"/>
      <c r="DL101" s="594"/>
      <c r="DM101" s="594"/>
      <c r="DN101" s="594"/>
      <c r="DO101" s="594"/>
      <c r="DP101" s="594"/>
      <c r="DQ101" s="594"/>
      <c r="DR101" s="594"/>
      <c r="DS101" s="594"/>
      <c r="DT101" s="594"/>
      <c r="DU101" s="594"/>
      <c r="DV101" s="594"/>
      <c r="DW101" s="594"/>
      <c r="DX101" s="594"/>
      <c r="DY101" s="594"/>
      <c r="DZ101" s="594"/>
      <c r="EA101" s="594"/>
      <c r="EB101" s="594"/>
      <c r="EC101" s="594"/>
      <c r="ED101" s="594"/>
      <c r="EE101" s="594"/>
      <c r="EF101" s="594"/>
      <c r="EG101" s="594"/>
      <c r="EH101" s="594"/>
      <c r="EI101" s="594"/>
      <c r="EJ101" s="594"/>
      <c r="EK101" s="594"/>
      <c r="EL101" s="594"/>
      <c r="EM101" s="594"/>
      <c r="EN101" s="594"/>
      <c r="EO101" s="594"/>
      <c r="EP101" s="594"/>
      <c r="EQ101" s="594"/>
      <c r="ER101" s="594"/>
      <c r="ES101" s="594"/>
      <c r="ET101" s="594"/>
      <c r="EU101" s="594"/>
      <c r="EV101" s="594"/>
      <c r="EW101" s="594"/>
      <c r="EX101" s="594"/>
      <c r="EY101" s="594"/>
      <c r="EZ101" s="594"/>
      <c r="FA101" s="594"/>
      <c r="FB101" s="594"/>
      <c r="FC101" s="594"/>
      <c r="FD101" s="594"/>
      <c r="FE101" s="594"/>
      <c r="FF101" s="594"/>
      <c r="FG101" s="594"/>
      <c r="FH101" s="594"/>
      <c r="FI101" s="594"/>
      <c r="FJ101" s="594"/>
      <c r="FK101" s="594"/>
      <c r="FL101" s="594"/>
      <c r="FM101" s="594"/>
      <c r="FN101" s="594"/>
      <c r="FO101" s="594"/>
      <c r="FP101" s="594"/>
      <c r="FQ101" s="594"/>
      <c r="FR101" s="594"/>
      <c r="FS101" s="594"/>
      <c r="FT101" s="594"/>
      <c r="FU101" s="594"/>
      <c r="FV101" s="594"/>
      <c r="FW101" s="594"/>
      <c r="FX101" s="594"/>
      <c r="FY101" s="594"/>
      <c r="FZ101" s="594"/>
      <c r="GA101" s="594"/>
      <c r="GB101" s="594"/>
      <c r="GC101" s="594"/>
      <c r="GD101" s="594"/>
      <c r="GE101" s="594"/>
      <c r="GF101" s="594"/>
      <c r="GG101" s="594"/>
      <c r="GH101" s="594"/>
      <c r="GI101" s="594"/>
      <c r="GJ101" s="594"/>
      <c r="GK101" s="594"/>
      <c r="GL101" s="594"/>
      <c r="GM101" s="594"/>
      <c r="GN101" s="594"/>
      <c r="GO101" s="594"/>
      <c r="GP101" s="594"/>
      <c r="GQ101" s="594"/>
      <c r="GR101" s="594"/>
      <c r="GS101" s="594"/>
      <c r="GT101" s="594"/>
      <c r="GU101" s="594"/>
      <c r="GV101" s="594"/>
      <c r="GW101" s="594"/>
      <c r="GX101" s="594"/>
      <c r="GY101" s="594"/>
      <c r="GZ101" s="594"/>
      <c r="HA101" s="594"/>
    </row>
    <row r="102" spans="1:209" s="374" customFormat="1" ht="15.75">
      <c r="A102" s="370"/>
      <c r="B102" s="422"/>
      <c r="C102" s="384"/>
      <c r="D102" s="385"/>
      <c r="E102" s="386"/>
      <c r="F102" s="423"/>
      <c r="G102" s="372"/>
      <c r="H102" s="371"/>
      <c r="I102" s="371"/>
      <c r="J102" s="373"/>
      <c r="K102" s="382"/>
      <c r="L102" s="525">
        <v>0</v>
      </c>
      <c r="M102" s="104"/>
      <c r="N102" s="594"/>
      <c r="O102" s="594"/>
      <c r="P102" s="594"/>
      <c r="Q102" s="594"/>
      <c r="R102" s="594"/>
      <c r="S102" s="594"/>
      <c r="T102" s="594"/>
      <c r="U102" s="594"/>
      <c r="V102" s="594"/>
      <c r="W102" s="594"/>
      <c r="X102" s="594"/>
      <c r="Y102" s="594"/>
      <c r="Z102" s="594"/>
      <c r="AA102" s="594"/>
      <c r="AB102" s="594"/>
      <c r="AC102" s="594"/>
      <c r="AD102" s="594"/>
      <c r="AE102" s="594"/>
      <c r="AF102" s="594"/>
      <c r="AG102" s="594"/>
      <c r="AH102" s="594"/>
      <c r="AI102" s="594"/>
      <c r="AJ102" s="594"/>
      <c r="AK102" s="594"/>
      <c r="AL102" s="594"/>
      <c r="AM102" s="594"/>
      <c r="AN102" s="594"/>
      <c r="AO102" s="594"/>
      <c r="AP102" s="594"/>
      <c r="AQ102" s="594"/>
      <c r="AR102" s="594"/>
      <c r="AS102" s="594"/>
      <c r="AT102" s="594"/>
      <c r="AU102" s="594"/>
      <c r="AV102" s="594"/>
      <c r="AW102" s="594"/>
      <c r="AX102" s="594"/>
      <c r="AY102" s="594"/>
      <c r="AZ102" s="594"/>
      <c r="BA102" s="594"/>
      <c r="BB102" s="594"/>
      <c r="BC102" s="594"/>
      <c r="BD102" s="594"/>
      <c r="BE102" s="594"/>
      <c r="BF102" s="594"/>
      <c r="BG102" s="594"/>
      <c r="BH102" s="594"/>
      <c r="BI102" s="594"/>
      <c r="BJ102" s="594"/>
      <c r="BK102" s="594"/>
      <c r="BL102" s="594"/>
      <c r="BM102" s="594"/>
      <c r="BN102" s="594"/>
      <c r="BO102" s="594"/>
      <c r="BP102" s="594"/>
      <c r="BQ102" s="594"/>
      <c r="BR102" s="594"/>
      <c r="BS102" s="594"/>
      <c r="BT102" s="594"/>
      <c r="BU102" s="594"/>
      <c r="BV102" s="594"/>
      <c r="BW102" s="594"/>
      <c r="BX102" s="594"/>
      <c r="BY102" s="594"/>
      <c r="BZ102" s="594"/>
      <c r="CA102" s="594"/>
      <c r="CB102" s="594"/>
      <c r="CC102" s="594"/>
      <c r="CD102" s="594"/>
      <c r="CE102" s="594"/>
      <c r="CF102" s="594"/>
      <c r="CG102" s="594"/>
      <c r="CH102" s="594"/>
      <c r="CI102" s="594"/>
      <c r="CJ102" s="594"/>
      <c r="CK102" s="594"/>
      <c r="CL102" s="594"/>
      <c r="CM102" s="594"/>
      <c r="CN102" s="594"/>
      <c r="CO102" s="594"/>
      <c r="CP102" s="594"/>
      <c r="CQ102" s="594"/>
      <c r="CR102" s="594"/>
      <c r="CS102" s="594"/>
      <c r="CT102" s="594"/>
      <c r="CU102" s="594"/>
      <c r="CV102" s="594"/>
      <c r="CW102" s="594"/>
      <c r="CX102" s="594"/>
      <c r="CY102" s="594"/>
      <c r="CZ102" s="594"/>
      <c r="DA102" s="594"/>
      <c r="DB102" s="594"/>
      <c r="DC102" s="594"/>
      <c r="DD102" s="594"/>
      <c r="DE102" s="594"/>
      <c r="DF102" s="594"/>
      <c r="DG102" s="594"/>
      <c r="DH102" s="594"/>
      <c r="DI102" s="594"/>
      <c r="DJ102" s="594"/>
      <c r="DK102" s="594"/>
      <c r="DL102" s="594"/>
      <c r="DM102" s="594"/>
      <c r="DN102" s="594"/>
      <c r="DO102" s="594"/>
      <c r="DP102" s="594"/>
      <c r="DQ102" s="594"/>
      <c r="DR102" s="594"/>
      <c r="DS102" s="594"/>
      <c r="DT102" s="594"/>
      <c r="DU102" s="594"/>
      <c r="DV102" s="594"/>
      <c r="DW102" s="594"/>
      <c r="DX102" s="594"/>
      <c r="DY102" s="594"/>
      <c r="DZ102" s="594"/>
      <c r="EA102" s="594"/>
      <c r="EB102" s="594"/>
      <c r="EC102" s="594"/>
      <c r="ED102" s="594"/>
      <c r="EE102" s="594"/>
      <c r="EF102" s="594"/>
      <c r="EG102" s="594"/>
      <c r="EH102" s="594"/>
      <c r="EI102" s="594"/>
      <c r="EJ102" s="594"/>
      <c r="EK102" s="594"/>
      <c r="EL102" s="594"/>
      <c r="EM102" s="594"/>
      <c r="EN102" s="594"/>
      <c r="EO102" s="594"/>
      <c r="EP102" s="594"/>
      <c r="EQ102" s="594"/>
      <c r="ER102" s="594"/>
      <c r="ES102" s="594"/>
      <c r="ET102" s="594"/>
      <c r="EU102" s="594"/>
      <c r="EV102" s="594"/>
      <c r="EW102" s="594"/>
      <c r="EX102" s="594"/>
      <c r="EY102" s="594"/>
      <c r="EZ102" s="594"/>
      <c r="FA102" s="594"/>
      <c r="FB102" s="594"/>
      <c r="FC102" s="594"/>
      <c r="FD102" s="594"/>
      <c r="FE102" s="594"/>
      <c r="FF102" s="594"/>
      <c r="FG102" s="594"/>
      <c r="FH102" s="594"/>
      <c r="FI102" s="594"/>
      <c r="FJ102" s="594"/>
      <c r="FK102" s="594"/>
      <c r="FL102" s="594"/>
      <c r="FM102" s="594"/>
      <c r="FN102" s="594"/>
      <c r="FO102" s="594"/>
      <c r="FP102" s="594"/>
      <c r="FQ102" s="594"/>
      <c r="FR102" s="594"/>
      <c r="FS102" s="594"/>
      <c r="FT102" s="594"/>
      <c r="FU102" s="594"/>
      <c r="FV102" s="594"/>
      <c r="FW102" s="594"/>
      <c r="FX102" s="594"/>
      <c r="FY102" s="594"/>
      <c r="FZ102" s="594"/>
      <c r="GA102" s="594"/>
      <c r="GB102" s="594"/>
      <c r="GC102" s="594"/>
      <c r="GD102" s="594"/>
      <c r="GE102" s="594"/>
      <c r="GF102" s="594"/>
      <c r="GG102" s="594"/>
      <c r="GH102" s="594"/>
      <c r="GI102" s="594"/>
      <c r="GJ102" s="594"/>
      <c r="GK102" s="594"/>
      <c r="GL102" s="594"/>
      <c r="GM102" s="594"/>
      <c r="GN102" s="594"/>
      <c r="GO102" s="594"/>
      <c r="GP102" s="594"/>
      <c r="GQ102" s="594"/>
      <c r="GR102" s="594"/>
      <c r="GS102" s="594"/>
      <c r="GT102" s="594"/>
      <c r="GU102" s="594"/>
      <c r="GV102" s="594"/>
      <c r="GW102" s="594"/>
      <c r="GX102" s="594"/>
      <c r="GY102" s="594"/>
      <c r="GZ102" s="594"/>
      <c r="HA102" s="594"/>
    </row>
    <row r="103" spans="1:209" s="374" customFormat="1" ht="15.75">
      <c r="A103" s="370"/>
      <c r="B103" s="422"/>
      <c r="C103" s="371"/>
      <c r="D103" s="371"/>
      <c r="E103" s="423"/>
      <c r="F103" s="423"/>
      <c r="G103" s="372"/>
      <c r="H103" s="371"/>
      <c r="I103" s="371"/>
      <c r="J103" s="373"/>
      <c r="K103" s="382"/>
      <c r="L103" s="525">
        <v>0</v>
      </c>
      <c r="M103" s="104"/>
      <c r="N103" s="594"/>
      <c r="O103" s="594"/>
      <c r="P103" s="594"/>
      <c r="Q103" s="594"/>
      <c r="R103" s="594"/>
      <c r="S103" s="594"/>
      <c r="T103" s="594"/>
      <c r="U103" s="594"/>
      <c r="V103" s="594"/>
      <c r="W103" s="594"/>
      <c r="X103" s="594"/>
      <c r="Y103" s="594"/>
      <c r="Z103" s="594"/>
      <c r="AA103" s="594"/>
      <c r="AB103" s="594"/>
      <c r="AC103" s="594"/>
      <c r="AD103" s="594"/>
      <c r="AE103" s="594"/>
      <c r="AF103" s="594"/>
      <c r="AG103" s="594"/>
      <c r="AH103" s="594"/>
      <c r="AI103" s="594"/>
      <c r="AJ103" s="594"/>
      <c r="AK103" s="594"/>
      <c r="AL103" s="594"/>
      <c r="AM103" s="594"/>
      <c r="AN103" s="594"/>
      <c r="AO103" s="594"/>
      <c r="AP103" s="594"/>
      <c r="AQ103" s="594"/>
      <c r="AR103" s="594"/>
      <c r="AS103" s="594"/>
      <c r="AT103" s="594"/>
      <c r="AU103" s="594"/>
      <c r="AV103" s="594"/>
      <c r="AW103" s="594"/>
      <c r="AX103" s="594"/>
      <c r="AY103" s="594"/>
      <c r="AZ103" s="594"/>
      <c r="BA103" s="594"/>
      <c r="BB103" s="594"/>
      <c r="BC103" s="594"/>
      <c r="BD103" s="594"/>
      <c r="BE103" s="594"/>
      <c r="BF103" s="594"/>
      <c r="BG103" s="594"/>
      <c r="BH103" s="594"/>
      <c r="BI103" s="594"/>
      <c r="BJ103" s="594"/>
      <c r="BK103" s="594"/>
      <c r="BL103" s="594"/>
      <c r="BM103" s="594"/>
      <c r="BN103" s="594"/>
      <c r="BO103" s="594"/>
      <c r="BP103" s="594"/>
      <c r="BQ103" s="594"/>
      <c r="BR103" s="594"/>
      <c r="BS103" s="594"/>
      <c r="BT103" s="594"/>
      <c r="BU103" s="594"/>
      <c r="BV103" s="594"/>
      <c r="BW103" s="594"/>
      <c r="BX103" s="594"/>
      <c r="BY103" s="594"/>
      <c r="BZ103" s="594"/>
      <c r="CA103" s="594"/>
      <c r="CB103" s="594"/>
      <c r="CC103" s="594"/>
      <c r="CD103" s="594"/>
      <c r="CE103" s="594"/>
      <c r="CF103" s="594"/>
      <c r="CG103" s="594"/>
      <c r="CH103" s="594"/>
      <c r="CI103" s="594"/>
      <c r="CJ103" s="594"/>
      <c r="CK103" s="594"/>
      <c r="CL103" s="594"/>
      <c r="CM103" s="594"/>
      <c r="CN103" s="594"/>
      <c r="CO103" s="594"/>
      <c r="CP103" s="594"/>
      <c r="CQ103" s="594"/>
      <c r="CR103" s="594"/>
      <c r="CS103" s="594"/>
      <c r="CT103" s="594"/>
      <c r="CU103" s="594"/>
      <c r="CV103" s="594"/>
      <c r="CW103" s="594"/>
      <c r="CX103" s="594"/>
      <c r="CY103" s="594"/>
      <c r="CZ103" s="594"/>
      <c r="DA103" s="594"/>
      <c r="DB103" s="594"/>
      <c r="DC103" s="594"/>
      <c r="DD103" s="594"/>
      <c r="DE103" s="594"/>
      <c r="DF103" s="594"/>
      <c r="DG103" s="594"/>
      <c r="DH103" s="594"/>
      <c r="DI103" s="594"/>
      <c r="DJ103" s="594"/>
      <c r="DK103" s="594"/>
      <c r="DL103" s="594"/>
      <c r="DM103" s="594"/>
      <c r="DN103" s="594"/>
      <c r="DO103" s="594"/>
      <c r="DP103" s="594"/>
      <c r="DQ103" s="594"/>
      <c r="DR103" s="594"/>
      <c r="DS103" s="594"/>
      <c r="DT103" s="594"/>
      <c r="DU103" s="594"/>
      <c r="DV103" s="594"/>
      <c r="DW103" s="594"/>
      <c r="DX103" s="594"/>
      <c r="DY103" s="594"/>
      <c r="DZ103" s="594"/>
      <c r="EA103" s="594"/>
      <c r="EB103" s="594"/>
      <c r="EC103" s="594"/>
      <c r="ED103" s="594"/>
      <c r="EE103" s="594"/>
      <c r="EF103" s="594"/>
      <c r="EG103" s="594"/>
      <c r="EH103" s="594"/>
      <c r="EI103" s="594"/>
      <c r="EJ103" s="594"/>
      <c r="EK103" s="594"/>
      <c r="EL103" s="594"/>
      <c r="EM103" s="594"/>
      <c r="EN103" s="594"/>
      <c r="EO103" s="594"/>
      <c r="EP103" s="594"/>
      <c r="EQ103" s="594"/>
      <c r="ER103" s="594"/>
      <c r="ES103" s="594"/>
      <c r="ET103" s="594"/>
      <c r="EU103" s="594"/>
      <c r="EV103" s="594"/>
      <c r="EW103" s="594"/>
      <c r="EX103" s="594"/>
      <c r="EY103" s="594"/>
      <c r="EZ103" s="594"/>
      <c r="FA103" s="594"/>
      <c r="FB103" s="594"/>
      <c r="FC103" s="594"/>
      <c r="FD103" s="594"/>
      <c r="FE103" s="594"/>
      <c r="FF103" s="594"/>
      <c r="FG103" s="594"/>
      <c r="FH103" s="594"/>
      <c r="FI103" s="594"/>
      <c r="FJ103" s="594"/>
      <c r="FK103" s="594"/>
      <c r="FL103" s="594"/>
      <c r="FM103" s="594"/>
      <c r="FN103" s="594"/>
      <c r="FO103" s="594"/>
      <c r="FP103" s="594"/>
      <c r="FQ103" s="594"/>
      <c r="FR103" s="594"/>
      <c r="FS103" s="594"/>
      <c r="FT103" s="594"/>
      <c r="FU103" s="594"/>
      <c r="FV103" s="594"/>
      <c r="FW103" s="594"/>
      <c r="FX103" s="594"/>
      <c r="FY103" s="594"/>
      <c r="FZ103" s="594"/>
      <c r="GA103" s="594"/>
      <c r="GB103" s="594"/>
      <c r="GC103" s="594"/>
      <c r="GD103" s="594"/>
      <c r="GE103" s="594"/>
      <c r="GF103" s="594"/>
      <c r="GG103" s="594"/>
      <c r="GH103" s="594"/>
      <c r="GI103" s="594"/>
      <c r="GJ103" s="594"/>
      <c r="GK103" s="594"/>
      <c r="GL103" s="594"/>
      <c r="GM103" s="594"/>
      <c r="GN103" s="594"/>
      <c r="GO103" s="594"/>
      <c r="GP103" s="594"/>
      <c r="GQ103" s="594"/>
      <c r="GR103" s="594"/>
      <c r="GS103" s="594"/>
      <c r="GT103" s="594"/>
      <c r="GU103" s="594"/>
      <c r="GV103" s="594"/>
      <c r="GW103" s="594"/>
      <c r="GX103" s="594"/>
      <c r="GY103" s="594"/>
      <c r="GZ103" s="594"/>
      <c r="HA103" s="594"/>
    </row>
    <row r="104" spans="1:209" s="374" customFormat="1" ht="15.75">
      <c r="A104" s="370"/>
      <c r="B104" s="422"/>
      <c r="C104" s="371"/>
      <c r="D104" s="371"/>
      <c r="E104" s="423"/>
      <c r="F104" s="423"/>
      <c r="G104" s="372"/>
      <c r="H104" s="371"/>
      <c r="I104" s="371"/>
      <c r="J104" s="373"/>
      <c r="K104" s="375"/>
      <c r="L104" s="525">
        <v>0</v>
      </c>
      <c r="M104" s="104"/>
      <c r="N104" s="594"/>
      <c r="O104" s="594"/>
      <c r="P104" s="594"/>
      <c r="Q104" s="594"/>
      <c r="R104" s="594"/>
      <c r="S104" s="594"/>
      <c r="T104" s="594"/>
      <c r="U104" s="594"/>
      <c r="V104" s="594"/>
      <c r="W104" s="594"/>
      <c r="X104" s="594"/>
      <c r="Y104" s="594"/>
      <c r="Z104" s="594"/>
      <c r="AA104" s="594"/>
      <c r="AB104" s="594"/>
      <c r="AC104" s="594"/>
      <c r="AD104" s="594"/>
      <c r="AE104" s="594"/>
      <c r="AF104" s="594"/>
      <c r="AG104" s="594"/>
      <c r="AH104" s="594"/>
      <c r="AI104" s="594"/>
      <c r="AJ104" s="594"/>
      <c r="AK104" s="594"/>
      <c r="AL104" s="594"/>
      <c r="AM104" s="594"/>
      <c r="AN104" s="594"/>
      <c r="AO104" s="594"/>
      <c r="AP104" s="594"/>
      <c r="AQ104" s="594"/>
      <c r="AR104" s="594"/>
      <c r="AS104" s="594"/>
      <c r="AT104" s="594"/>
      <c r="AU104" s="594"/>
      <c r="AV104" s="594"/>
      <c r="AW104" s="594"/>
      <c r="AX104" s="594"/>
      <c r="AY104" s="594"/>
      <c r="AZ104" s="594"/>
      <c r="BA104" s="594"/>
      <c r="BB104" s="594"/>
      <c r="BC104" s="594"/>
      <c r="BD104" s="594"/>
      <c r="BE104" s="594"/>
      <c r="BF104" s="594"/>
      <c r="BG104" s="594"/>
      <c r="BH104" s="594"/>
      <c r="BI104" s="594"/>
      <c r="BJ104" s="594"/>
      <c r="BK104" s="594"/>
      <c r="BL104" s="594"/>
      <c r="BM104" s="594"/>
      <c r="BN104" s="594"/>
      <c r="BO104" s="594"/>
      <c r="BP104" s="594"/>
      <c r="BQ104" s="594"/>
      <c r="BR104" s="594"/>
      <c r="BS104" s="594"/>
      <c r="BT104" s="594"/>
      <c r="BU104" s="594"/>
      <c r="BV104" s="594"/>
      <c r="BW104" s="594"/>
      <c r="BX104" s="594"/>
      <c r="BY104" s="594"/>
      <c r="BZ104" s="594"/>
      <c r="CA104" s="594"/>
      <c r="CB104" s="594"/>
      <c r="CC104" s="594"/>
      <c r="CD104" s="594"/>
      <c r="CE104" s="594"/>
      <c r="CF104" s="594"/>
      <c r="CG104" s="594"/>
      <c r="CH104" s="594"/>
      <c r="CI104" s="594"/>
      <c r="CJ104" s="594"/>
      <c r="CK104" s="594"/>
      <c r="CL104" s="594"/>
      <c r="CM104" s="594"/>
      <c r="CN104" s="594"/>
      <c r="CO104" s="594"/>
      <c r="CP104" s="594"/>
      <c r="CQ104" s="594"/>
      <c r="CR104" s="594"/>
      <c r="CS104" s="594"/>
      <c r="CT104" s="594"/>
      <c r="CU104" s="594"/>
      <c r="CV104" s="594"/>
      <c r="CW104" s="594"/>
      <c r="CX104" s="594"/>
      <c r="CY104" s="594"/>
      <c r="CZ104" s="594"/>
      <c r="DA104" s="594"/>
      <c r="DB104" s="594"/>
      <c r="DC104" s="594"/>
      <c r="DD104" s="594"/>
      <c r="DE104" s="594"/>
      <c r="DF104" s="594"/>
      <c r="DG104" s="594"/>
      <c r="DH104" s="594"/>
      <c r="DI104" s="594"/>
      <c r="DJ104" s="594"/>
      <c r="DK104" s="594"/>
      <c r="DL104" s="594"/>
      <c r="DM104" s="594"/>
      <c r="DN104" s="594"/>
      <c r="DO104" s="594"/>
      <c r="DP104" s="594"/>
      <c r="DQ104" s="594"/>
      <c r="DR104" s="594"/>
      <c r="DS104" s="594"/>
      <c r="DT104" s="594"/>
      <c r="DU104" s="594"/>
      <c r="DV104" s="594"/>
      <c r="DW104" s="594"/>
      <c r="DX104" s="594"/>
      <c r="DY104" s="594"/>
      <c r="DZ104" s="594"/>
      <c r="EA104" s="594"/>
      <c r="EB104" s="594"/>
      <c r="EC104" s="594"/>
      <c r="ED104" s="594"/>
      <c r="EE104" s="594"/>
      <c r="EF104" s="594"/>
      <c r="EG104" s="594"/>
      <c r="EH104" s="594"/>
      <c r="EI104" s="594"/>
      <c r="EJ104" s="594"/>
      <c r="EK104" s="594"/>
      <c r="EL104" s="594"/>
      <c r="EM104" s="594"/>
      <c r="EN104" s="594"/>
      <c r="EO104" s="594"/>
      <c r="EP104" s="594"/>
      <c r="EQ104" s="594"/>
      <c r="ER104" s="594"/>
      <c r="ES104" s="594"/>
      <c r="ET104" s="594"/>
      <c r="EU104" s="594"/>
      <c r="EV104" s="594"/>
      <c r="EW104" s="594"/>
      <c r="EX104" s="594"/>
      <c r="EY104" s="594"/>
      <c r="EZ104" s="594"/>
      <c r="FA104" s="594"/>
      <c r="FB104" s="594"/>
      <c r="FC104" s="594"/>
      <c r="FD104" s="594"/>
      <c r="FE104" s="594"/>
      <c r="FF104" s="594"/>
      <c r="FG104" s="594"/>
      <c r="FH104" s="594"/>
      <c r="FI104" s="594"/>
      <c r="FJ104" s="594"/>
      <c r="FK104" s="594"/>
      <c r="FL104" s="594"/>
      <c r="FM104" s="594"/>
      <c r="FN104" s="594"/>
      <c r="FO104" s="594"/>
      <c r="FP104" s="594"/>
      <c r="FQ104" s="594"/>
      <c r="FR104" s="594"/>
      <c r="FS104" s="594"/>
      <c r="FT104" s="594"/>
      <c r="FU104" s="594"/>
      <c r="FV104" s="594"/>
      <c r="FW104" s="594"/>
      <c r="FX104" s="594"/>
      <c r="FY104" s="594"/>
      <c r="FZ104" s="594"/>
      <c r="GA104" s="594"/>
      <c r="GB104" s="594"/>
      <c r="GC104" s="594"/>
      <c r="GD104" s="594"/>
      <c r="GE104" s="594"/>
      <c r="GF104" s="594"/>
      <c r="GG104" s="594"/>
      <c r="GH104" s="594"/>
      <c r="GI104" s="594"/>
      <c r="GJ104" s="594"/>
      <c r="GK104" s="594"/>
      <c r="GL104" s="594"/>
      <c r="GM104" s="594"/>
      <c r="GN104" s="594"/>
      <c r="GO104" s="594"/>
      <c r="GP104" s="594"/>
      <c r="GQ104" s="594"/>
      <c r="GR104" s="594"/>
      <c r="GS104" s="594"/>
      <c r="GT104" s="594"/>
      <c r="GU104" s="594"/>
      <c r="GV104" s="594"/>
      <c r="GW104" s="594"/>
      <c r="GX104" s="594"/>
      <c r="GY104" s="594"/>
      <c r="GZ104" s="594"/>
      <c r="HA104" s="594"/>
    </row>
    <row r="105" spans="1:209" s="374" customFormat="1" ht="15.75">
      <c r="A105" s="370"/>
      <c r="B105" s="422"/>
      <c r="C105" s="387"/>
      <c r="D105" s="371"/>
      <c r="E105" s="423"/>
      <c r="F105" s="423"/>
      <c r="G105" s="372"/>
      <c r="H105" s="371"/>
      <c r="I105" s="371"/>
      <c r="J105" s="373"/>
      <c r="K105" s="382"/>
      <c r="L105" s="525">
        <v>0</v>
      </c>
      <c r="M105" s="104"/>
      <c r="N105" s="594"/>
      <c r="O105" s="594"/>
      <c r="P105" s="594"/>
      <c r="Q105" s="594"/>
      <c r="R105" s="594"/>
      <c r="S105" s="594"/>
      <c r="T105" s="594"/>
      <c r="U105" s="594"/>
      <c r="V105" s="594"/>
      <c r="W105" s="594"/>
      <c r="X105" s="594"/>
      <c r="Y105" s="594"/>
      <c r="Z105" s="594"/>
      <c r="AA105" s="594"/>
      <c r="AB105" s="594"/>
      <c r="AC105" s="594"/>
      <c r="AD105" s="594"/>
      <c r="AE105" s="594"/>
      <c r="AF105" s="594"/>
      <c r="AG105" s="594"/>
      <c r="AH105" s="594"/>
      <c r="AI105" s="594"/>
      <c r="AJ105" s="594"/>
      <c r="AK105" s="594"/>
      <c r="AL105" s="594"/>
      <c r="AM105" s="594"/>
      <c r="AN105" s="594"/>
      <c r="AO105" s="594"/>
      <c r="AP105" s="594"/>
      <c r="AQ105" s="594"/>
      <c r="AR105" s="594"/>
      <c r="AS105" s="594"/>
      <c r="AT105" s="594"/>
      <c r="AU105" s="594"/>
      <c r="AV105" s="594"/>
      <c r="AW105" s="594"/>
      <c r="AX105" s="594"/>
      <c r="AY105" s="594"/>
      <c r="AZ105" s="594"/>
      <c r="BA105" s="594"/>
      <c r="BB105" s="594"/>
      <c r="BC105" s="594"/>
      <c r="BD105" s="594"/>
      <c r="BE105" s="594"/>
      <c r="BF105" s="594"/>
      <c r="BG105" s="594"/>
      <c r="BH105" s="594"/>
      <c r="BI105" s="594"/>
      <c r="BJ105" s="594"/>
      <c r="BK105" s="594"/>
      <c r="BL105" s="594"/>
      <c r="BM105" s="594"/>
      <c r="BN105" s="594"/>
      <c r="BO105" s="594"/>
      <c r="BP105" s="594"/>
      <c r="BQ105" s="594"/>
      <c r="BR105" s="594"/>
      <c r="BS105" s="594"/>
      <c r="BT105" s="594"/>
      <c r="BU105" s="594"/>
      <c r="BV105" s="594"/>
      <c r="BW105" s="594"/>
      <c r="BX105" s="594"/>
      <c r="BY105" s="594"/>
      <c r="BZ105" s="594"/>
      <c r="CA105" s="594"/>
      <c r="CB105" s="594"/>
      <c r="CC105" s="594"/>
      <c r="CD105" s="594"/>
      <c r="CE105" s="594"/>
      <c r="CF105" s="594"/>
      <c r="CG105" s="594"/>
      <c r="CH105" s="594"/>
      <c r="CI105" s="594"/>
      <c r="CJ105" s="594"/>
      <c r="CK105" s="594"/>
      <c r="CL105" s="594"/>
      <c r="CM105" s="594"/>
      <c r="CN105" s="594"/>
      <c r="CO105" s="594"/>
      <c r="CP105" s="594"/>
      <c r="CQ105" s="594"/>
      <c r="CR105" s="594"/>
      <c r="CS105" s="594"/>
      <c r="CT105" s="594"/>
      <c r="CU105" s="594"/>
      <c r="CV105" s="594"/>
      <c r="CW105" s="594"/>
      <c r="CX105" s="594"/>
      <c r="CY105" s="594"/>
      <c r="CZ105" s="594"/>
      <c r="DA105" s="594"/>
      <c r="DB105" s="594"/>
      <c r="DC105" s="594"/>
      <c r="DD105" s="594"/>
      <c r="DE105" s="594"/>
      <c r="DF105" s="594"/>
      <c r="DG105" s="594"/>
      <c r="DH105" s="594"/>
      <c r="DI105" s="594"/>
      <c r="DJ105" s="594"/>
      <c r="DK105" s="594"/>
      <c r="DL105" s="594"/>
      <c r="DM105" s="594"/>
      <c r="DN105" s="594"/>
      <c r="DO105" s="594"/>
      <c r="DP105" s="594"/>
      <c r="DQ105" s="594"/>
      <c r="DR105" s="594"/>
      <c r="DS105" s="594"/>
      <c r="DT105" s="594"/>
      <c r="DU105" s="594"/>
      <c r="DV105" s="594"/>
      <c r="DW105" s="594"/>
      <c r="DX105" s="594"/>
      <c r="DY105" s="594"/>
      <c r="DZ105" s="594"/>
      <c r="EA105" s="594"/>
      <c r="EB105" s="594"/>
      <c r="EC105" s="594"/>
      <c r="ED105" s="594"/>
      <c r="EE105" s="594"/>
      <c r="EF105" s="594"/>
      <c r="EG105" s="594"/>
      <c r="EH105" s="594"/>
      <c r="EI105" s="594"/>
      <c r="EJ105" s="594"/>
      <c r="EK105" s="594"/>
      <c r="EL105" s="594"/>
      <c r="EM105" s="594"/>
      <c r="EN105" s="594"/>
      <c r="EO105" s="594"/>
      <c r="EP105" s="594"/>
      <c r="EQ105" s="594"/>
      <c r="ER105" s="594"/>
      <c r="ES105" s="594"/>
      <c r="ET105" s="594"/>
      <c r="EU105" s="594"/>
      <c r="EV105" s="594"/>
      <c r="EW105" s="594"/>
      <c r="EX105" s="594"/>
      <c r="EY105" s="594"/>
      <c r="EZ105" s="594"/>
      <c r="FA105" s="594"/>
      <c r="FB105" s="594"/>
      <c r="FC105" s="594"/>
      <c r="FD105" s="594"/>
      <c r="FE105" s="594"/>
      <c r="FF105" s="594"/>
      <c r="FG105" s="594"/>
      <c r="FH105" s="594"/>
      <c r="FI105" s="594"/>
      <c r="FJ105" s="594"/>
      <c r="FK105" s="594"/>
      <c r="FL105" s="594"/>
      <c r="FM105" s="594"/>
      <c r="FN105" s="594"/>
      <c r="FO105" s="594"/>
      <c r="FP105" s="594"/>
      <c r="FQ105" s="594"/>
      <c r="FR105" s="594"/>
      <c r="FS105" s="594"/>
      <c r="FT105" s="594"/>
      <c r="FU105" s="594"/>
      <c r="FV105" s="594"/>
      <c r="FW105" s="594"/>
      <c r="FX105" s="594"/>
      <c r="FY105" s="594"/>
      <c r="FZ105" s="594"/>
      <c r="GA105" s="594"/>
      <c r="GB105" s="594"/>
      <c r="GC105" s="594"/>
      <c r="GD105" s="594"/>
      <c r="GE105" s="594"/>
      <c r="GF105" s="594"/>
      <c r="GG105" s="594"/>
      <c r="GH105" s="594"/>
      <c r="GI105" s="594"/>
      <c r="GJ105" s="594"/>
      <c r="GK105" s="594"/>
      <c r="GL105" s="594"/>
      <c r="GM105" s="594"/>
      <c r="GN105" s="594"/>
      <c r="GO105" s="594"/>
      <c r="GP105" s="594"/>
      <c r="GQ105" s="594"/>
      <c r="GR105" s="594"/>
      <c r="GS105" s="594"/>
      <c r="GT105" s="594"/>
      <c r="GU105" s="594"/>
      <c r="GV105" s="594"/>
      <c r="GW105" s="594"/>
      <c r="GX105" s="594"/>
      <c r="GY105" s="594"/>
      <c r="GZ105" s="594"/>
      <c r="HA105" s="594"/>
    </row>
    <row r="106" spans="1:209" s="374" customFormat="1" ht="15.75">
      <c r="A106" s="370"/>
      <c r="B106" s="422"/>
      <c r="C106" s="371"/>
      <c r="D106" s="371"/>
      <c r="E106" s="423"/>
      <c r="F106" s="423"/>
      <c r="G106" s="372"/>
      <c r="H106" s="371"/>
      <c r="I106" s="371"/>
      <c r="J106" s="373"/>
      <c r="K106" s="375"/>
      <c r="L106" s="525">
        <v>0</v>
      </c>
      <c r="M106" s="104"/>
      <c r="N106" s="594"/>
      <c r="O106" s="594"/>
      <c r="P106" s="594"/>
      <c r="Q106" s="594"/>
      <c r="R106" s="594"/>
      <c r="S106" s="594"/>
      <c r="T106" s="594"/>
      <c r="U106" s="594"/>
      <c r="V106" s="594"/>
      <c r="W106" s="594"/>
      <c r="X106" s="594"/>
      <c r="Y106" s="594"/>
      <c r="Z106" s="594"/>
      <c r="AA106" s="594"/>
      <c r="AB106" s="594"/>
      <c r="AC106" s="594"/>
      <c r="AD106" s="594"/>
      <c r="AE106" s="594"/>
      <c r="AF106" s="594"/>
      <c r="AG106" s="594"/>
      <c r="AH106" s="594"/>
      <c r="AI106" s="594"/>
      <c r="AJ106" s="594"/>
      <c r="AK106" s="594"/>
      <c r="AL106" s="594"/>
      <c r="AM106" s="594"/>
      <c r="AN106" s="594"/>
      <c r="AO106" s="594"/>
      <c r="AP106" s="594"/>
      <c r="AQ106" s="594"/>
      <c r="AR106" s="594"/>
      <c r="AS106" s="594"/>
      <c r="AT106" s="594"/>
      <c r="AU106" s="594"/>
      <c r="AV106" s="594"/>
      <c r="AW106" s="594"/>
      <c r="AX106" s="594"/>
      <c r="AY106" s="594"/>
      <c r="AZ106" s="594"/>
      <c r="BA106" s="594"/>
      <c r="BB106" s="594"/>
      <c r="BC106" s="594"/>
      <c r="BD106" s="594"/>
      <c r="BE106" s="594"/>
      <c r="BF106" s="594"/>
      <c r="BG106" s="594"/>
      <c r="BH106" s="594"/>
      <c r="BI106" s="594"/>
      <c r="BJ106" s="594"/>
      <c r="BK106" s="594"/>
      <c r="BL106" s="594"/>
      <c r="BM106" s="594"/>
      <c r="BN106" s="594"/>
      <c r="BO106" s="594"/>
      <c r="BP106" s="594"/>
      <c r="BQ106" s="594"/>
      <c r="BR106" s="594"/>
      <c r="BS106" s="594"/>
      <c r="BT106" s="594"/>
      <c r="BU106" s="594"/>
      <c r="BV106" s="594"/>
      <c r="BW106" s="594"/>
      <c r="BX106" s="594"/>
      <c r="BY106" s="594"/>
      <c r="BZ106" s="594"/>
      <c r="CA106" s="594"/>
      <c r="CB106" s="594"/>
      <c r="CC106" s="594"/>
      <c r="CD106" s="594"/>
      <c r="CE106" s="594"/>
      <c r="CF106" s="594"/>
      <c r="CG106" s="594"/>
      <c r="CH106" s="594"/>
      <c r="CI106" s="594"/>
      <c r="CJ106" s="594"/>
      <c r="CK106" s="594"/>
      <c r="CL106" s="594"/>
      <c r="CM106" s="594"/>
      <c r="CN106" s="594"/>
      <c r="CO106" s="594"/>
      <c r="CP106" s="594"/>
      <c r="CQ106" s="594"/>
      <c r="CR106" s="594"/>
      <c r="CS106" s="594"/>
      <c r="CT106" s="594"/>
      <c r="CU106" s="594"/>
      <c r="CV106" s="594"/>
      <c r="CW106" s="594"/>
      <c r="CX106" s="594"/>
      <c r="CY106" s="594"/>
      <c r="CZ106" s="594"/>
      <c r="DA106" s="594"/>
      <c r="DB106" s="594"/>
      <c r="DC106" s="594"/>
      <c r="DD106" s="594"/>
      <c r="DE106" s="594"/>
      <c r="DF106" s="594"/>
      <c r="DG106" s="594"/>
      <c r="DH106" s="594"/>
      <c r="DI106" s="594"/>
      <c r="DJ106" s="594"/>
      <c r="DK106" s="594"/>
      <c r="DL106" s="594"/>
      <c r="DM106" s="594"/>
      <c r="DN106" s="594"/>
      <c r="DO106" s="594"/>
      <c r="DP106" s="594"/>
      <c r="DQ106" s="594"/>
      <c r="DR106" s="594"/>
      <c r="DS106" s="594"/>
      <c r="DT106" s="594"/>
      <c r="DU106" s="594"/>
      <c r="DV106" s="594"/>
      <c r="DW106" s="594"/>
      <c r="DX106" s="594"/>
      <c r="DY106" s="594"/>
      <c r="DZ106" s="594"/>
      <c r="EA106" s="594"/>
      <c r="EB106" s="594"/>
      <c r="EC106" s="594"/>
      <c r="ED106" s="594"/>
      <c r="EE106" s="594"/>
      <c r="EF106" s="594"/>
      <c r="EG106" s="594"/>
      <c r="EH106" s="594"/>
      <c r="EI106" s="594"/>
      <c r="EJ106" s="594"/>
      <c r="EK106" s="594"/>
      <c r="EL106" s="594"/>
      <c r="EM106" s="594"/>
      <c r="EN106" s="594"/>
      <c r="EO106" s="594"/>
      <c r="EP106" s="594"/>
      <c r="EQ106" s="594"/>
      <c r="ER106" s="594"/>
      <c r="ES106" s="594"/>
      <c r="ET106" s="594"/>
      <c r="EU106" s="594"/>
      <c r="EV106" s="594"/>
      <c r="EW106" s="594"/>
      <c r="EX106" s="594"/>
      <c r="EY106" s="594"/>
      <c r="EZ106" s="594"/>
      <c r="FA106" s="594"/>
      <c r="FB106" s="594"/>
      <c r="FC106" s="594"/>
      <c r="FD106" s="594"/>
      <c r="FE106" s="594"/>
      <c r="FF106" s="594"/>
      <c r="FG106" s="594"/>
      <c r="FH106" s="594"/>
      <c r="FI106" s="594"/>
      <c r="FJ106" s="594"/>
      <c r="FK106" s="594"/>
      <c r="FL106" s="594"/>
      <c r="FM106" s="594"/>
      <c r="FN106" s="594"/>
      <c r="FO106" s="594"/>
      <c r="FP106" s="594"/>
      <c r="FQ106" s="594"/>
      <c r="FR106" s="594"/>
      <c r="FS106" s="594"/>
      <c r="FT106" s="594"/>
      <c r="FU106" s="594"/>
      <c r="FV106" s="594"/>
      <c r="FW106" s="594"/>
      <c r="FX106" s="594"/>
      <c r="FY106" s="594"/>
      <c r="FZ106" s="594"/>
      <c r="GA106" s="594"/>
      <c r="GB106" s="594"/>
      <c r="GC106" s="594"/>
      <c r="GD106" s="594"/>
      <c r="GE106" s="594"/>
      <c r="GF106" s="594"/>
      <c r="GG106" s="594"/>
      <c r="GH106" s="594"/>
      <c r="GI106" s="594"/>
      <c r="GJ106" s="594"/>
      <c r="GK106" s="594"/>
      <c r="GL106" s="594"/>
      <c r="GM106" s="594"/>
      <c r="GN106" s="594"/>
      <c r="GO106" s="594"/>
      <c r="GP106" s="594"/>
      <c r="GQ106" s="594"/>
      <c r="GR106" s="594"/>
      <c r="GS106" s="594"/>
      <c r="GT106" s="594"/>
      <c r="GU106" s="594"/>
      <c r="GV106" s="594"/>
      <c r="GW106" s="594"/>
      <c r="GX106" s="594"/>
      <c r="GY106" s="594"/>
      <c r="GZ106" s="594"/>
      <c r="HA106" s="594"/>
    </row>
    <row r="107" spans="1:209" s="374" customFormat="1" ht="15.75">
      <c r="A107" s="370"/>
      <c r="B107" s="422"/>
      <c r="C107" s="387"/>
      <c r="D107" s="371"/>
      <c r="E107" s="423"/>
      <c r="F107" s="423"/>
      <c r="G107" s="372"/>
      <c r="H107" s="371"/>
      <c r="I107" s="371"/>
      <c r="J107" s="373"/>
      <c r="K107" s="382"/>
      <c r="L107" s="525">
        <v>0</v>
      </c>
      <c r="M107" s="104"/>
      <c r="N107" s="594"/>
      <c r="O107" s="594"/>
      <c r="P107" s="594"/>
      <c r="Q107" s="594"/>
      <c r="R107" s="594"/>
      <c r="S107" s="594"/>
      <c r="T107" s="594"/>
      <c r="U107" s="594"/>
      <c r="V107" s="594"/>
      <c r="W107" s="594"/>
      <c r="X107" s="594"/>
      <c r="Y107" s="594"/>
      <c r="Z107" s="594"/>
      <c r="AA107" s="594"/>
      <c r="AB107" s="594"/>
      <c r="AC107" s="594"/>
      <c r="AD107" s="594"/>
      <c r="AE107" s="594"/>
      <c r="AF107" s="594"/>
      <c r="AG107" s="594"/>
      <c r="AH107" s="594"/>
      <c r="AI107" s="594"/>
      <c r="AJ107" s="594"/>
      <c r="AK107" s="594"/>
      <c r="AL107" s="594"/>
      <c r="AM107" s="594"/>
      <c r="AN107" s="594"/>
      <c r="AO107" s="594"/>
      <c r="AP107" s="594"/>
      <c r="AQ107" s="594"/>
      <c r="AR107" s="594"/>
      <c r="AS107" s="594"/>
      <c r="AT107" s="594"/>
      <c r="AU107" s="594"/>
      <c r="AV107" s="594"/>
      <c r="AW107" s="594"/>
      <c r="AX107" s="594"/>
      <c r="AY107" s="594"/>
      <c r="AZ107" s="594"/>
      <c r="BA107" s="594"/>
      <c r="BB107" s="594"/>
      <c r="BC107" s="594"/>
      <c r="BD107" s="594"/>
      <c r="BE107" s="594"/>
      <c r="BF107" s="594"/>
      <c r="BG107" s="594"/>
      <c r="BH107" s="594"/>
      <c r="BI107" s="594"/>
      <c r="BJ107" s="594"/>
      <c r="BK107" s="594"/>
      <c r="BL107" s="594"/>
      <c r="BM107" s="594"/>
      <c r="BN107" s="594"/>
      <c r="BO107" s="594"/>
      <c r="BP107" s="594"/>
      <c r="BQ107" s="594"/>
      <c r="BR107" s="594"/>
      <c r="BS107" s="594"/>
      <c r="BT107" s="594"/>
      <c r="BU107" s="594"/>
      <c r="BV107" s="594"/>
      <c r="BW107" s="594"/>
      <c r="BX107" s="594"/>
      <c r="BY107" s="594"/>
      <c r="BZ107" s="594"/>
      <c r="CA107" s="594"/>
      <c r="CB107" s="594"/>
      <c r="CC107" s="594"/>
      <c r="CD107" s="594"/>
      <c r="CE107" s="594"/>
      <c r="CF107" s="594"/>
      <c r="CG107" s="594"/>
      <c r="CH107" s="594"/>
      <c r="CI107" s="594"/>
      <c r="CJ107" s="594"/>
      <c r="CK107" s="594"/>
      <c r="CL107" s="594"/>
      <c r="CM107" s="594"/>
      <c r="CN107" s="594"/>
      <c r="CO107" s="594"/>
      <c r="CP107" s="594"/>
      <c r="CQ107" s="594"/>
      <c r="CR107" s="594"/>
      <c r="CS107" s="594"/>
      <c r="CT107" s="594"/>
      <c r="CU107" s="594"/>
      <c r="CV107" s="594"/>
      <c r="CW107" s="594"/>
      <c r="CX107" s="594"/>
      <c r="CY107" s="594"/>
      <c r="CZ107" s="594"/>
      <c r="DA107" s="594"/>
      <c r="DB107" s="594"/>
      <c r="DC107" s="594"/>
      <c r="DD107" s="594"/>
      <c r="DE107" s="594"/>
      <c r="DF107" s="594"/>
      <c r="DG107" s="594"/>
      <c r="DH107" s="594"/>
      <c r="DI107" s="594"/>
      <c r="DJ107" s="594"/>
      <c r="DK107" s="594"/>
      <c r="DL107" s="594"/>
      <c r="DM107" s="594"/>
      <c r="DN107" s="594"/>
      <c r="DO107" s="594"/>
      <c r="DP107" s="594"/>
      <c r="DQ107" s="594"/>
      <c r="DR107" s="594"/>
      <c r="DS107" s="594"/>
      <c r="DT107" s="594"/>
      <c r="DU107" s="594"/>
      <c r="DV107" s="594"/>
      <c r="DW107" s="594"/>
      <c r="DX107" s="594"/>
      <c r="DY107" s="594"/>
      <c r="DZ107" s="594"/>
      <c r="EA107" s="594"/>
      <c r="EB107" s="594"/>
      <c r="EC107" s="594"/>
      <c r="ED107" s="594"/>
      <c r="EE107" s="594"/>
      <c r="EF107" s="594"/>
      <c r="EG107" s="594"/>
      <c r="EH107" s="594"/>
      <c r="EI107" s="594"/>
      <c r="EJ107" s="594"/>
      <c r="EK107" s="594"/>
      <c r="EL107" s="594"/>
      <c r="EM107" s="594"/>
      <c r="EN107" s="594"/>
      <c r="EO107" s="594"/>
      <c r="EP107" s="594"/>
      <c r="EQ107" s="594"/>
      <c r="ER107" s="594"/>
      <c r="ES107" s="594"/>
      <c r="ET107" s="594"/>
      <c r="EU107" s="594"/>
      <c r="EV107" s="594"/>
      <c r="EW107" s="594"/>
      <c r="EX107" s="594"/>
      <c r="EY107" s="594"/>
      <c r="EZ107" s="594"/>
      <c r="FA107" s="594"/>
      <c r="FB107" s="594"/>
      <c r="FC107" s="594"/>
      <c r="FD107" s="594"/>
      <c r="FE107" s="594"/>
      <c r="FF107" s="594"/>
      <c r="FG107" s="594"/>
      <c r="FH107" s="594"/>
      <c r="FI107" s="594"/>
      <c r="FJ107" s="594"/>
      <c r="FK107" s="594"/>
      <c r="FL107" s="594"/>
      <c r="FM107" s="594"/>
      <c r="FN107" s="594"/>
      <c r="FO107" s="594"/>
      <c r="FP107" s="594"/>
      <c r="FQ107" s="594"/>
      <c r="FR107" s="594"/>
      <c r="FS107" s="594"/>
      <c r="FT107" s="594"/>
      <c r="FU107" s="594"/>
      <c r="FV107" s="594"/>
      <c r="FW107" s="594"/>
      <c r="FX107" s="594"/>
      <c r="FY107" s="594"/>
      <c r="FZ107" s="594"/>
      <c r="GA107" s="594"/>
      <c r="GB107" s="594"/>
      <c r="GC107" s="594"/>
      <c r="GD107" s="594"/>
      <c r="GE107" s="594"/>
      <c r="GF107" s="594"/>
      <c r="GG107" s="594"/>
      <c r="GH107" s="594"/>
      <c r="GI107" s="594"/>
      <c r="GJ107" s="594"/>
      <c r="GK107" s="594"/>
      <c r="GL107" s="594"/>
      <c r="GM107" s="594"/>
      <c r="GN107" s="594"/>
      <c r="GO107" s="594"/>
      <c r="GP107" s="594"/>
      <c r="GQ107" s="594"/>
      <c r="GR107" s="594"/>
      <c r="GS107" s="594"/>
      <c r="GT107" s="594"/>
      <c r="GU107" s="594"/>
      <c r="GV107" s="594"/>
      <c r="GW107" s="594"/>
      <c r="GX107" s="594"/>
      <c r="GY107" s="594"/>
      <c r="GZ107" s="594"/>
      <c r="HA107" s="594"/>
    </row>
    <row r="108" spans="1:209" s="374" customFormat="1" ht="15.75">
      <c r="A108" s="370"/>
      <c r="B108" s="422"/>
      <c r="C108" s="387"/>
      <c r="D108" s="371"/>
      <c r="E108" s="423"/>
      <c r="F108" s="423"/>
      <c r="G108" s="372"/>
      <c r="H108" s="371"/>
      <c r="I108" s="371"/>
      <c r="J108" s="373"/>
      <c r="K108" s="382"/>
      <c r="L108" s="525">
        <v>0</v>
      </c>
      <c r="M108" s="104"/>
      <c r="N108" s="594"/>
      <c r="O108" s="594"/>
      <c r="P108" s="594"/>
      <c r="Q108" s="594"/>
      <c r="R108" s="594"/>
      <c r="S108" s="594"/>
      <c r="T108" s="594"/>
      <c r="U108" s="594"/>
      <c r="V108" s="594"/>
      <c r="W108" s="594"/>
      <c r="X108" s="594"/>
      <c r="Y108" s="594"/>
      <c r="Z108" s="594"/>
      <c r="AA108" s="594"/>
      <c r="AB108" s="594"/>
      <c r="AC108" s="594"/>
      <c r="AD108" s="594"/>
      <c r="AE108" s="594"/>
      <c r="AF108" s="594"/>
      <c r="AG108" s="594"/>
      <c r="AH108" s="594"/>
      <c r="AI108" s="594"/>
      <c r="AJ108" s="594"/>
      <c r="AK108" s="594"/>
      <c r="AL108" s="594"/>
      <c r="AM108" s="594"/>
      <c r="AN108" s="594"/>
      <c r="AO108" s="594"/>
      <c r="AP108" s="594"/>
      <c r="AQ108" s="594"/>
      <c r="AR108" s="594"/>
      <c r="AS108" s="594"/>
      <c r="AT108" s="594"/>
      <c r="AU108" s="594"/>
      <c r="AV108" s="594"/>
      <c r="AW108" s="594"/>
      <c r="AX108" s="594"/>
      <c r="AY108" s="594"/>
      <c r="AZ108" s="594"/>
      <c r="BA108" s="594"/>
      <c r="BB108" s="594"/>
      <c r="BC108" s="594"/>
      <c r="BD108" s="594"/>
      <c r="BE108" s="594"/>
      <c r="BF108" s="594"/>
      <c r="BG108" s="594"/>
      <c r="BH108" s="594"/>
      <c r="BI108" s="594"/>
      <c r="BJ108" s="594"/>
      <c r="BK108" s="594"/>
      <c r="BL108" s="594"/>
      <c r="BM108" s="594"/>
      <c r="BN108" s="594"/>
      <c r="BO108" s="594"/>
      <c r="BP108" s="594"/>
      <c r="BQ108" s="594"/>
      <c r="BR108" s="594"/>
      <c r="BS108" s="594"/>
      <c r="BT108" s="594"/>
      <c r="BU108" s="594"/>
      <c r="BV108" s="594"/>
      <c r="BW108" s="594"/>
      <c r="BX108" s="594"/>
      <c r="BY108" s="594"/>
      <c r="BZ108" s="594"/>
      <c r="CA108" s="594"/>
      <c r="CB108" s="594"/>
      <c r="CC108" s="594"/>
      <c r="CD108" s="594"/>
      <c r="CE108" s="594"/>
      <c r="CF108" s="594"/>
      <c r="CG108" s="594"/>
      <c r="CH108" s="594"/>
      <c r="CI108" s="594"/>
      <c r="CJ108" s="594"/>
      <c r="CK108" s="594"/>
      <c r="CL108" s="594"/>
      <c r="CM108" s="594"/>
      <c r="CN108" s="594"/>
      <c r="CO108" s="594"/>
      <c r="CP108" s="594"/>
      <c r="CQ108" s="594"/>
      <c r="CR108" s="594"/>
      <c r="CS108" s="594"/>
      <c r="CT108" s="594"/>
      <c r="CU108" s="594"/>
      <c r="CV108" s="594"/>
      <c r="CW108" s="594"/>
      <c r="CX108" s="594"/>
      <c r="CY108" s="594"/>
      <c r="CZ108" s="594"/>
      <c r="DA108" s="594"/>
      <c r="DB108" s="594"/>
      <c r="DC108" s="594"/>
      <c r="DD108" s="594"/>
      <c r="DE108" s="594"/>
      <c r="DF108" s="594"/>
      <c r="DG108" s="594"/>
      <c r="DH108" s="594"/>
      <c r="DI108" s="594"/>
      <c r="DJ108" s="594"/>
      <c r="DK108" s="594"/>
      <c r="DL108" s="594"/>
      <c r="DM108" s="594"/>
      <c r="DN108" s="594"/>
      <c r="DO108" s="594"/>
      <c r="DP108" s="594"/>
      <c r="DQ108" s="594"/>
      <c r="DR108" s="594"/>
      <c r="DS108" s="594"/>
      <c r="DT108" s="594"/>
      <c r="DU108" s="594"/>
      <c r="DV108" s="594"/>
      <c r="DW108" s="594"/>
      <c r="DX108" s="594"/>
      <c r="DY108" s="594"/>
      <c r="DZ108" s="594"/>
      <c r="EA108" s="594"/>
      <c r="EB108" s="594"/>
      <c r="EC108" s="594"/>
      <c r="ED108" s="594"/>
      <c r="EE108" s="594"/>
      <c r="EF108" s="594"/>
      <c r="EG108" s="594"/>
      <c r="EH108" s="594"/>
      <c r="EI108" s="594"/>
      <c r="EJ108" s="594"/>
      <c r="EK108" s="594"/>
      <c r="EL108" s="594"/>
      <c r="EM108" s="594"/>
      <c r="EN108" s="594"/>
      <c r="EO108" s="594"/>
      <c r="EP108" s="594"/>
      <c r="EQ108" s="594"/>
      <c r="ER108" s="594"/>
      <c r="ES108" s="594"/>
      <c r="ET108" s="594"/>
      <c r="EU108" s="594"/>
      <c r="EV108" s="594"/>
      <c r="EW108" s="594"/>
      <c r="EX108" s="594"/>
      <c r="EY108" s="594"/>
      <c r="EZ108" s="594"/>
      <c r="FA108" s="594"/>
      <c r="FB108" s="594"/>
      <c r="FC108" s="594"/>
      <c r="FD108" s="594"/>
      <c r="FE108" s="594"/>
      <c r="FF108" s="594"/>
      <c r="FG108" s="594"/>
      <c r="FH108" s="594"/>
      <c r="FI108" s="594"/>
      <c r="FJ108" s="594"/>
      <c r="FK108" s="594"/>
      <c r="FL108" s="594"/>
      <c r="FM108" s="594"/>
      <c r="FN108" s="594"/>
      <c r="FO108" s="594"/>
      <c r="FP108" s="594"/>
      <c r="FQ108" s="594"/>
      <c r="FR108" s="594"/>
      <c r="FS108" s="594"/>
      <c r="FT108" s="594"/>
      <c r="FU108" s="594"/>
      <c r="FV108" s="594"/>
      <c r="FW108" s="594"/>
      <c r="FX108" s="594"/>
      <c r="FY108" s="594"/>
      <c r="FZ108" s="594"/>
      <c r="GA108" s="594"/>
      <c r="GB108" s="594"/>
      <c r="GC108" s="594"/>
      <c r="GD108" s="594"/>
      <c r="GE108" s="594"/>
      <c r="GF108" s="594"/>
      <c r="GG108" s="594"/>
      <c r="GH108" s="594"/>
      <c r="GI108" s="594"/>
      <c r="GJ108" s="594"/>
      <c r="GK108" s="594"/>
      <c r="GL108" s="594"/>
      <c r="GM108" s="594"/>
      <c r="GN108" s="594"/>
      <c r="GO108" s="594"/>
      <c r="GP108" s="594"/>
      <c r="GQ108" s="594"/>
      <c r="GR108" s="594"/>
      <c r="GS108" s="594"/>
      <c r="GT108" s="594"/>
      <c r="GU108" s="594"/>
      <c r="GV108" s="594"/>
      <c r="GW108" s="594"/>
      <c r="GX108" s="594"/>
      <c r="GY108" s="594"/>
      <c r="GZ108" s="594"/>
      <c r="HA108" s="594"/>
    </row>
    <row r="109" spans="1:209" s="374" customFormat="1" ht="15.75">
      <c r="A109" s="370"/>
      <c r="B109" s="422"/>
      <c r="C109" s="387"/>
      <c r="D109" s="371"/>
      <c r="E109" s="423"/>
      <c r="F109" s="423"/>
      <c r="G109" s="372"/>
      <c r="H109" s="371"/>
      <c r="I109" s="371"/>
      <c r="J109" s="373"/>
      <c r="K109" s="382"/>
      <c r="L109" s="525">
        <v>0</v>
      </c>
      <c r="M109" s="104"/>
      <c r="N109" s="594"/>
      <c r="O109" s="594"/>
      <c r="P109" s="594"/>
      <c r="Q109" s="594"/>
      <c r="R109" s="594"/>
      <c r="S109" s="594"/>
      <c r="T109" s="594"/>
      <c r="U109" s="594"/>
      <c r="V109" s="594"/>
      <c r="W109" s="594"/>
      <c r="X109" s="594"/>
      <c r="Y109" s="594"/>
      <c r="Z109" s="594"/>
      <c r="AA109" s="594"/>
      <c r="AB109" s="594"/>
      <c r="AC109" s="594"/>
      <c r="AD109" s="594"/>
      <c r="AE109" s="594"/>
      <c r="AF109" s="594"/>
      <c r="AG109" s="594"/>
      <c r="AH109" s="594"/>
      <c r="AI109" s="594"/>
      <c r="AJ109" s="594"/>
      <c r="AK109" s="594"/>
      <c r="AL109" s="594"/>
      <c r="AM109" s="594"/>
      <c r="AN109" s="594"/>
      <c r="AO109" s="594"/>
      <c r="AP109" s="594"/>
      <c r="AQ109" s="594"/>
      <c r="AR109" s="594"/>
      <c r="AS109" s="594"/>
      <c r="AT109" s="594"/>
      <c r="AU109" s="594"/>
      <c r="AV109" s="594"/>
      <c r="AW109" s="594"/>
      <c r="AX109" s="594"/>
      <c r="AY109" s="594"/>
      <c r="AZ109" s="594"/>
      <c r="BA109" s="594"/>
      <c r="BB109" s="594"/>
      <c r="BC109" s="594"/>
      <c r="BD109" s="594"/>
      <c r="BE109" s="594"/>
      <c r="BF109" s="594"/>
      <c r="BG109" s="594"/>
      <c r="BH109" s="594"/>
      <c r="BI109" s="594"/>
      <c r="BJ109" s="594"/>
      <c r="BK109" s="594"/>
      <c r="BL109" s="594"/>
      <c r="BM109" s="594"/>
      <c r="BN109" s="594"/>
      <c r="BO109" s="594"/>
      <c r="BP109" s="594"/>
      <c r="BQ109" s="594"/>
      <c r="BR109" s="594"/>
      <c r="BS109" s="594"/>
      <c r="BT109" s="594"/>
      <c r="BU109" s="594"/>
      <c r="BV109" s="594"/>
      <c r="BW109" s="594"/>
      <c r="BX109" s="594"/>
      <c r="BY109" s="594"/>
      <c r="BZ109" s="594"/>
      <c r="CA109" s="594"/>
      <c r="CB109" s="594"/>
      <c r="CC109" s="594"/>
      <c r="CD109" s="594"/>
      <c r="CE109" s="594"/>
      <c r="CF109" s="594"/>
      <c r="CG109" s="594"/>
      <c r="CH109" s="594"/>
      <c r="CI109" s="594"/>
      <c r="CJ109" s="594"/>
      <c r="CK109" s="594"/>
      <c r="CL109" s="594"/>
      <c r="CM109" s="594"/>
      <c r="CN109" s="594"/>
      <c r="CO109" s="594"/>
      <c r="CP109" s="594"/>
      <c r="CQ109" s="594"/>
      <c r="CR109" s="594"/>
      <c r="CS109" s="594"/>
      <c r="CT109" s="594"/>
      <c r="CU109" s="594"/>
      <c r="CV109" s="594"/>
      <c r="CW109" s="594"/>
      <c r="CX109" s="594"/>
      <c r="CY109" s="594"/>
      <c r="CZ109" s="594"/>
      <c r="DA109" s="594"/>
      <c r="DB109" s="594"/>
      <c r="DC109" s="594"/>
      <c r="DD109" s="594"/>
      <c r="DE109" s="594"/>
      <c r="DF109" s="594"/>
      <c r="DG109" s="594"/>
      <c r="DH109" s="594"/>
      <c r="DI109" s="594"/>
      <c r="DJ109" s="594"/>
      <c r="DK109" s="594"/>
      <c r="DL109" s="594"/>
      <c r="DM109" s="594"/>
      <c r="DN109" s="594"/>
      <c r="DO109" s="594"/>
      <c r="DP109" s="594"/>
      <c r="DQ109" s="594"/>
      <c r="DR109" s="594"/>
      <c r="DS109" s="594"/>
      <c r="DT109" s="594"/>
      <c r="DU109" s="594"/>
      <c r="DV109" s="594"/>
      <c r="DW109" s="594"/>
      <c r="DX109" s="594"/>
      <c r="DY109" s="594"/>
      <c r="DZ109" s="594"/>
      <c r="EA109" s="594"/>
      <c r="EB109" s="594"/>
      <c r="EC109" s="594"/>
      <c r="ED109" s="594"/>
      <c r="EE109" s="594"/>
      <c r="EF109" s="594"/>
      <c r="EG109" s="594"/>
      <c r="EH109" s="594"/>
      <c r="EI109" s="594"/>
      <c r="EJ109" s="594"/>
      <c r="EK109" s="594"/>
      <c r="EL109" s="594"/>
      <c r="EM109" s="594"/>
      <c r="EN109" s="594"/>
      <c r="EO109" s="594"/>
      <c r="EP109" s="594"/>
      <c r="EQ109" s="594"/>
      <c r="ER109" s="594"/>
      <c r="ES109" s="594"/>
      <c r="ET109" s="594"/>
      <c r="EU109" s="594"/>
      <c r="EV109" s="594"/>
      <c r="EW109" s="594"/>
      <c r="EX109" s="594"/>
      <c r="EY109" s="594"/>
      <c r="EZ109" s="594"/>
      <c r="FA109" s="594"/>
      <c r="FB109" s="594"/>
      <c r="FC109" s="594"/>
      <c r="FD109" s="594"/>
      <c r="FE109" s="594"/>
      <c r="FF109" s="594"/>
      <c r="FG109" s="594"/>
      <c r="FH109" s="594"/>
      <c r="FI109" s="594"/>
      <c r="FJ109" s="594"/>
      <c r="FK109" s="594"/>
      <c r="FL109" s="594"/>
      <c r="FM109" s="594"/>
      <c r="FN109" s="594"/>
      <c r="FO109" s="594"/>
      <c r="FP109" s="594"/>
      <c r="FQ109" s="594"/>
      <c r="FR109" s="594"/>
      <c r="FS109" s="594"/>
      <c r="FT109" s="594"/>
      <c r="FU109" s="594"/>
      <c r="FV109" s="594"/>
      <c r="FW109" s="594"/>
      <c r="FX109" s="594"/>
      <c r="FY109" s="594"/>
      <c r="FZ109" s="594"/>
      <c r="GA109" s="594"/>
      <c r="GB109" s="594"/>
      <c r="GC109" s="594"/>
      <c r="GD109" s="594"/>
      <c r="GE109" s="594"/>
      <c r="GF109" s="594"/>
      <c r="GG109" s="594"/>
      <c r="GH109" s="594"/>
      <c r="GI109" s="594"/>
      <c r="GJ109" s="594"/>
      <c r="GK109" s="594"/>
      <c r="GL109" s="594"/>
      <c r="GM109" s="594"/>
      <c r="GN109" s="594"/>
      <c r="GO109" s="594"/>
      <c r="GP109" s="594"/>
      <c r="GQ109" s="594"/>
      <c r="GR109" s="594"/>
      <c r="GS109" s="594"/>
      <c r="GT109" s="594"/>
      <c r="GU109" s="594"/>
      <c r="GV109" s="594"/>
      <c r="GW109" s="594"/>
      <c r="GX109" s="594"/>
      <c r="GY109" s="594"/>
      <c r="GZ109" s="594"/>
      <c r="HA109" s="594"/>
    </row>
    <row r="110" spans="1:209" s="374" customFormat="1" ht="15.75">
      <c r="A110" s="370"/>
      <c r="B110" s="422"/>
      <c r="C110" s="387"/>
      <c r="D110" s="371"/>
      <c r="E110" s="423"/>
      <c r="F110" s="423"/>
      <c r="G110" s="372"/>
      <c r="H110" s="371"/>
      <c r="I110" s="371"/>
      <c r="J110" s="373"/>
      <c r="K110" s="382"/>
      <c r="L110" s="525">
        <v>0</v>
      </c>
      <c r="M110" s="104"/>
      <c r="N110" s="594"/>
      <c r="O110" s="594"/>
      <c r="P110" s="594"/>
      <c r="Q110" s="594"/>
      <c r="R110" s="594"/>
      <c r="S110" s="594"/>
      <c r="T110" s="594"/>
      <c r="U110" s="594"/>
      <c r="V110" s="594"/>
      <c r="W110" s="594"/>
      <c r="X110" s="594"/>
      <c r="Y110" s="594"/>
      <c r="Z110" s="594"/>
      <c r="AA110" s="594"/>
      <c r="AB110" s="594"/>
      <c r="AC110" s="594"/>
      <c r="AD110" s="594"/>
      <c r="AE110" s="594"/>
      <c r="AF110" s="594"/>
      <c r="AG110" s="594"/>
      <c r="AH110" s="594"/>
      <c r="AI110" s="594"/>
      <c r="AJ110" s="594"/>
      <c r="AK110" s="594"/>
      <c r="AL110" s="594"/>
      <c r="AM110" s="594"/>
      <c r="AN110" s="594"/>
      <c r="AO110" s="594"/>
      <c r="AP110" s="594"/>
      <c r="AQ110" s="594"/>
      <c r="AR110" s="594"/>
      <c r="AS110" s="594"/>
      <c r="AT110" s="594"/>
      <c r="AU110" s="594"/>
      <c r="AV110" s="594"/>
      <c r="AW110" s="594"/>
      <c r="AX110" s="594"/>
      <c r="AY110" s="594"/>
      <c r="AZ110" s="594"/>
      <c r="BA110" s="594"/>
      <c r="BB110" s="594"/>
      <c r="BC110" s="594"/>
      <c r="BD110" s="594"/>
      <c r="BE110" s="594"/>
      <c r="BF110" s="594"/>
      <c r="BG110" s="594"/>
      <c r="BH110" s="594"/>
      <c r="BI110" s="594"/>
      <c r="BJ110" s="594"/>
      <c r="BK110" s="594"/>
      <c r="BL110" s="594"/>
      <c r="BM110" s="594"/>
      <c r="BN110" s="594"/>
      <c r="BO110" s="594"/>
      <c r="BP110" s="594"/>
      <c r="BQ110" s="594"/>
      <c r="BR110" s="594"/>
      <c r="BS110" s="594"/>
      <c r="BT110" s="594"/>
      <c r="BU110" s="594"/>
      <c r="BV110" s="594"/>
      <c r="BW110" s="594"/>
      <c r="BX110" s="594"/>
      <c r="BY110" s="594"/>
      <c r="BZ110" s="594"/>
      <c r="CA110" s="594"/>
      <c r="CB110" s="594"/>
      <c r="CC110" s="594"/>
      <c r="CD110" s="594"/>
      <c r="CE110" s="594"/>
      <c r="CF110" s="594"/>
      <c r="CG110" s="594"/>
      <c r="CH110" s="594"/>
      <c r="CI110" s="594"/>
      <c r="CJ110" s="594"/>
      <c r="CK110" s="594"/>
      <c r="CL110" s="594"/>
      <c r="CM110" s="594"/>
      <c r="CN110" s="594"/>
      <c r="CO110" s="594"/>
      <c r="CP110" s="594"/>
      <c r="CQ110" s="594"/>
      <c r="CR110" s="594"/>
      <c r="CS110" s="594"/>
      <c r="CT110" s="594"/>
      <c r="CU110" s="594"/>
      <c r="CV110" s="594"/>
      <c r="CW110" s="594"/>
      <c r="CX110" s="594"/>
      <c r="CY110" s="594"/>
      <c r="CZ110" s="594"/>
      <c r="DA110" s="594"/>
      <c r="DB110" s="594"/>
      <c r="DC110" s="594"/>
      <c r="DD110" s="594"/>
      <c r="DE110" s="594"/>
      <c r="DF110" s="594"/>
      <c r="DG110" s="594"/>
      <c r="DH110" s="594"/>
      <c r="DI110" s="594"/>
      <c r="DJ110" s="594"/>
      <c r="DK110" s="594"/>
      <c r="DL110" s="594"/>
      <c r="DM110" s="594"/>
      <c r="DN110" s="594"/>
      <c r="DO110" s="594"/>
      <c r="DP110" s="594"/>
      <c r="DQ110" s="594"/>
      <c r="DR110" s="594"/>
      <c r="DS110" s="594"/>
      <c r="DT110" s="594"/>
      <c r="DU110" s="594"/>
      <c r="DV110" s="594"/>
      <c r="DW110" s="594"/>
      <c r="DX110" s="594"/>
      <c r="DY110" s="594"/>
      <c r="DZ110" s="594"/>
      <c r="EA110" s="594"/>
      <c r="EB110" s="594"/>
      <c r="EC110" s="594"/>
      <c r="ED110" s="594"/>
      <c r="EE110" s="594"/>
      <c r="EF110" s="594"/>
      <c r="EG110" s="594"/>
      <c r="EH110" s="594"/>
      <c r="EI110" s="594"/>
      <c r="EJ110" s="594"/>
      <c r="EK110" s="594"/>
      <c r="EL110" s="594"/>
      <c r="EM110" s="594"/>
      <c r="EN110" s="594"/>
      <c r="EO110" s="594"/>
      <c r="EP110" s="594"/>
      <c r="EQ110" s="594"/>
      <c r="ER110" s="594"/>
      <c r="ES110" s="594"/>
      <c r="ET110" s="594"/>
      <c r="EU110" s="594"/>
      <c r="EV110" s="594"/>
      <c r="EW110" s="594"/>
      <c r="EX110" s="594"/>
      <c r="EY110" s="594"/>
      <c r="EZ110" s="594"/>
      <c r="FA110" s="594"/>
      <c r="FB110" s="594"/>
      <c r="FC110" s="594"/>
      <c r="FD110" s="594"/>
      <c r="FE110" s="594"/>
      <c r="FF110" s="594"/>
      <c r="FG110" s="594"/>
      <c r="FH110" s="594"/>
      <c r="FI110" s="594"/>
      <c r="FJ110" s="594"/>
      <c r="FK110" s="594"/>
      <c r="FL110" s="594"/>
      <c r="FM110" s="594"/>
      <c r="FN110" s="594"/>
      <c r="FO110" s="594"/>
      <c r="FP110" s="594"/>
      <c r="FQ110" s="594"/>
      <c r="FR110" s="594"/>
      <c r="FS110" s="594"/>
      <c r="FT110" s="594"/>
      <c r="FU110" s="594"/>
      <c r="FV110" s="594"/>
      <c r="FW110" s="594"/>
      <c r="FX110" s="594"/>
      <c r="FY110" s="594"/>
      <c r="FZ110" s="594"/>
      <c r="GA110" s="594"/>
      <c r="GB110" s="594"/>
      <c r="GC110" s="594"/>
      <c r="GD110" s="594"/>
      <c r="GE110" s="594"/>
      <c r="GF110" s="594"/>
      <c r="GG110" s="594"/>
      <c r="GH110" s="594"/>
      <c r="GI110" s="594"/>
      <c r="GJ110" s="594"/>
      <c r="GK110" s="594"/>
      <c r="GL110" s="594"/>
      <c r="GM110" s="594"/>
      <c r="GN110" s="594"/>
      <c r="GO110" s="594"/>
      <c r="GP110" s="594"/>
      <c r="GQ110" s="594"/>
      <c r="GR110" s="594"/>
      <c r="GS110" s="594"/>
      <c r="GT110" s="594"/>
      <c r="GU110" s="594"/>
      <c r="GV110" s="594"/>
      <c r="GW110" s="594"/>
      <c r="GX110" s="594"/>
      <c r="GY110" s="594"/>
      <c r="GZ110" s="594"/>
      <c r="HA110" s="594"/>
    </row>
    <row r="111" spans="1:209" s="374" customFormat="1" ht="15.75">
      <c r="A111" s="370"/>
      <c r="B111" s="422"/>
      <c r="C111" s="387"/>
      <c r="D111" s="371"/>
      <c r="E111" s="423"/>
      <c r="F111" s="423"/>
      <c r="G111" s="372"/>
      <c r="H111" s="371"/>
      <c r="I111" s="371"/>
      <c r="J111" s="373"/>
      <c r="K111" s="382"/>
      <c r="L111" s="525">
        <v>0</v>
      </c>
      <c r="M111" s="104"/>
      <c r="N111" s="594"/>
      <c r="O111" s="594"/>
      <c r="P111" s="594"/>
      <c r="Q111" s="594"/>
      <c r="R111" s="594"/>
      <c r="S111" s="594"/>
      <c r="T111" s="594"/>
      <c r="U111" s="594"/>
      <c r="V111" s="594"/>
      <c r="W111" s="594"/>
      <c r="X111" s="594"/>
      <c r="Y111" s="594"/>
      <c r="Z111" s="594"/>
      <c r="AA111" s="594"/>
      <c r="AB111" s="594"/>
      <c r="AC111" s="594"/>
      <c r="AD111" s="594"/>
      <c r="AE111" s="594"/>
      <c r="AF111" s="594"/>
      <c r="AG111" s="594"/>
      <c r="AH111" s="594"/>
      <c r="AI111" s="594"/>
      <c r="AJ111" s="594"/>
      <c r="AK111" s="594"/>
      <c r="AL111" s="594"/>
      <c r="AM111" s="594"/>
      <c r="AN111" s="594"/>
      <c r="AO111" s="594"/>
      <c r="AP111" s="594"/>
      <c r="AQ111" s="594"/>
      <c r="AR111" s="594"/>
      <c r="AS111" s="594"/>
      <c r="AT111" s="594"/>
      <c r="AU111" s="594"/>
      <c r="AV111" s="594"/>
      <c r="AW111" s="594"/>
      <c r="AX111" s="594"/>
      <c r="AY111" s="594"/>
      <c r="AZ111" s="594"/>
      <c r="BA111" s="594"/>
      <c r="BB111" s="594"/>
      <c r="BC111" s="594"/>
      <c r="BD111" s="594"/>
      <c r="BE111" s="594"/>
      <c r="BF111" s="594"/>
      <c r="BG111" s="594"/>
      <c r="BH111" s="594"/>
      <c r="BI111" s="594"/>
      <c r="BJ111" s="594"/>
      <c r="BK111" s="594"/>
      <c r="BL111" s="594"/>
      <c r="BM111" s="594"/>
      <c r="BN111" s="594"/>
      <c r="BO111" s="594"/>
      <c r="BP111" s="594"/>
      <c r="BQ111" s="594"/>
      <c r="BR111" s="594"/>
      <c r="BS111" s="594"/>
      <c r="BT111" s="594"/>
      <c r="BU111" s="594"/>
      <c r="BV111" s="594"/>
      <c r="BW111" s="594"/>
      <c r="BX111" s="594"/>
      <c r="BY111" s="594"/>
      <c r="BZ111" s="594"/>
      <c r="CA111" s="594"/>
      <c r="CB111" s="594"/>
      <c r="CC111" s="594"/>
      <c r="CD111" s="594"/>
      <c r="CE111" s="594"/>
      <c r="CF111" s="594"/>
      <c r="CG111" s="594"/>
      <c r="CH111" s="594"/>
      <c r="CI111" s="594"/>
      <c r="CJ111" s="594"/>
      <c r="CK111" s="594"/>
      <c r="CL111" s="594"/>
      <c r="CM111" s="594"/>
      <c r="CN111" s="594"/>
      <c r="CO111" s="594"/>
      <c r="CP111" s="594"/>
      <c r="CQ111" s="594"/>
      <c r="CR111" s="594"/>
      <c r="CS111" s="594"/>
      <c r="CT111" s="594"/>
      <c r="CU111" s="594"/>
      <c r="CV111" s="594"/>
      <c r="CW111" s="594"/>
      <c r="CX111" s="594"/>
      <c r="CY111" s="594"/>
      <c r="CZ111" s="594"/>
      <c r="DA111" s="594"/>
      <c r="DB111" s="594"/>
      <c r="DC111" s="594"/>
      <c r="DD111" s="594"/>
      <c r="DE111" s="594"/>
      <c r="DF111" s="594"/>
      <c r="DG111" s="594"/>
      <c r="DH111" s="594"/>
      <c r="DI111" s="594"/>
      <c r="DJ111" s="594"/>
      <c r="DK111" s="594"/>
      <c r="DL111" s="594"/>
      <c r="DM111" s="594"/>
      <c r="DN111" s="594"/>
      <c r="DO111" s="594"/>
      <c r="DP111" s="594"/>
      <c r="DQ111" s="594"/>
      <c r="DR111" s="594"/>
      <c r="DS111" s="594"/>
      <c r="DT111" s="594"/>
      <c r="DU111" s="594"/>
      <c r="DV111" s="594"/>
      <c r="DW111" s="594"/>
      <c r="DX111" s="594"/>
      <c r="DY111" s="594"/>
      <c r="DZ111" s="594"/>
      <c r="EA111" s="594"/>
      <c r="EB111" s="594"/>
      <c r="EC111" s="594"/>
      <c r="ED111" s="594"/>
      <c r="EE111" s="594"/>
      <c r="EF111" s="594"/>
      <c r="EG111" s="594"/>
      <c r="EH111" s="594"/>
      <c r="EI111" s="594"/>
      <c r="EJ111" s="594"/>
      <c r="EK111" s="594"/>
      <c r="EL111" s="594"/>
      <c r="EM111" s="594"/>
      <c r="EN111" s="594"/>
      <c r="EO111" s="594"/>
      <c r="EP111" s="594"/>
      <c r="EQ111" s="594"/>
      <c r="ER111" s="594"/>
      <c r="ES111" s="594"/>
      <c r="ET111" s="594"/>
      <c r="EU111" s="594"/>
      <c r="EV111" s="594"/>
      <c r="EW111" s="594"/>
      <c r="EX111" s="594"/>
      <c r="EY111" s="594"/>
      <c r="EZ111" s="594"/>
      <c r="FA111" s="594"/>
      <c r="FB111" s="594"/>
      <c r="FC111" s="594"/>
      <c r="FD111" s="594"/>
      <c r="FE111" s="594"/>
      <c r="FF111" s="594"/>
      <c r="FG111" s="594"/>
      <c r="FH111" s="594"/>
      <c r="FI111" s="594"/>
      <c r="FJ111" s="594"/>
      <c r="FK111" s="594"/>
      <c r="FL111" s="594"/>
      <c r="FM111" s="594"/>
      <c r="FN111" s="594"/>
      <c r="FO111" s="594"/>
      <c r="FP111" s="594"/>
      <c r="FQ111" s="594"/>
      <c r="FR111" s="594"/>
      <c r="FS111" s="594"/>
      <c r="FT111" s="594"/>
      <c r="FU111" s="594"/>
      <c r="FV111" s="594"/>
      <c r="FW111" s="594"/>
      <c r="FX111" s="594"/>
      <c r="FY111" s="594"/>
      <c r="FZ111" s="594"/>
      <c r="GA111" s="594"/>
      <c r="GB111" s="594"/>
      <c r="GC111" s="594"/>
      <c r="GD111" s="594"/>
      <c r="GE111" s="594"/>
      <c r="GF111" s="594"/>
      <c r="GG111" s="594"/>
      <c r="GH111" s="594"/>
      <c r="GI111" s="594"/>
      <c r="GJ111" s="594"/>
      <c r="GK111" s="594"/>
      <c r="GL111" s="594"/>
      <c r="GM111" s="594"/>
      <c r="GN111" s="594"/>
      <c r="GO111" s="594"/>
      <c r="GP111" s="594"/>
      <c r="GQ111" s="594"/>
      <c r="GR111" s="594"/>
      <c r="GS111" s="594"/>
      <c r="GT111" s="594"/>
      <c r="GU111" s="594"/>
      <c r="GV111" s="594"/>
      <c r="GW111" s="594"/>
      <c r="GX111" s="594"/>
      <c r="GY111" s="594"/>
      <c r="GZ111" s="594"/>
      <c r="HA111" s="594"/>
    </row>
    <row r="112" spans="1:209" s="374" customFormat="1" ht="15.75">
      <c r="A112" s="370"/>
      <c r="B112" s="422"/>
      <c r="C112" s="387"/>
      <c r="D112" s="371"/>
      <c r="E112" s="423"/>
      <c r="F112" s="423"/>
      <c r="G112" s="372"/>
      <c r="H112" s="371"/>
      <c r="I112" s="371"/>
      <c r="J112" s="373"/>
      <c r="K112" s="382"/>
      <c r="L112" s="525">
        <v>0</v>
      </c>
      <c r="M112" s="104"/>
      <c r="N112" s="594"/>
      <c r="O112" s="594"/>
      <c r="P112" s="594"/>
      <c r="Q112" s="594"/>
      <c r="R112" s="594"/>
      <c r="S112" s="594"/>
      <c r="T112" s="594"/>
      <c r="U112" s="594"/>
      <c r="V112" s="594"/>
      <c r="W112" s="594"/>
      <c r="X112" s="594"/>
      <c r="Y112" s="594"/>
      <c r="Z112" s="594"/>
      <c r="AA112" s="594"/>
      <c r="AB112" s="594"/>
      <c r="AC112" s="594"/>
      <c r="AD112" s="594"/>
      <c r="AE112" s="594"/>
      <c r="AF112" s="594"/>
      <c r="AG112" s="594"/>
      <c r="AH112" s="594"/>
      <c r="AI112" s="594"/>
      <c r="AJ112" s="594"/>
      <c r="AK112" s="594"/>
      <c r="AL112" s="594"/>
      <c r="AM112" s="594"/>
      <c r="AN112" s="594"/>
      <c r="AO112" s="594"/>
      <c r="AP112" s="594"/>
      <c r="AQ112" s="594"/>
      <c r="AR112" s="594"/>
      <c r="AS112" s="594"/>
      <c r="AT112" s="594"/>
      <c r="AU112" s="594"/>
      <c r="AV112" s="594"/>
      <c r="AW112" s="594"/>
      <c r="AX112" s="594"/>
      <c r="AY112" s="594"/>
      <c r="AZ112" s="594"/>
      <c r="BA112" s="594"/>
      <c r="BB112" s="594"/>
      <c r="BC112" s="594"/>
      <c r="BD112" s="594"/>
      <c r="BE112" s="594"/>
      <c r="BF112" s="594"/>
      <c r="BG112" s="594"/>
      <c r="BH112" s="594"/>
      <c r="BI112" s="594"/>
      <c r="BJ112" s="594"/>
      <c r="BK112" s="594"/>
      <c r="BL112" s="594"/>
      <c r="BM112" s="594"/>
      <c r="BN112" s="594"/>
      <c r="BO112" s="594"/>
      <c r="BP112" s="594"/>
      <c r="BQ112" s="594"/>
      <c r="BR112" s="594"/>
      <c r="BS112" s="594"/>
      <c r="BT112" s="594"/>
      <c r="BU112" s="594"/>
      <c r="BV112" s="594"/>
      <c r="BW112" s="594"/>
      <c r="BX112" s="594"/>
      <c r="BY112" s="594"/>
      <c r="BZ112" s="594"/>
      <c r="CA112" s="594"/>
      <c r="CB112" s="594"/>
      <c r="CC112" s="594"/>
      <c r="CD112" s="594"/>
      <c r="CE112" s="594"/>
      <c r="CF112" s="594"/>
      <c r="CG112" s="594"/>
      <c r="CH112" s="594"/>
      <c r="CI112" s="594"/>
      <c r="CJ112" s="594"/>
      <c r="CK112" s="594"/>
      <c r="CL112" s="594"/>
      <c r="CM112" s="594"/>
      <c r="CN112" s="594"/>
      <c r="CO112" s="594"/>
      <c r="CP112" s="594"/>
      <c r="CQ112" s="594"/>
      <c r="CR112" s="594"/>
      <c r="CS112" s="594"/>
      <c r="CT112" s="594"/>
      <c r="CU112" s="594"/>
      <c r="CV112" s="594"/>
      <c r="CW112" s="594"/>
      <c r="CX112" s="594"/>
      <c r="CY112" s="594"/>
      <c r="CZ112" s="594"/>
      <c r="DA112" s="594"/>
      <c r="DB112" s="594"/>
      <c r="DC112" s="594"/>
      <c r="DD112" s="594"/>
      <c r="DE112" s="594"/>
      <c r="DF112" s="594"/>
      <c r="DG112" s="594"/>
      <c r="DH112" s="594"/>
      <c r="DI112" s="594"/>
      <c r="DJ112" s="594"/>
      <c r="DK112" s="594"/>
      <c r="DL112" s="594"/>
      <c r="DM112" s="594"/>
      <c r="DN112" s="594"/>
      <c r="DO112" s="594"/>
      <c r="DP112" s="594"/>
      <c r="DQ112" s="594"/>
      <c r="DR112" s="594"/>
      <c r="DS112" s="594"/>
      <c r="DT112" s="594"/>
      <c r="DU112" s="594"/>
      <c r="DV112" s="594"/>
      <c r="DW112" s="594"/>
      <c r="DX112" s="594"/>
      <c r="DY112" s="594"/>
      <c r="DZ112" s="594"/>
      <c r="EA112" s="594"/>
      <c r="EB112" s="594"/>
      <c r="EC112" s="594"/>
      <c r="ED112" s="594"/>
      <c r="EE112" s="594"/>
      <c r="EF112" s="594"/>
      <c r="EG112" s="594"/>
      <c r="EH112" s="594"/>
      <c r="EI112" s="594"/>
      <c r="EJ112" s="594"/>
      <c r="EK112" s="594"/>
      <c r="EL112" s="594"/>
      <c r="EM112" s="594"/>
      <c r="EN112" s="594"/>
      <c r="EO112" s="594"/>
      <c r="EP112" s="594"/>
      <c r="EQ112" s="594"/>
      <c r="ER112" s="594"/>
      <c r="ES112" s="594"/>
      <c r="ET112" s="594"/>
      <c r="EU112" s="594"/>
      <c r="EV112" s="594"/>
      <c r="EW112" s="594"/>
      <c r="EX112" s="594"/>
      <c r="EY112" s="594"/>
      <c r="EZ112" s="594"/>
      <c r="FA112" s="594"/>
      <c r="FB112" s="594"/>
      <c r="FC112" s="594"/>
      <c r="FD112" s="594"/>
      <c r="FE112" s="594"/>
      <c r="FF112" s="594"/>
      <c r="FG112" s="594"/>
      <c r="FH112" s="594"/>
      <c r="FI112" s="594"/>
      <c r="FJ112" s="594"/>
      <c r="FK112" s="594"/>
      <c r="FL112" s="594"/>
      <c r="FM112" s="594"/>
      <c r="FN112" s="594"/>
      <c r="FO112" s="594"/>
      <c r="FP112" s="594"/>
      <c r="FQ112" s="594"/>
      <c r="FR112" s="594"/>
      <c r="FS112" s="594"/>
      <c r="FT112" s="594"/>
      <c r="FU112" s="594"/>
      <c r="FV112" s="594"/>
      <c r="FW112" s="594"/>
      <c r="FX112" s="594"/>
      <c r="FY112" s="594"/>
      <c r="FZ112" s="594"/>
      <c r="GA112" s="594"/>
      <c r="GB112" s="594"/>
      <c r="GC112" s="594"/>
      <c r="GD112" s="594"/>
      <c r="GE112" s="594"/>
      <c r="GF112" s="594"/>
      <c r="GG112" s="594"/>
      <c r="GH112" s="594"/>
      <c r="GI112" s="594"/>
      <c r="GJ112" s="594"/>
      <c r="GK112" s="594"/>
      <c r="GL112" s="594"/>
      <c r="GM112" s="594"/>
      <c r="GN112" s="594"/>
      <c r="GO112" s="594"/>
      <c r="GP112" s="594"/>
      <c r="GQ112" s="594"/>
      <c r="GR112" s="594"/>
      <c r="GS112" s="594"/>
      <c r="GT112" s="594"/>
      <c r="GU112" s="594"/>
      <c r="GV112" s="594"/>
      <c r="GW112" s="594"/>
      <c r="GX112" s="594"/>
      <c r="GY112" s="594"/>
      <c r="GZ112" s="594"/>
      <c r="HA112" s="594"/>
    </row>
    <row r="113" spans="1:209" s="374" customFormat="1" ht="15.75">
      <c r="A113" s="370"/>
      <c r="B113" s="422"/>
      <c r="C113" s="387"/>
      <c r="D113" s="371"/>
      <c r="E113" s="423"/>
      <c r="F113" s="423"/>
      <c r="G113" s="372"/>
      <c r="H113" s="371"/>
      <c r="I113" s="371"/>
      <c r="J113" s="373"/>
      <c r="K113" s="382"/>
      <c r="L113" s="525">
        <v>0</v>
      </c>
      <c r="M113" s="104"/>
      <c r="N113" s="594"/>
      <c r="O113" s="594"/>
      <c r="P113" s="594"/>
      <c r="Q113" s="594"/>
      <c r="R113" s="594"/>
      <c r="S113" s="594"/>
      <c r="T113" s="594"/>
      <c r="U113" s="594"/>
      <c r="V113" s="594"/>
      <c r="W113" s="594"/>
      <c r="X113" s="594"/>
      <c r="Y113" s="594"/>
      <c r="Z113" s="594"/>
      <c r="AA113" s="594"/>
      <c r="AB113" s="594"/>
      <c r="AC113" s="594"/>
      <c r="AD113" s="594"/>
      <c r="AE113" s="594"/>
      <c r="AF113" s="594"/>
      <c r="AG113" s="594"/>
      <c r="AH113" s="594"/>
      <c r="AI113" s="594"/>
      <c r="AJ113" s="594"/>
      <c r="AK113" s="594"/>
      <c r="AL113" s="594"/>
      <c r="AM113" s="594"/>
      <c r="AN113" s="594"/>
      <c r="AO113" s="594"/>
      <c r="AP113" s="594"/>
      <c r="AQ113" s="594"/>
      <c r="AR113" s="594"/>
      <c r="AS113" s="594"/>
      <c r="AT113" s="594"/>
      <c r="AU113" s="594"/>
      <c r="AV113" s="594"/>
      <c r="AW113" s="594"/>
      <c r="AX113" s="594"/>
      <c r="AY113" s="594"/>
      <c r="AZ113" s="594"/>
      <c r="BA113" s="594"/>
      <c r="BB113" s="594"/>
      <c r="BC113" s="594"/>
      <c r="BD113" s="594"/>
      <c r="BE113" s="594"/>
      <c r="BF113" s="594"/>
      <c r="BG113" s="594"/>
      <c r="BH113" s="594"/>
      <c r="BI113" s="594"/>
      <c r="BJ113" s="594"/>
      <c r="BK113" s="594"/>
      <c r="BL113" s="594"/>
      <c r="BM113" s="594"/>
      <c r="BN113" s="594"/>
      <c r="BO113" s="594"/>
      <c r="BP113" s="594"/>
      <c r="BQ113" s="594"/>
      <c r="BR113" s="594"/>
      <c r="BS113" s="594"/>
      <c r="BT113" s="594"/>
      <c r="BU113" s="594"/>
      <c r="BV113" s="594"/>
      <c r="BW113" s="594"/>
      <c r="BX113" s="594"/>
      <c r="BY113" s="594"/>
      <c r="BZ113" s="594"/>
      <c r="CA113" s="594"/>
      <c r="CB113" s="594"/>
      <c r="CC113" s="594"/>
      <c r="CD113" s="594"/>
      <c r="CE113" s="594"/>
      <c r="CF113" s="594"/>
      <c r="CG113" s="594"/>
      <c r="CH113" s="594"/>
      <c r="CI113" s="594"/>
      <c r="CJ113" s="594"/>
      <c r="CK113" s="594"/>
      <c r="CL113" s="594"/>
      <c r="CM113" s="594"/>
      <c r="CN113" s="594"/>
      <c r="CO113" s="594"/>
      <c r="CP113" s="594"/>
      <c r="CQ113" s="594"/>
      <c r="CR113" s="594"/>
      <c r="CS113" s="594"/>
      <c r="CT113" s="594"/>
      <c r="CU113" s="594"/>
      <c r="CV113" s="594"/>
      <c r="CW113" s="594"/>
      <c r="CX113" s="594"/>
      <c r="CY113" s="594"/>
      <c r="CZ113" s="594"/>
      <c r="DA113" s="594"/>
      <c r="DB113" s="594"/>
      <c r="DC113" s="594"/>
      <c r="DD113" s="594"/>
      <c r="DE113" s="594"/>
      <c r="DF113" s="594"/>
      <c r="DG113" s="594"/>
      <c r="DH113" s="594"/>
      <c r="DI113" s="594"/>
      <c r="DJ113" s="594"/>
      <c r="DK113" s="594"/>
      <c r="DL113" s="594"/>
      <c r="DM113" s="594"/>
      <c r="DN113" s="594"/>
      <c r="DO113" s="594"/>
      <c r="DP113" s="594"/>
      <c r="DQ113" s="594"/>
      <c r="DR113" s="594"/>
      <c r="DS113" s="594"/>
      <c r="DT113" s="594"/>
      <c r="DU113" s="594"/>
      <c r="DV113" s="594"/>
      <c r="DW113" s="594"/>
      <c r="DX113" s="594"/>
      <c r="DY113" s="594"/>
      <c r="DZ113" s="594"/>
      <c r="EA113" s="594"/>
      <c r="EB113" s="594"/>
      <c r="EC113" s="594"/>
      <c r="ED113" s="594"/>
      <c r="EE113" s="594"/>
      <c r="EF113" s="594"/>
      <c r="EG113" s="594"/>
      <c r="EH113" s="594"/>
      <c r="EI113" s="594"/>
      <c r="EJ113" s="594"/>
      <c r="EK113" s="594"/>
      <c r="EL113" s="594"/>
      <c r="EM113" s="594"/>
      <c r="EN113" s="594"/>
      <c r="EO113" s="594"/>
      <c r="EP113" s="594"/>
      <c r="EQ113" s="594"/>
      <c r="ER113" s="594"/>
      <c r="ES113" s="594"/>
      <c r="ET113" s="594"/>
      <c r="EU113" s="594"/>
      <c r="EV113" s="594"/>
      <c r="EW113" s="594"/>
      <c r="EX113" s="594"/>
      <c r="EY113" s="594"/>
      <c r="EZ113" s="594"/>
      <c r="FA113" s="594"/>
      <c r="FB113" s="594"/>
      <c r="FC113" s="594"/>
      <c r="FD113" s="594"/>
      <c r="FE113" s="594"/>
      <c r="FF113" s="594"/>
      <c r="FG113" s="594"/>
      <c r="FH113" s="594"/>
      <c r="FI113" s="594"/>
      <c r="FJ113" s="594"/>
      <c r="FK113" s="594"/>
      <c r="FL113" s="594"/>
      <c r="FM113" s="594"/>
      <c r="FN113" s="594"/>
      <c r="FO113" s="594"/>
      <c r="FP113" s="594"/>
      <c r="FQ113" s="594"/>
      <c r="FR113" s="594"/>
      <c r="FS113" s="594"/>
      <c r="FT113" s="594"/>
      <c r="FU113" s="594"/>
      <c r="FV113" s="594"/>
      <c r="FW113" s="594"/>
      <c r="FX113" s="594"/>
      <c r="FY113" s="594"/>
      <c r="FZ113" s="594"/>
      <c r="GA113" s="594"/>
      <c r="GB113" s="594"/>
      <c r="GC113" s="594"/>
      <c r="GD113" s="594"/>
      <c r="GE113" s="594"/>
      <c r="GF113" s="594"/>
      <c r="GG113" s="594"/>
      <c r="GH113" s="594"/>
      <c r="GI113" s="594"/>
      <c r="GJ113" s="594"/>
      <c r="GK113" s="594"/>
      <c r="GL113" s="594"/>
      <c r="GM113" s="594"/>
      <c r="GN113" s="594"/>
      <c r="GO113" s="594"/>
      <c r="GP113" s="594"/>
      <c r="GQ113" s="594"/>
      <c r="GR113" s="594"/>
      <c r="GS113" s="594"/>
      <c r="GT113" s="594"/>
      <c r="GU113" s="594"/>
      <c r="GV113" s="594"/>
      <c r="GW113" s="594"/>
      <c r="GX113" s="594"/>
      <c r="GY113" s="594"/>
      <c r="GZ113" s="594"/>
      <c r="HA113" s="594"/>
    </row>
    <row r="114" spans="1:209" s="374" customFormat="1" ht="15.75">
      <c r="A114" s="370"/>
      <c r="B114" s="422"/>
      <c r="C114" s="387"/>
      <c r="D114" s="371"/>
      <c r="E114" s="423"/>
      <c r="F114" s="423"/>
      <c r="G114" s="372"/>
      <c r="H114" s="371"/>
      <c r="I114" s="371"/>
      <c r="J114" s="373"/>
      <c r="K114" s="382"/>
      <c r="L114" s="525">
        <v>0</v>
      </c>
      <c r="M114" s="104"/>
      <c r="N114" s="594"/>
      <c r="O114" s="594"/>
      <c r="P114" s="594"/>
      <c r="Q114" s="594"/>
      <c r="R114" s="594"/>
      <c r="S114" s="594"/>
      <c r="T114" s="594"/>
      <c r="U114" s="594"/>
      <c r="V114" s="594"/>
      <c r="W114" s="594"/>
      <c r="X114" s="594"/>
      <c r="Y114" s="594"/>
      <c r="Z114" s="594"/>
      <c r="AA114" s="594"/>
      <c r="AB114" s="594"/>
      <c r="AC114" s="594"/>
      <c r="AD114" s="594"/>
      <c r="AE114" s="594"/>
      <c r="AF114" s="594"/>
      <c r="AG114" s="594"/>
      <c r="AH114" s="594"/>
      <c r="AI114" s="594"/>
      <c r="AJ114" s="594"/>
      <c r="AK114" s="594"/>
      <c r="AL114" s="594"/>
      <c r="AM114" s="594"/>
      <c r="AN114" s="594"/>
      <c r="AO114" s="594"/>
      <c r="AP114" s="594"/>
      <c r="AQ114" s="594"/>
      <c r="AR114" s="594"/>
      <c r="AS114" s="594"/>
      <c r="AT114" s="594"/>
      <c r="AU114" s="594"/>
      <c r="AV114" s="594"/>
      <c r="AW114" s="594"/>
      <c r="AX114" s="594"/>
      <c r="AY114" s="594"/>
      <c r="AZ114" s="594"/>
      <c r="BA114" s="594"/>
      <c r="BB114" s="594"/>
      <c r="BC114" s="594"/>
      <c r="BD114" s="594"/>
      <c r="BE114" s="594"/>
      <c r="BF114" s="594"/>
      <c r="BG114" s="594"/>
      <c r="BH114" s="594"/>
      <c r="BI114" s="594"/>
      <c r="BJ114" s="594"/>
      <c r="BK114" s="594"/>
      <c r="BL114" s="594"/>
      <c r="BM114" s="594"/>
      <c r="BN114" s="594"/>
      <c r="BO114" s="594"/>
      <c r="BP114" s="594"/>
      <c r="BQ114" s="594"/>
      <c r="BR114" s="594"/>
      <c r="BS114" s="594"/>
      <c r="BT114" s="594"/>
      <c r="BU114" s="594"/>
      <c r="BV114" s="594"/>
      <c r="BW114" s="594"/>
      <c r="BX114" s="594"/>
      <c r="BY114" s="594"/>
      <c r="BZ114" s="594"/>
      <c r="CA114" s="594"/>
      <c r="CB114" s="594"/>
      <c r="CC114" s="594"/>
      <c r="CD114" s="594"/>
      <c r="CE114" s="594"/>
      <c r="CF114" s="594"/>
      <c r="CG114" s="594"/>
      <c r="CH114" s="594"/>
      <c r="CI114" s="594"/>
      <c r="CJ114" s="594"/>
      <c r="CK114" s="594"/>
      <c r="CL114" s="594"/>
      <c r="CM114" s="594"/>
      <c r="CN114" s="594"/>
      <c r="CO114" s="594"/>
      <c r="CP114" s="594"/>
      <c r="CQ114" s="594"/>
      <c r="CR114" s="594"/>
      <c r="CS114" s="594"/>
      <c r="CT114" s="594"/>
      <c r="CU114" s="594"/>
      <c r="CV114" s="594"/>
      <c r="CW114" s="594"/>
      <c r="CX114" s="594"/>
      <c r="CY114" s="594"/>
      <c r="CZ114" s="594"/>
      <c r="DA114" s="594"/>
      <c r="DB114" s="594"/>
      <c r="DC114" s="594"/>
      <c r="DD114" s="594"/>
      <c r="DE114" s="594"/>
      <c r="DF114" s="594"/>
      <c r="DG114" s="594"/>
      <c r="DH114" s="594"/>
      <c r="DI114" s="594"/>
      <c r="DJ114" s="594"/>
      <c r="DK114" s="594"/>
      <c r="DL114" s="594"/>
      <c r="DM114" s="594"/>
      <c r="DN114" s="594"/>
      <c r="DO114" s="594"/>
      <c r="DP114" s="594"/>
      <c r="DQ114" s="594"/>
      <c r="DR114" s="594"/>
      <c r="DS114" s="594"/>
      <c r="DT114" s="594"/>
      <c r="DU114" s="594"/>
      <c r="DV114" s="594"/>
      <c r="DW114" s="594"/>
      <c r="DX114" s="594"/>
      <c r="DY114" s="594"/>
      <c r="DZ114" s="594"/>
      <c r="EA114" s="594"/>
      <c r="EB114" s="594"/>
      <c r="EC114" s="594"/>
      <c r="ED114" s="594"/>
      <c r="EE114" s="594"/>
      <c r="EF114" s="594"/>
      <c r="EG114" s="594"/>
      <c r="EH114" s="594"/>
      <c r="EI114" s="594"/>
      <c r="EJ114" s="594"/>
      <c r="EK114" s="594"/>
      <c r="EL114" s="594"/>
      <c r="EM114" s="594"/>
      <c r="EN114" s="594"/>
      <c r="EO114" s="594"/>
      <c r="EP114" s="594"/>
      <c r="EQ114" s="594"/>
      <c r="ER114" s="594"/>
      <c r="ES114" s="594"/>
      <c r="ET114" s="594"/>
      <c r="EU114" s="594"/>
      <c r="EV114" s="594"/>
      <c r="EW114" s="594"/>
      <c r="EX114" s="594"/>
      <c r="EY114" s="594"/>
      <c r="EZ114" s="594"/>
      <c r="FA114" s="594"/>
      <c r="FB114" s="594"/>
      <c r="FC114" s="594"/>
      <c r="FD114" s="594"/>
      <c r="FE114" s="594"/>
      <c r="FF114" s="594"/>
      <c r="FG114" s="594"/>
      <c r="FH114" s="594"/>
      <c r="FI114" s="594"/>
      <c r="FJ114" s="594"/>
      <c r="FK114" s="594"/>
      <c r="FL114" s="594"/>
      <c r="FM114" s="594"/>
      <c r="FN114" s="594"/>
      <c r="FO114" s="594"/>
      <c r="FP114" s="594"/>
      <c r="FQ114" s="594"/>
      <c r="FR114" s="594"/>
      <c r="FS114" s="594"/>
      <c r="FT114" s="594"/>
      <c r="FU114" s="594"/>
      <c r="FV114" s="594"/>
      <c r="FW114" s="594"/>
      <c r="FX114" s="594"/>
      <c r="FY114" s="594"/>
      <c r="FZ114" s="594"/>
      <c r="GA114" s="594"/>
      <c r="GB114" s="594"/>
      <c r="GC114" s="594"/>
      <c r="GD114" s="594"/>
      <c r="GE114" s="594"/>
      <c r="GF114" s="594"/>
      <c r="GG114" s="594"/>
      <c r="GH114" s="594"/>
      <c r="GI114" s="594"/>
      <c r="GJ114" s="594"/>
      <c r="GK114" s="594"/>
      <c r="GL114" s="594"/>
      <c r="GM114" s="594"/>
      <c r="GN114" s="594"/>
      <c r="GO114" s="594"/>
      <c r="GP114" s="594"/>
      <c r="GQ114" s="594"/>
      <c r="GR114" s="594"/>
      <c r="GS114" s="594"/>
      <c r="GT114" s="594"/>
      <c r="GU114" s="594"/>
      <c r="GV114" s="594"/>
      <c r="GW114" s="594"/>
      <c r="GX114" s="594"/>
      <c r="GY114" s="594"/>
      <c r="GZ114" s="594"/>
      <c r="HA114" s="594"/>
    </row>
    <row r="115" spans="1:209" ht="15.75">
      <c r="A115" s="370"/>
      <c r="B115" s="422"/>
      <c r="C115" s="388"/>
      <c r="D115" s="388"/>
      <c r="E115" s="429"/>
      <c r="F115" s="423"/>
      <c r="G115" s="372"/>
      <c r="H115" s="388"/>
      <c r="I115" s="388"/>
      <c r="J115" s="389"/>
      <c r="K115" s="390"/>
      <c r="L115" s="525">
        <v>0</v>
      </c>
      <c r="M115" s="104"/>
      <c r="N115" s="594"/>
    </row>
    <row r="116" spans="1:209" ht="15.75">
      <c r="A116" s="370"/>
      <c r="B116" s="422"/>
      <c r="C116" s="388"/>
      <c r="D116" s="388"/>
      <c r="E116" s="429"/>
      <c r="F116" s="423"/>
      <c r="G116" s="372"/>
      <c r="H116" s="388"/>
      <c r="I116" s="388"/>
      <c r="J116" s="389"/>
      <c r="K116" s="390"/>
      <c r="L116" s="525">
        <v>0</v>
      </c>
      <c r="M116" s="104"/>
      <c r="N116" s="594"/>
    </row>
    <row r="117" spans="1:209" ht="15.75">
      <c r="A117" s="370"/>
      <c r="B117" s="422"/>
      <c r="C117" s="388"/>
      <c r="D117" s="388"/>
      <c r="E117" s="429"/>
      <c r="F117" s="423"/>
      <c r="G117" s="372"/>
      <c r="H117" s="388"/>
      <c r="I117" s="388"/>
      <c r="J117" s="389"/>
      <c r="K117" s="390"/>
      <c r="L117" s="525">
        <v>0</v>
      </c>
      <c r="M117" s="104"/>
      <c r="N117" s="594"/>
    </row>
    <row r="118" spans="1:209" ht="15.75">
      <c r="A118" s="370"/>
      <c r="B118" s="422"/>
      <c r="C118" s="388"/>
      <c r="D118" s="388"/>
      <c r="E118" s="429"/>
      <c r="F118" s="423"/>
      <c r="G118" s="372"/>
      <c r="H118" s="388"/>
      <c r="I118" s="388"/>
      <c r="J118" s="389"/>
      <c r="K118" s="390"/>
      <c r="L118" s="525">
        <v>0</v>
      </c>
      <c r="M118" s="104"/>
      <c r="N118" s="594"/>
    </row>
    <row r="119" spans="1:209" ht="15.75">
      <c r="A119" s="370"/>
      <c r="B119" s="422"/>
      <c r="C119" s="388"/>
      <c r="D119" s="388"/>
      <c r="E119" s="429"/>
      <c r="F119" s="423"/>
      <c r="G119" s="372"/>
      <c r="H119" s="388"/>
      <c r="I119" s="388"/>
      <c r="J119" s="389"/>
      <c r="K119" s="390"/>
      <c r="L119" s="525">
        <v>0</v>
      </c>
      <c r="M119" s="104"/>
      <c r="N119" s="594"/>
    </row>
    <row r="120" spans="1:209" ht="15.75">
      <c r="A120" s="370"/>
      <c r="B120" s="422"/>
      <c r="C120" s="388"/>
      <c r="D120" s="388"/>
      <c r="E120" s="429"/>
      <c r="F120" s="423"/>
      <c r="G120" s="372"/>
      <c r="H120" s="388"/>
      <c r="I120" s="388"/>
      <c r="J120" s="389"/>
      <c r="K120" s="390"/>
      <c r="L120" s="525">
        <v>0</v>
      </c>
      <c r="M120" s="104"/>
      <c r="N120" s="594"/>
    </row>
    <row r="121" spans="1:209" ht="15.75">
      <c r="A121" s="370"/>
      <c r="B121" s="422"/>
      <c r="C121" s="388"/>
      <c r="D121" s="388"/>
      <c r="E121" s="429"/>
      <c r="F121" s="423"/>
      <c r="G121" s="372"/>
      <c r="H121" s="388"/>
      <c r="I121" s="388"/>
      <c r="J121" s="389"/>
      <c r="K121" s="390"/>
      <c r="L121" s="525">
        <v>0</v>
      </c>
      <c r="M121" s="104"/>
      <c r="N121" s="594"/>
    </row>
    <row r="122" spans="1:209" ht="15.75">
      <c r="A122" s="370"/>
      <c r="B122" s="422"/>
      <c r="C122" s="388"/>
      <c r="D122" s="388"/>
      <c r="E122" s="429"/>
      <c r="F122" s="423"/>
      <c r="G122" s="372"/>
      <c r="H122" s="388"/>
      <c r="I122" s="388"/>
      <c r="J122" s="389"/>
      <c r="K122" s="390"/>
      <c r="L122" s="525">
        <v>0</v>
      </c>
      <c r="M122" s="104"/>
      <c r="N122" s="594"/>
    </row>
    <row r="123" spans="1:209" ht="15.75">
      <c r="A123" s="370"/>
      <c r="B123" s="422"/>
      <c r="C123" s="388"/>
      <c r="D123" s="388"/>
      <c r="E123" s="429"/>
      <c r="F123" s="423"/>
      <c r="G123" s="372"/>
      <c r="H123" s="388"/>
      <c r="I123" s="388"/>
      <c r="J123" s="389"/>
      <c r="K123" s="390"/>
      <c r="L123" s="525">
        <v>0</v>
      </c>
      <c r="M123" s="104"/>
      <c r="N123" s="594"/>
    </row>
    <row r="124" spans="1:209" ht="15.75">
      <c r="A124" s="370"/>
      <c r="B124" s="422"/>
      <c r="C124" s="388"/>
      <c r="D124" s="388"/>
      <c r="E124" s="429"/>
      <c r="F124" s="423"/>
      <c r="G124" s="372"/>
      <c r="H124" s="388"/>
      <c r="I124" s="388"/>
      <c r="J124" s="389"/>
      <c r="K124" s="390"/>
      <c r="L124" s="525">
        <v>0</v>
      </c>
      <c r="M124" s="104"/>
      <c r="N124" s="594"/>
    </row>
    <row r="125" spans="1:209" ht="15.75">
      <c r="A125" s="370"/>
      <c r="B125" s="422"/>
      <c r="C125" s="388"/>
      <c r="D125" s="388"/>
      <c r="E125" s="429"/>
      <c r="F125" s="423"/>
      <c r="G125" s="372"/>
      <c r="H125" s="388"/>
      <c r="I125" s="388"/>
      <c r="J125" s="389"/>
      <c r="K125" s="388"/>
      <c r="L125" s="525">
        <v>0</v>
      </c>
      <c r="M125" s="104"/>
      <c r="N125" s="594"/>
    </row>
    <row r="126" spans="1:209" ht="15.75">
      <c r="A126" s="391"/>
      <c r="B126" s="429"/>
      <c r="C126" s="388"/>
      <c r="D126" s="388"/>
      <c r="E126" s="429"/>
      <c r="F126" s="423"/>
      <c r="G126" s="372"/>
      <c r="H126" s="388"/>
      <c r="I126" s="388"/>
      <c r="J126" s="389"/>
      <c r="K126" s="388"/>
      <c r="L126" s="525">
        <v>0</v>
      </c>
      <c r="M126" s="104"/>
      <c r="N126" s="594"/>
    </row>
    <row r="127" spans="1:209" ht="15.75">
      <c r="A127" s="391"/>
      <c r="B127" s="429"/>
      <c r="C127" s="388"/>
      <c r="D127" s="388"/>
      <c r="E127" s="429"/>
      <c r="F127" s="423"/>
      <c r="G127" s="372"/>
      <c r="H127" s="388"/>
      <c r="I127" s="388"/>
      <c r="J127" s="389"/>
      <c r="K127" s="388"/>
      <c r="L127" s="525">
        <v>0</v>
      </c>
      <c r="M127" s="104"/>
      <c r="N127" s="594"/>
    </row>
    <row r="128" spans="1:209" ht="15.75">
      <c r="A128" s="391"/>
      <c r="B128" s="429"/>
      <c r="C128" s="388"/>
      <c r="D128" s="388"/>
      <c r="E128" s="429"/>
      <c r="F128" s="423"/>
      <c r="G128" s="372"/>
      <c r="H128" s="388"/>
      <c r="I128" s="388"/>
      <c r="J128" s="389"/>
      <c r="K128" s="388"/>
      <c r="L128" s="525">
        <v>0</v>
      </c>
      <c r="M128" s="104"/>
      <c r="N128" s="594"/>
    </row>
    <row r="129" spans="1:14" ht="15.75">
      <c r="A129" s="391"/>
      <c r="B129" s="429"/>
      <c r="C129" s="388"/>
      <c r="D129" s="388"/>
      <c r="E129" s="429"/>
      <c r="F129" s="423"/>
      <c r="G129" s="372"/>
      <c r="H129" s="388"/>
      <c r="I129" s="388"/>
      <c r="J129" s="389"/>
      <c r="K129" s="388"/>
      <c r="L129" s="525">
        <v>0</v>
      </c>
      <c r="M129" s="104"/>
      <c r="N129" s="594"/>
    </row>
    <row r="130" spans="1:14" ht="15.75">
      <c r="A130" s="391"/>
      <c r="B130" s="429"/>
      <c r="C130" s="388"/>
      <c r="D130" s="388"/>
      <c r="E130" s="429"/>
      <c r="F130" s="423"/>
      <c r="G130" s="372"/>
      <c r="H130" s="388"/>
      <c r="I130" s="388"/>
      <c r="J130" s="389"/>
      <c r="K130" s="388"/>
      <c r="L130" s="525">
        <v>0</v>
      </c>
      <c r="M130" s="104"/>
      <c r="N130" s="594"/>
    </row>
    <row r="131" spans="1:14" ht="15.75">
      <c r="A131" s="391"/>
      <c r="B131" s="429"/>
      <c r="C131" s="388"/>
      <c r="D131" s="388"/>
      <c r="E131" s="429"/>
      <c r="F131" s="423"/>
      <c r="G131" s="372"/>
      <c r="H131" s="388"/>
      <c r="I131" s="388"/>
      <c r="J131" s="389"/>
      <c r="K131" s="388"/>
      <c r="L131" s="525">
        <v>0</v>
      </c>
      <c r="M131" s="104"/>
      <c r="N131" s="594"/>
    </row>
    <row r="132" spans="1:14" ht="15.75">
      <c r="A132" s="391"/>
      <c r="B132" s="429"/>
      <c r="C132" s="388"/>
      <c r="D132" s="388"/>
      <c r="E132" s="429"/>
      <c r="F132" s="423"/>
      <c r="G132" s="372"/>
      <c r="H132" s="388"/>
      <c r="I132" s="388"/>
      <c r="J132" s="389"/>
      <c r="K132" s="388"/>
      <c r="L132" s="525">
        <v>0</v>
      </c>
      <c r="M132" s="104"/>
      <c r="N132" s="594"/>
    </row>
    <row r="133" spans="1:14" ht="15.75">
      <c r="A133" s="391"/>
      <c r="B133" s="429"/>
      <c r="C133" s="388"/>
      <c r="D133" s="388"/>
      <c r="E133" s="429"/>
      <c r="F133" s="423"/>
      <c r="G133" s="372"/>
      <c r="H133" s="388"/>
      <c r="I133" s="388"/>
      <c r="J133" s="389"/>
      <c r="K133" s="388"/>
      <c r="L133" s="525">
        <v>0</v>
      </c>
      <c r="M133" s="104"/>
      <c r="N133" s="594"/>
    </row>
    <row r="134" spans="1:14" ht="15.75">
      <c r="A134" s="391"/>
      <c r="B134" s="429"/>
      <c r="C134" s="388"/>
      <c r="D134" s="388"/>
      <c r="E134" s="429"/>
      <c r="F134" s="423"/>
      <c r="G134" s="372"/>
      <c r="H134" s="388"/>
      <c r="I134" s="388"/>
      <c r="J134" s="389"/>
      <c r="K134" s="388"/>
      <c r="L134" s="525">
        <v>0</v>
      </c>
      <c r="M134" s="104"/>
      <c r="N134" s="594"/>
    </row>
    <row r="135" spans="1:14" ht="15.75">
      <c r="A135" s="391"/>
      <c r="B135" s="429"/>
      <c r="C135" s="388"/>
      <c r="D135" s="388"/>
      <c r="E135" s="429"/>
      <c r="F135" s="423"/>
      <c r="G135" s="372"/>
      <c r="H135" s="388"/>
      <c r="I135" s="388"/>
      <c r="J135" s="389"/>
      <c r="K135" s="388"/>
      <c r="L135" s="525">
        <v>0</v>
      </c>
      <c r="M135" s="104"/>
      <c r="N135" s="594"/>
    </row>
    <row r="136" spans="1:14" ht="15.75">
      <c r="A136" s="391"/>
      <c r="B136" s="429"/>
      <c r="C136" s="388"/>
      <c r="D136" s="388"/>
      <c r="E136" s="429"/>
      <c r="F136" s="423"/>
      <c r="G136" s="372"/>
      <c r="H136" s="388"/>
      <c r="I136" s="388"/>
      <c r="J136" s="389"/>
      <c r="K136" s="388"/>
      <c r="L136" s="525">
        <v>0</v>
      </c>
      <c r="M136" s="104"/>
      <c r="N136" s="594"/>
    </row>
    <row r="137" spans="1:14" ht="15.75">
      <c r="A137" s="391"/>
      <c r="B137" s="429"/>
      <c r="C137" s="388"/>
      <c r="D137" s="388"/>
      <c r="E137" s="429"/>
      <c r="F137" s="423"/>
      <c r="G137" s="372"/>
      <c r="H137" s="388"/>
      <c r="I137" s="388"/>
      <c r="J137" s="389"/>
      <c r="K137" s="388"/>
      <c r="L137" s="525">
        <v>0</v>
      </c>
      <c r="M137" s="104"/>
      <c r="N137" s="594"/>
    </row>
    <row r="138" spans="1:14" ht="15.75">
      <c r="A138" s="391"/>
      <c r="B138" s="429"/>
      <c r="C138" s="388"/>
      <c r="D138" s="388"/>
      <c r="E138" s="429"/>
      <c r="F138" s="423"/>
      <c r="G138" s="372"/>
      <c r="H138" s="388"/>
      <c r="I138" s="388"/>
      <c r="J138" s="389"/>
      <c r="K138" s="388"/>
      <c r="L138" s="525">
        <v>0</v>
      </c>
      <c r="M138" s="104"/>
      <c r="N138" s="594"/>
    </row>
    <row r="139" spans="1:14" ht="15.75">
      <c r="A139" s="391"/>
      <c r="B139" s="429"/>
      <c r="C139" s="388"/>
      <c r="D139" s="388"/>
      <c r="E139" s="429"/>
      <c r="F139" s="423"/>
      <c r="G139" s="372"/>
      <c r="H139" s="388"/>
      <c r="I139" s="388"/>
      <c r="J139" s="389"/>
      <c r="K139" s="388"/>
      <c r="L139" s="525">
        <v>0</v>
      </c>
      <c r="M139" s="104"/>
      <c r="N139" s="594"/>
    </row>
    <row r="140" spans="1:14" ht="15.75">
      <c r="A140" s="391"/>
      <c r="B140" s="429"/>
      <c r="C140" s="388"/>
      <c r="D140" s="388"/>
      <c r="E140" s="429"/>
      <c r="F140" s="423"/>
      <c r="G140" s="372"/>
      <c r="H140" s="388"/>
      <c r="I140" s="388"/>
      <c r="J140" s="389"/>
      <c r="K140" s="388"/>
      <c r="L140" s="525">
        <v>0</v>
      </c>
      <c r="M140" s="104"/>
      <c r="N140" s="594"/>
    </row>
    <row r="141" spans="1:14" ht="15.75">
      <c r="A141" s="391"/>
      <c r="B141" s="429"/>
      <c r="C141" s="388"/>
      <c r="D141" s="388"/>
      <c r="E141" s="429"/>
      <c r="F141" s="423"/>
      <c r="G141" s="372"/>
      <c r="H141" s="388"/>
      <c r="I141" s="388"/>
      <c r="J141" s="389"/>
      <c r="K141" s="388"/>
      <c r="L141" s="525">
        <v>0</v>
      </c>
      <c r="M141" s="104"/>
      <c r="N141" s="594"/>
    </row>
    <row r="142" spans="1:14" ht="15.75">
      <c r="A142" s="391"/>
      <c r="B142" s="429"/>
      <c r="C142" s="388"/>
      <c r="D142" s="388"/>
      <c r="E142" s="429"/>
      <c r="F142" s="423"/>
      <c r="G142" s="372"/>
      <c r="H142" s="388"/>
      <c r="I142" s="388"/>
      <c r="J142" s="389"/>
      <c r="K142" s="388"/>
      <c r="L142" s="525">
        <v>0</v>
      </c>
      <c r="M142" s="104"/>
      <c r="N142" s="594"/>
    </row>
    <row r="143" spans="1:14" ht="15.75">
      <c r="A143" s="391"/>
      <c r="B143" s="429"/>
      <c r="C143" s="388"/>
      <c r="D143" s="388"/>
      <c r="E143" s="429"/>
      <c r="F143" s="423"/>
      <c r="G143" s="372"/>
      <c r="H143" s="388"/>
      <c r="I143" s="388"/>
      <c r="J143" s="389"/>
      <c r="K143" s="388"/>
      <c r="L143" s="525">
        <v>0</v>
      </c>
      <c r="M143" s="104"/>
      <c r="N143" s="594"/>
    </row>
    <row r="144" spans="1:14" ht="15.75">
      <c r="A144" s="391"/>
      <c r="B144" s="429"/>
      <c r="C144" s="388"/>
      <c r="D144" s="388"/>
      <c r="E144" s="429"/>
      <c r="F144" s="423"/>
      <c r="G144" s="372"/>
      <c r="H144" s="388"/>
      <c r="I144" s="388"/>
      <c r="J144" s="389"/>
      <c r="K144" s="388"/>
      <c r="L144" s="525">
        <v>0</v>
      </c>
      <c r="M144" s="104"/>
      <c r="N144" s="594"/>
    </row>
    <row r="145" spans="1:14" ht="15.75">
      <c r="A145" s="391"/>
      <c r="B145" s="429"/>
      <c r="C145" s="388"/>
      <c r="D145" s="388"/>
      <c r="E145" s="429"/>
      <c r="F145" s="423"/>
      <c r="G145" s="372"/>
      <c r="H145" s="388"/>
      <c r="I145" s="388"/>
      <c r="J145" s="389"/>
      <c r="K145" s="388"/>
      <c r="L145" s="525">
        <v>0</v>
      </c>
      <c r="M145" s="104"/>
      <c r="N145" s="594"/>
    </row>
    <row r="146" spans="1:14" ht="15.75">
      <c r="A146" s="391"/>
      <c r="B146" s="429"/>
      <c r="C146" s="388"/>
      <c r="D146" s="388"/>
      <c r="E146" s="429"/>
      <c r="F146" s="423"/>
      <c r="G146" s="372"/>
      <c r="H146" s="388"/>
      <c r="I146" s="388"/>
      <c r="J146" s="389"/>
      <c r="K146" s="388"/>
      <c r="L146" s="525">
        <v>0</v>
      </c>
      <c r="M146" s="104"/>
      <c r="N146" s="594"/>
    </row>
    <row r="147" spans="1:14" ht="15.75">
      <c r="A147" s="391"/>
      <c r="B147" s="429"/>
      <c r="C147" s="388"/>
      <c r="D147" s="388"/>
      <c r="E147" s="429"/>
      <c r="F147" s="423"/>
      <c r="G147" s="372"/>
      <c r="H147" s="388"/>
      <c r="I147" s="388"/>
      <c r="J147" s="389"/>
      <c r="K147" s="388"/>
      <c r="L147" s="525">
        <v>0</v>
      </c>
      <c r="M147" s="104"/>
      <c r="N147" s="594"/>
    </row>
    <row r="148" spans="1:14" ht="15.75">
      <c r="A148" s="391"/>
      <c r="B148" s="429"/>
      <c r="C148" s="388"/>
      <c r="D148" s="388"/>
      <c r="E148" s="429"/>
      <c r="F148" s="423"/>
      <c r="G148" s="372"/>
      <c r="H148" s="388"/>
      <c r="I148" s="388"/>
      <c r="J148" s="389"/>
      <c r="K148" s="388"/>
      <c r="L148" s="525">
        <v>0</v>
      </c>
      <c r="M148" s="104"/>
      <c r="N148" s="594"/>
    </row>
    <row r="149" spans="1:14" ht="15.75">
      <c r="A149" s="391"/>
      <c r="B149" s="429"/>
      <c r="C149" s="388"/>
      <c r="D149" s="388"/>
      <c r="E149" s="429"/>
      <c r="F149" s="423"/>
      <c r="G149" s="372"/>
      <c r="H149" s="388"/>
      <c r="I149" s="388"/>
      <c r="J149" s="389"/>
      <c r="K149" s="388"/>
      <c r="L149" s="525">
        <v>0</v>
      </c>
      <c r="M149" s="104"/>
      <c r="N149" s="594"/>
    </row>
    <row r="150" spans="1:14" ht="15.75">
      <c r="A150" s="391"/>
      <c r="B150" s="429"/>
      <c r="C150" s="388"/>
      <c r="D150" s="388"/>
      <c r="E150" s="429"/>
      <c r="F150" s="423"/>
      <c r="G150" s="372"/>
      <c r="H150" s="388"/>
      <c r="I150" s="388"/>
      <c r="J150" s="389"/>
      <c r="K150" s="388"/>
      <c r="L150" s="525">
        <v>0</v>
      </c>
      <c r="M150" s="104"/>
      <c r="N150" s="594"/>
    </row>
    <row r="151" spans="1:14" ht="15.75">
      <c r="A151" s="391"/>
      <c r="B151" s="429"/>
      <c r="C151" s="388"/>
      <c r="D151" s="388"/>
      <c r="E151" s="429"/>
      <c r="F151" s="423"/>
      <c r="G151" s="372"/>
      <c r="H151" s="388"/>
      <c r="I151" s="388"/>
      <c r="J151" s="389"/>
      <c r="K151" s="388"/>
      <c r="L151" s="525">
        <v>0</v>
      </c>
      <c r="M151" s="104"/>
      <c r="N151" s="594"/>
    </row>
    <row r="152" spans="1:14" ht="15.75">
      <c r="A152" s="391"/>
      <c r="B152" s="429"/>
      <c r="C152" s="388"/>
      <c r="D152" s="388"/>
      <c r="E152" s="429"/>
      <c r="F152" s="423"/>
      <c r="G152" s="372"/>
      <c r="H152" s="388"/>
      <c r="I152" s="388"/>
      <c r="J152" s="389"/>
      <c r="K152" s="388"/>
      <c r="L152" s="525">
        <v>0</v>
      </c>
      <c r="M152" s="104"/>
      <c r="N152" s="594"/>
    </row>
    <row r="153" spans="1:14" ht="15.75">
      <c r="A153" s="391"/>
      <c r="B153" s="429"/>
      <c r="C153" s="388"/>
      <c r="D153" s="388"/>
      <c r="E153" s="429"/>
      <c r="F153" s="423"/>
      <c r="G153" s="372"/>
      <c r="H153" s="388"/>
      <c r="I153" s="388"/>
      <c r="J153" s="389"/>
      <c r="K153" s="388"/>
      <c r="L153" s="525">
        <v>0</v>
      </c>
      <c r="M153" s="104"/>
      <c r="N153" s="594"/>
    </row>
    <row r="154" spans="1:14" ht="15.75">
      <c r="A154" s="391"/>
      <c r="B154" s="429"/>
      <c r="C154" s="388"/>
      <c r="D154" s="388"/>
      <c r="E154" s="429"/>
      <c r="F154" s="423"/>
      <c r="G154" s="372"/>
      <c r="H154" s="388"/>
      <c r="I154" s="388"/>
      <c r="J154" s="389"/>
      <c r="K154" s="388"/>
      <c r="L154" s="525">
        <v>0</v>
      </c>
      <c r="M154" s="104"/>
      <c r="N154" s="594"/>
    </row>
    <row r="155" spans="1:14" ht="15.75">
      <c r="A155" s="391"/>
      <c r="B155" s="429"/>
      <c r="C155" s="388"/>
      <c r="D155" s="388"/>
      <c r="E155" s="429"/>
      <c r="F155" s="423"/>
      <c r="G155" s="372"/>
      <c r="H155" s="388"/>
      <c r="I155" s="388"/>
      <c r="J155" s="389"/>
      <c r="K155" s="388"/>
      <c r="L155" s="525">
        <v>0</v>
      </c>
      <c r="M155" s="104"/>
      <c r="N155" s="594"/>
    </row>
    <row r="156" spans="1:14" ht="15.75">
      <c r="A156" s="391"/>
      <c r="B156" s="429"/>
      <c r="C156" s="388"/>
      <c r="D156" s="388"/>
      <c r="E156" s="429"/>
      <c r="F156" s="423"/>
      <c r="G156" s="372"/>
      <c r="H156" s="388"/>
      <c r="I156" s="388"/>
      <c r="J156" s="389"/>
      <c r="K156" s="388"/>
      <c r="L156" s="525">
        <v>0</v>
      </c>
      <c r="M156" s="104"/>
      <c r="N156" s="594"/>
    </row>
    <row r="157" spans="1:14" ht="15.75">
      <c r="A157" s="391"/>
      <c r="B157" s="429"/>
      <c r="C157" s="388"/>
      <c r="D157" s="388"/>
      <c r="E157" s="429"/>
      <c r="F157" s="423"/>
      <c r="G157" s="372"/>
      <c r="H157" s="388"/>
      <c r="I157" s="388"/>
      <c r="J157" s="389"/>
      <c r="K157" s="388"/>
      <c r="L157" s="525">
        <v>0</v>
      </c>
      <c r="M157" s="104"/>
      <c r="N157" s="594"/>
    </row>
    <row r="158" spans="1:14" ht="15.75">
      <c r="A158" s="391"/>
      <c r="B158" s="429"/>
      <c r="C158" s="388"/>
      <c r="D158" s="388"/>
      <c r="E158" s="429"/>
      <c r="F158" s="423"/>
      <c r="G158" s="372"/>
      <c r="H158" s="388"/>
      <c r="I158" s="388"/>
      <c r="J158" s="389"/>
      <c r="K158" s="388"/>
      <c r="L158" s="525">
        <v>0</v>
      </c>
      <c r="M158" s="104"/>
      <c r="N158" s="594"/>
    </row>
    <row r="159" spans="1:14" ht="15.75">
      <c r="A159" s="391"/>
      <c r="B159" s="429"/>
      <c r="C159" s="388"/>
      <c r="D159" s="388"/>
      <c r="E159" s="429"/>
      <c r="F159" s="423"/>
      <c r="G159" s="372"/>
      <c r="H159" s="388"/>
      <c r="I159" s="388"/>
      <c r="J159" s="389"/>
      <c r="K159" s="388"/>
      <c r="L159" s="525">
        <v>0</v>
      </c>
      <c r="M159" s="104"/>
      <c r="N159" s="594"/>
    </row>
    <row r="160" spans="1:14" ht="15.75">
      <c r="A160" s="391"/>
      <c r="B160" s="429"/>
      <c r="C160" s="388"/>
      <c r="D160" s="388"/>
      <c r="E160" s="429"/>
      <c r="F160" s="423"/>
      <c r="G160" s="372"/>
      <c r="H160" s="388"/>
      <c r="I160" s="388"/>
      <c r="J160" s="389"/>
      <c r="K160" s="388"/>
      <c r="L160" s="525">
        <v>0</v>
      </c>
      <c r="M160" s="104"/>
      <c r="N160" s="594"/>
    </row>
    <row r="161" spans="1:14" ht="15.75">
      <c r="A161" s="391"/>
      <c r="B161" s="429"/>
      <c r="C161" s="388"/>
      <c r="D161" s="388"/>
      <c r="E161" s="429"/>
      <c r="F161" s="423"/>
      <c r="G161" s="372"/>
      <c r="H161" s="388"/>
      <c r="I161" s="388"/>
      <c r="J161" s="389"/>
      <c r="K161" s="388"/>
      <c r="L161" s="525">
        <v>0</v>
      </c>
      <c r="M161" s="104"/>
      <c r="N161" s="594"/>
    </row>
    <row r="162" spans="1:14" ht="15.75">
      <c r="A162" s="391"/>
      <c r="B162" s="429"/>
      <c r="C162" s="388"/>
      <c r="D162" s="388"/>
      <c r="E162" s="429"/>
      <c r="F162" s="423"/>
      <c r="G162" s="372"/>
      <c r="H162" s="388"/>
      <c r="I162" s="388"/>
      <c r="J162" s="389"/>
      <c r="K162" s="388"/>
      <c r="L162" s="525">
        <v>0</v>
      </c>
      <c r="M162" s="104"/>
      <c r="N162" s="594"/>
    </row>
    <row r="163" spans="1:14" ht="15.75">
      <c r="A163" s="391"/>
      <c r="B163" s="429"/>
      <c r="C163" s="388"/>
      <c r="D163" s="388"/>
      <c r="E163" s="429"/>
      <c r="F163" s="423"/>
      <c r="G163" s="372"/>
      <c r="H163" s="388"/>
      <c r="I163" s="388"/>
      <c r="J163" s="389"/>
      <c r="K163" s="388"/>
      <c r="L163" s="525">
        <v>0</v>
      </c>
      <c r="M163" s="104"/>
      <c r="N163" s="594"/>
    </row>
    <row r="164" spans="1:14" ht="15.75">
      <c r="A164" s="391"/>
      <c r="B164" s="429"/>
      <c r="C164" s="388"/>
      <c r="D164" s="388"/>
      <c r="E164" s="429"/>
      <c r="F164" s="423"/>
      <c r="G164" s="372"/>
      <c r="H164" s="388"/>
      <c r="I164" s="388"/>
      <c r="J164" s="389"/>
      <c r="K164" s="388"/>
      <c r="L164" s="525">
        <v>0</v>
      </c>
      <c r="M164" s="104"/>
      <c r="N164" s="594"/>
    </row>
    <row r="165" spans="1:14" ht="15.75">
      <c r="A165" s="391"/>
      <c r="B165" s="429"/>
      <c r="C165" s="388"/>
      <c r="D165" s="388"/>
      <c r="E165" s="429"/>
      <c r="F165" s="423"/>
      <c r="G165" s="372"/>
      <c r="H165" s="388"/>
      <c r="I165" s="388"/>
      <c r="J165" s="389"/>
      <c r="K165" s="388"/>
      <c r="L165" s="525">
        <v>0</v>
      </c>
      <c r="M165" s="104"/>
      <c r="N165" s="594"/>
    </row>
    <row r="166" spans="1:14" ht="15.75">
      <c r="A166" s="391"/>
      <c r="B166" s="429"/>
      <c r="C166" s="388"/>
      <c r="D166" s="388"/>
      <c r="E166" s="429"/>
      <c r="F166" s="423"/>
      <c r="G166" s="372"/>
      <c r="H166" s="388"/>
      <c r="I166" s="388"/>
      <c r="J166" s="389"/>
      <c r="K166" s="388"/>
      <c r="L166" s="525">
        <v>0</v>
      </c>
      <c r="M166" s="104"/>
      <c r="N166" s="594"/>
    </row>
    <row r="167" spans="1:14" ht="15.75">
      <c r="A167" s="391"/>
      <c r="B167" s="429"/>
      <c r="C167" s="388"/>
      <c r="D167" s="388"/>
      <c r="E167" s="429"/>
      <c r="F167" s="423"/>
      <c r="G167" s="372"/>
      <c r="H167" s="388"/>
      <c r="I167" s="388"/>
      <c r="J167" s="389"/>
      <c r="K167" s="388"/>
      <c r="L167" s="525">
        <v>0</v>
      </c>
      <c r="M167" s="104"/>
      <c r="N167" s="594"/>
    </row>
    <row r="168" spans="1:14" ht="15.75">
      <c r="A168" s="391"/>
      <c r="B168" s="429"/>
      <c r="C168" s="388"/>
      <c r="D168" s="388"/>
      <c r="E168" s="429"/>
      <c r="F168" s="423"/>
      <c r="G168" s="372"/>
      <c r="H168" s="388"/>
      <c r="I168" s="388"/>
      <c r="J168" s="389"/>
      <c r="K168" s="388"/>
      <c r="L168" s="525">
        <v>0</v>
      </c>
      <c r="M168" s="104"/>
      <c r="N168" s="594"/>
    </row>
    <row r="169" spans="1:14" ht="15.75">
      <c r="A169" s="391"/>
      <c r="B169" s="429"/>
      <c r="C169" s="388"/>
      <c r="D169" s="388"/>
      <c r="E169" s="429"/>
      <c r="F169" s="423"/>
      <c r="G169" s="372"/>
      <c r="H169" s="388"/>
      <c r="I169" s="388"/>
      <c r="J169" s="389"/>
      <c r="K169" s="388"/>
      <c r="L169" s="525">
        <v>0</v>
      </c>
      <c r="M169" s="104"/>
      <c r="N169" s="594"/>
    </row>
    <row r="170" spans="1:14" ht="15.75">
      <c r="A170" s="391"/>
      <c r="B170" s="429"/>
      <c r="C170" s="388"/>
      <c r="D170" s="388"/>
      <c r="E170" s="429"/>
      <c r="F170" s="423"/>
      <c r="G170" s="372"/>
      <c r="H170" s="388"/>
      <c r="I170" s="388"/>
      <c r="J170" s="389"/>
      <c r="K170" s="388"/>
      <c r="L170" s="525">
        <v>0</v>
      </c>
      <c r="M170" s="104"/>
      <c r="N170" s="594"/>
    </row>
    <row r="171" spans="1:14" ht="15.75">
      <c r="A171" s="391"/>
      <c r="B171" s="429"/>
      <c r="C171" s="388"/>
      <c r="D171" s="388"/>
      <c r="E171" s="429"/>
      <c r="F171" s="423"/>
      <c r="G171" s="372"/>
      <c r="H171" s="388"/>
      <c r="I171" s="388"/>
      <c r="J171" s="389"/>
      <c r="K171" s="388"/>
      <c r="L171" s="525">
        <v>0</v>
      </c>
      <c r="M171" s="104"/>
      <c r="N171" s="594"/>
    </row>
    <row r="172" spans="1:14" ht="15.75">
      <c r="A172" s="391"/>
      <c r="B172" s="429"/>
      <c r="C172" s="388"/>
      <c r="D172" s="388"/>
      <c r="E172" s="429"/>
      <c r="F172" s="423"/>
      <c r="G172" s="372"/>
      <c r="H172" s="388"/>
      <c r="I172" s="388"/>
      <c r="J172" s="389"/>
      <c r="K172" s="388"/>
      <c r="L172" s="525">
        <v>0</v>
      </c>
      <c r="M172" s="104"/>
      <c r="N172" s="594"/>
    </row>
    <row r="173" spans="1:14" ht="15.75">
      <c r="A173" s="391"/>
      <c r="B173" s="429"/>
      <c r="C173" s="388"/>
      <c r="D173" s="388"/>
      <c r="E173" s="429"/>
      <c r="F173" s="423"/>
      <c r="G173" s="372"/>
      <c r="H173" s="388"/>
      <c r="I173" s="388"/>
      <c r="J173" s="389"/>
      <c r="K173" s="388"/>
      <c r="L173" s="525">
        <v>0</v>
      </c>
      <c r="M173" s="2"/>
    </row>
    <row r="174" spans="1:14" ht="15.75">
      <c r="A174" s="391"/>
      <c r="B174" s="429"/>
      <c r="C174" s="388"/>
      <c r="D174" s="388"/>
      <c r="E174" s="429"/>
      <c r="F174" s="423"/>
      <c r="G174" s="372"/>
      <c r="H174" s="388"/>
      <c r="I174" s="388"/>
      <c r="J174" s="389"/>
      <c r="K174" s="388"/>
      <c r="L174" s="525">
        <v>0</v>
      </c>
      <c r="M174" s="2"/>
    </row>
    <row r="175" spans="1:14" ht="15.75">
      <c r="A175" s="391"/>
      <c r="B175" s="429"/>
      <c r="C175" s="388"/>
      <c r="D175" s="388"/>
      <c r="E175" s="429"/>
      <c r="F175" s="423"/>
      <c r="G175" s="372"/>
      <c r="H175" s="388"/>
      <c r="I175" s="388"/>
      <c r="J175" s="389"/>
      <c r="K175" s="388"/>
      <c r="L175" s="525">
        <v>0</v>
      </c>
      <c r="M175" s="2"/>
    </row>
    <row r="176" spans="1:14" ht="15.75">
      <c r="A176" s="391"/>
      <c r="B176" s="429"/>
      <c r="C176" s="388"/>
      <c r="D176" s="388"/>
      <c r="E176" s="429"/>
      <c r="F176" s="423"/>
      <c r="G176" s="372"/>
      <c r="H176" s="388"/>
      <c r="I176" s="388"/>
      <c r="J176" s="389"/>
      <c r="K176" s="388"/>
      <c r="L176" s="525">
        <v>0</v>
      </c>
      <c r="M176" s="2"/>
    </row>
    <row r="177" spans="1:13" ht="15.75">
      <c r="A177" s="391"/>
      <c r="B177" s="429"/>
      <c r="C177" s="388"/>
      <c r="D177" s="388"/>
      <c r="E177" s="429"/>
      <c r="F177" s="423"/>
      <c r="G177" s="372"/>
      <c r="H177" s="388"/>
      <c r="I177" s="388"/>
      <c r="J177" s="389"/>
      <c r="K177" s="388"/>
      <c r="L177" s="525">
        <v>0</v>
      </c>
      <c r="M177" s="2"/>
    </row>
    <row r="178" spans="1:13" ht="15.75">
      <c r="A178" s="391"/>
      <c r="B178" s="429"/>
      <c r="C178" s="388"/>
      <c r="D178" s="388"/>
      <c r="E178" s="429"/>
      <c r="F178" s="423"/>
      <c r="G178" s="372"/>
      <c r="H178" s="388"/>
      <c r="I178" s="388"/>
      <c r="J178" s="389"/>
      <c r="K178" s="388"/>
      <c r="L178" s="525">
        <v>0</v>
      </c>
      <c r="M178" s="2"/>
    </row>
    <row r="179" spans="1:13" ht="15.75">
      <c r="A179" s="391"/>
      <c r="B179" s="429"/>
      <c r="C179" s="388"/>
      <c r="D179" s="388"/>
      <c r="E179" s="429"/>
      <c r="F179" s="423"/>
      <c r="G179" s="372"/>
      <c r="H179" s="388"/>
      <c r="I179" s="388"/>
      <c r="J179" s="389"/>
      <c r="K179" s="388"/>
      <c r="L179" s="525">
        <v>0</v>
      </c>
      <c r="M179" s="2"/>
    </row>
    <row r="180" spans="1:13" ht="15.75">
      <c r="A180" s="391"/>
      <c r="B180" s="429"/>
      <c r="C180" s="388"/>
      <c r="D180" s="388"/>
      <c r="E180" s="429"/>
      <c r="F180" s="423"/>
      <c r="G180" s="372"/>
      <c r="H180" s="388"/>
      <c r="I180" s="388"/>
      <c r="J180" s="389"/>
      <c r="K180" s="388"/>
      <c r="L180" s="525">
        <v>0</v>
      </c>
      <c r="M180" s="2"/>
    </row>
    <row r="181" spans="1:13" ht="15.75">
      <c r="A181" s="391"/>
      <c r="B181" s="429"/>
      <c r="C181" s="388"/>
      <c r="D181" s="388"/>
      <c r="E181" s="429"/>
      <c r="F181" s="423"/>
      <c r="G181" s="372"/>
      <c r="H181" s="388"/>
      <c r="I181" s="388"/>
      <c r="J181" s="389"/>
      <c r="K181" s="388"/>
      <c r="L181" s="525">
        <v>0</v>
      </c>
      <c r="M181" s="2"/>
    </row>
    <row r="182" spans="1:13" ht="15.75">
      <c r="A182" s="391"/>
      <c r="B182" s="429"/>
      <c r="C182" s="388"/>
      <c r="D182" s="388"/>
      <c r="E182" s="429"/>
      <c r="F182" s="423"/>
      <c r="G182" s="372"/>
      <c r="H182" s="388"/>
      <c r="I182" s="388"/>
      <c r="J182" s="389"/>
      <c r="K182" s="388"/>
      <c r="L182" s="525">
        <v>0</v>
      </c>
      <c r="M182" s="2"/>
    </row>
    <row r="183" spans="1:13" ht="15.75">
      <c r="A183" s="391"/>
      <c r="B183" s="429"/>
      <c r="C183" s="388"/>
      <c r="D183" s="388"/>
      <c r="E183" s="429"/>
      <c r="F183" s="423"/>
      <c r="G183" s="372"/>
      <c r="H183" s="388"/>
      <c r="I183" s="388"/>
      <c r="J183" s="389"/>
      <c r="K183" s="388"/>
      <c r="L183" s="525">
        <v>0</v>
      </c>
      <c r="M183" s="2"/>
    </row>
    <row r="184" spans="1:13" ht="15.75">
      <c r="A184" s="391"/>
      <c r="B184" s="429"/>
      <c r="C184" s="388"/>
      <c r="D184" s="388"/>
      <c r="E184" s="429"/>
      <c r="F184" s="423"/>
      <c r="G184" s="372"/>
      <c r="H184" s="388"/>
      <c r="I184" s="388"/>
      <c r="J184" s="389"/>
      <c r="K184" s="388"/>
      <c r="L184" s="525">
        <v>0</v>
      </c>
      <c r="M184" s="2"/>
    </row>
    <row r="185" spans="1:13" ht="15.75">
      <c r="A185" s="391"/>
      <c r="B185" s="429"/>
      <c r="C185" s="388"/>
      <c r="D185" s="388"/>
      <c r="E185" s="429"/>
      <c r="F185" s="423"/>
      <c r="G185" s="372"/>
      <c r="H185" s="388"/>
      <c r="I185" s="388"/>
      <c r="J185" s="389"/>
      <c r="K185" s="388"/>
      <c r="L185" s="525">
        <v>0</v>
      </c>
      <c r="M185" s="2"/>
    </row>
    <row r="186" spans="1:13" ht="15.75">
      <c r="A186" s="391"/>
      <c r="B186" s="429"/>
      <c r="C186" s="388"/>
      <c r="D186" s="388"/>
      <c r="E186" s="429"/>
      <c r="F186" s="423"/>
      <c r="G186" s="372"/>
      <c r="H186" s="388"/>
      <c r="I186" s="388"/>
      <c r="J186" s="389"/>
      <c r="K186" s="388"/>
      <c r="L186" s="525">
        <v>0</v>
      </c>
      <c r="M186" s="2"/>
    </row>
    <row r="187" spans="1:13" ht="15.75">
      <c r="A187" s="391"/>
      <c r="B187" s="429"/>
      <c r="C187" s="388"/>
      <c r="D187" s="388"/>
      <c r="E187" s="429"/>
      <c r="F187" s="423"/>
      <c r="G187" s="372"/>
      <c r="H187" s="388"/>
      <c r="I187" s="388"/>
      <c r="J187" s="389"/>
      <c r="K187" s="388"/>
      <c r="L187" s="525">
        <v>0</v>
      </c>
      <c r="M187" s="2"/>
    </row>
    <row r="188" spans="1:13" ht="15.75">
      <c r="A188" s="391"/>
      <c r="B188" s="429"/>
      <c r="C188" s="388"/>
      <c r="D188" s="388"/>
      <c r="E188" s="429"/>
      <c r="F188" s="423"/>
      <c r="G188" s="372"/>
      <c r="H188" s="388"/>
      <c r="I188" s="388"/>
      <c r="J188" s="389"/>
      <c r="K188" s="388"/>
      <c r="L188" s="525">
        <v>0</v>
      </c>
      <c r="M188" s="2"/>
    </row>
    <row r="189" spans="1:13" ht="15.75">
      <c r="A189" s="391"/>
      <c r="B189" s="429"/>
      <c r="C189" s="388"/>
      <c r="D189" s="388"/>
      <c r="E189" s="429"/>
      <c r="F189" s="423"/>
      <c r="G189" s="372"/>
      <c r="H189" s="388"/>
      <c r="I189" s="388"/>
      <c r="J189" s="389"/>
      <c r="K189" s="388"/>
      <c r="L189" s="525">
        <v>0</v>
      </c>
      <c r="M189" s="2"/>
    </row>
    <row r="190" spans="1:13" ht="15.75">
      <c r="A190" s="391"/>
      <c r="B190" s="429"/>
      <c r="C190" s="388"/>
      <c r="D190" s="388"/>
      <c r="E190" s="429"/>
      <c r="F190" s="423"/>
      <c r="G190" s="372"/>
      <c r="H190" s="388"/>
      <c r="I190" s="388"/>
      <c r="J190" s="389"/>
      <c r="K190" s="388"/>
      <c r="L190" s="525">
        <v>0</v>
      </c>
      <c r="M190" s="2"/>
    </row>
    <row r="191" spans="1:13" ht="15.75">
      <c r="A191" s="391"/>
      <c r="B191" s="429"/>
      <c r="C191" s="388"/>
      <c r="D191" s="388"/>
      <c r="E191" s="429"/>
      <c r="F191" s="423"/>
      <c r="G191" s="372"/>
      <c r="H191" s="388"/>
      <c r="I191" s="388"/>
      <c r="J191" s="389"/>
      <c r="K191" s="388"/>
      <c r="L191" s="525">
        <v>0</v>
      </c>
      <c r="M191" s="2"/>
    </row>
    <row r="192" spans="1:13" ht="15.75">
      <c r="A192" s="391"/>
      <c r="B192" s="429"/>
      <c r="C192" s="388"/>
      <c r="D192" s="388"/>
      <c r="E192" s="429"/>
      <c r="F192" s="423"/>
      <c r="G192" s="372"/>
      <c r="H192" s="388"/>
      <c r="I192" s="388"/>
      <c r="J192" s="389"/>
      <c r="K192" s="388"/>
      <c r="L192" s="525">
        <v>0</v>
      </c>
      <c r="M192" s="2"/>
    </row>
    <row r="193" spans="1:13" ht="15.75">
      <c r="A193" s="391"/>
      <c r="B193" s="429"/>
      <c r="C193" s="388"/>
      <c r="D193" s="388"/>
      <c r="E193" s="429"/>
      <c r="F193" s="423"/>
      <c r="G193" s="372"/>
      <c r="H193" s="388"/>
      <c r="I193" s="388"/>
      <c r="J193" s="389"/>
      <c r="K193" s="388"/>
      <c r="L193" s="525">
        <v>0</v>
      </c>
      <c r="M193" s="2"/>
    </row>
    <row r="194" spans="1:13" ht="15.75">
      <c r="A194" s="391"/>
      <c r="B194" s="429"/>
      <c r="C194" s="388"/>
      <c r="D194" s="388"/>
      <c r="E194" s="429"/>
      <c r="F194" s="423"/>
      <c r="G194" s="372"/>
      <c r="H194" s="388"/>
      <c r="I194" s="388"/>
      <c r="J194" s="389"/>
      <c r="K194" s="388"/>
      <c r="L194" s="525">
        <v>0</v>
      </c>
      <c r="M194" s="2"/>
    </row>
    <row r="195" spans="1:13" ht="15.75">
      <c r="A195" s="391"/>
      <c r="B195" s="429"/>
      <c r="C195" s="388"/>
      <c r="D195" s="388"/>
      <c r="E195" s="429"/>
      <c r="F195" s="423"/>
      <c r="G195" s="372"/>
      <c r="H195" s="388"/>
      <c r="I195" s="388"/>
      <c r="J195" s="389"/>
      <c r="K195" s="388"/>
      <c r="L195" s="525">
        <v>0</v>
      </c>
      <c r="M195" s="2"/>
    </row>
    <row r="196" spans="1:13" ht="15.75">
      <c r="A196" s="391"/>
      <c r="B196" s="429"/>
      <c r="C196" s="388"/>
      <c r="D196" s="388"/>
      <c r="E196" s="429"/>
      <c r="F196" s="423"/>
      <c r="G196" s="372"/>
      <c r="H196" s="388"/>
      <c r="I196" s="388"/>
      <c r="J196" s="389"/>
      <c r="K196" s="388"/>
      <c r="L196" s="525">
        <v>0</v>
      </c>
      <c r="M196" s="2"/>
    </row>
    <row r="197" spans="1:13" ht="15.75">
      <c r="A197" s="391"/>
      <c r="B197" s="429"/>
      <c r="C197" s="388"/>
      <c r="D197" s="388"/>
      <c r="E197" s="429"/>
      <c r="F197" s="423"/>
      <c r="G197" s="372"/>
      <c r="H197" s="388"/>
      <c r="I197" s="388"/>
      <c r="J197" s="389"/>
      <c r="K197" s="388"/>
      <c r="L197" s="525">
        <v>0</v>
      </c>
      <c r="M197" s="2"/>
    </row>
    <row r="198" spans="1:13" ht="15.75">
      <c r="A198" s="391"/>
      <c r="B198" s="429"/>
      <c r="C198" s="388"/>
      <c r="D198" s="388"/>
      <c r="E198" s="429"/>
      <c r="F198" s="423"/>
      <c r="G198" s="372"/>
      <c r="H198" s="388"/>
      <c r="I198" s="388"/>
      <c r="J198" s="389"/>
      <c r="K198" s="388"/>
      <c r="L198" s="525">
        <v>0</v>
      </c>
      <c r="M198" s="2"/>
    </row>
    <row r="199" spans="1:13" ht="15.75">
      <c r="A199" s="391"/>
      <c r="B199" s="429"/>
      <c r="C199" s="388"/>
      <c r="D199" s="388"/>
      <c r="E199" s="429"/>
      <c r="F199" s="423"/>
      <c r="G199" s="372"/>
      <c r="H199" s="388"/>
      <c r="I199" s="388"/>
      <c r="J199" s="389"/>
      <c r="K199" s="388"/>
      <c r="L199" s="525">
        <v>0</v>
      </c>
      <c r="M199" s="2"/>
    </row>
    <row r="200" spans="1:13" ht="15.75">
      <c r="A200" s="391"/>
      <c r="B200" s="429"/>
      <c r="C200" s="388"/>
      <c r="D200" s="388"/>
      <c r="E200" s="429"/>
      <c r="F200" s="423"/>
      <c r="G200" s="372"/>
      <c r="H200" s="388"/>
      <c r="I200" s="388"/>
      <c r="J200" s="389"/>
      <c r="K200" s="388"/>
      <c r="L200" s="525">
        <v>0</v>
      </c>
      <c r="M200" s="2"/>
    </row>
    <row r="201" spans="1:13" ht="15.75">
      <c r="A201" s="391"/>
      <c r="B201" s="429"/>
      <c r="C201" s="388"/>
      <c r="D201" s="388"/>
      <c r="E201" s="429"/>
      <c r="F201" s="423"/>
      <c r="G201" s="372"/>
      <c r="H201" s="388"/>
      <c r="I201" s="388"/>
      <c r="J201" s="389"/>
      <c r="K201" s="388"/>
      <c r="L201" s="525">
        <v>0</v>
      </c>
      <c r="M201" s="2"/>
    </row>
    <row r="202" spans="1:13" ht="15.75">
      <c r="A202" s="391"/>
      <c r="B202" s="429"/>
      <c r="C202" s="388"/>
      <c r="D202" s="388"/>
      <c r="E202" s="429"/>
      <c r="F202" s="423"/>
      <c r="G202" s="372"/>
      <c r="H202" s="388"/>
      <c r="I202" s="388"/>
      <c r="J202" s="389"/>
      <c r="K202" s="388"/>
      <c r="L202" s="525">
        <v>0</v>
      </c>
      <c r="M202" s="2"/>
    </row>
    <row r="203" spans="1:13" ht="15.75">
      <c r="A203" s="391"/>
      <c r="B203" s="429"/>
      <c r="C203" s="388"/>
      <c r="D203" s="388"/>
      <c r="E203" s="429"/>
      <c r="F203" s="423"/>
      <c r="G203" s="372"/>
      <c r="H203" s="388"/>
      <c r="I203" s="388"/>
      <c r="J203" s="389"/>
      <c r="K203" s="388"/>
      <c r="L203" s="525">
        <v>0</v>
      </c>
      <c r="M203" s="2"/>
    </row>
    <row r="204" spans="1:13" ht="15.75">
      <c r="A204" s="391"/>
      <c r="B204" s="429"/>
      <c r="C204" s="388"/>
      <c r="D204" s="388"/>
      <c r="E204" s="429"/>
      <c r="F204" s="423"/>
      <c r="G204" s="372"/>
      <c r="H204" s="388"/>
      <c r="I204" s="388"/>
      <c r="J204" s="389"/>
      <c r="K204" s="388"/>
      <c r="L204" s="525">
        <v>0</v>
      </c>
      <c r="M204" s="2"/>
    </row>
    <row r="205" spans="1:13" ht="15.75">
      <c r="A205" s="391"/>
      <c r="B205" s="429"/>
      <c r="C205" s="388"/>
      <c r="D205" s="388"/>
      <c r="E205" s="429"/>
      <c r="F205" s="423"/>
      <c r="G205" s="372"/>
      <c r="H205" s="388"/>
      <c r="I205" s="388"/>
      <c r="J205" s="389"/>
      <c r="K205" s="388"/>
      <c r="L205" s="525">
        <v>0</v>
      </c>
      <c r="M205" s="2"/>
    </row>
    <row r="206" spans="1:13" ht="15.75">
      <c r="A206" s="391"/>
      <c r="B206" s="429"/>
      <c r="C206" s="388"/>
      <c r="D206" s="388"/>
      <c r="E206" s="429"/>
      <c r="F206" s="423"/>
      <c r="G206" s="372"/>
      <c r="H206" s="388"/>
      <c r="I206" s="388"/>
      <c r="J206" s="389"/>
      <c r="K206" s="388"/>
      <c r="L206" s="525">
        <v>0</v>
      </c>
      <c r="M206" s="2"/>
    </row>
    <row r="207" spans="1:13" ht="15.75">
      <c r="A207" s="391"/>
      <c r="B207" s="429"/>
      <c r="C207" s="388"/>
      <c r="D207" s="388"/>
      <c r="E207" s="429"/>
      <c r="F207" s="423"/>
      <c r="G207" s="372"/>
      <c r="H207" s="388"/>
      <c r="I207" s="388"/>
      <c r="J207" s="389"/>
      <c r="K207" s="388"/>
      <c r="L207" s="525">
        <v>0</v>
      </c>
      <c r="M207" s="2"/>
    </row>
    <row r="208" spans="1:13" ht="15.75">
      <c r="A208" s="391"/>
      <c r="B208" s="429"/>
      <c r="C208" s="388"/>
      <c r="D208" s="388"/>
      <c r="E208" s="429"/>
      <c r="F208" s="423"/>
      <c r="G208" s="372"/>
      <c r="H208" s="388"/>
      <c r="I208" s="388"/>
      <c r="J208" s="389"/>
      <c r="K208" s="388"/>
      <c r="L208" s="525">
        <v>0</v>
      </c>
      <c r="M208" s="2"/>
    </row>
    <row r="209" spans="1:13" ht="15.75">
      <c r="A209" s="391"/>
      <c r="B209" s="429"/>
      <c r="C209" s="388"/>
      <c r="D209" s="388"/>
      <c r="E209" s="429"/>
      <c r="F209" s="423"/>
      <c r="G209" s="372"/>
      <c r="H209" s="388"/>
      <c r="I209" s="388"/>
      <c r="J209" s="389"/>
      <c r="K209" s="388"/>
      <c r="L209" s="525">
        <v>0</v>
      </c>
      <c r="M209" s="2"/>
    </row>
    <row r="210" spans="1:13" ht="15.75">
      <c r="A210" s="391"/>
      <c r="B210" s="429"/>
      <c r="C210" s="388"/>
      <c r="D210" s="388"/>
      <c r="E210" s="429"/>
      <c r="F210" s="423"/>
      <c r="G210" s="372"/>
      <c r="H210" s="388"/>
      <c r="I210" s="388"/>
      <c r="J210" s="389"/>
      <c r="K210" s="388"/>
      <c r="L210" s="525">
        <v>0</v>
      </c>
      <c r="M210" s="2"/>
    </row>
    <row r="211" spans="1:13" ht="15.75">
      <c r="A211" s="391"/>
      <c r="B211" s="429"/>
      <c r="C211" s="388"/>
      <c r="D211" s="388"/>
      <c r="E211" s="429"/>
      <c r="F211" s="423"/>
      <c r="G211" s="372"/>
      <c r="H211" s="388"/>
      <c r="I211" s="388"/>
      <c r="J211" s="389"/>
      <c r="K211" s="388"/>
      <c r="L211" s="525">
        <v>0</v>
      </c>
      <c r="M211" s="2"/>
    </row>
    <row r="212" spans="1:13" ht="15.75">
      <c r="A212" s="391"/>
      <c r="B212" s="429"/>
      <c r="C212" s="388"/>
      <c r="D212" s="388"/>
      <c r="E212" s="429"/>
      <c r="F212" s="423"/>
      <c r="G212" s="372"/>
      <c r="H212" s="388"/>
      <c r="I212" s="388"/>
      <c r="J212" s="389"/>
      <c r="K212" s="388"/>
      <c r="L212" s="525">
        <v>0</v>
      </c>
      <c r="M212" s="2"/>
    </row>
    <row r="213" spans="1:13" ht="15.75">
      <c r="A213" s="391"/>
      <c r="B213" s="429"/>
      <c r="C213" s="388"/>
      <c r="D213" s="388"/>
      <c r="E213" s="429"/>
      <c r="F213" s="423"/>
      <c r="G213" s="372"/>
      <c r="H213" s="388"/>
      <c r="I213" s="388"/>
      <c r="J213" s="389"/>
      <c r="K213" s="388"/>
      <c r="L213" s="525">
        <v>0</v>
      </c>
      <c r="M213" s="2"/>
    </row>
    <row r="214" spans="1:13" ht="15.75">
      <c r="A214" s="391"/>
      <c r="B214" s="429"/>
      <c r="C214" s="388"/>
      <c r="D214" s="388"/>
      <c r="E214" s="429"/>
      <c r="F214" s="423"/>
      <c r="G214" s="372"/>
      <c r="H214" s="388"/>
      <c r="I214" s="388"/>
      <c r="J214" s="389"/>
      <c r="K214" s="388"/>
      <c r="L214" s="525">
        <v>0</v>
      </c>
      <c r="M214" s="2"/>
    </row>
    <row r="215" spans="1:13" ht="15.75">
      <c r="A215" s="391"/>
      <c r="B215" s="429"/>
      <c r="C215" s="388"/>
      <c r="D215" s="388"/>
      <c r="E215" s="429"/>
      <c r="F215" s="423"/>
      <c r="G215" s="372"/>
      <c r="H215" s="388"/>
      <c r="I215" s="388"/>
      <c r="J215" s="389"/>
      <c r="K215" s="388"/>
      <c r="L215" s="525">
        <v>0</v>
      </c>
      <c r="M215" s="2"/>
    </row>
    <row r="216" spans="1:13" ht="15.75">
      <c r="A216" s="391"/>
      <c r="B216" s="429"/>
      <c r="C216" s="388"/>
      <c r="D216" s="388"/>
      <c r="E216" s="429"/>
      <c r="F216" s="423"/>
      <c r="G216" s="372"/>
      <c r="H216" s="388"/>
      <c r="I216" s="388"/>
      <c r="J216" s="389"/>
      <c r="K216" s="388"/>
      <c r="L216" s="525">
        <v>0</v>
      </c>
      <c r="M216" s="2"/>
    </row>
    <row r="217" spans="1:13" ht="15.75">
      <c r="A217" s="391"/>
      <c r="B217" s="429"/>
      <c r="C217" s="388"/>
      <c r="D217" s="388"/>
      <c r="E217" s="429"/>
      <c r="F217" s="423"/>
      <c r="G217" s="372"/>
      <c r="H217" s="388"/>
      <c r="I217" s="388"/>
      <c r="J217" s="389"/>
      <c r="K217" s="388"/>
      <c r="L217" s="525">
        <v>0</v>
      </c>
      <c r="M217" s="2"/>
    </row>
    <row r="218" spans="1:13" ht="15.75">
      <c r="A218" s="391"/>
      <c r="B218" s="429"/>
      <c r="C218" s="388"/>
      <c r="D218" s="388"/>
      <c r="E218" s="429"/>
      <c r="F218" s="423"/>
      <c r="G218" s="372"/>
      <c r="H218" s="388"/>
      <c r="I218" s="388"/>
      <c r="J218" s="389"/>
      <c r="K218" s="388"/>
      <c r="L218" s="525">
        <v>0</v>
      </c>
      <c r="M218" s="2"/>
    </row>
    <row r="219" spans="1:13" ht="15.75">
      <c r="A219" s="391"/>
      <c r="B219" s="429"/>
      <c r="C219" s="388"/>
      <c r="D219" s="388"/>
      <c r="E219" s="429"/>
      <c r="F219" s="423"/>
      <c r="G219" s="372"/>
      <c r="H219" s="388"/>
      <c r="I219" s="388"/>
      <c r="J219" s="389"/>
      <c r="K219" s="388"/>
      <c r="L219" s="525">
        <v>0</v>
      </c>
      <c r="M219" s="2"/>
    </row>
    <row r="220" spans="1:13" ht="15.75">
      <c r="A220" s="391"/>
      <c r="B220" s="429"/>
      <c r="C220" s="388"/>
      <c r="D220" s="388"/>
      <c r="E220" s="429"/>
      <c r="F220" s="423"/>
      <c r="G220" s="372"/>
      <c r="H220" s="388"/>
      <c r="I220" s="388"/>
      <c r="J220" s="389"/>
      <c r="K220" s="388"/>
      <c r="L220" s="525">
        <v>0</v>
      </c>
      <c r="M220" s="2"/>
    </row>
  </sheetData>
  <protectedRanges>
    <protectedRange sqref="B72:B76 B83:B125" name="Intervalo2_1_1_1"/>
    <protectedRange sqref="H44" name="Intervalo2_20_1_1"/>
    <protectedRange sqref="B77:B82" name="Intervalo2_1_1"/>
  </protectedRanges>
  <printOptions horizontalCentered="1" verticalCentered="1"/>
  <pageMargins left="0.17" right="0.52" top="0.78740157480314965" bottom="0.16" header="0.31496062992125984" footer="0.31496062992125984"/>
  <pageSetup paperSize="9" scale="50" orientation="landscape" r:id="rId1"/>
  <rowBreaks count="1" manualBreakCount="1">
    <brk id="95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J115"/>
  <sheetViews>
    <sheetView zoomScale="80" zoomScaleNormal="80" workbookViewId="0">
      <selection activeCell="G10" sqref="G10"/>
    </sheetView>
  </sheetViews>
  <sheetFormatPr defaultColWidth="9" defaultRowHeight="15"/>
  <cols>
    <col min="1" max="1" width="35.5703125" style="2" customWidth="1"/>
    <col min="2" max="2" width="57.42578125" style="2" customWidth="1"/>
    <col min="3" max="3" width="26" style="2" customWidth="1"/>
    <col min="4" max="4" width="19" style="2" customWidth="1"/>
    <col min="5" max="5" width="28" style="2" customWidth="1"/>
    <col min="6" max="6" width="35" style="2" customWidth="1"/>
    <col min="7" max="7" width="23.42578125" style="2" customWidth="1"/>
    <col min="8" max="8" width="31.140625" style="2" customWidth="1"/>
    <col min="9" max="9" width="14.28515625" style="2" customWidth="1"/>
    <col min="10" max="10" width="28.5703125" style="2" customWidth="1"/>
    <col min="11" max="11" width="11.5703125" style="2" customWidth="1"/>
    <col min="12" max="259" width="9.140625" style="2"/>
    <col min="260" max="261" width="14.28515625" style="2" customWidth="1"/>
    <col min="262" max="262" width="20.7109375" style="2" customWidth="1"/>
    <col min="263" max="263" width="50.7109375" style="2" customWidth="1"/>
    <col min="264" max="264" width="18.42578125" style="2" customWidth="1"/>
    <col min="265" max="265" width="14.28515625" style="2" customWidth="1"/>
    <col min="266" max="266" width="28.5703125" style="2" customWidth="1"/>
    <col min="267" max="267" width="11.5703125" style="2" customWidth="1"/>
    <col min="268" max="515" width="9.140625" style="2"/>
    <col min="516" max="517" width="14.28515625" style="2" customWidth="1"/>
    <col min="518" max="518" width="20.7109375" style="2" customWidth="1"/>
    <col min="519" max="519" width="50.7109375" style="2" customWidth="1"/>
    <col min="520" max="520" width="18.42578125" style="2" customWidth="1"/>
    <col min="521" max="521" width="14.28515625" style="2" customWidth="1"/>
    <col min="522" max="522" width="28.5703125" style="2" customWidth="1"/>
    <col min="523" max="523" width="11.5703125" style="2" customWidth="1"/>
    <col min="524" max="771" width="9.140625" style="2"/>
    <col min="772" max="773" width="14.28515625" style="2" customWidth="1"/>
    <col min="774" max="774" width="20.7109375" style="2" customWidth="1"/>
    <col min="775" max="775" width="50.7109375" style="2" customWidth="1"/>
    <col min="776" max="776" width="18.42578125" style="2" customWidth="1"/>
    <col min="777" max="777" width="14.28515625" style="2" customWidth="1"/>
    <col min="778" max="778" width="28.5703125" style="2" customWidth="1"/>
    <col min="779" max="779" width="11.5703125" style="2" customWidth="1"/>
    <col min="780" max="1027" width="9.140625" style="2"/>
    <col min="1028" max="1029" width="14.28515625" style="2" customWidth="1"/>
    <col min="1030" max="1030" width="20.7109375" style="2" customWidth="1"/>
    <col min="1031" max="1031" width="50.7109375" style="2" customWidth="1"/>
    <col min="1032" max="1032" width="18.42578125" style="2" customWidth="1"/>
    <col min="1033" max="1033" width="14.28515625" style="2" customWidth="1"/>
    <col min="1034" max="1034" width="28.5703125" style="2" customWidth="1"/>
    <col min="1035" max="1035" width="11.5703125" style="2" customWidth="1"/>
    <col min="1036" max="1283" width="9.140625" style="2"/>
    <col min="1284" max="1285" width="14.28515625" style="2" customWidth="1"/>
    <col min="1286" max="1286" width="20.7109375" style="2" customWidth="1"/>
    <col min="1287" max="1287" width="50.7109375" style="2" customWidth="1"/>
    <col min="1288" max="1288" width="18.42578125" style="2" customWidth="1"/>
    <col min="1289" max="1289" width="14.28515625" style="2" customWidth="1"/>
    <col min="1290" max="1290" width="28.5703125" style="2" customWidth="1"/>
    <col min="1291" max="1291" width="11.5703125" style="2" customWidth="1"/>
    <col min="1292" max="1539" width="9.140625" style="2"/>
    <col min="1540" max="1541" width="14.28515625" style="2" customWidth="1"/>
    <col min="1542" max="1542" width="20.7109375" style="2" customWidth="1"/>
    <col min="1543" max="1543" width="50.7109375" style="2" customWidth="1"/>
    <col min="1544" max="1544" width="18.42578125" style="2" customWidth="1"/>
    <col min="1545" max="1545" width="14.28515625" style="2" customWidth="1"/>
    <col min="1546" max="1546" width="28.5703125" style="2" customWidth="1"/>
    <col min="1547" max="1547" width="11.5703125" style="2" customWidth="1"/>
    <col min="1548" max="1795" width="9.140625" style="2"/>
    <col min="1796" max="1797" width="14.28515625" style="2" customWidth="1"/>
    <col min="1798" max="1798" width="20.7109375" style="2" customWidth="1"/>
    <col min="1799" max="1799" width="50.7109375" style="2" customWidth="1"/>
    <col min="1800" max="1800" width="18.42578125" style="2" customWidth="1"/>
    <col min="1801" max="1801" width="14.28515625" style="2" customWidth="1"/>
    <col min="1802" max="1802" width="28.5703125" style="2" customWidth="1"/>
    <col min="1803" max="1803" width="11.5703125" style="2" customWidth="1"/>
    <col min="1804" max="2051" width="9.140625" style="2"/>
    <col min="2052" max="2053" width="14.28515625" style="2" customWidth="1"/>
    <col min="2054" max="2054" width="20.7109375" style="2" customWidth="1"/>
    <col min="2055" max="2055" width="50.7109375" style="2" customWidth="1"/>
    <col min="2056" max="2056" width="18.42578125" style="2" customWidth="1"/>
    <col min="2057" max="2057" width="14.28515625" style="2" customWidth="1"/>
    <col min="2058" max="2058" width="28.5703125" style="2" customWidth="1"/>
    <col min="2059" max="2059" width="11.5703125" style="2" customWidth="1"/>
    <col min="2060" max="2307" width="9.140625" style="2"/>
    <col min="2308" max="2309" width="14.28515625" style="2" customWidth="1"/>
    <col min="2310" max="2310" width="20.7109375" style="2" customWidth="1"/>
    <col min="2311" max="2311" width="50.7109375" style="2" customWidth="1"/>
    <col min="2312" max="2312" width="18.42578125" style="2" customWidth="1"/>
    <col min="2313" max="2313" width="14.28515625" style="2" customWidth="1"/>
    <col min="2314" max="2314" width="28.5703125" style="2" customWidth="1"/>
    <col min="2315" max="2315" width="11.5703125" style="2" customWidth="1"/>
    <col min="2316" max="2563" width="9.140625" style="2"/>
    <col min="2564" max="2565" width="14.28515625" style="2" customWidth="1"/>
    <col min="2566" max="2566" width="20.7109375" style="2" customWidth="1"/>
    <col min="2567" max="2567" width="50.7109375" style="2" customWidth="1"/>
    <col min="2568" max="2568" width="18.42578125" style="2" customWidth="1"/>
    <col min="2569" max="2569" width="14.28515625" style="2" customWidth="1"/>
    <col min="2570" max="2570" width="28.5703125" style="2" customWidth="1"/>
    <col min="2571" max="2571" width="11.5703125" style="2" customWidth="1"/>
    <col min="2572" max="2819" width="9.140625" style="2"/>
    <col min="2820" max="2821" width="14.28515625" style="2" customWidth="1"/>
    <col min="2822" max="2822" width="20.7109375" style="2" customWidth="1"/>
    <col min="2823" max="2823" width="50.7109375" style="2" customWidth="1"/>
    <col min="2824" max="2824" width="18.42578125" style="2" customWidth="1"/>
    <col min="2825" max="2825" width="14.28515625" style="2" customWidth="1"/>
    <col min="2826" max="2826" width="28.5703125" style="2" customWidth="1"/>
    <col min="2827" max="2827" width="11.5703125" style="2" customWidth="1"/>
    <col min="2828" max="3075" width="9.140625" style="2"/>
    <col min="3076" max="3077" width="14.28515625" style="2" customWidth="1"/>
    <col min="3078" max="3078" width="20.7109375" style="2" customWidth="1"/>
    <col min="3079" max="3079" width="50.7109375" style="2" customWidth="1"/>
    <col min="3080" max="3080" width="18.42578125" style="2" customWidth="1"/>
    <col min="3081" max="3081" width="14.28515625" style="2" customWidth="1"/>
    <col min="3082" max="3082" width="28.5703125" style="2" customWidth="1"/>
    <col min="3083" max="3083" width="11.5703125" style="2" customWidth="1"/>
    <col min="3084" max="3331" width="9.140625" style="2"/>
    <col min="3332" max="3333" width="14.28515625" style="2" customWidth="1"/>
    <col min="3334" max="3334" width="20.7109375" style="2" customWidth="1"/>
    <col min="3335" max="3335" width="50.7109375" style="2" customWidth="1"/>
    <col min="3336" max="3336" width="18.42578125" style="2" customWidth="1"/>
    <col min="3337" max="3337" width="14.28515625" style="2" customWidth="1"/>
    <col min="3338" max="3338" width="28.5703125" style="2" customWidth="1"/>
    <col min="3339" max="3339" width="11.5703125" style="2" customWidth="1"/>
    <col min="3340" max="3587" width="9.140625" style="2"/>
    <col min="3588" max="3589" width="14.28515625" style="2" customWidth="1"/>
    <col min="3590" max="3590" width="20.7109375" style="2" customWidth="1"/>
    <col min="3591" max="3591" width="50.7109375" style="2" customWidth="1"/>
    <col min="3592" max="3592" width="18.42578125" style="2" customWidth="1"/>
    <col min="3593" max="3593" width="14.28515625" style="2" customWidth="1"/>
    <col min="3594" max="3594" width="28.5703125" style="2" customWidth="1"/>
    <col min="3595" max="3595" width="11.5703125" style="2" customWidth="1"/>
    <col min="3596" max="3843" width="9.140625" style="2"/>
    <col min="3844" max="3845" width="14.28515625" style="2" customWidth="1"/>
    <col min="3846" max="3846" width="20.7109375" style="2" customWidth="1"/>
    <col min="3847" max="3847" width="50.7109375" style="2" customWidth="1"/>
    <col min="3848" max="3848" width="18.42578125" style="2" customWidth="1"/>
    <col min="3849" max="3849" width="14.28515625" style="2" customWidth="1"/>
    <col min="3850" max="3850" width="28.5703125" style="2" customWidth="1"/>
    <col min="3851" max="3851" width="11.5703125" style="2" customWidth="1"/>
    <col min="3852" max="4099" width="9.140625" style="2"/>
    <col min="4100" max="4101" width="14.28515625" style="2" customWidth="1"/>
    <col min="4102" max="4102" width="20.7109375" style="2" customWidth="1"/>
    <col min="4103" max="4103" width="50.7109375" style="2" customWidth="1"/>
    <col min="4104" max="4104" width="18.42578125" style="2" customWidth="1"/>
    <col min="4105" max="4105" width="14.28515625" style="2" customWidth="1"/>
    <col min="4106" max="4106" width="28.5703125" style="2" customWidth="1"/>
    <col min="4107" max="4107" width="11.5703125" style="2" customWidth="1"/>
    <col min="4108" max="4355" width="9.140625" style="2"/>
    <col min="4356" max="4357" width="14.28515625" style="2" customWidth="1"/>
    <col min="4358" max="4358" width="20.7109375" style="2" customWidth="1"/>
    <col min="4359" max="4359" width="50.7109375" style="2" customWidth="1"/>
    <col min="4360" max="4360" width="18.42578125" style="2" customWidth="1"/>
    <col min="4361" max="4361" width="14.28515625" style="2" customWidth="1"/>
    <col min="4362" max="4362" width="28.5703125" style="2" customWidth="1"/>
    <col min="4363" max="4363" width="11.5703125" style="2" customWidth="1"/>
    <col min="4364" max="4611" width="9.140625" style="2"/>
    <col min="4612" max="4613" width="14.28515625" style="2" customWidth="1"/>
    <col min="4614" max="4614" width="20.7109375" style="2" customWidth="1"/>
    <col min="4615" max="4615" width="50.7109375" style="2" customWidth="1"/>
    <col min="4616" max="4616" width="18.42578125" style="2" customWidth="1"/>
    <col min="4617" max="4617" width="14.28515625" style="2" customWidth="1"/>
    <col min="4618" max="4618" width="28.5703125" style="2" customWidth="1"/>
    <col min="4619" max="4619" width="11.5703125" style="2" customWidth="1"/>
    <col min="4620" max="4867" width="9.140625" style="2"/>
    <col min="4868" max="4869" width="14.28515625" style="2" customWidth="1"/>
    <col min="4870" max="4870" width="20.7109375" style="2" customWidth="1"/>
    <col min="4871" max="4871" width="50.7109375" style="2" customWidth="1"/>
    <col min="4872" max="4872" width="18.42578125" style="2" customWidth="1"/>
    <col min="4873" max="4873" width="14.28515625" style="2" customWidth="1"/>
    <col min="4874" max="4874" width="28.5703125" style="2" customWidth="1"/>
    <col min="4875" max="4875" width="11.5703125" style="2" customWidth="1"/>
    <col min="4876" max="5123" width="9.140625" style="2"/>
    <col min="5124" max="5125" width="14.28515625" style="2" customWidth="1"/>
    <col min="5126" max="5126" width="20.7109375" style="2" customWidth="1"/>
    <col min="5127" max="5127" width="50.7109375" style="2" customWidth="1"/>
    <col min="5128" max="5128" width="18.42578125" style="2" customWidth="1"/>
    <col min="5129" max="5129" width="14.28515625" style="2" customWidth="1"/>
    <col min="5130" max="5130" width="28.5703125" style="2" customWidth="1"/>
    <col min="5131" max="5131" width="11.5703125" style="2" customWidth="1"/>
    <col min="5132" max="5379" width="9.140625" style="2"/>
    <col min="5380" max="5381" width="14.28515625" style="2" customWidth="1"/>
    <col min="5382" max="5382" width="20.7109375" style="2" customWidth="1"/>
    <col min="5383" max="5383" width="50.7109375" style="2" customWidth="1"/>
    <col min="5384" max="5384" width="18.42578125" style="2" customWidth="1"/>
    <col min="5385" max="5385" width="14.28515625" style="2" customWidth="1"/>
    <col min="5386" max="5386" width="28.5703125" style="2" customWidth="1"/>
    <col min="5387" max="5387" width="11.5703125" style="2" customWidth="1"/>
    <col min="5388" max="5635" width="9.140625" style="2"/>
    <col min="5636" max="5637" width="14.28515625" style="2" customWidth="1"/>
    <col min="5638" max="5638" width="20.7109375" style="2" customWidth="1"/>
    <col min="5639" max="5639" width="50.7109375" style="2" customWidth="1"/>
    <col min="5640" max="5640" width="18.42578125" style="2" customWidth="1"/>
    <col min="5641" max="5641" width="14.28515625" style="2" customWidth="1"/>
    <col min="5642" max="5642" width="28.5703125" style="2" customWidth="1"/>
    <col min="5643" max="5643" width="11.5703125" style="2" customWidth="1"/>
    <col min="5644" max="5891" width="9.140625" style="2"/>
    <col min="5892" max="5893" width="14.28515625" style="2" customWidth="1"/>
    <col min="5894" max="5894" width="20.7109375" style="2" customWidth="1"/>
    <col min="5895" max="5895" width="50.7109375" style="2" customWidth="1"/>
    <col min="5896" max="5896" width="18.42578125" style="2" customWidth="1"/>
    <col min="5897" max="5897" width="14.28515625" style="2" customWidth="1"/>
    <col min="5898" max="5898" width="28.5703125" style="2" customWidth="1"/>
    <col min="5899" max="5899" width="11.5703125" style="2" customWidth="1"/>
    <col min="5900" max="6147" width="9.140625" style="2"/>
    <col min="6148" max="6149" width="14.28515625" style="2" customWidth="1"/>
    <col min="6150" max="6150" width="20.7109375" style="2" customWidth="1"/>
    <col min="6151" max="6151" width="50.7109375" style="2" customWidth="1"/>
    <col min="6152" max="6152" width="18.42578125" style="2" customWidth="1"/>
    <col min="6153" max="6153" width="14.28515625" style="2" customWidth="1"/>
    <col min="6154" max="6154" width="28.5703125" style="2" customWidth="1"/>
    <col min="6155" max="6155" width="11.5703125" style="2" customWidth="1"/>
    <col min="6156" max="6403" width="9.140625" style="2"/>
    <col min="6404" max="6405" width="14.28515625" style="2" customWidth="1"/>
    <col min="6406" max="6406" width="20.7109375" style="2" customWidth="1"/>
    <col min="6407" max="6407" width="50.7109375" style="2" customWidth="1"/>
    <col min="6408" max="6408" width="18.42578125" style="2" customWidth="1"/>
    <col min="6409" max="6409" width="14.28515625" style="2" customWidth="1"/>
    <col min="6410" max="6410" width="28.5703125" style="2" customWidth="1"/>
    <col min="6411" max="6411" width="11.5703125" style="2" customWidth="1"/>
    <col min="6412" max="6659" width="9.140625" style="2"/>
    <col min="6660" max="6661" width="14.28515625" style="2" customWidth="1"/>
    <col min="6662" max="6662" width="20.7109375" style="2" customWidth="1"/>
    <col min="6663" max="6663" width="50.7109375" style="2" customWidth="1"/>
    <col min="6664" max="6664" width="18.42578125" style="2" customWidth="1"/>
    <col min="6665" max="6665" width="14.28515625" style="2" customWidth="1"/>
    <col min="6666" max="6666" width="28.5703125" style="2" customWidth="1"/>
    <col min="6667" max="6667" width="11.5703125" style="2" customWidth="1"/>
    <col min="6668" max="6915" width="9.140625" style="2"/>
    <col min="6916" max="6917" width="14.28515625" style="2" customWidth="1"/>
    <col min="6918" max="6918" width="20.7109375" style="2" customWidth="1"/>
    <col min="6919" max="6919" width="50.7109375" style="2" customWidth="1"/>
    <col min="6920" max="6920" width="18.42578125" style="2" customWidth="1"/>
    <col min="6921" max="6921" width="14.28515625" style="2" customWidth="1"/>
    <col min="6922" max="6922" width="28.5703125" style="2" customWidth="1"/>
    <col min="6923" max="6923" width="11.5703125" style="2" customWidth="1"/>
    <col min="6924" max="7171" width="9.140625" style="2"/>
    <col min="7172" max="7173" width="14.28515625" style="2" customWidth="1"/>
    <col min="7174" max="7174" width="20.7109375" style="2" customWidth="1"/>
    <col min="7175" max="7175" width="50.7109375" style="2" customWidth="1"/>
    <col min="7176" max="7176" width="18.42578125" style="2" customWidth="1"/>
    <col min="7177" max="7177" width="14.28515625" style="2" customWidth="1"/>
    <col min="7178" max="7178" width="28.5703125" style="2" customWidth="1"/>
    <col min="7179" max="7179" width="11.5703125" style="2" customWidth="1"/>
    <col min="7180" max="7427" width="9.140625" style="2"/>
    <col min="7428" max="7429" width="14.28515625" style="2" customWidth="1"/>
    <col min="7430" max="7430" width="20.7109375" style="2" customWidth="1"/>
    <col min="7431" max="7431" width="50.7109375" style="2" customWidth="1"/>
    <col min="7432" max="7432" width="18.42578125" style="2" customWidth="1"/>
    <col min="7433" max="7433" width="14.28515625" style="2" customWidth="1"/>
    <col min="7434" max="7434" width="28.5703125" style="2" customWidth="1"/>
    <col min="7435" max="7435" width="11.5703125" style="2" customWidth="1"/>
    <col min="7436" max="7683" width="9.140625" style="2"/>
    <col min="7684" max="7685" width="14.28515625" style="2" customWidth="1"/>
    <col min="7686" max="7686" width="20.7109375" style="2" customWidth="1"/>
    <col min="7687" max="7687" width="50.7109375" style="2" customWidth="1"/>
    <col min="7688" max="7688" width="18.42578125" style="2" customWidth="1"/>
    <col min="7689" max="7689" width="14.28515625" style="2" customWidth="1"/>
    <col min="7690" max="7690" width="28.5703125" style="2" customWidth="1"/>
    <col min="7691" max="7691" width="11.5703125" style="2" customWidth="1"/>
    <col min="7692" max="7939" width="9.140625" style="2"/>
    <col min="7940" max="7941" width="14.28515625" style="2" customWidth="1"/>
    <col min="7942" max="7942" width="20.7109375" style="2" customWidth="1"/>
    <col min="7943" max="7943" width="50.7109375" style="2" customWidth="1"/>
    <col min="7944" max="7944" width="18.42578125" style="2" customWidth="1"/>
    <col min="7945" max="7945" width="14.28515625" style="2" customWidth="1"/>
    <col min="7946" max="7946" width="28.5703125" style="2" customWidth="1"/>
    <col min="7947" max="7947" width="11.5703125" style="2" customWidth="1"/>
    <col min="7948" max="8195" width="9.140625" style="2"/>
    <col min="8196" max="8197" width="14.28515625" style="2" customWidth="1"/>
    <col min="8198" max="8198" width="20.7109375" style="2" customWidth="1"/>
    <col min="8199" max="8199" width="50.7109375" style="2" customWidth="1"/>
    <col min="8200" max="8200" width="18.42578125" style="2" customWidth="1"/>
    <col min="8201" max="8201" width="14.28515625" style="2" customWidth="1"/>
    <col min="8202" max="8202" width="28.5703125" style="2" customWidth="1"/>
    <col min="8203" max="8203" width="11.5703125" style="2" customWidth="1"/>
    <col min="8204" max="8451" width="9.140625" style="2"/>
    <col min="8452" max="8453" width="14.28515625" style="2" customWidth="1"/>
    <col min="8454" max="8454" width="20.7109375" style="2" customWidth="1"/>
    <col min="8455" max="8455" width="50.7109375" style="2" customWidth="1"/>
    <col min="8456" max="8456" width="18.42578125" style="2" customWidth="1"/>
    <col min="8457" max="8457" width="14.28515625" style="2" customWidth="1"/>
    <col min="8458" max="8458" width="28.5703125" style="2" customWidth="1"/>
    <col min="8459" max="8459" width="11.5703125" style="2" customWidth="1"/>
    <col min="8460" max="8707" width="9.140625" style="2"/>
    <col min="8708" max="8709" width="14.28515625" style="2" customWidth="1"/>
    <col min="8710" max="8710" width="20.7109375" style="2" customWidth="1"/>
    <col min="8711" max="8711" width="50.7109375" style="2" customWidth="1"/>
    <col min="8712" max="8712" width="18.42578125" style="2" customWidth="1"/>
    <col min="8713" max="8713" width="14.28515625" style="2" customWidth="1"/>
    <col min="8714" max="8714" width="28.5703125" style="2" customWidth="1"/>
    <col min="8715" max="8715" width="11.5703125" style="2" customWidth="1"/>
    <col min="8716" max="8963" width="9.140625" style="2"/>
    <col min="8964" max="8965" width="14.28515625" style="2" customWidth="1"/>
    <col min="8966" max="8966" width="20.7109375" style="2" customWidth="1"/>
    <col min="8967" max="8967" width="50.7109375" style="2" customWidth="1"/>
    <col min="8968" max="8968" width="18.42578125" style="2" customWidth="1"/>
    <col min="8969" max="8969" width="14.28515625" style="2" customWidth="1"/>
    <col min="8970" max="8970" width="28.5703125" style="2" customWidth="1"/>
    <col min="8971" max="8971" width="11.5703125" style="2" customWidth="1"/>
    <col min="8972" max="9219" width="9.140625" style="2"/>
    <col min="9220" max="9221" width="14.28515625" style="2" customWidth="1"/>
    <col min="9222" max="9222" width="20.7109375" style="2" customWidth="1"/>
    <col min="9223" max="9223" width="50.7109375" style="2" customWidth="1"/>
    <col min="9224" max="9224" width="18.42578125" style="2" customWidth="1"/>
    <col min="9225" max="9225" width="14.28515625" style="2" customWidth="1"/>
    <col min="9226" max="9226" width="28.5703125" style="2" customWidth="1"/>
    <col min="9227" max="9227" width="11.5703125" style="2" customWidth="1"/>
    <col min="9228" max="9475" width="9.140625" style="2"/>
    <col min="9476" max="9477" width="14.28515625" style="2" customWidth="1"/>
    <col min="9478" max="9478" width="20.7109375" style="2" customWidth="1"/>
    <col min="9479" max="9479" width="50.7109375" style="2" customWidth="1"/>
    <col min="9480" max="9480" width="18.42578125" style="2" customWidth="1"/>
    <col min="9481" max="9481" width="14.28515625" style="2" customWidth="1"/>
    <col min="9482" max="9482" width="28.5703125" style="2" customWidth="1"/>
    <col min="9483" max="9483" width="11.5703125" style="2" customWidth="1"/>
    <col min="9484" max="9731" width="9.140625" style="2"/>
    <col min="9732" max="9733" width="14.28515625" style="2" customWidth="1"/>
    <col min="9734" max="9734" width="20.7109375" style="2" customWidth="1"/>
    <col min="9735" max="9735" width="50.7109375" style="2" customWidth="1"/>
    <col min="9736" max="9736" width="18.42578125" style="2" customWidth="1"/>
    <col min="9737" max="9737" width="14.28515625" style="2" customWidth="1"/>
    <col min="9738" max="9738" width="28.5703125" style="2" customWidth="1"/>
    <col min="9739" max="9739" width="11.5703125" style="2" customWidth="1"/>
    <col min="9740" max="9987" width="9.140625" style="2"/>
    <col min="9988" max="9989" width="14.28515625" style="2" customWidth="1"/>
    <col min="9990" max="9990" width="20.7109375" style="2" customWidth="1"/>
    <col min="9991" max="9991" width="50.7109375" style="2" customWidth="1"/>
    <col min="9992" max="9992" width="18.42578125" style="2" customWidth="1"/>
    <col min="9993" max="9993" width="14.28515625" style="2" customWidth="1"/>
    <col min="9994" max="9994" width="28.5703125" style="2" customWidth="1"/>
    <col min="9995" max="9995" width="11.5703125" style="2" customWidth="1"/>
    <col min="9996" max="10243" width="9.140625" style="2"/>
    <col min="10244" max="10245" width="14.28515625" style="2" customWidth="1"/>
    <col min="10246" max="10246" width="20.7109375" style="2" customWidth="1"/>
    <col min="10247" max="10247" width="50.7109375" style="2" customWidth="1"/>
    <col min="10248" max="10248" width="18.42578125" style="2" customWidth="1"/>
    <col min="10249" max="10249" width="14.28515625" style="2" customWidth="1"/>
    <col min="10250" max="10250" width="28.5703125" style="2" customWidth="1"/>
    <col min="10251" max="10251" width="11.5703125" style="2" customWidth="1"/>
    <col min="10252" max="10499" width="9.140625" style="2"/>
    <col min="10500" max="10501" width="14.28515625" style="2" customWidth="1"/>
    <col min="10502" max="10502" width="20.7109375" style="2" customWidth="1"/>
    <col min="10503" max="10503" width="50.7109375" style="2" customWidth="1"/>
    <col min="10504" max="10504" width="18.42578125" style="2" customWidth="1"/>
    <col min="10505" max="10505" width="14.28515625" style="2" customWidth="1"/>
    <col min="10506" max="10506" width="28.5703125" style="2" customWidth="1"/>
    <col min="10507" max="10507" width="11.5703125" style="2" customWidth="1"/>
    <col min="10508" max="10755" width="9.140625" style="2"/>
    <col min="10756" max="10757" width="14.28515625" style="2" customWidth="1"/>
    <col min="10758" max="10758" width="20.7109375" style="2" customWidth="1"/>
    <col min="10759" max="10759" width="50.7109375" style="2" customWidth="1"/>
    <col min="10760" max="10760" width="18.42578125" style="2" customWidth="1"/>
    <col min="10761" max="10761" width="14.28515625" style="2" customWidth="1"/>
    <col min="10762" max="10762" width="28.5703125" style="2" customWidth="1"/>
    <col min="10763" max="10763" width="11.5703125" style="2" customWidth="1"/>
    <col min="10764" max="11011" width="9.140625" style="2"/>
    <col min="11012" max="11013" width="14.28515625" style="2" customWidth="1"/>
    <col min="11014" max="11014" width="20.7109375" style="2" customWidth="1"/>
    <col min="11015" max="11015" width="50.7109375" style="2" customWidth="1"/>
    <col min="11016" max="11016" width="18.42578125" style="2" customWidth="1"/>
    <col min="11017" max="11017" width="14.28515625" style="2" customWidth="1"/>
    <col min="11018" max="11018" width="28.5703125" style="2" customWidth="1"/>
    <col min="11019" max="11019" width="11.5703125" style="2" customWidth="1"/>
    <col min="11020" max="11267" width="9.140625" style="2"/>
    <col min="11268" max="11269" width="14.28515625" style="2" customWidth="1"/>
    <col min="11270" max="11270" width="20.7109375" style="2" customWidth="1"/>
    <col min="11271" max="11271" width="50.7109375" style="2" customWidth="1"/>
    <col min="11272" max="11272" width="18.42578125" style="2" customWidth="1"/>
    <col min="11273" max="11273" width="14.28515625" style="2" customWidth="1"/>
    <col min="11274" max="11274" width="28.5703125" style="2" customWidth="1"/>
    <col min="11275" max="11275" width="11.5703125" style="2" customWidth="1"/>
    <col min="11276" max="11523" width="9.140625" style="2"/>
    <col min="11524" max="11525" width="14.28515625" style="2" customWidth="1"/>
    <col min="11526" max="11526" width="20.7109375" style="2" customWidth="1"/>
    <col min="11527" max="11527" width="50.7109375" style="2" customWidth="1"/>
    <col min="11528" max="11528" width="18.42578125" style="2" customWidth="1"/>
    <col min="11529" max="11529" width="14.28515625" style="2" customWidth="1"/>
    <col min="11530" max="11530" width="28.5703125" style="2" customWidth="1"/>
    <col min="11531" max="11531" width="11.5703125" style="2" customWidth="1"/>
    <col min="11532" max="11779" width="9.140625" style="2"/>
    <col min="11780" max="11781" width="14.28515625" style="2" customWidth="1"/>
    <col min="11782" max="11782" width="20.7109375" style="2" customWidth="1"/>
    <col min="11783" max="11783" width="50.7109375" style="2" customWidth="1"/>
    <col min="11784" max="11784" width="18.42578125" style="2" customWidth="1"/>
    <col min="11785" max="11785" width="14.28515625" style="2" customWidth="1"/>
    <col min="11786" max="11786" width="28.5703125" style="2" customWidth="1"/>
    <col min="11787" max="11787" width="11.5703125" style="2" customWidth="1"/>
    <col min="11788" max="12035" width="9.140625" style="2"/>
    <col min="12036" max="12037" width="14.28515625" style="2" customWidth="1"/>
    <col min="12038" max="12038" width="20.7109375" style="2" customWidth="1"/>
    <col min="12039" max="12039" width="50.7109375" style="2" customWidth="1"/>
    <col min="12040" max="12040" width="18.42578125" style="2" customWidth="1"/>
    <col min="12041" max="12041" width="14.28515625" style="2" customWidth="1"/>
    <col min="12042" max="12042" width="28.5703125" style="2" customWidth="1"/>
    <col min="12043" max="12043" width="11.5703125" style="2" customWidth="1"/>
    <col min="12044" max="12291" width="9.140625" style="2"/>
    <col min="12292" max="12293" width="14.28515625" style="2" customWidth="1"/>
    <col min="12294" max="12294" width="20.7109375" style="2" customWidth="1"/>
    <col min="12295" max="12295" width="50.7109375" style="2" customWidth="1"/>
    <col min="12296" max="12296" width="18.42578125" style="2" customWidth="1"/>
    <col min="12297" max="12297" width="14.28515625" style="2" customWidth="1"/>
    <col min="12298" max="12298" width="28.5703125" style="2" customWidth="1"/>
    <col min="12299" max="12299" width="11.5703125" style="2" customWidth="1"/>
    <col min="12300" max="12547" width="9.140625" style="2"/>
    <col min="12548" max="12549" width="14.28515625" style="2" customWidth="1"/>
    <col min="12550" max="12550" width="20.7109375" style="2" customWidth="1"/>
    <col min="12551" max="12551" width="50.7109375" style="2" customWidth="1"/>
    <col min="12552" max="12552" width="18.42578125" style="2" customWidth="1"/>
    <col min="12553" max="12553" width="14.28515625" style="2" customWidth="1"/>
    <col min="12554" max="12554" width="28.5703125" style="2" customWidth="1"/>
    <col min="12555" max="12555" width="11.5703125" style="2" customWidth="1"/>
    <col min="12556" max="12803" width="9.140625" style="2"/>
    <col min="12804" max="12805" width="14.28515625" style="2" customWidth="1"/>
    <col min="12806" max="12806" width="20.7109375" style="2" customWidth="1"/>
    <col min="12807" max="12807" width="50.7109375" style="2" customWidth="1"/>
    <col min="12808" max="12808" width="18.42578125" style="2" customWidth="1"/>
    <col min="12809" max="12809" width="14.28515625" style="2" customWidth="1"/>
    <col min="12810" max="12810" width="28.5703125" style="2" customWidth="1"/>
    <col min="12811" max="12811" width="11.5703125" style="2" customWidth="1"/>
    <col min="12812" max="13059" width="9.140625" style="2"/>
    <col min="13060" max="13061" width="14.28515625" style="2" customWidth="1"/>
    <col min="13062" max="13062" width="20.7109375" style="2" customWidth="1"/>
    <col min="13063" max="13063" width="50.7109375" style="2" customWidth="1"/>
    <col min="13064" max="13064" width="18.42578125" style="2" customWidth="1"/>
    <col min="13065" max="13065" width="14.28515625" style="2" customWidth="1"/>
    <col min="13066" max="13066" width="28.5703125" style="2" customWidth="1"/>
    <col min="13067" max="13067" width="11.5703125" style="2" customWidth="1"/>
    <col min="13068" max="13315" width="9.140625" style="2"/>
    <col min="13316" max="13317" width="14.28515625" style="2" customWidth="1"/>
    <col min="13318" max="13318" width="20.7109375" style="2" customWidth="1"/>
    <col min="13319" max="13319" width="50.7109375" style="2" customWidth="1"/>
    <col min="13320" max="13320" width="18.42578125" style="2" customWidth="1"/>
    <col min="13321" max="13321" width="14.28515625" style="2" customWidth="1"/>
    <col min="13322" max="13322" width="28.5703125" style="2" customWidth="1"/>
    <col min="13323" max="13323" width="11.5703125" style="2" customWidth="1"/>
    <col min="13324" max="13571" width="9.140625" style="2"/>
    <col min="13572" max="13573" width="14.28515625" style="2" customWidth="1"/>
    <col min="13574" max="13574" width="20.7109375" style="2" customWidth="1"/>
    <col min="13575" max="13575" width="50.7109375" style="2" customWidth="1"/>
    <col min="13576" max="13576" width="18.42578125" style="2" customWidth="1"/>
    <col min="13577" max="13577" width="14.28515625" style="2" customWidth="1"/>
    <col min="13578" max="13578" width="28.5703125" style="2" customWidth="1"/>
    <col min="13579" max="13579" width="11.5703125" style="2" customWidth="1"/>
    <col min="13580" max="13827" width="9.140625" style="2"/>
    <col min="13828" max="13829" width="14.28515625" style="2" customWidth="1"/>
    <col min="13830" max="13830" width="20.7109375" style="2" customWidth="1"/>
    <col min="13831" max="13831" width="50.7109375" style="2" customWidth="1"/>
    <col min="13832" max="13832" width="18.42578125" style="2" customWidth="1"/>
    <col min="13833" max="13833" width="14.28515625" style="2" customWidth="1"/>
    <col min="13834" max="13834" width="28.5703125" style="2" customWidth="1"/>
    <col min="13835" max="13835" width="11.5703125" style="2" customWidth="1"/>
    <col min="13836" max="14083" width="9.140625" style="2"/>
    <col min="14084" max="14085" width="14.28515625" style="2" customWidth="1"/>
    <col min="14086" max="14086" width="20.7109375" style="2" customWidth="1"/>
    <col min="14087" max="14087" width="50.7109375" style="2" customWidth="1"/>
    <col min="14088" max="14088" width="18.42578125" style="2" customWidth="1"/>
    <col min="14089" max="14089" width="14.28515625" style="2" customWidth="1"/>
    <col min="14090" max="14090" width="28.5703125" style="2" customWidth="1"/>
    <col min="14091" max="14091" width="11.5703125" style="2" customWidth="1"/>
    <col min="14092" max="14339" width="9.140625" style="2"/>
    <col min="14340" max="14341" width="14.28515625" style="2" customWidth="1"/>
    <col min="14342" max="14342" width="20.7109375" style="2" customWidth="1"/>
    <col min="14343" max="14343" width="50.7109375" style="2" customWidth="1"/>
    <col min="14344" max="14344" width="18.42578125" style="2" customWidth="1"/>
    <col min="14345" max="14345" width="14.28515625" style="2" customWidth="1"/>
    <col min="14346" max="14346" width="28.5703125" style="2" customWidth="1"/>
    <col min="14347" max="14347" width="11.5703125" style="2" customWidth="1"/>
    <col min="14348" max="14595" width="9.140625" style="2"/>
    <col min="14596" max="14597" width="14.28515625" style="2" customWidth="1"/>
    <col min="14598" max="14598" width="20.7109375" style="2" customWidth="1"/>
    <col min="14599" max="14599" width="50.7109375" style="2" customWidth="1"/>
    <col min="14600" max="14600" width="18.42578125" style="2" customWidth="1"/>
    <col min="14601" max="14601" width="14.28515625" style="2" customWidth="1"/>
    <col min="14602" max="14602" width="28.5703125" style="2" customWidth="1"/>
    <col min="14603" max="14603" width="11.5703125" style="2" customWidth="1"/>
    <col min="14604" max="14851" width="9.140625" style="2"/>
    <col min="14852" max="14853" width="14.28515625" style="2" customWidth="1"/>
    <col min="14854" max="14854" width="20.7109375" style="2" customWidth="1"/>
    <col min="14855" max="14855" width="50.7109375" style="2" customWidth="1"/>
    <col min="14856" max="14856" width="18.42578125" style="2" customWidth="1"/>
    <col min="14857" max="14857" width="14.28515625" style="2" customWidth="1"/>
    <col min="14858" max="14858" width="28.5703125" style="2" customWidth="1"/>
    <col min="14859" max="14859" width="11.5703125" style="2" customWidth="1"/>
    <col min="14860" max="15107" width="9.140625" style="2"/>
    <col min="15108" max="15109" width="14.28515625" style="2" customWidth="1"/>
    <col min="15110" max="15110" width="20.7109375" style="2" customWidth="1"/>
    <col min="15111" max="15111" width="50.7109375" style="2" customWidth="1"/>
    <col min="15112" max="15112" width="18.42578125" style="2" customWidth="1"/>
    <col min="15113" max="15113" width="14.28515625" style="2" customWidth="1"/>
    <col min="15114" max="15114" width="28.5703125" style="2" customWidth="1"/>
    <col min="15115" max="15115" width="11.5703125" style="2" customWidth="1"/>
    <col min="15116" max="15363" width="9.140625" style="2"/>
    <col min="15364" max="15365" width="14.28515625" style="2" customWidth="1"/>
    <col min="15366" max="15366" width="20.7109375" style="2" customWidth="1"/>
    <col min="15367" max="15367" width="50.7109375" style="2" customWidth="1"/>
    <col min="15368" max="15368" width="18.42578125" style="2" customWidth="1"/>
    <col min="15369" max="15369" width="14.28515625" style="2" customWidth="1"/>
    <col min="15370" max="15370" width="28.5703125" style="2" customWidth="1"/>
    <col min="15371" max="15371" width="11.5703125" style="2" customWidth="1"/>
    <col min="15372" max="15619" width="9.140625" style="2"/>
    <col min="15620" max="15621" width="14.28515625" style="2" customWidth="1"/>
    <col min="15622" max="15622" width="20.7109375" style="2" customWidth="1"/>
    <col min="15623" max="15623" width="50.7109375" style="2" customWidth="1"/>
    <col min="15624" max="15624" width="18.42578125" style="2" customWidth="1"/>
    <col min="15625" max="15625" width="14.28515625" style="2" customWidth="1"/>
    <col min="15626" max="15626" width="28.5703125" style="2" customWidth="1"/>
    <col min="15627" max="15627" width="11.5703125" style="2" customWidth="1"/>
    <col min="15628" max="15875" width="9.140625" style="2"/>
    <col min="15876" max="15877" width="14.28515625" style="2" customWidth="1"/>
    <col min="15878" max="15878" width="20.7109375" style="2" customWidth="1"/>
    <col min="15879" max="15879" width="50.7109375" style="2" customWidth="1"/>
    <col min="15880" max="15880" width="18.42578125" style="2" customWidth="1"/>
    <col min="15881" max="15881" width="14.28515625" style="2" customWidth="1"/>
    <col min="15882" max="15882" width="28.5703125" style="2" customWidth="1"/>
    <col min="15883" max="15883" width="11.5703125" style="2" customWidth="1"/>
    <col min="15884" max="16131" width="9.140625" style="2"/>
    <col min="16132" max="16133" width="14.28515625" style="2" customWidth="1"/>
    <col min="16134" max="16134" width="20.7109375" style="2" customWidth="1"/>
    <col min="16135" max="16135" width="50.7109375" style="2" customWidth="1"/>
    <col min="16136" max="16136" width="18.42578125" style="2" customWidth="1"/>
    <col min="16137" max="16137" width="14.28515625" style="2" customWidth="1"/>
    <col min="16138" max="16138" width="28.5703125" style="2" customWidth="1"/>
    <col min="16139" max="16139" width="11.5703125" style="2" customWidth="1"/>
    <col min="16140" max="16384" width="9.140625" style="2"/>
  </cols>
  <sheetData>
    <row r="1" spans="1:10" ht="26.25" customHeight="1">
      <c r="A1" s="105" t="s">
        <v>177</v>
      </c>
      <c r="B1" s="105" t="s">
        <v>178</v>
      </c>
      <c r="C1" s="106" t="s">
        <v>215</v>
      </c>
      <c r="D1" s="106" t="s">
        <v>216</v>
      </c>
      <c r="E1" s="106" t="s">
        <v>217</v>
      </c>
      <c r="F1" s="106" t="s">
        <v>218</v>
      </c>
      <c r="G1" s="106" t="s">
        <v>219</v>
      </c>
      <c r="H1" s="106" t="s">
        <v>220</v>
      </c>
    </row>
    <row r="2" spans="1:10" ht="15.75">
      <c r="A2" s="246" t="s">
        <v>825</v>
      </c>
      <c r="B2" s="209" t="s">
        <v>818</v>
      </c>
      <c r="C2" s="591" t="s">
        <v>826</v>
      </c>
      <c r="D2" s="257" t="s">
        <v>567</v>
      </c>
      <c r="E2" s="258">
        <v>506939.71</v>
      </c>
      <c r="F2" s="441" t="s">
        <v>882</v>
      </c>
      <c r="G2" s="442" t="s">
        <v>567</v>
      </c>
      <c r="H2" s="500">
        <v>506939.71</v>
      </c>
      <c r="I2" s="104"/>
      <c r="J2" s="104"/>
    </row>
    <row r="3" spans="1:10" s="104" customFormat="1" ht="15.75">
      <c r="A3" s="246"/>
      <c r="B3" s="209"/>
      <c r="C3" s="394"/>
      <c r="D3" s="257"/>
      <c r="E3" s="258"/>
      <c r="F3" s="441"/>
      <c r="G3" s="442"/>
      <c r="H3" s="500"/>
    </row>
    <row r="4" spans="1:10" s="1" customFormat="1">
      <c r="C4" s="116"/>
      <c r="D4" s="117"/>
      <c r="F4" s="116"/>
      <c r="G4" s="116"/>
    </row>
    <row r="5" spans="1:10" s="1" customFormat="1">
      <c r="C5" s="116"/>
      <c r="D5" s="117"/>
      <c r="F5" s="116"/>
      <c r="G5" s="116"/>
    </row>
    <row r="6" spans="1:10" s="1" customFormat="1">
      <c r="C6" s="116"/>
      <c r="D6" s="117"/>
      <c r="F6" s="116"/>
      <c r="G6" s="116"/>
    </row>
    <row r="7" spans="1:10" s="1" customFormat="1">
      <c r="C7" s="116"/>
      <c r="D7" s="117"/>
      <c r="F7" s="116"/>
      <c r="G7" s="116"/>
    </row>
    <row r="8" spans="1:10" s="1" customFormat="1">
      <c r="C8" s="116"/>
      <c r="D8" s="117"/>
      <c r="F8" s="116"/>
      <c r="G8" s="116"/>
    </row>
    <row r="9" spans="1:10" s="1" customFormat="1">
      <c r="C9" s="116"/>
      <c r="D9" s="117"/>
      <c r="F9" s="116"/>
      <c r="G9" s="116"/>
    </row>
    <row r="10" spans="1:10" s="1" customFormat="1">
      <c r="C10" s="116"/>
      <c r="D10" s="117"/>
      <c r="F10" s="116"/>
      <c r="G10" s="116"/>
    </row>
    <row r="11" spans="1:10" s="1" customFormat="1">
      <c r="C11" s="116"/>
      <c r="D11" s="117"/>
      <c r="F11" s="116"/>
      <c r="G11" s="116"/>
    </row>
    <row r="12" spans="1:10" s="1" customFormat="1">
      <c r="C12" s="116"/>
      <c r="D12" s="117"/>
      <c r="F12" s="116"/>
      <c r="G12" s="116"/>
    </row>
    <row r="13" spans="1:10" s="1" customFormat="1">
      <c r="C13" s="116"/>
      <c r="D13" s="117"/>
      <c r="F13" s="116"/>
      <c r="G13" s="116"/>
    </row>
    <row r="14" spans="1:10" s="1" customFormat="1">
      <c r="C14" s="116"/>
      <c r="D14" s="117"/>
      <c r="F14" s="116"/>
      <c r="G14" s="116"/>
    </row>
    <row r="15" spans="1:10" s="1" customFormat="1">
      <c r="C15" s="116"/>
      <c r="D15" s="117"/>
      <c r="F15" s="116"/>
      <c r="G15" s="116"/>
    </row>
    <row r="16" spans="1:10" s="1" customFormat="1">
      <c r="C16" s="116"/>
      <c r="D16" s="117"/>
      <c r="F16" s="116"/>
      <c r="G16" s="116"/>
    </row>
    <row r="17" spans="3:7" s="1" customFormat="1">
      <c r="C17" s="116"/>
      <c r="D17" s="117"/>
      <c r="F17" s="116"/>
      <c r="G17" s="116"/>
    </row>
    <row r="18" spans="3:7" s="1" customFormat="1">
      <c r="C18" s="116"/>
      <c r="D18" s="117"/>
      <c r="F18" s="116"/>
      <c r="G18" s="116"/>
    </row>
    <row r="19" spans="3:7" s="1" customFormat="1">
      <c r="C19" s="116"/>
      <c r="D19" s="117"/>
      <c r="F19" s="116"/>
      <c r="G19" s="116"/>
    </row>
    <row r="20" spans="3:7" s="1" customFormat="1">
      <c r="C20" s="116"/>
      <c r="D20" s="117"/>
      <c r="F20" s="116"/>
      <c r="G20" s="116"/>
    </row>
    <row r="21" spans="3:7" s="1" customFormat="1">
      <c r="C21" s="116"/>
      <c r="D21" s="117"/>
      <c r="F21" s="116"/>
      <c r="G21" s="116"/>
    </row>
    <row r="22" spans="3:7" s="1" customFormat="1">
      <c r="C22" s="116"/>
      <c r="D22" s="117"/>
      <c r="F22" s="116"/>
      <c r="G22" s="116"/>
    </row>
    <row r="23" spans="3:7" s="1" customFormat="1">
      <c r="C23" s="116"/>
      <c r="D23" s="117"/>
      <c r="F23" s="116"/>
      <c r="G23" s="116"/>
    </row>
    <row r="24" spans="3:7" s="1" customFormat="1">
      <c r="C24" s="116"/>
      <c r="D24" s="117"/>
      <c r="F24" s="116"/>
      <c r="G24" s="116"/>
    </row>
    <row r="25" spans="3:7" s="1" customFormat="1">
      <c r="C25" s="116"/>
      <c r="D25" s="117"/>
      <c r="F25" s="116"/>
      <c r="G25" s="116"/>
    </row>
    <row r="26" spans="3:7" s="1" customFormat="1">
      <c r="C26" s="116"/>
      <c r="D26" s="117"/>
      <c r="F26" s="116"/>
      <c r="G26" s="116"/>
    </row>
    <row r="27" spans="3:7" s="1" customFormat="1">
      <c r="C27" s="116"/>
      <c r="D27" s="117"/>
      <c r="F27" s="116"/>
      <c r="G27" s="116"/>
    </row>
    <row r="28" spans="3:7" s="1" customFormat="1">
      <c r="C28" s="116"/>
      <c r="D28" s="117"/>
      <c r="F28" s="116"/>
      <c r="G28" s="116"/>
    </row>
    <row r="29" spans="3:7" s="1" customFormat="1">
      <c r="C29" s="116"/>
      <c r="D29" s="117"/>
      <c r="F29" s="116"/>
      <c r="G29" s="116"/>
    </row>
    <row r="30" spans="3:7" s="1" customFormat="1">
      <c r="C30" s="116"/>
      <c r="D30" s="117"/>
      <c r="F30" s="116"/>
      <c r="G30" s="116"/>
    </row>
    <row r="31" spans="3:7" s="1" customFormat="1">
      <c r="C31" s="116"/>
      <c r="D31" s="117"/>
      <c r="F31" s="116"/>
      <c r="G31" s="116"/>
    </row>
    <row r="32" spans="3:7" s="1" customFormat="1">
      <c r="D32" s="115"/>
    </row>
    <row r="33" spans="4:4" s="1" customFormat="1">
      <c r="D33" s="115"/>
    </row>
    <row r="34" spans="4:4" s="1" customFormat="1">
      <c r="D34" s="115"/>
    </row>
    <row r="35" spans="4:4" s="1" customFormat="1">
      <c r="D35" s="115"/>
    </row>
    <row r="36" spans="4:4" s="1" customFormat="1">
      <c r="D36" s="115"/>
    </row>
    <row r="37" spans="4:4" s="1" customFormat="1">
      <c r="D37" s="115"/>
    </row>
    <row r="38" spans="4:4" s="1" customFormat="1">
      <c r="D38" s="115"/>
    </row>
    <row r="39" spans="4:4" s="1" customFormat="1">
      <c r="D39" s="115"/>
    </row>
    <row r="40" spans="4:4" s="1" customFormat="1">
      <c r="D40" s="115"/>
    </row>
    <row r="41" spans="4:4" s="1" customFormat="1">
      <c r="D41" s="115"/>
    </row>
    <row r="42" spans="4:4" s="1" customFormat="1">
      <c r="D42" s="115"/>
    </row>
    <row r="43" spans="4:4" s="1" customFormat="1">
      <c r="D43" s="115"/>
    </row>
    <row r="44" spans="4:4" s="1" customFormat="1">
      <c r="D44" s="115"/>
    </row>
    <row r="45" spans="4:4" s="1" customFormat="1">
      <c r="D45" s="115"/>
    </row>
    <row r="46" spans="4:4" s="1" customFormat="1">
      <c r="D46" s="115"/>
    </row>
    <row r="47" spans="4:4" s="1" customFormat="1">
      <c r="D47" s="115"/>
    </row>
    <row r="48" spans="4:4" s="1" customFormat="1">
      <c r="D48" s="115"/>
    </row>
    <row r="49" spans="4:4" s="1" customFormat="1">
      <c r="D49" s="115"/>
    </row>
    <row r="50" spans="4:4" s="1" customFormat="1">
      <c r="D50" s="115"/>
    </row>
    <row r="51" spans="4:4" s="1" customFormat="1">
      <c r="D51" s="115"/>
    </row>
    <row r="52" spans="4:4" s="1" customFormat="1">
      <c r="D52" s="115"/>
    </row>
    <row r="53" spans="4:4" s="1" customFormat="1">
      <c r="D53" s="115"/>
    </row>
    <row r="54" spans="4:4" s="1" customFormat="1">
      <c r="D54" s="115"/>
    </row>
    <row r="55" spans="4:4" s="1" customFormat="1">
      <c r="D55" s="115"/>
    </row>
    <row r="56" spans="4:4" s="1" customFormat="1">
      <c r="D56" s="115"/>
    </row>
    <row r="57" spans="4:4" s="1" customFormat="1">
      <c r="D57" s="115"/>
    </row>
    <row r="58" spans="4:4" s="1" customFormat="1">
      <c r="D58" s="115"/>
    </row>
    <row r="59" spans="4:4" s="1" customFormat="1">
      <c r="D59" s="115"/>
    </row>
    <row r="60" spans="4:4" s="1" customFormat="1">
      <c r="D60" s="115"/>
    </row>
    <row r="61" spans="4:4" s="1" customFormat="1">
      <c r="D61" s="115"/>
    </row>
    <row r="62" spans="4:4" s="1" customFormat="1">
      <c r="D62" s="115"/>
    </row>
    <row r="63" spans="4:4" s="1" customFormat="1">
      <c r="D63" s="115"/>
    </row>
    <row r="64" spans="4:4" s="1" customFormat="1">
      <c r="D64" s="115"/>
    </row>
    <row r="65" spans="4:4" s="1" customFormat="1">
      <c r="D65" s="115"/>
    </row>
    <row r="66" spans="4:4" s="1" customFormat="1">
      <c r="D66" s="115"/>
    </row>
    <row r="67" spans="4:4" s="1" customFormat="1">
      <c r="D67" s="115"/>
    </row>
    <row r="68" spans="4:4" s="1" customFormat="1">
      <c r="D68" s="115"/>
    </row>
    <row r="69" spans="4:4" s="1" customFormat="1">
      <c r="D69" s="115"/>
    </row>
    <row r="70" spans="4:4" s="1" customFormat="1">
      <c r="D70" s="115"/>
    </row>
    <row r="71" spans="4:4" s="1" customFormat="1">
      <c r="D71" s="115"/>
    </row>
    <row r="72" spans="4:4" s="1" customFormat="1">
      <c r="D72" s="115"/>
    </row>
    <row r="73" spans="4:4" s="1" customFormat="1">
      <c r="D73" s="115"/>
    </row>
    <row r="74" spans="4:4" s="1" customFormat="1">
      <c r="D74" s="115"/>
    </row>
    <row r="75" spans="4:4" s="1" customFormat="1">
      <c r="D75" s="115"/>
    </row>
    <row r="76" spans="4:4" s="1" customFormat="1">
      <c r="D76" s="115"/>
    </row>
    <row r="77" spans="4:4" s="1" customFormat="1">
      <c r="D77" s="115"/>
    </row>
    <row r="78" spans="4:4" s="1" customFormat="1">
      <c r="D78" s="115"/>
    </row>
    <row r="79" spans="4:4" s="1" customFormat="1">
      <c r="D79" s="115"/>
    </row>
    <row r="80" spans="4:4" s="1" customFormat="1">
      <c r="D80" s="115"/>
    </row>
    <row r="81" spans="4:4" s="1" customFormat="1">
      <c r="D81" s="115"/>
    </row>
    <row r="82" spans="4:4" s="1" customFormat="1">
      <c r="D82" s="115"/>
    </row>
    <row r="83" spans="4:4" s="1" customFormat="1">
      <c r="D83" s="115"/>
    </row>
    <row r="84" spans="4:4" s="1" customFormat="1">
      <c r="D84" s="115"/>
    </row>
    <row r="85" spans="4:4" s="1" customFormat="1">
      <c r="D85" s="115"/>
    </row>
    <row r="86" spans="4:4" s="1" customFormat="1">
      <c r="D86" s="115"/>
    </row>
    <row r="87" spans="4:4" s="1" customFormat="1">
      <c r="D87" s="115"/>
    </row>
    <row r="88" spans="4:4" s="1" customFormat="1">
      <c r="D88" s="115"/>
    </row>
    <row r="89" spans="4:4" s="1" customFormat="1">
      <c r="D89" s="115"/>
    </row>
    <row r="90" spans="4:4" s="1" customFormat="1">
      <c r="D90" s="115"/>
    </row>
    <row r="91" spans="4:4" s="1" customFormat="1">
      <c r="D91" s="115"/>
    </row>
    <row r="92" spans="4:4" s="1" customFormat="1">
      <c r="D92" s="115"/>
    </row>
    <row r="93" spans="4:4" s="1" customFormat="1">
      <c r="D93" s="115"/>
    </row>
    <row r="94" spans="4:4" s="1" customFormat="1">
      <c r="D94" s="115"/>
    </row>
    <row r="95" spans="4:4" s="1" customFormat="1">
      <c r="D95" s="115"/>
    </row>
    <row r="96" spans="4:4" s="1" customFormat="1">
      <c r="D96" s="115"/>
    </row>
    <row r="97" spans="4:4" s="1" customFormat="1">
      <c r="D97" s="115"/>
    </row>
    <row r="98" spans="4:4" s="1" customFormat="1">
      <c r="D98" s="115"/>
    </row>
    <row r="99" spans="4:4" s="1" customFormat="1">
      <c r="D99" s="115"/>
    </row>
    <row r="100" spans="4:4" s="1" customFormat="1">
      <c r="D100" s="115"/>
    </row>
    <row r="101" spans="4:4" s="1" customFormat="1">
      <c r="D101" s="115"/>
    </row>
    <row r="102" spans="4:4" s="1" customFormat="1">
      <c r="D102" s="115"/>
    </row>
    <row r="103" spans="4:4" s="1" customFormat="1">
      <c r="D103" s="115"/>
    </row>
    <row r="104" spans="4:4" s="1" customFormat="1">
      <c r="D104" s="115"/>
    </row>
    <row r="105" spans="4:4" s="1" customFormat="1">
      <c r="D105" s="115"/>
    </row>
    <row r="106" spans="4:4" s="1" customFormat="1">
      <c r="D106" s="115"/>
    </row>
    <row r="107" spans="4:4" s="1" customFormat="1">
      <c r="D107" s="115"/>
    </row>
    <row r="108" spans="4:4" s="1" customFormat="1">
      <c r="D108" s="115"/>
    </row>
    <row r="109" spans="4:4" s="1" customFormat="1">
      <c r="D109" s="115"/>
    </row>
    <row r="110" spans="4:4" s="1" customFormat="1">
      <c r="D110" s="115"/>
    </row>
    <row r="111" spans="4:4" s="1" customFormat="1">
      <c r="D111" s="115"/>
    </row>
    <row r="112" spans="4:4" s="1" customFormat="1">
      <c r="D112" s="115"/>
    </row>
    <row r="113" spans="4:4" s="1" customFormat="1">
      <c r="D113" s="115"/>
    </row>
    <row r="114" spans="4:4" s="1" customFormat="1">
      <c r="D114" s="115"/>
    </row>
    <row r="115" spans="4:4" s="1" customFormat="1">
      <c r="D115" s="115"/>
    </row>
  </sheetData>
  <protectedRanges>
    <protectedRange sqref="E2:E3" name="Intervalo2_1_2"/>
    <protectedRange sqref="C2:D3" name="Intervalo2_1_2_2"/>
    <protectedRange sqref="G2:G3" name="Intervalo2_1_2_3_2"/>
    <protectedRange sqref="F2:F3" name="Intervalo2_1_2_3_1_1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19"/>
  <sheetViews>
    <sheetView zoomScale="70" zoomScaleNormal="70" workbookViewId="0">
      <selection activeCell="B45" sqref="B45"/>
    </sheetView>
  </sheetViews>
  <sheetFormatPr defaultColWidth="9" defaultRowHeight="15"/>
  <cols>
    <col min="1" max="1" width="30.7109375" style="2" customWidth="1"/>
    <col min="2" max="2" width="50.85546875" style="2" customWidth="1"/>
    <col min="3" max="3" width="31.140625" style="2" customWidth="1"/>
    <col min="4" max="4" width="53.28515625" style="2" customWidth="1"/>
    <col min="5" max="5" width="62.7109375" style="2" customWidth="1"/>
    <col min="6" max="6" width="25.7109375" style="2" customWidth="1"/>
    <col min="7" max="7" width="29" style="2" customWidth="1"/>
    <col min="8" max="8" width="14.28515625" style="2" customWidth="1"/>
    <col min="9" max="9" width="28.5703125" style="2" customWidth="1"/>
    <col min="10" max="10" width="11.5703125" style="2" customWidth="1"/>
    <col min="11" max="258" width="9.140625" style="2"/>
    <col min="259" max="260" width="14.28515625" style="2" customWidth="1"/>
    <col min="261" max="261" width="20.7109375" style="2" customWidth="1"/>
    <col min="262" max="262" width="50.7109375" style="2" customWidth="1"/>
    <col min="263" max="263" width="18.42578125" style="2" customWidth="1"/>
    <col min="264" max="264" width="14.28515625" style="2" customWidth="1"/>
    <col min="265" max="265" width="28.5703125" style="2" customWidth="1"/>
    <col min="266" max="266" width="11.5703125" style="2" customWidth="1"/>
    <col min="267" max="514" width="9.140625" style="2"/>
    <col min="515" max="516" width="14.28515625" style="2" customWidth="1"/>
    <col min="517" max="517" width="20.7109375" style="2" customWidth="1"/>
    <col min="518" max="518" width="50.7109375" style="2" customWidth="1"/>
    <col min="519" max="519" width="18.42578125" style="2" customWidth="1"/>
    <col min="520" max="520" width="14.28515625" style="2" customWidth="1"/>
    <col min="521" max="521" width="28.5703125" style="2" customWidth="1"/>
    <col min="522" max="522" width="11.5703125" style="2" customWidth="1"/>
    <col min="523" max="770" width="9.140625" style="2"/>
    <col min="771" max="772" width="14.28515625" style="2" customWidth="1"/>
    <col min="773" max="773" width="20.7109375" style="2" customWidth="1"/>
    <col min="774" max="774" width="50.7109375" style="2" customWidth="1"/>
    <col min="775" max="775" width="18.42578125" style="2" customWidth="1"/>
    <col min="776" max="776" width="14.28515625" style="2" customWidth="1"/>
    <col min="777" max="777" width="28.5703125" style="2" customWidth="1"/>
    <col min="778" max="778" width="11.5703125" style="2" customWidth="1"/>
    <col min="779" max="1026" width="9.140625" style="2"/>
    <col min="1027" max="1028" width="14.28515625" style="2" customWidth="1"/>
    <col min="1029" max="1029" width="20.7109375" style="2" customWidth="1"/>
    <col min="1030" max="1030" width="50.7109375" style="2" customWidth="1"/>
    <col min="1031" max="1031" width="18.42578125" style="2" customWidth="1"/>
    <col min="1032" max="1032" width="14.28515625" style="2" customWidth="1"/>
    <col min="1033" max="1033" width="28.5703125" style="2" customWidth="1"/>
    <col min="1034" max="1034" width="11.5703125" style="2" customWidth="1"/>
    <col min="1035" max="1282" width="9.140625" style="2"/>
    <col min="1283" max="1284" width="14.28515625" style="2" customWidth="1"/>
    <col min="1285" max="1285" width="20.7109375" style="2" customWidth="1"/>
    <col min="1286" max="1286" width="50.7109375" style="2" customWidth="1"/>
    <col min="1287" max="1287" width="18.42578125" style="2" customWidth="1"/>
    <col min="1288" max="1288" width="14.28515625" style="2" customWidth="1"/>
    <col min="1289" max="1289" width="28.5703125" style="2" customWidth="1"/>
    <col min="1290" max="1290" width="11.5703125" style="2" customWidth="1"/>
    <col min="1291" max="1538" width="9.140625" style="2"/>
    <col min="1539" max="1540" width="14.28515625" style="2" customWidth="1"/>
    <col min="1541" max="1541" width="20.7109375" style="2" customWidth="1"/>
    <col min="1542" max="1542" width="50.7109375" style="2" customWidth="1"/>
    <col min="1543" max="1543" width="18.42578125" style="2" customWidth="1"/>
    <col min="1544" max="1544" width="14.28515625" style="2" customWidth="1"/>
    <col min="1545" max="1545" width="28.5703125" style="2" customWidth="1"/>
    <col min="1546" max="1546" width="11.5703125" style="2" customWidth="1"/>
    <col min="1547" max="1794" width="9.140625" style="2"/>
    <col min="1795" max="1796" width="14.28515625" style="2" customWidth="1"/>
    <col min="1797" max="1797" width="20.7109375" style="2" customWidth="1"/>
    <col min="1798" max="1798" width="50.7109375" style="2" customWidth="1"/>
    <col min="1799" max="1799" width="18.42578125" style="2" customWidth="1"/>
    <col min="1800" max="1800" width="14.28515625" style="2" customWidth="1"/>
    <col min="1801" max="1801" width="28.5703125" style="2" customWidth="1"/>
    <col min="1802" max="1802" width="11.5703125" style="2" customWidth="1"/>
    <col min="1803" max="2050" width="9.140625" style="2"/>
    <col min="2051" max="2052" width="14.28515625" style="2" customWidth="1"/>
    <col min="2053" max="2053" width="20.7109375" style="2" customWidth="1"/>
    <col min="2054" max="2054" width="50.7109375" style="2" customWidth="1"/>
    <col min="2055" max="2055" width="18.42578125" style="2" customWidth="1"/>
    <col min="2056" max="2056" width="14.28515625" style="2" customWidth="1"/>
    <col min="2057" max="2057" width="28.5703125" style="2" customWidth="1"/>
    <col min="2058" max="2058" width="11.5703125" style="2" customWidth="1"/>
    <col min="2059" max="2306" width="9.140625" style="2"/>
    <col min="2307" max="2308" width="14.28515625" style="2" customWidth="1"/>
    <col min="2309" max="2309" width="20.7109375" style="2" customWidth="1"/>
    <col min="2310" max="2310" width="50.7109375" style="2" customWidth="1"/>
    <col min="2311" max="2311" width="18.42578125" style="2" customWidth="1"/>
    <col min="2312" max="2312" width="14.28515625" style="2" customWidth="1"/>
    <col min="2313" max="2313" width="28.5703125" style="2" customWidth="1"/>
    <col min="2314" max="2314" width="11.5703125" style="2" customWidth="1"/>
    <col min="2315" max="2562" width="9.140625" style="2"/>
    <col min="2563" max="2564" width="14.28515625" style="2" customWidth="1"/>
    <col min="2565" max="2565" width="20.7109375" style="2" customWidth="1"/>
    <col min="2566" max="2566" width="50.7109375" style="2" customWidth="1"/>
    <col min="2567" max="2567" width="18.42578125" style="2" customWidth="1"/>
    <col min="2568" max="2568" width="14.28515625" style="2" customWidth="1"/>
    <col min="2569" max="2569" width="28.5703125" style="2" customWidth="1"/>
    <col min="2570" max="2570" width="11.5703125" style="2" customWidth="1"/>
    <col min="2571" max="2818" width="9.140625" style="2"/>
    <col min="2819" max="2820" width="14.28515625" style="2" customWidth="1"/>
    <col min="2821" max="2821" width="20.7109375" style="2" customWidth="1"/>
    <col min="2822" max="2822" width="50.7109375" style="2" customWidth="1"/>
    <col min="2823" max="2823" width="18.42578125" style="2" customWidth="1"/>
    <col min="2824" max="2824" width="14.28515625" style="2" customWidth="1"/>
    <col min="2825" max="2825" width="28.5703125" style="2" customWidth="1"/>
    <col min="2826" max="2826" width="11.5703125" style="2" customWidth="1"/>
    <col min="2827" max="3074" width="9.140625" style="2"/>
    <col min="3075" max="3076" width="14.28515625" style="2" customWidth="1"/>
    <col min="3077" max="3077" width="20.7109375" style="2" customWidth="1"/>
    <col min="3078" max="3078" width="50.7109375" style="2" customWidth="1"/>
    <col min="3079" max="3079" width="18.42578125" style="2" customWidth="1"/>
    <col min="3080" max="3080" width="14.28515625" style="2" customWidth="1"/>
    <col min="3081" max="3081" width="28.5703125" style="2" customWidth="1"/>
    <col min="3082" max="3082" width="11.5703125" style="2" customWidth="1"/>
    <col min="3083" max="3330" width="9.140625" style="2"/>
    <col min="3331" max="3332" width="14.28515625" style="2" customWidth="1"/>
    <col min="3333" max="3333" width="20.7109375" style="2" customWidth="1"/>
    <col min="3334" max="3334" width="50.7109375" style="2" customWidth="1"/>
    <col min="3335" max="3335" width="18.42578125" style="2" customWidth="1"/>
    <col min="3336" max="3336" width="14.28515625" style="2" customWidth="1"/>
    <col min="3337" max="3337" width="28.5703125" style="2" customWidth="1"/>
    <col min="3338" max="3338" width="11.5703125" style="2" customWidth="1"/>
    <col min="3339" max="3586" width="9.140625" style="2"/>
    <col min="3587" max="3588" width="14.28515625" style="2" customWidth="1"/>
    <col min="3589" max="3589" width="20.7109375" style="2" customWidth="1"/>
    <col min="3590" max="3590" width="50.7109375" style="2" customWidth="1"/>
    <col min="3591" max="3591" width="18.42578125" style="2" customWidth="1"/>
    <col min="3592" max="3592" width="14.28515625" style="2" customWidth="1"/>
    <col min="3593" max="3593" width="28.5703125" style="2" customWidth="1"/>
    <col min="3594" max="3594" width="11.5703125" style="2" customWidth="1"/>
    <col min="3595" max="3842" width="9.140625" style="2"/>
    <col min="3843" max="3844" width="14.28515625" style="2" customWidth="1"/>
    <col min="3845" max="3845" width="20.7109375" style="2" customWidth="1"/>
    <col min="3846" max="3846" width="50.7109375" style="2" customWidth="1"/>
    <col min="3847" max="3847" width="18.42578125" style="2" customWidth="1"/>
    <col min="3848" max="3848" width="14.28515625" style="2" customWidth="1"/>
    <col min="3849" max="3849" width="28.5703125" style="2" customWidth="1"/>
    <col min="3850" max="3850" width="11.5703125" style="2" customWidth="1"/>
    <col min="3851" max="4098" width="9.140625" style="2"/>
    <col min="4099" max="4100" width="14.28515625" style="2" customWidth="1"/>
    <col min="4101" max="4101" width="20.7109375" style="2" customWidth="1"/>
    <col min="4102" max="4102" width="50.7109375" style="2" customWidth="1"/>
    <col min="4103" max="4103" width="18.42578125" style="2" customWidth="1"/>
    <col min="4104" max="4104" width="14.28515625" style="2" customWidth="1"/>
    <col min="4105" max="4105" width="28.5703125" style="2" customWidth="1"/>
    <col min="4106" max="4106" width="11.5703125" style="2" customWidth="1"/>
    <col min="4107" max="4354" width="9.140625" style="2"/>
    <col min="4355" max="4356" width="14.28515625" style="2" customWidth="1"/>
    <col min="4357" max="4357" width="20.7109375" style="2" customWidth="1"/>
    <col min="4358" max="4358" width="50.7109375" style="2" customWidth="1"/>
    <col min="4359" max="4359" width="18.42578125" style="2" customWidth="1"/>
    <col min="4360" max="4360" width="14.28515625" style="2" customWidth="1"/>
    <col min="4361" max="4361" width="28.5703125" style="2" customWidth="1"/>
    <col min="4362" max="4362" width="11.5703125" style="2" customWidth="1"/>
    <col min="4363" max="4610" width="9.140625" style="2"/>
    <col min="4611" max="4612" width="14.28515625" style="2" customWidth="1"/>
    <col min="4613" max="4613" width="20.7109375" style="2" customWidth="1"/>
    <col min="4614" max="4614" width="50.7109375" style="2" customWidth="1"/>
    <col min="4615" max="4615" width="18.42578125" style="2" customWidth="1"/>
    <col min="4616" max="4616" width="14.28515625" style="2" customWidth="1"/>
    <col min="4617" max="4617" width="28.5703125" style="2" customWidth="1"/>
    <col min="4618" max="4618" width="11.5703125" style="2" customWidth="1"/>
    <col min="4619" max="4866" width="9.140625" style="2"/>
    <col min="4867" max="4868" width="14.28515625" style="2" customWidth="1"/>
    <col min="4869" max="4869" width="20.7109375" style="2" customWidth="1"/>
    <col min="4870" max="4870" width="50.7109375" style="2" customWidth="1"/>
    <col min="4871" max="4871" width="18.42578125" style="2" customWidth="1"/>
    <col min="4872" max="4872" width="14.28515625" style="2" customWidth="1"/>
    <col min="4873" max="4873" width="28.5703125" style="2" customWidth="1"/>
    <col min="4874" max="4874" width="11.5703125" style="2" customWidth="1"/>
    <col min="4875" max="5122" width="9.140625" style="2"/>
    <col min="5123" max="5124" width="14.28515625" style="2" customWidth="1"/>
    <col min="5125" max="5125" width="20.7109375" style="2" customWidth="1"/>
    <col min="5126" max="5126" width="50.7109375" style="2" customWidth="1"/>
    <col min="5127" max="5127" width="18.42578125" style="2" customWidth="1"/>
    <col min="5128" max="5128" width="14.28515625" style="2" customWidth="1"/>
    <col min="5129" max="5129" width="28.5703125" style="2" customWidth="1"/>
    <col min="5130" max="5130" width="11.5703125" style="2" customWidth="1"/>
    <col min="5131" max="5378" width="9.140625" style="2"/>
    <col min="5379" max="5380" width="14.28515625" style="2" customWidth="1"/>
    <col min="5381" max="5381" width="20.7109375" style="2" customWidth="1"/>
    <col min="5382" max="5382" width="50.7109375" style="2" customWidth="1"/>
    <col min="5383" max="5383" width="18.42578125" style="2" customWidth="1"/>
    <col min="5384" max="5384" width="14.28515625" style="2" customWidth="1"/>
    <col min="5385" max="5385" width="28.5703125" style="2" customWidth="1"/>
    <col min="5386" max="5386" width="11.5703125" style="2" customWidth="1"/>
    <col min="5387" max="5634" width="9.140625" style="2"/>
    <col min="5635" max="5636" width="14.28515625" style="2" customWidth="1"/>
    <col min="5637" max="5637" width="20.7109375" style="2" customWidth="1"/>
    <col min="5638" max="5638" width="50.7109375" style="2" customWidth="1"/>
    <col min="5639" max="5639" width="18.42578125" style="2" customWidth="1"/>
    <col min="5640" max="5640" width="14.28515625" style="2" customWidth="1"/>
    <col min="5641" max="5641" width="28.5703125" style="2" customWidth="1"/>
    <col min="5642" max="5642" width="11.5703125" style="2" customWidth="1"/>
    <col min="5643" max="5890" width="9.140625" style="2"/>
    <col min="5891" max="5892" width="14.28515625" style="2" customWidth="1"/>
    <col min="5893" max="5893" width="20.7109375" style="2" customWidth="1"/>
    <col min="5894" max="5894" width="50.7109375" style="2" customWidth="1"/>
    <col min="5895" max="5895" width="18.42578125" style="2" customWidth="1"/>
    <col min="5896" max="5896" width="14.28515625" style="2" customWidth="1"/>
    <col min="5897" max="5897" width="28.5703125" style="2" customWidth="1"/>
    <col min="5898" max="5898" width="11.5703125" style="2" customWidth="1"/>
    <col min="5899" max="6146" width="9.140625" style="2"/>
    <col min="6147" max="6148" width="14.28515625" style="2" customWidth="1"/>
    <col min="6149" max="6149" width="20.7109375" style="2" customWidth="1"/>
    <col min="6150" max="6150" width="50.7109375" style="2" customWidth="1"/>
    <col min="6151" max="6151" width="18.42578125" style="2" customWidth="1"/>
    <col min="6152" max="6152" width="14.28515625" style="2" customWidth="1"/>
    <col min="6153" max="6153" width="28.5703125" style="2" customWidth="1"/>
    <col min="6154" max="6154" width="11.5703125" style="2" customWidth="1"/>
    <col min="6155" max="6402" width="9.140625" style="2"/>
    <col min="6403" max="6404" width="14.28515625" style="2" customWidth="1"/>
    <col min="6405" max="6405" width="20.7109375" style="2" customWidth="1"/>
    <col min="6406" max="6406" width="50.7109375" style="2" customWidth="1"/>
    <col min="6407" max="6407" width="18.42578125" style="2" customWidth="1"/>
    <col min="6408" max="6408" width="14.28515625" style="2" customWidth="1"/>
    <col min="6409" max="6409" width="28.5703125" style="2" customWidth="1"/>
    <col min="6410" max="6410" width="11.5703125" style="2" customWidth="1"/>
    <col min="6411" max="6658" width="9.140625" style="2"/>
    <col min="6659" max="6660" width="14.28515625" style="2" customWidth="1"/>
    <col min="6661" max="6661" width="20.7109375" style="2" customWidth="1"/>
    <col min="6662" max="6662" width="50.7109375" style="2" customWidth="1"/>
    <col min="6663" max="6663" width="18.42578125" style="2" customWidth="1"/>
    <col min="6664" max="6664" width="14.28515625" style="2" customWidth="1"/>
    <col min="6665" max="6665" width="28.5703125" style="2" customWidth="1"/>
    <col min="6666" max="6666" width="11.5703125" style="2" customWidth="1"/>
    <col min="6667" max="6914" width="9.140625" style="2"/>
    <col min="6915" max="6916" width="14.28515625" style="2" customWidth="1"/>
    <col min="6917" max="6917" width="20.7109375" style="2" customWidth="1"/>
    <col min="6918" max="6918" width="50.7109375" style="2" customWidth="1"/>
    <col min="6919" max="6919" width="18.42578125" style="2" customWidth="1"/>
    <col min="6920" max="6920" width="14.28515625" style="2" customWidth="1"/>
    <col min="6921" max="6921" width="28.5703125" style="2" customWidth="1"/>
    <col min="6922" max="6922" width="11.5703125" style="2" customWidth="1"/>
    <col min="6923" max="7170" width="9.140625" style="2"/>
    <col min="7171" max="7172" width="14.28515625" style="2" customWidth="1"/>
    <col min="7173" max="7173" width="20.7109375" style="2" customWidth="1"/>
    <col min="7174" max="7174" width="50.7109375" style="2" customWidth="1"/>
    <col min="7175" max="7175" width="18.42578125" style="2" customWidth="1"/>
    <col min="7176" max="7176" width="14.28515625" style="2" customWidth="1"/>
    <col min="7177" max="7177" width="28.5703125" style="2" customWidth="1"/>
    <col min="7178" max="7178" width="11.5703125" style="2" customWidth="1"/>
    <col min="7179" max="7426" width="9.140625" style="2"/>
    <col min="7427" max="7428" width="14.28515625" style="2" customWidth="1"/>
    <col min="7429" max="7429" width="20.7109375" style="2" customWidth="1"/>
    <col min="7430" max="7430" width="50.7109375" style="2" customWidth="1"/>
    <col min="7431" max="7431" width="18.42578125" style="2" customWidth="1"/>
    <col min="7432" max="7432" width="14.28515625" style="2" customWidth="1"/>
    <col min="7433" max="7433" width="28.5703125" style="2" customWidth="1"/>
    <col min="7434" max="7434" width="11.5703125" style="2" customWidth="1"/>
    <col min="7435" max="7682" width="9.140625" style="2"/>
    <col min="7683" max="7684" width="14.28515625" style="2" customWidth="1"/>
    <col min="7685" max="7685" width="20.7109375" style="2" customWidth="1"/>
    <col min="7686" max="7686" width="50.7109375" style="2" customWidth="1"/>
    <col min="7687" max="7687" width="18.42578125" style="2" customWidth="1"/>
    <col min="7688" max="7688" width="14.28515625" style="2" customWidth="1"/>
    <col min="7689" max="7689" width="28.5703125" style="2" customWidth="1"/>
    <col min="7690" max="7690" width="11.5703125" style="2" customWidth="1"/>
    <col min="7691" max="7938" width="9.140625" style="2"/>
    <col min="7939" max="7940" width="14.28515625" style="2" customWidth="1"/>
    <col min="7941" max="7941" width="20.7109375" style="2" customWidth="1"/>
    <col min="7942" max="7942" width="50.7109375" style="2" customWidth="1"/>
    <col min="7943" max="7943" width="18.42578125" style="2" customWidth="1"/>
    <col min="7944" max="7944" width="14.28515625" style="2" customWidth="1"/>
    <col min="7945" max="7945" width="28.5703125" style="2" customWidth="1"/>
    <col min="7946" max="7946" width="11.5703125" style="2" customWidth="1"/>
    <col min="7947" max="8194" width="9.140625" style="2"/>
    <col min="8195" max="8196" width="14.28515625" style="2" customWidth="1"/>
    <col min="8197" max="8197" width="20.7109375" style="2" customWidth="1"/>
    <col min="8198" max="8198" width="50.7109375" style="2" customWidth="1"/>
    <col min="8199" max="8199" width="18.42578125" style="2" customWidth="1"/>
    <col min="8200" max="8200" width="14.28515625" style="2" customWidth="1"/>
    <col min="8201" max="8201" width="28.5703125" style="2" customWidth="1"/>
    <col min="8202" max="8202" width="11.5703125" style="2" customWidth="1"/>
    <col min="8203" max="8450" width="9.140625" style="2"/>
    <col min="8451" max="8452" width="14.28515625" style="2" customWidth="1"/>
    <col min="8453" max="8453" width="20.7109375" style="2" customWidth="1"/>
    <col min="8454" max="8454" width="50.7109375" style="2" customWidth="1"/>
    <col min="8455" max="8455" width="18.42578125" style="2" customWidth="1"/>
    <col min="8456" max="8456" width="14.28515625" style="2" customWidth="1"/>
    <col min="8457" max="8457" width="28.5703125" style="2" customWidth="1"/>
    <col min="8458" max="8458" width="11.5703125" style="2" customWidth="1"/>
    <col min="8459" max="8706" width="9.140625" style="2"/>
    <col min="8707" max="8708" width="14.28515625" style="2" customWidth="1"/>
    <col min="8709" max="8709" width="20.7109375" style="2" customWidth="1"/>
    <col min="8710" max="8710" width="50.7109375" style="2" customWidth="1"/>
    <col min="8711" max="8711" width="18.42578125" style="2" customWidth="1"/>
    <col min="8712" max="8712" width="14.28515625" style="2" customWidth="1"/>
    <col min="8713" max="8713" width="28.5703125" style="2" customWidth="1"/>
    <col min="8714" max="8714" width="11.5703125" style="2" customWidth="1"/>
    <col min="8715" max="8962" width="9.140625" style="2"/>
    <col min="8963" max="8964" width="14.28515625" style="2" customWidth="1"/>
    <col min="8965" max="8965" width="20.7109375" style="2" customWidth="1"/>
    <col min="8966" max="8966" width="50.7109375" style="2" customWidth="1"/>
    <col min="8967" max="8967" width="18.42578125" style="2" customWidth="1"/>
    <col min="8968" max="8968" width="14.28515625" style="2" customWidth="1"/>
    <col min="8969" max="8969" width="28.5703125" style="2" customWidth="1"/>
    <col min="8970" max="8970" width="11.5703125" style="2" customWidth="1"/>
    <col min="8971" max="9218" width="9.140625" style="2"/>
    <col min="9219" max="9220" width="14.28515625" style="2" customWidth="1"/>
    <col min="9221" max="9221" width="20.7109375" style="2" customWidth="1"/>
    <col min="9222" max="9222" width="50.7109375" style="2" customWidth="1"/>
    <col min="9223" max="9223" width="18.42578125" style="2" customWidth="1"/>
    <col min="9224" max="9224" width="14.28515625" style="2" customWidth="1"/>
    <col min="9225" max="9225" width="28.5703125" style="2" customWidth="1"/>
    <col min="9226" max="9226" width="11.5703125" style="2" customWidth="1"/>
    <col min="9227" max="9474" width="9.140625" style="2"/>
    <col min="9475" max="9476" width="14.28515625" style="2" customWidth="1"/>
    <col min="9477" max="9477" width="20.7109375" style="2" customWidth="1"/>
    <col min="9478" max="9478" width="50.7109375" style="2" customWidth="1"/>
    <col min="9479" max="9479" width="18.42578125" style="2" customWidth="1"/>
    <col min="9480" max="9480" width="14.28515625" style="2" customWidth="1"/>
    <col min="9481" max="9481" width="28.5703125" style="2" customWidth="1"/>
    <col min="9482" max="9482" width="11.5703125" style="2" customWidth="1"/>
    <col min="9483" max="9730" width="9.140625" style="2"/>
    <col min="9731" max="9732" width="14.28515625" style="2" customWidth="1"/>
    <col min="9733" max="9733" width="20.7109375" style="2" customWidth="1"/>
    <col min="9734" max="9734" width="50.7109375" style="2" customWidth="1"/>
    <col min="9735" max="9735" width="18.42578125" style="2" customWidth="1"/>
    <col min="9736" max="9736" width="14.28515625" style="2" customWidth="1"/>
    <col min="9737" max="9737" width="28.5703125" style="2" customWidth="1"/>
    <col min="9738" max="9738" width="11.5703125" style="2" customWidth="1"/>
    <col min="9739" max="9986" width="9.140625" style="2"/>
    <col min="9987" max="9988" width="14.28515625" style="2" customWidth="1"/>
    <col min="9989" max="9989" width="20.7109375" style="2" customWidth="1"/>
    <col min="9990" max="9990" width="50.7109375" style="2" customWidth="1"/>
    <col min="9991" max="9991" width="18.42578125" style="2" customWidth="1"/>
    <col min="9992" max="9992" width="14.28515625" style="2" customWidth="1"/>
    <col min="9993" max="9993" width="28.5703125" style="2" customWidth="1"/>
    <col min="9994" max="9994" width="11.5703125" style="2" customWidth="1"/>
    <col min="9995" max="10242" width="9.140625" style="2"/>
    <col min="10243" max="10244" width="14.28515625" style="2" customWidth="1"/>
    <col min="10245" max="10245" width="20.7109375" style="2" customWidth="1"/>
    <col min="10246" max="10246" width="50.7109375" style="2" customWidth="1"/>
    <col min="10247" max="10247" width="18.42578125" style="2" customWidth="1"/>
    <col min="10248" max="10248" width="14.28515625" style="2" customWidth="1"/>
    <col min="10249" max="10249" width="28.5703125" style="2" customWidth="1"/>
    <col min="10250" max="10250" width="11.5703125" style="2" customWidth="1"/>
    <col min="10251" max="10498" width="9.140625" style="2"/>
    <col min="10499" max="10500" width="14.28515625" style="2" customWidth="1"/>
    <col min="10501" max="10501" width="20.7109375" style="2" customWidth="1"/>
    <col min="10502" max="10502" width="50.7109375" style="2" customWidth="1"/>
    <col min="10503" max="10503" width="18.42578125" style="2" customWidth="1"/>
    <col min="10504" max="10504" width="14.28515625" style="2" customWidth="1"/>
    <col min="10505" max="10505" width="28.5703125" style="2" customWidth="1"/>
    <col min="10506" max="10506" width="11.5703125" style="2" customWidth="1"/>
    <col min="10507" max="10754" width="9.140625" style="2"/>
    <col min="10755" max="10756" width="14.28515625" style="2" customWidth="1"/>
    <col min="10757" max="10757" width="20.7109375" style="2" customWidth="1"/>
    <col min="10758" max="10758" width="50.7109375" style="2" customWidth="1"/>
    <col min="10759" max="10759" width="18.42578125" style="2" customWidth="1"/>
    <col min="10760" max="10760" width="14.28515625" style="2" customWidth="1"/>
    <col min="10761" max="10761" width="28.5703125" style="2" customWidth="1"/>
    <col min="10762" max="10762" width="11.5703125" style="2" customWidth="1"/>
    <col min="10763" max="11010" width="9.140625" style="2"/>
    <col min="11011" max="11012" width="14.28515625" style="2" customWidth="1"/>
    <col min="11013" max="11013" width="20.7109375" style="2" customWidth="1"/>
    <col min="11014" max="11014" width="50.7109375" style="2" customWidth="1"/>
    <col min="11015" max="11015" width="18.42578125" style="2" customWidth="1"/>
    <col min="11016" max="11016" width="14.28515625" style="2" customWidth="1"/>
    <col min="11017" max="11017" width="28.5703125" style="2" customWidth="1"/>
    <col min="11018" max="11018" width="11.5703125" style="2" customWidth="1"/>
    <col min="11019" max="11266" width="9.140625" style="2"/>
    <col min="11267" max="11268" width="14.28515625" style="2" customWidth="1"/>
    <col min="11269" max="11269" width="20.7109375" style="2" customWidth="1"/>
    <col min="11270" max="11270" width="50.7109375" style="2" customWidth="1"/>
    <col min="11271" max="11271" width="18.42578125" style="2" customWidth="1"/>
    <col min="11272" max="11272" width="14.28515625" style="2" customWidth="1"/>
    <col min="11273" max="11273" width="28.5703125" style="2" customWidth="1"/>
    <col min="11274" max="11274" width="11.5703125" style="2" customWidth="1"/>
    <col min="11275" max="11522" width="9.140625" style="2"/>
    <col min="11523" max="11524" width="14.28515625" style="2" customWidth="1"/>
    <col min="11525" max="11525" width="20.7109375" style="2" customWidth="1"/>
    <col min="11526" max="11526" width="50.7109375" style="2" customWidth="1"/>
    <col min="11527" max="11527" width="18.42578125" style="2" customWidth="1"/>
    <col min="11528" max="11528" width="14.28515625" style="2" customWidth="1"/>
    <col min="11529" max="11529" width="28.5703125" style="2" customWidth="1"/>
    <col min="11530" max="11530" width="11.5703125" style="2" customWidth="1"/>
    <col min="11531" max="11778" width="9.140625" style="2"/>
    <col min="11779" max="11780" width="14.28515625" style="2" customWidth="1"/>
    <col min="11781" max="11781" width="20.7109375" style="2" customWidth="1"/>
    <col min="11782" max="11782" width="50.7109375" style="2" customWidth="1"/>
    <col min="11783" max="11783" width="18.42578125" style="2" customWidth="1"/>
    <col min="11784" max="11784" width="14.28515625" style="2" customWidth="1"/>
    <col min="11785" max="11785" width="28.5703125" style="2" customWidth="1"/>
    <col min="11786" max="11786" width="11.5703125" style="2" customWidth="1"/>
    <col min="11787" max="12034" width="9.140625" style="2"/>
    <col min="12035" max="12036" width="14.28515625" style="2" customWidth="1"/>
    <col min="12037" max="12037" width="20.7109375" style="2" customWidth="1"/>
    <col min="12038" max="12038" width="50.7109375" style="2" customWidth="1"/>
    <col min="12039" max="12039" width="18.42578125" style="2" customWidth="1"/>
    <col min="12040" max="12040" width="14.28515625" style="2" customWidth="1"/>
    <col min="12041" max="12041" width="28.5703125" style="2" customWidth="1"/>
    <col min="12042" max="12042" width="11.5703125" style="2" customWidth="1"/>
    <col min="12043" max="12290" width="9.140625" style="2"/>
    <col min="12291" max="12292" width="14.28515625" style="2" customWidth="1"/>
    <col min="12293" max="12293" width="20.7109375" style="2" customWidth="1"/>
    <col min="12294" max="12294" width="50.7109375" style="2" customWidth="1"/>
    <col min="12295" max="12295" width="18.42578125" style="2" customWidth="1"/>
    <col min="12296" max="12296" width="14.28515625" style="2" customWidth="1"/>
    <col min="12297" max="12297" width="28.5703125" style="2" customWidth="1"/>
    <col min="12298" max="12298" width="11.5703125" style="2" customWidth="1"/>
    <col min="12299" max="12546" width="9.140625" style="2"/>
    <col min="12547" max="12548" width="14.28515625" style="2" customWidth="1"/>
    <col min="12549" max="12549" width="20.7109375" style="2" customWidth="1"/>
    <col min="12550" max="12550" width="50.7109375" style="2" customWidth="1"/>
    <col min="12551" max="12551" width="18.42578125" style="2" customWidth="1"/>
    <col min="12552" max="12552" width="14.28515625" style="2" customWidth="1"/>
    <col min="12553" max="12553" width="28.5703125" style="2" customWidth="1"/>
    <col min="12554" max="12554" width="11.5703125" style="2" customWidth="1"/>
    <col min="12555" max="12802" width="9.140625" style="2"/>
    <col min="12803" max="12804" width="14.28515625" style="2" customWidth="1"/>
    <col min="12805" max="12805" width="20.7109375" style="2" customWidth="1"/>
    <col min="12806" max="12806" width="50.7109375" style="2" customWidth="1"/>
    <col min="12807" max="12807" width="18.42578125" style="2" customWidth="1"/>
    <col min="12808" max="12808" width="14.28515625" style="2" customWidth="1"/>
    <col min="12809" max="12809" width="28.5703125" style="2" customWidth="1"/>
    <col min="12810" max="12810" width="11.5703125" style="2" customWidth="1"/>
    <col min="12811" max="13058" width="9.140625" style="2"/>
    <col min="13059" max="13060" width="14.28515625" style="2" customWidth="1"/>
    <col min="13061" max="13061" width="20.7109375" style="2" customWidth="1"/>
    <col min="13062" max="13062" width="50.7109375" style="2" customWidth="1"/>
    <col min="13063" max="13063" width="18.42578125" style="2" customWidth="1"/>
    <col min="13064" max="13064" width="14.28515625" style="2" customWidth="1"/>
    <col min="13065" max="13065" width="28.5703125" style="2" customWidth="1"/>
    <col min="13066" max="13066" width="11.5703125" style="2" customWidth="1"/>
    <col min="13067" max="13314" width="9.140625" style="2"/>
    <col min="13315" max="13316" width="14.28515625" style="2" customWidth="1"/>
    <col min="13317" max="13317" width="20.7109375" style="2" customWidth="1"/>
    <col min="13318" max="13318" width="50.7109375" style="2" customWidth="1"/>
    <col min="13319" max="13319" width="18.42578125" style="2" customWidth="1"/>
    <col min="13320" max="13320" width="14.28515625" style="2" customWidth="1"/>
    <col min="13321" max="13321" width="28.5703125" style="2" customWidth="1"/>
    <col min="13322" max="13322" width="11.5703125" style="2" customWidth="1"/>
    <col min="13323" max="13570" width="9.140625" style="2"/>
    <col min="13571" max="13572" width="14.28515625" style="2" customWidth="1"/>
    <col min="13573" max="13573" width="20.7109375" style="2" customWidth="1"/>
    <col min="13574" max="13574" width="50.7109375" style="2" customWidth="1"/>
    <col min="13575" max="13575" width="18.42578125" style="2" customWidth="1"/>
    <col min="13576" max="13576" width="14.28515625" style="2" customWidth="1"/>
    <col min="13577" max="13577" width="28.5703125" style="2" customWidth="1"/>
    <col min="13578" max="13578" width="11.5703125" style="2" customWidth="1"/>
    <col min="13579" max="13826" width="9.140625" style="2"/>
    <col min="13827" max="13828" width="14.28515625" style="2" customWidth="1"/>
    <col min="13829" max="13829" width="20.7109375" style="2" customWidth="1"/>
    <col min="13830" max="13830" width="50.7109375" style="2" customWidth="1"/>
    <col min="13831" max="13831" width="18.42578125" style="2" customWidth="1"/>
    <col min="13832" max="13832" width="14.28515625" style="2" customWidth="1"/>
    <col min="13833" max="13833" width="28.5703125" style="2" customWidth="1"/>
    <col min="13834" max="13834" width="11.5703125" style="2" customWidth="1"/>
    <col min="13835" max="14082" width="9.140625" style="2"/>
    <col min="14083" max="14084" width="14.28515625" style="2" customWidth="1"/>
    <col min="14085" max="14085" width="20.7109375" style="2" customWidth="1"/>
    <col min="14086" max="14086" width="50.7109375" style="2" customWidth="1"/>
    <col min="14087" max="14087" width="18.42578125" style="2" customWidth="1"/>
    <col min="14088" max="14088" width="14.28515625" style="2" customWidth="1"/>
    <col min="14089" max="14089" width="28.5703125" style="2" customWidth="1"/>
    <col min="14090" max="14090" width="11.5703125" style="2" customWidth="1"/>
    <col min="14091" max="14338" width="9.140625" style="2"/>
    <col min="14339" max="14340" width="14.28515625" style="2" customWidth="1"/>
    <col min="14341" max="14341" width="20.7109375" style="2" customWidth="1"/>
    <col min="14342" max="14342" width="50.7109375" style="2" customWidth="1"/>
    <col min="14343" max="14343" width="18.42578125" style="2" customWidth="1"/>
    <col min="14344" max="14344" width="14.28515625" style="2" customWidth="1"/>
    <col min="14345" max="14345" width="28.5703125" style="2" customWidth="1"/>
    <col min="14346" max="14346" width="11.5703125" style="2" customWidth="1"/>
    <col min="14347" max="14594" width="9.140625" style="2"/>
    <col min="14595" max="14596" width="14.28515625" style="2" customWidth="1"/>
    <col min="14597" max="14597" width="20.7109375" style="2" customWidth="1"/>
    <col min="14598" max="14598" width="50.7109375" style="2" customWidth="1"/>
    <col min="14599" max="14599" width="18.42578125" style="2" customWidth="1"/>
    <col min="14600" max="14600" width="14.28515625" style="2" customWidth="1"/>
    <col min="14601" max="14601" width="28.5703125" style="2" customWidth="1"/>
    <col min="14602" max="14602" width="11.5703125" style="2" customWidth="1"/>
    <col min="14603" max="14850" width="9.140625" style="2"/>
    <col min="14851" max="14852" width="14.28515625" style="2" customWidth="1"/>
    <col min="14853" max="14853" width="20.7109375" style="2" customWidth="1"/>
    <col min="14854" max="14854" width="50.7109375" style="2" customWidth="1"/>
    <col min="14855" max="14855" width="18.42578125" style="2" customWidth="1"/>
    <col min="14856" max="14856" width="14.28515625" style="2" customWidth="1"/>
    <col min="14857" max="14857" width="28.5703125" style="2" customWidth="1"/>
    <col min="14858" max="14858" width="11.5703125" style="2" customWidth="1"/>
    <col min="14859" max="15106" width="9.140625" style="2"/>
    <col min="15107" max="15108" width="14.28515625" style="2" customWidth="1"/>
    <col min="15109" max="15109" width="20.7109375" style="2" customWidth="1"/>
    <col min="15110" max="15110" width="50.7109375" style="2" customWidth="1"/>
    <col min="15111" max="15111" width="18.42578125" style="2" customWidth="1"/>
    <col min="15112" max="15112" width="14.28515625" style="2" customWidth="1"/>
    <col min="15113" max="15113" width="28.5703125" style="2" customWidth="1"/>
    <col min="15114" max="15114" width="11.5703125" style="2" customWidth="1"/>
    <col min="15115" max="15362" width="9.140625" style="2"/>
    <col min="15363" max="15364" width="14.28515625" style="2" customWidth="1"/>
    <col min="15365" max="15365" width="20.7109375" style="2" customWidth="1"/>
    <col min="15366" max="15366" width="50.7109375" style="2" customWidth="1"/>
    <col min="15367" max="15367" width="18.42578125" style="2" customWidth="1"/>
    <col min="15368" max="15368" width="14.28515625" style="2" customWidth="1"/>
    <col min="15369" max="15369" width="28.5703125" style="2" customWidth="1"/>
    <col min="15370" max="15370" width="11.5703125" style="2" customWidth="1"/>
    <col min="15371" max="15618" width="9.140625" style="2"/>
    <col min="15619" max="15620" width="14.28515625" style="2" customWidth="1"/>
    <col min="15621" max="15621" width="20.7109375" style="2" customWidth="1"/>
    <col min="15622" max="15622" width="50.7109375" style="2" customWidth="1"/>
    <col min="15623" max="15623" width="18.42578125" style="2" customWidth="1"/>
    <col min="15624" max="15624" width="14.28515625" style="2" customWidth="1"/>
    <col min="15625" max="15625" width="28.5703125" style="2" customWidth="1"/>
    <col min="15626" max="15626" width="11.5703125" style="2" customWidth="1"/>
    <col min="15627" max="15874" width="9.140625" style="2"/>
    <col min="15875" max="15876" width="14.28515625" style="2" customWidth="1"/>
    <col min="15877" max="15877" width="20.7109375" style="2" customWidth="1"/>
    <col min="15878" max="15878" width="50.7109375" style="2" customWidth="1"/>
    <col min="15879" max="15879" width="18.42578125" style="2" customWidth="1"/>
    <col min="15880" max="15880" width="14.28515625" style="2" customWidth="1"/>
    <col min="15881" max="15881" width="28.5703125" style="2" customWidth="1"/>
    <col min="15882" max="15882" width="11.5703125" style="2" customWidth="1"/>
    <col min="15883" max="16130" width="9.140625" style="2"/>
    <col min="16131" max="16132" width="14.28515625" style="2" customWidth="1"/>
    <col min="16133" max="16133" width="20.7109375" style="2" customWidth="1"/>
    <col min="16134" max="16134" width="50.7109375" style="2" customWidth="1"/>
    <col min="16135" max="16135" width="18.42578125" style="2" customWidth="1"/>
    <col min="16136" max="16136" width="14.28515625" style="2" customWidth="1"/>
    <col min="16137" max="16137" width="28.5703125" style="2" customWidth="1"/>
    <col min="16138" max="16138" width="11.5703125" style="2" customWidth="1"/>
    <col min="16139" max="16384" width="9.140625" style="2"/>
  </cols>
  <sheetData>
    <row r="1" spans="1:9" ht="27" customHeight="1">
      <c r="A1" s="105" t="s">
        <v>177</v>
      </c>
      <c r="B1" s="105" t="s">
        <v>178</v>
      </c>
      <c r="C1" s="106" t="s">
        <v>221</v>
      </c>
      <c r="D1" s="106" t="s">
        <v>222</v>
      </c>
      <c r="E1" s="106" t="s">
        <v>223</v>
      </c>
      <c r="F1" s="106" t="s">
        <v>224</v>
      </c>
      <c r="G1" s="106" t="s">
        <v>214</v>
      </c>
    </row>
    <row r="2" spans="1:9" ht="15.75">
      <c r="A2" s="246"/>
      <c r="B2" s="263"/>
      <c r="C2" s="259"/>
      <c r="D2" s="260"/>
      <c r="E2" s="261"/>
      <c r="F2" s="262"/>
      <c r="G2" s="208">
        <v>0</v>
      </c>
      <c r="H2" s="104"/>
      <c r="I2" s="104"/>
    </row>
    <row r="3" spans="1:9" s="104" customFormat="1" ht="15.75">
      <c r="A3" s="199"/>
      <c r="B3" s="200"/>
      <c r="C3" s="113"/>
      <c r="D3" s="110"/>
      <c r="E3" s="111"/>
      <c r="F3" s="112"/>
      <c r="G3" s="208">
        <v>0</v>
      </c>
    </row>
    <row r="4" spans="1:9" ht="15.75">
      <c r="A4" s="199"/>
      <c r="B4" s="200"/>
      <c r="C4" s="109"/>
      <c r="D4" s="114"/>
      <c r="E4" s="111"/>
      <c r="F4" s="112"/>
      <c r="G4" s="208">
        <v>0</v>
      </c>
      <c r="H4" s="104"/>
      <c r="I4" s="104"/>
    </row>
    <row r="5" spans="1:9" s="104" customFormat="1" ht="15.75">
      <c r="A5" s="199"/>
      <c r="B5" s="200"/>
      <c r="C5" s="109"/>
      <c r="D5" s="110"/>
      <c r="E5" s="111"/>
      <c r="F5" s="112"/>
      <c r="G5" s="208">
        <v>0</v>
      </c>
    </row>
    <row r="6" spans="1:9" ht="15.75">
      <c r="A6" s="199"/>
      <c r="B6" s="200"/>
      <c r="C6" s="109"/>
      <c r="D6" s="110"/>
      <c r="E6" s="111"/>
      <c r="F6" s="112"/>
      <c r="G6" s="208">
        <v>0</v>
      </c>
      <c r="H6" s="104"/>
      <c r="I6" s="104"/>
    </row>
    <row r="7" spans="1:9" ht="15.75">
      <c r="A7" s="199"/>
      <c r="B7" s="200"/>
      <c r="C7" s="109"/>
      <c r="D7" s="110"/>
      <c r="E7" s="111"/>
      <c r="F7" s="112"/>
      <c r="G7" s="208">
        <v>0</v>
      </c>
      <c r="H7" s="104"/>
      <c r="I7" s="104"/>
    </row>
    <row r="8" spans="1:9" s="104" customFormat="1" ht="15.75">
      <c r="A8" s="199"/>
      <c r="B8" s="200"/>
      <c r="C8" s="109"/>
      <c r="D8" s="110"/>
      <c r="E8" s="111"/>
      <c r="F8" s="112"/>
      <c r="G8" s="208">
        <v>0</v>
      </c>
    </row>
    <row r="9" spans="1:9" s="1" customFormat="1">
      <c r="E9" s="115"/>
    </row>
    <row r="10" spans="1:9" s="1" customFormat="1">
      <c r="E10" s="115"/>
    </row>
    <row r="11" spans="1:9" s="1" customFormat="1">
      <c r="E11" s="115"/>
    </row>
    <row r="12" spans="1:9" s="1" customFormat="1">
      <c r="E12" s="115"/>
    </row>
    <row r="13" spans="1:9" s="1" customFormat="1">
      <c r="E13" s="115"/>
    </row>
    <row r="14" spans="1:9" s="1" customFormat="1">
      <c r="E14" s="115"/>
    </row>
    <row r="15" spans="1:9" s="1" customFormat="1">
      <c r="E15" s="115"/>
    </row>
    <row r="16" spans="1:9" s="1" customFormat="1">
      <c r="E16" s="115"/>
    </row>
    <row r="17" spans="5:5" s="1" customFormat="1">
      <c r="E17" s="115"/>
    </row>
    <row r="18" spans="5:5" s="1" customFormat="1">
      <c r="E18" s="115"/>
    </row>
    <row r="19" spans="5:5" s="1" customFormat="1">
      <c r="E19" s="115"/>
    </row>
    <row r="20" spans="5:5" s="1" customFormat="1">
      <c r="E20" s="115"/>
    </row>
    <row r="21" spans="5:5" s="1" customFormat="1">
      <c r="E21" s="115"/>
    </row>
    <row r="22" spans="5:5" s="1" customFormat="1">
      <c r="E22" s="115"/>
    </row>
    <row r="23" spans="5:5" s="1" customFormat="1">
      <c r="E23" s="115"/>
    </row>
    <row r="24" spans="5:5" s="1" customFormat="1">
      <c r="E24" s="115"/>
    </row>
    <row r="25" spans="5:5" s="1" customFormat="1">
      <c r="E25" s="115"/>
    </row>
    <row r="26" spans="5:5" s="1" customFormat="1">
      <c r="E26" s="115"/>
    </row>
    <row r="27" spans="5:5" s="1" customFormat="1">
      <c r="E27" s="115"/>
    </row>
    <row r="28" spans="5:5" s="1" customFormat="1">
      <c r="E28" s="115"/>
    </row>
    <row r="29" spans="5:5" s="1" customFormat="1">
      <c r="E29" s="115"/>
    </row>
    <row r="30" spans="5:5" s="1" customFormat="1">
      <c r="E30" s="115"/>
    </row>
    <row r="31" spans="5:5" s="1" customFormat="1">
      <c r="E31" s="115"/>
    </row>
    <row r="32" spans="5:5" s="1" customFormat="1">
      <c r="E32" s="115"/>
    </row>
    <row r="33" spans="5:5" s="1" customFormat="1">
      <c r="E33" s="115"/>
    </row>
    <row r="34" spans="5:5" s="1" customFormat="1">
      <c r="E34" s="115"/>
    </row>
    <row r="35" spans="5:5" s="1" customFormat="1">
      <c r="E35" s="115"/>
    </row>
    <row r="36" spans="5:5" s="1" customFormat="1">
      <c r="E36" s="115"/>
    </row>
    <row r="37" spans="5:5" s="1" customFormat="1">
      <c r="E37" s="115"/>
    </row>
    <row r="38" spans="5:5" s="1" customFormat="1">
      <c r="E38" s="115"/>
    </row>
    <row r="39" spans="5:5" s="1" customFormat="1">
      <c r="E39" s="115"/>
    </row>
    <row r="40" spans="5:5" s="1" customFormat="1">
      <c r="E40" s="115"/>
    </row>
    <row r="41" spans="5:5" s="1" customFormat="1">
      <c r="E41" s="115"/>
    </row>
    <row r="42" spans="5:5" s="1" customFormat="1">
      <c r="E42" s="115"/>
    </row>
    <row r="43" spans="5:5" s="1" customFormat="1">
      <c r="E43" s="115"/>
    </row>
    <row r="44" spans="5:5" s="1" customFormat="1">
      <c r="E44" s="115"/>
    </row>
    <row r="45" spans="5:5" s="1" customFormat="1">
      <c r="E45" s="115"/>
    </row>
    <row r="46" spans="5:5" s="1" customFormat="1">
      <c r="E46" s="115"/>
    </row>
    <row r="47" spans="5:5" s="1" customFormat="1">
      <c r="E47" s="115"/>
    </row>
    <row r="48" spans="5:5" s="1" customFormat="1">
      <c r="E48" s="115"/>
    </row>
    <row r="49" spans="5:5" s="1" customFormat="1">
      <c r="E49" s="115"/>
    </row>
    <row r="50" spans="5:5" s="1" customFormat="1">
      <c r="E50" s="115"/>
    </row>
    <row r="51" spans="5:5" s="1" customFormat="1">
      <c r="E51" s="115"/>
    </row>
    <row r="52" spans="5:5" s="1" customFormat="1">
      <c r="E52" s="115"/>
    </row>
    <row r="53" spans="5:5" s="1" customFormat="1">
      <c r="E53" s="115"/>
    </row>
    <row r="54" spans="5:5" s="1" customFormat="1">
      <c r="E54" s="115"/>
    </row>
    <row r="55" spans="5:5" s="1" customFormat="1">
      <c r="E55" s="115"/>
    </row>
    <row r="56" spans="5:5" s="1" customFormat="1">
      <c r="E56" s="115"/>
    </row>
    <row r="57" spans="5:5" s="1" customFormat="1">
      <c r="E57" s="115"/>
    </row>
    <row r="58" spans="5:5" s="1" customFormat="1">
      <c r="E58" s="115"/>
    </row>
    <row r="59" spans="5:5" s="1" customFormat="1">
      <c r="E59" s="115"/>
    </row>
    <row r="60" spans="5:5" s="1" customFormat="1">
      <c r="E60" s="115"/>
    </row>
    <row r="61" spans="5:5" s="1" customFormat="1">
      <c r="E61" s="115"/>
    </row>
    <row r="62" spans="5:5" s="1" customFormat="1">
      <c r="E62" s="115"/>
    </row>
    <row r="63" spans="5:5" s="1" customFormat="1">
      <c r="E63" s="115"/>
    </row>
    <row r="64" spans="5:5" s="1" customFormat="1">
      <c r="E64" s="115"/>
    </row>
    <row r="65" spans="5:5" s="1" customFormat="1">
      <c r="E65" s="115"/>
    </row>
    <row r="66" spans="5:5" s="1" customFormat="1">
      <c r="E66" s="115"/>
    </row>
    <row r="67" spans="5:5" s="1" customFormat="1">
      <c r="E67" s="115"/>
    </row>
    <row r="68" spans="5:5" s="1" customFormat="1">
      <c r="E68" s="115"/>
    </row>
    <row r="69" spans="5:5" s="1" customFormat="1">
      <c r="E69" s="115"/>
    </row>
    <row r="70" spans="5:5" s="1" customFormat="1">
      <c r="E70" s="115"/>
    </row>
    <row r="71" spans="5:5" s="1" customFormat="1">
      <c r="E71" s="115"/>
    </row>
    <row r="72" spans="5:5" s="1" customFormat="1">
      <c r="E72" s="115"/>
    </row>
    <row r="73" spans="5:5" s="1" customFormat="1">
      <c r="E73" s="115"/>
    </row>
    <row r="74" spans="5:5" s="1" customFormat="1">
      <c r="E74" s="115"/>
    </row>
    <row r="75" spans="5:5" s="1" customFormat="1">
      <c r="E75" s="115"/>
    </row>
    <row r="76" spans="5:5" s="1" customFormat="1">
      <c r="E76" s="115"/>
    </row>
    <row r="77" spans="5:5" s="1" customFormat="1">
      <c r="E77" s="115"/>
    </row>
    <row r="78" spans="5:5" s="1" customFormat="1">
      <c r="E78" s="115"/>
    </row>
    <row r="79" spans="5:5" s="1" customFormat="1">
      <c r="E79" s="115"/>
    </row>
    <row r="80" spans="5:5" s="1" customFormat="1">
      <c r="E80" s="115"/>
    </row>
    <row r="81" spans="5:5" s="1" customFormat="1">
      <c r="E81" s="115"/>
    </row>
    <row r="82" spans="5:5" s="1" customFormat="1">
      <c r="E82" s="115"/>
    </row>
    <row r="83" spans="5:5" s="1" customFormat="1">
      <c r="E83" s="115"/>
    </row>
    <row r="84" spans="5:5" s="1" customFormat="1">
      <c r="E84" s="115"/>
    </row>
    <row r="85" spans="5:5" s="1" customFormat="1">
      <c r="E85" s="115"/>
    </row>
    <row r="86" spans="5:5" s="1" customFormat="1">
      <c r="E86" s="115"/>
    </row>
    <row r="87" spans="5:5" s="1" customFormat="1">
      <c r="E87" s="115"/>
    </row>
    <row r="88" spans="5:5" s="1" customFormat="1">
      <c r="E88" s="115"/>
    </row>
    <row r="89" spans="5:5" s="1" customFormat="1">
      <c r="E89" s="115"/>
    </row>
    <row r="90" spans="5:5" s="1" customFormat="1">
      <c r="E90" s="115"/>
    </row>
    <row r="91" spans="5:5" s="1" customFormat="1">
      <c r="E91" s="115"/>
    </row>
    <row r="92" spans="5:5" s="1" customFormat="1">
      <c r="E92" s="115"/>
    </row>
    <row r="93" spans="5:5" s="1" customFormat="1">
      <c r="E93" s="115"/>
    </row>
    <row r="94" spans="5:5" s="1" customFormat="1">
      <c r="E94" s="115"/>
    </row>
    <row r="95" spans="5:5" s="1" customFormat="1">
      <c r="E95" s="115"/>
    </row>
    <row r="96" spans="5:5" s="1" customFormat="1">
      <c r="E96" s="115"/>
    </row>
    <row r="97" spans="5:5" s="1" customFormat="1">
      <c r="E97" s="115"/>
    </row>
    <row r="98" spans="5:5" s="1" customFormat="1">
      <c r="E98" s="115"/>
    </row>
    <row r="99" spans="5:5" s="1" customFormat="1">
      <c r="E99" s="115"/>
    </row>
    <row r="100" spans="5:5" s="1" customFormat="1">
      <c r="E100" s="115"/>
    </row>
    <row r="101" spans="5:5" s="1" customFormat="1">
      <c r="E101" s="115"/>
    </row>
    <row r="102" spans="5:5" s="1" customFormat="1">
      <c r="E102" s="115"/>
    </row>
    <row r="103" spans="5:5" s="1" customFormat="1">
      <c r="E103" s="115"/>
    </row>
    <row r="104" spans="5:5" s="1" customFormat="1">
      <c r="E104" s="115"/>
    </row>
    <row r="105" spans="5:5" s="1" customFormat="1">
      <c r="E105" s="115"/>
    </row>
    <row r="106" spans="5:5" s="1" customFormat="1">
      <c r="E106" s="115"/>
    </row>
    <row r="107" spans="5:5" s="1" customFormat="1">
      <c r="E107" s="115"/>
    </row>
    <row r="108" spans="5:5" s="1" customFormat="1">
      <c r="E108" s="115"/>
    </row>
    <row r="109" spans="5:5" s="1" customFormat="1">
      <c r="E109" s="115"/>
    </row>
    <row r="110" spans="5:5" s="1" customFormat="1">
      <c r="E110" s="115"/>
    </row>
    <row r="111" spans="5:5" s="1" customFormat="1">
      <c r="E111" s="115"/>
    </row>
    <row r="112" spans="5:5" s="1" customFormat="1">
      <c r="E112" s="115"/>
    </row>
    <row r="113" spans="5:5" s="1" customFormat="1">
      <c r="E113" s="115"/>
    </row>
    <row r="114" spans="5:5" s="1" customFormat="1">
      <c r="E114" s="115"/>
    </row>
    <row r="115" spans="5:5" s="1" customFormat="1">
      <c r="E115" s="115"/>
    </row>
    <row r="116" spans="5:5" s="1" customFormat="1">
      <c r="E116" s="115"/>
    </row>
    <row r="117" spans="5:5" s="1" customFormat="1">
      <c r="E117" s="115"/>
    </row>
    <row r="118" spans="5:5" s="1" customFormat="1">
      <c r="E118" s="115"/>
    </row>
    <row r="119" spans="5:5" s="1" customFormat="1">
      <c r="E119" s="115"/>
    </row>
  </sheetData>
  <protectedRanges>
    <protectedRange sqref="C3:F8" name="Intervalo2_1"/>
    <protectedRange sqref="B3:B8" name="Intervalo2"/>
    <protectedRange sqref="A3:A8" name="Intervalo2_2"/>
    <protectedRange sqref="C2:F2" name="Intervalo2_1_1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5" orientation="landscape" horizontalDpi="4294967294" verticalDpi="4294967294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78"/>
  <sheetViews>
    <sheetView zoomScale="70" zoomScaleNormal="70" workbookViewId="0">
      <selection activeCell="H16" sqref="H16"/>
    </sheetView>
  </sheetViews>
  <sheetFormatPr defaultRowHeight="15"/>
  <cols>
    <col min="1" max="1" width="26.85546875" bestFit="1" customWidth="1"/>
    <col min="2" max="2" width="57.5703125" bestFit="1" customWidth="1"/>
    <col min="3" max="3" width="19" customWidth="1"/>
    <col min="4" max="4" width="62.42578125" bestFit="1" customWidth="1"/>
    <col min="5" max="5" width="71.5703125" bestFit="1" customWidth="1"/>
    <col min="6" max="6" width="14.5703125" customWidth="1"/>
    <col min="7" max="7" width="12.42578125" bestFit="1" customWidth="1"/>
    <col min="8" max="8" width="16" bestFit="1" customWidth="1"/>
    <col min="9" max="9" width="92" bestFit="1" customWidth="1"/>
  </cols>
  <sheetData>
    <row r="1" spans="1:10" ht="31.5">
      <c r="A1" s="264" t="s">
        <v>177</v>
      </c>
      <c r="B1" s="264" t="s">
        <v>178</v>
      </c>
      <c r="C1" s="265" t="s">
        <v>225</v>
      </c>
      <c r="D1" s="265" t="s">
        <v>226</v>
      </c>
      <c r="E1" s="265" t="s">
        <v>227</v>
      </c>
      <c r="F1" s="265" t="s">
        <v>228</v>
      </c>
      <c r="G1" s="265" t="s">
        <v>229</v>
      </c>
      <c r="H1" s="526" t="s">
        <v>230</v>
      </c>
      <c r="I1" s="265" t="s">
        <v>231</v>
      </c>
    </row>
    <row r="2" spans="1:10">
      <c r="A2" s="199" t="s">
        <v>825</v>
      </c>
      <c r="B2" s="200" t="s">
        <v>544</v>
      </c>
      <c r="C2" s="579">
        <v>31145185000156</v>
      </c>
      <c r="D2" s="580" t="s">
        <v>545</v>
      </c>
      <c r="E2" s="581" t="s">
        <v>546</v>
      </c>
      <c r="F2" s="572" t="s">
        <v>547</v>
      </c>
      <c r="G2" s="573">
        <v>44742</v>
      </c>
      <c r="H2" s="642">
        <v>7000</v>
      </c>
      <c r="I2" s="269" t="s">
        <v>820</v>
      </c>
      <c r="J2" s="104"/>
    </row>
    <row r="3" spans="1:10">
      <c r="A3" s="199" t="s">
        <v>825</v>
      </c>
      <c r="B3" s="200" t="s">
        <v>544</v>
      </c>
      <c r="C3" s="641" t="s">
        <v>917</v>
      </c>
      <c r="D3" s="580" t="s">
        <v>815</v>
      </c>
      <c r="E3" s="583" t="s">
        <v>548</v>
      </c>
      <c r="F3" s="575">
        <v>44652</v>
      </c>
      <c r="G3" s="576">
        <v>44742</v>
      </c>
      <c r="H3" s="642">
        <v>0</v>
      </c>
      <c r="I3" s="272" t="s">
        <v>819</v>
      </c>
    </row>
    <row r="4" spans="1:10">
      <c r="A4" s="199" t="s">
        <v>825</v>
      </c>
      <c r="B4" s="200" t="s">
        <v>544</v>
      </c>
      <c r="C4" s="584" t="s">
        <v>893</v>
      </c>
      <c r="D4" s="580" t="s">
        <v>549</v>
      </c>
      <c r="E4" s="585" t="s">
        <v>550</v>
      </c>
      <c r="F4" s="575">
        <v>44652</v>
      </c>
      <c r="G4" s="576">
        <v>44742</v>
      </c>
      <c r="H4" s="642">
        <v>24591</v>
      </c>
      <c r="I4" s="273" t="s">
        <v>821</v>
      </c>
      <c r="J4" s="104"/>
    </row>
    <row r="5" spans="1:10">
      <c r="A5" s="199" t="s">
        <v>825</v>
      </c>
      <c r="B5" s="200" t="s">
        <v>544</v>
      </c>
      <c r="C5" s="586">
        <v>12882148000186</v>
      </c>
      <c r="D5" s="580" t="s">
        <v>551</v>
      </c>
      <c r="E5" s="585" t="s">
        <v>552</v>
      </c>
      <c r="F5" s="575">
        <v>44652</v>
      </c>
      <c r="G5" s="576">
        <v>44742</v>
      </c>
      <c r="H5" s="642">
        <v>450</v>
      </c>
      <c r="I5" s="276" t="s">
        <v>822</v>
      </c>
    </row>
    <row r="6" spans="1:10">
      <c r="A6" s="199" t="s">
        <v>825</v>
      </c>
      <c r="B6" s="200" t="s">
        <v>544</v>
      </c>
      <c r="C6" s="584" t="s">
        <v>915</v>
      </c>
      <c r="D6" s="580" t="s">
        <v>553</v>
      </c>
      <c r="E6" s="585" t="s">
        <v>554</v>
      </c>
      <c r="F6" s="575">
        <v>44652</v>
      </c>
      <c r="G6" s="576">
        <v>45017</v>
      </c>
      <c r="H6" s="642">
        <v>13000</v>
      </c>
      <c r="I6" s="276" t="s">
        <v>823</v>
      </c>
      <c r="J6" s="104"/>
    </row>
    <row r="7" spans="1:10">
      <c r="A7" s="199" t="s">
        <v>825</v>
      </c>
      <c r="B7" s="200" t="s">
        <v>544</v>
      </c>
      <c r="C7" s="584" t="s">
        <v>916</v>
      </c>
      <c r="D7" s="580" t="s">
        <v>816</v>
      </c>
      <c r="E7" s="585" t="s">
        <v>817</v>
      </c>
      <c r="F7" s="575">
        <v>44673</v>
      </c>
      <c r="G7" s="576">
        <v>45038</v>
      </c>
      <c r="H7" s="642">
        <v>0</v>
      </c>
      <c r="I7" s="276" t="s">
        <v>824</v>
      </c>
      <c r="J7" s="104"/>
    </row>
    <row r="8" spans="1:10">
      <c r="A8" s="199" t="s">
        <v>825</v>
      </c>
      <c r="B8" s="200" t="s">
        <v>544</v>
      </c>
      <c r="C8" s="589" t="s">
        <v>860</v>
      </c>
      <c r="D8" s="580" t="s">
        <v>861</v>
      </c>
      <c r="E8" s="581" t="s">
        <v>862</v>
      </c>
      <c r="F8" s="577" t="s">
        <v>863</v>
      </c>
      <c r="G8" s="578" t="s">
        <v>864</v>
      </c>
      <c r="H8" s="642">
        <v>1500</v>
      </c>
      <c r="I8" s="269" t="s">
        <v>859</v>
      </c>
    </row>
    <row r="9" spans="1:10">
      <c r="A9" s="199" t="s">
        <v>825</v>
      </c>
      <c r="B9" s="200" t="s">
        <v>544</v>
      </c>
      <c r="C9" s="582">
        <v>22544432000104</v>
      </c>
      <c r="D9" s="639" t="s">
        <v>908</v>
      </c>
      <c r="E9" s="640" t="s">
        <v>909</v>
      </c>
      <c r="F9" s="587">
        <v>44652</v>
      </c>
      <c r="G9" s="573">
        <v>45017</v>
      </c>
      <c r="H9" s="642">
        <v>0</v>
      </c>
      <c r="I9" s="269" t="s">
        <v>910</v>
      </c>
      <c r="J9" s="104"/>
    </row>
    <row r="10" spans="1:10">
      <c r="A10" s="248"/>
      <c r="B10" s="266"/>
      <c r="C10" s="270"/>
      <c r="D10" s="279"/>
      <c r="E10" s="268"/>
      <c r="F10" s="577"/>
      <c r="G10" s="571"/>
      <c r="H10" s="574">
        <v>0</v>
      </c>
      <c r="I10" s="269"/>
      <c r="J10" s="104"/>
    </row>
    <row r="11" spans="1:10">
      <c r="A11" s="248"/>
      <c r="B11" s="266"/>
      <c r="C11" s="280"/>
      <c r="D11" s="281"/>
      <c r="E11" s="268"/>
      <c r="F11" s="588"/>
      <c r="G11" s="571"/>
      <c r="H11" s="574">
        <v>0</v>
      </c>
      <c r="I11" s="276"/>
    </row>
    <row r="12" spans="1:10" ht="15.75">
      <c r="A12" s="248"/>
      <c r="B12" s="266"/>
      <c r="C12" s="282"/>
      <c r="D12" s="279"/>
      <c r="E12" s="268"/>
      <c r="F12" s="275"/>
      <c r="G12" s="266"/>
      <c r="H12" s="524">
        <v>0</v>
      </c>
      <c r="I12" s="269"/>
      <c r="J12" s="104"/>
    </row>
    <row r="13" spans="1:10" ht="15.75">
      <c r="A13" s="248"/>
      <c r="B13" s="266"/>
      <c r="C13" s="270"/>
      <c r="D13" s="279"/>
      <c r="E13" s="268"/>
      <c r="F13" s="275"/>
      <c r="G13" s="266"/>
      <c r="H13" s="524">
        <v>0</v>
      </c>
      <c r="I13" s="269"/>
      <c r="J13" s="104"/>
    </row>
    <row r="14" spans="1:10" ht="15.75">
      <c r="A14" s="248"/>
      <c r="B14" s="266"/>
      <c r="C14" s="283"/>
      <c r="D14" s="279"/>
      <c r="E14" s="268"/>
      <c r="F14" s="278"/>
      <c r="G14" s="266"/>
      <c r="H14" s="524">
        <v>0</v>
      </c>
      <c r="I14" s="269"/>
      <c r="J14" s="104"/>
    </row>
    <row r="15" spans="1:10" ht="15.75">
      <c r="A15" s="248"/>
      <c r="B15" s="266"/>
      <c r="C15" s="283"/>
      <c r="D15" s="279"/>
      <c r="E15" s="268"/>
      <c r="F15" s="278"/>
      <c r="G15" s="266"/>
      <c r="H15" s="524">
        <v>0</v>
      </c>
      <c r="I15" s="269"/>
      <c r="J15" s="104"/>
    </row>
    <row r="16" spans="1:10" ht="15.75">
      <c r="A16" s="248"/>
      <c r="B16" s="266"/>
      <c r="C16" s="270"/>
      <c r="D16" s="279"/>
      <c r="E16" s="268"/>
      <c r="F16" s="278"/>
      <c r="G16" s="266"/>
      <c r="H16" s="524" t="s">
        <v>412</v>
      </c>
      <c r="I16" s="269"/>
      <c r="J16" s="104"/>
    </row>
    <row r="17" spans="1:10" ht="15.75">
      <c r="A17" s="248"/>
      <c r="B17" s="266"/>
      <c r="C17" s="270"/>
      <c r="D17" s="279"/>
      <c r="E17" s="268"/>
      <c r="F17" s="278"/>
      <c r="G17" s="266"/>
      <c r="H17" s="524">
        <v>0</v>
      </c>
      <c r="I17" s="269"/>
      <c r="J17" s="104"/>
    </row>
    <row r="18" spans="1:10" ht="15.75">
      <c r="A18" s="248"/>
      <c r="B18" s="266"/>
      <c r="C18" s="280"/>
      <c r="D18" s="279"/>
      <c r="E18" s="274"/>
      <c r="F18" s="275"/>
      <c r="G18" s="266"/>
      <c r="H18" s="524">
        <v>0</v>
      </c>
      <c r="I18" s="276"/>
    </row>
    <row r="19" spans="1:10" ht="15.75">
      <c r="A19" s="248"/>
      <c r="B19" s="266"/>
      <c r="C19" s="283"/>
      <c r="D19" s="279"/>
      <c r="E19" s="268"/>
      <c r="F19" s="278"/>
      <c r="G19" s="266"/>
      <c r="H19" s="524">
        <v>0</v>
      </c>
      <c r="I19" s="269"/>
    </row>
    <row r="20" spans="1:10" ht="15.75">
      <c r="A20" s="248"/>
      <c r="B20" s="266"/>
      <c r="C20" s="270"/>
      <c r="D20" s="279"/>
      <c r="E20" s="268"/>
      <c r="F20" s="278"/>
      <c r="G20" s="266"/>
      <c r="H20" s="524">
        <v>0</v>
      </c>
      <c r="I20" s="269"/>
      <c r="J20" s="104"/>
    </row>
    <row r="21" spans="1:10" ht="15.75">
      <c r="A21" s="248"/>
      <c r="B21" s="266"/>
      <c r="C21" s="270"/>
      <c r="D21" s="279"/>
      <c r="E21" s="268"/>
      <c r="F21" s="278"/>
      <c r="G21" s="266"/>
      <c r="H21" s="524">
        <v>0</v>
      </c>
      <c r="I21" s="269"/>
      <c r="J21" s="104"/>
    </row>
    <row r="22" spans="1:10" ht="15.75">
      <c r="A22" s="248"/>
      <c r="B22" s="266"/>
      <c r="C22" s="270"/>
      <c r="D22" s="279"/>
      <c r="E22" s="268"/>
      <c r="F22" s="278"/>
      <c r="G22" s="266"/>
      <c r="H22" s="524">
        <v>0</v>
      </c>
      <c r="I22" s="269"/>
      <c r="J22" s="104"/>
    </row>
    <row r="23" spans="1:10" ht="15.75">
      <c r="A23" s="248"/>
      <c r="B23" s="266"/>
      <c r="C23" s="277"/>
      <c r="D23" s="267"/>
      <c r="E23" s="274"/>
      <c r="F23" s="275"/>
      <c r="G23" s="266"/>
      <c r="H23" s="524">
        <v>0</v>
      </c>
      <c r="I23" s="276"/>
    </row>
    <row r="24" spans="1:10" ht="15.75">
      <c r="A24" s="248"/>
      <c r="B24" s="266"/>
      <c r="C24" s="277"/>
      <c r="D24" s="267"/>
      <c r="E24" s="274"/>
      <c r="F24" s="275"/>
      <c r="G24" s="266"/>
      <c r="H24" s="524">
        <v>0</v>
      </c>
      <c r="I24" s="276"/>
    </row>
    <row r="25" spans="1:10" ht="15.75">
      <c r="A25" s="248"/>
      <c r="B25" s="266"/>
      <c r="C25" s="277"/>
      <c r="D25" s="267"/>
      <c r="E25" s="274"/>
      <c r="F25" s="275"/>
      <c r="G25" s="266"/>
      <c r="H25" s="524">
        <v>0</v>
      </c>
      <c r="I25" s="276"/>
      <c r="J25" s="104"/>
    </row>
    <row r="26" spans="1:10" ht="15.75">
      <c r="A26" s="248"/>
      <c r="B26" s="266"/>
      <c r="C26" s="277"/>
      <c r="D26" s="267"/>
      <c r="E26" s="274"/>
      <c r="F26" s="275"/>
      <c r="G26" s="266"/>
      <c r="H26" s="524">
        <v>0</v>
      </c>
      <c r="I26" s="276"/>
    </row>
    <row r="27" spans="1:10" ht="15.75">
      <c r="A27" s="248"/>
      <c r="B27" s="266"/>
      <c r="C27" s="277"/>
      <c r="D27" s="267"/>
      <c r="E27" s="274"/>
      <c r="F27" s="275"/>
      <c r="G27" s="266"/>
      <c r="H27" s="524">
        <v>0</v>
      </c>
      <c r="I27" s="276"/>
    </row>
    <row r="28" spans="1:10" ht="15.75">
      <c r="A28" s="248"/>
      <c r="B28" s="266"/>
      <c r="C28" s="277"/>
      <c r="D28" s="267"/>
      <c r="E28" s="274"/>
      <c r="F28" s="275"/>
      <c r="G28" s="266"/>
      <c r="H28" s="524">
        <v>0</v>
      </c>
      <c r="I28" s="276"/>
    </row>
    <row r="29" spans="1:10" ht="15.75">
      <c r="A29" s="248"/>
      <c r="B29" s="266"/>
      <c r="C29" s="277"/>
      <c r="D29" s="267"/>
      <c r="E29" s="274"/>
      <c r="F29" s="284"/>
      <c r="G29" s="266"/>
      <c r="H29" s="524">
        <v>0</v>
      </c>
      <c r="I29" s="276"/>
      <c r="J29" s="104"/>
    </row>
    <row r="30" spans="1:10" ht="15.75">
      <c r="A30" s="248"/>
      <c r="B30" s="266"/>
      <c r="C30" s="277"/>
      <c r="D30" s="267"/>
      <c r="E30" s="274"/>
      <c r="F30" s="275"/>
      <c r="G30" s="266"/>
      <c r="H30" s="524">
        <v>0</v>
      </c>
      <c r="I30" s="276"/>
      <c r="J30" s="104"/>
    </row>
    <row r="31" spans="1:10" ht="15.75">
      <c r="A31" s="248"/>
      <c r="B31" s="266"/>
      <c r="C31" s="277"/>
      <c r="D31" s="267"/>
      <c r="E31" s="274"/>
      <c r="F31" s="275"/>
      <c r="G31" s="285"/>
      <c r="H31" s="524">
        <v>0</v>
      </c>
      <c r="I31" s="286"/>
    </row>
    <row r="32" spans="1:10" ht="15.75">
      <c r="A32" s="248"/>
      <c r="B32" s="266"/>
      <c r="C32" s="277"/>
      <c r="D32" s="267"/>
      <c r="E32" s="274"/>
      <c r="F32" s="275"/>
      <c r="G32" s="266"/>
      <c r="H32" s="524">
        <v>0</v>
      </c>
      <c r="I32" s="276"/>
    </row>
    <row r="33" spans="1:10" ht="15.75">
      <c r="A33" s="248"/>
      <c r="B33" s="266"/>
      <c r="C33" s="287"/>
      <c r="D33" s="267"/>
      <c r="E33" s="274"/>
      <c r="F33" s="288"/>
      <c r="G33" s="266"/>
      <c r="H33" s="524">
        <v>0</v>
      </c>
      <c r="I33" s="276"/>
      <c r="J33" s="104"/>
    </row>
    <row r="34" spans="1:10" ht="15.75">
      <c r="A34" s="248"/>
      <c r="B34" s="266"/>
      <c r="C34" s="287"/>
      <c r="D34" s="267"/>
      <c r="E34" s="274"/>
      <c r="F34" s="275"/>
      <c r="G34" s="285"/>
      <c r="H34" s="524">
        <v>0</v>
      </c>
      <c r="I34" s="289"/>
    </row>
    <row r="35" spans="1:10" ht="15.75">
      <c r="A35" s="248"/>
      <c r="B35" s="266"/>
      <c r="C35" s="277"/>
      <c r="D35" s="267"/>
      <c r="E35" s="274"/>
      <c r="F35" s="288"/>
      <c r="G35" s="266"/>
      <c r="H35" s="524">
        <v>0</v>
      </c>
      <c r="I35" s="276"/>
      <c r="J35" s="104"/>
    </row>
    <row r="36" spans="1:10" ht="15.75">
      <c r="A36" s="248"/>
      <c r="B36" s="290"/>
      <c r="C36" s="291"/>
      <c r="D36" s="279"/>
      <c r="E36" s="292"/>
      <c r="F36" s="293"/>
      <c r="G36" s="294"/>
      <c r="H36" s="524">
        <v>0</v>
      </c>
      <c r="I36" s="295"/>
      <c r="J36" s="104"/>
    </row>
    <row r="37" spans="1:10" ht="15.75">
      <c r="A37" s="248"/>
      <c r="B37" s="266"/>
      <c r="C37" s="296"/>
      <c r="D37" s="281"/>
      <c r="E37" s="297"/>
      <c r="F37" s="275"/>
      <c r="G37" s="298"/>
      <c r="H37" s="524">
        <v>0</v>
      </c>
      <c r="I37" s="299"/>
    </row>
    <row r="38" spans="1:10" ht="15.75">
      <c r="A38" s="248"/>
      <c r="B38" s="266"/>
      <c r="C38" s="296"/>
      <c r="D38" s="281"/>
      <c r="E38" s="274"/>
      <c r="F38" s="275"/>
      <c r="G38" s="300"/>
      <c r="H38" s="524">
        <v>0</v>
      </c>
      <c r="I38" s="301"/>
    </row>
    <row r="39" spans="1:10" ht="15.75">
      <c r="A39" s="248"/>
      <c r="B39" s="266"/>
      <c r="C39" s="277"/>
      <c r="D39" s="267"/>
      <c r="E39" s="274"/>
      <c r="F39" s="275"/>
      <c r="G39" s="266"/>
      <c r="H39" s="524">
        <v>0</v>
      </c>
      <c r="I39" s="276"/>
    </row>
    <row r="40" spans="1:10" ht="15.75">
      <c r="A40" s="248"/>
      <c r="B40" s="266"/>
      <c r="C40" s="277"/>
      <c r="D40" s="267"/>
      <c r="E40" s="274"/>
      <c r="F40" s="275"/>
      <c r="G40" s="266"/>
      <c r="H40" s="524">
        <v>0</v>
      </c>
      <c r="I40" s="276"/>
    </row>
    <row r="41" spans="1:10" ht="15.75">
      <c r="A41" s="248"/>
      <c r="B41" s="266"/>
      <c r="C41" s="277"/>
      <c r="D41" s="267"/>
      <c r="E41" s="274"/>
      <c r="F41" s="275"/>
      <c r="G41" s="266"/>
      <c r="H41" s="524">
        <v>0</v>
      </c>
      <c r="I41" s="269"/>
    </row>
    <row r="42" spans="1:10" ht="15.75">
      <c r="A42" s="248"/>
      <c r="B42" s="266"/>
      <c r="C42" s="277"/>
      <c r="D42" s="267"/>
      <c r="E42" s="274"/>
      <c r="F42" s="275"/>
      <c r="G42" s="266"/>
      <c r="H42" s="524">
        <v>0</v>
      </c>
      <c r="I42" s="276"/>
    </row>
    <row r="43" spans="1:10" ht="15.75">
      <c r="A43" s="248"/>
      <c r="B43" s="249"/>
      <c r="C43" s="270"/>
      <c r="D43" s="267"/>
      <c r="E43" s="271"/>
      <c r="F43" s="302"/>
      <c r="G43" s="249"/>
      <c r="H43" s="524">
        <v>0</v>
      </c>
      <c r="I43" s="303"/>
    </row>
    <row r="44" spans="1:10" ht="15.75">
      <c r="A44" s="248"/>
      <c r="B44" s="266"/>
      <c r="C44" s="277"/>
      <c r="D44" s="267"/>
      <c r="E44" s="274"/>
      <c r="F44" s="275"/>
      <c r="G44" s="266"/>
      <c r="H44" s="524">
        <v>0</v>
      </c>
      <c r="I44" s="276"/>
    </row>
    <row r="45" spans="1:10" ht="15.75">
      <c r="A45" s="248"/>
      <c r="B45" s="266"/>
      <c r="C45" s="277"/>
      <c r="D45" s="304"/>
      <c r="E45" s="305"/>
      <c r="F45" s="306"/>
      <c r="G45" s="266"/>
      <c r="H45" s="524">
        <v>0</v>
      </c>
      <c r="I45" s="307"/>
    </row>
    <row r="46" spans="1:10" ht="15.75">
      <c r="A46" s="248"/>
      <c r="B46" s="266"/>
      <c r="C46" s="277"/>
      <c r="D46" s="304"/>
      <c r="E46" s="305"/>
      <c r="F46" s="306"/>
      <c r="G46" s="266"/>
      <c r="H46" s="208">
        <v>0</v>
      </c>
      <c r="I46" s="308"/>
    </row>
    <row r="47" spans="1:10" ht="15.75">
      <c r="A47" s="248"/>
      <c r="B47" s="266"/>
      <c r="C47" s="277"/>
      <c r="D47" s="304"/>
      <c r="E47" s="305"/>
      <c r="F47" s="306"/>
      <c r="G47" s="250"/>
      <c r="H47" s="208">
        <v>0</v>
      </c>
      <c r="I47" s="307"/>
    </row>
    <row r="48" spans="1:10" ht="15.75">
      <c r="A48" s="248"/>
      <c r="B48" s="266"/>
      <c r="C48" s="309"/>
      <c r="D48" s="310"/>
      <c r="E48" s="311"/>
      <c r="F48" s="312"/>
      <c r="G48" s="313"/>
      <c r="H48" s="208">
        <v>0</v>
      </c>
      <c r="I48" s="314"/>
    </row>
    <row r="49" spans="1:9" ht="15.75">
      <c r="A49" s="248"/>
      <c r="B49" s="266"/>
      <c r="C49" s="315"/>
      <c r="D49" s="315"/>
      <c r="E49" s="268"/>
      <c r="F49" s="315"/>
      <c r="G49" s="316"/>
      <c r="H49" s="208">
        <v>0</v>
      </c>
      <c r="I49" s="317"/>
    </row>
    <row r="50" spans="1:9" ht="15.75">
      <c r="A50" s="248"/>
      <c r="B50" s="249"/>
      <c r="C50" s="318"/>
      <c r="D50" s="319"/>
      <c r="E50" s="320"/>
      <c r="F50" s="321"/>
      <c r="G50" s="322"/>
      <c r="H50" s="208">
        <v>0</v>
      </c>
      <c r="I50" s="323"/>
    </row>
    <row r="51" spans="1:9" ht="15.75">
      <c r="A51" s="248"/>
      <c r="B51" s="249"/>
      <c r="C51" s="250"/>
      <c r="D51" s="251"/>
      <c r="E51" s="320"/>
      <c r="F51" s="250"/>
      <c r="G51" s="253"/>
      <c r="H51" s="208">
        <v>0</v>
      </c>
      <c r="I51" s="5"/>
    </row>
    <row r="52" spans="1:9" ht="15.75">
      <c r="A52" s="248"/>
      <c r="B52" s="249"/>
      <c r="C52" s="250"/>
      <c r="D52" s="251"/>
      <c r="E52" s="252"/>
      <c r="F52" s="250"/>
      <c r="G52" s="253"/>
      <c r="H52" s="208">
        <v>0</v>
      </c>
      <c r="I52" s="5"/>
    </row>
    <row r="53" spans="1:9" ht="15.75">
      <c r="A53" s="248"/>
      <c r="B53" s="249"/>
      <c r="C53" s="324"/>
      <c r="D53" s="325"/>
      <c r="E53" s="326"/>
      <c r="F53" s="327"/>
      <c r="G53" s="255"/>
      <c r="H53" s="208">
        <v>0</v>
      </c>
      <c r="I53" s="328"/>
    </row>
    <row r="54" spans="1:9" ht="15.75">
      <c r="A54" s="248"/>
      <c r="B54" s="249"/>
      <c r="C54" s="287"/>
      <c r="D54" s="344"/>
      <c r="E54" s="326"/>
      <c r="F54" s="327"/>
      <c r="G54" s="255"/>
      <c r="H54" s="208">
        <v>0</v>
      </c>
      <c r="I54" s="328"/>
    </row>
    <row r="55" spans="1:9" ht="15.75">
      <c r="A55" s="248"/>
      <c r="B55" s="249"/>
      <c r="C55" s="287"/>
      <c r="D55" s="344"/>
      <c r="E55" s="326"/>
      <c r="F55" s="327"/>
      <c r="G55" s="255"/>
      <c r="H55" s="208">
        <v>0</v>
      </c>
      <c r="I55" s="328"/>
    </row>
    <row r="56" spans="1:9" ht="15.75">
      <c r="A56" s="248"/>
      <c r="B56" s="249"/>
      <c r="C56" s="287"/>
      <c r="D56" s="345"/>
      <c r="E56" s="326"/>
      <c r="F56" s="327"/>
      <c r="G56" s="255"/>
      <c r="H56" s="208">
        <v>0</v>
      </c>
      <c r="I56" s="244"/>
    </row>
    <row r="57" spans="1:9">
      <c r="B57" s="107"/>
    </row>
    <row r="58" spans="1:9">
      <c r="B58" s="107"/>
    </row>
    <row r="59" spans="1:9">
      <c r="B59" s="107"/>
    </row>
    <row r="60" spans="1:9">
      <c r="B60" s="107"/>
    </row>
    <row r="61" spans="1:9">
      <c r="B61" s="107"/>
    </row>
    <row r="62" spans="1:9">
      <c r="B62" s="107"/>
    </row>
    <row r="63" spans="1:9">
      <c r="B63" s="107"/>
    </row>
    <row r="64" spans="1:9">
      <c r="B64" s="107"/>
    </row>
    <row r="65" spans="2:2">
      <c r="B65" s="107"/>
    </row>
    <row r="66" spans="2:2">
      <c r="B66" s="107"/>
    </row>
    <row r="67" spans="2:2">
      <c r="B67" s="107"/>
    </row>
    <row r="68" spans="2:2">
      <c r="B68" s="107"/>
    </row>
    <row r="69" spans="2:2">
      <c r="B69" s="107"/>
    </row>
    <row r="70" spans="2:2">
      <c r="B70" s="107"/>
    </row>
    <row r="71" spans="2:2">
      <c r="B71" s="107"/>
    </row>
    <row r="72" spans="2:2">
      <c r="B72" s="107"/>
    </row>
    <row r="73" spans="2:2">
      <c r="B73" s="107"/>
    </row>
    <row r="74" spans="2:2">
      <c r="B74" s="107"/>
    </row>
    <row r="75" spans="2:2">
      <c r="B75" s="107"/>
    </row>
    <row r="76" spans="2:2">
      <c r="B76" s="107"/>
    </row>
    <row r="77" spans="2:2">
      <c r="B77" s="107"/>
    </row>
    <row r="78" spans="2:2">
      <c r="B78" s="107"/>
    </row>
    <row r="79" spans="2:2">
      <c r="B79" s="107"/>
    </row>
    <row r="80" spans="2:2">
      <c r="B80" s="107"/>
    </row>
    <row r="81" spans="2:2">
      <c r="B81" s="107"/>
    </row>
    <row r="82" spans="2:2">
      <c r="B82" s="107"/>
    </row>
    <row r="83" spans="2:2">
      <c r="B83" s="107"/>
    </row>
    <row r="84" spans="2:2">
      <c r="B84" s="107"/>
    </row>
    <row r="85" spans="2:2">
      <c r="B85" s="107"/>
    </row>
    <row r="86" spans="2:2">
      <c r="B86" s="107"/>
    </row>
    <row r="87" spans="2:2">
      <c r="B87" s="107"/>
    </row>
    <row r="88" spans="2:2">
      <c r="B88" s="107"/>
    </row>
    <row r="89" spans="2:2">
      <c r="B89" s="107"/>
    </row>
    <row r="90" spans="2:2">
      <c r="B90" s="107"/>
    </row>
    <row r="91" spans="2:2">
      <c r="B91" s="107"/>
    </row>
    <row r="92" spans="2:2">
      <c r="B92" s="107"/>
    </row>
    <row r="93" spans="2:2">
      <c r="B93" s="107"/>
    </row>
    <row r="94" spans="2:2">
      <c r="B94" s="107"/>
    </row>
    <row r="95" spans="2:2">
      <c r="B95" s="107"/>
    </row>
    <row r="96" spans="2:2">
      <c r="B96" s="107"/>
    </row>
    <row r="97" spans="2:2">
      <c r="B97" s="107"/>
    </row>
    <row r="98" spans="2:2">
      <c r="B98" s="107"/>
    </row>
    <row r="99" spans="2:2">
      <c r="B99" s="107"/>
    </row>
    <row r="100" spans="2:2">
      <c r="B100" s="107"/>
    </row>
    <row r="101" spans="2:2">
      <c r="B101" s="107"/>
    </row>
    <row r="102" spans="2:2">
      <c r="B102" s="107"/>
    </row>
    <row r="103" spans="2:2">
      <c r="B103" s="107"/>
    </row>
    <row r="104" spans="2:2">
      <c r="B104" s="107"/>
    </row>
    <row r="105" spans="2:2">
      <c r="B105" s="107"/>
    </row>
    <row r="106" spans="2:2">
      <c r="B106" s="107"/>
    </row>
    <row r="107" spans="2:2">
      <c r="B107" s="107"/>
    </row>
    <row r="108" spans="2:2">
      <c r="B108" s="107"/>
    </row>
    <row r="109" spans="2:2">
      <c r="B109" s="107"/>
    </row>
    <row r="110" spans="2:2">
      <c r="B110" s="107"/>
    </row>
    <row r="111" spans="2:2">
      <c r="B111" s="107"/>
    </row>
    <row r="112" spans="2:2">
      <c r="B112" s="107"/>
    </row>
    <row r="113" spans="2:2">
      <c r="B113" s="107"/>
    </row>
    <row r="114" spans="2:2">
      <c r="B114" s="107"/>
    </row>
    <row r="115" spans="2:2">
      <c r="B115" s="107"/>
    </row>
    <row r="116" spans="2:2">
      <c r="B116" s="107"/>
    </row>
    <row r="117" spans="2:2">
      <c r="B117" s="107"/>
    </row>
    <row r="118" spans="2:2">
      <c r="B118" s="107"/>
    </row>
    <row r="119" spans="2:2">
      <c r="B119" s="107"/>
    </row>
    <row r="120" spans="2:2">
      <c r="B120" s="107"/>
    </row>
    <row r="121" spans="2:2">
      <c r="B121" s="107"/>
    </row>
    <row r="122" spans="2:2">
      <c r="B122" s="107"/>
    </row>
    <row r="123" spans="2:2">
      <c r="B123" s="107"/>
    </row>
    <row r="124" spans="2:2">
      <c r="B124" s="107"/>
    </row>
    <row r="125" spans="2:2">
      <c r="B125" s="107"/>
    </row>
    <row r="126" spans="2:2">
      <c r="B126" s="107"/>
    </row>
    <row r="127" spans="2:2">
      <c r="B127" s="107"/>
    </row>
    <row r="128" spans="2:2">
      <c r="B128" s="107"/>
    </row>
    <row r="129" spans="2:2">
      <c r="B129" s="107"/>
    </row>
    <row r="130" spans="2:2">
      <c r="B130" s="107"/>
    </row>
    <row r="131" spans="2:2">
      <c r="B131" s="107"/>
    </row>
    <row r="132" spans="2:2">
      <c r="B132" s="107"/>
    </row>
    <row r="133" spans="2:2">
      <c r="B133" s="107"/>
    </row>
    <row r="134" spans="2:2">
      <c r="B134" s="107"/>
    </row>
    <row r="135" spans="2:2">
      <c r="B135" s="107"/>
    </row>
    <row r="136" spans="2:2">
      <c r="B136" s="107"/>
    </row>
    <row r="137" spans="2:2">
      <c r="B137" s="107"/>
    </row>
    <row r="138" spans="2:2">
      <c r="B138" s="107"/>
    </row>
    <row r="139" spans="2:2">
      <c r="B139" s="107"/>
    </row>
    <row r="140" spans="2:2">
      <c r="B140" s="107"/>
    </row>
    <row r="141" spans="2:2">
      <c r="B141" s="107"/>
    </row>
    <row r="142" spans="2:2">
      <c r="B142" s="107"/>
    </row>
    <row r="143" spans="2:2">
      <c r="B143" s="107"/>
    </row>
    <row r="144" spans="2:2">
      <c r="B144" s="107"/>
    </row>
    <row r="145" spans="2:2">
      <c r="B145" s="107"/>
    </row>
    <row r="146" spans="2:2">
      <c r="B146" s="107"/>
    </row>
    <row r="147" spans="2:2">
      <c r="B147" s="107"/>
    </row>
    <row r="148" spans="2:2">
      <c r="B148" s="107"/>
    </row>
    <row r="149" spans="2:2">
      <c r="B149" s="107"/>
    </row>
    <row r="150" spans="2:2">
      <c r="B150" s="107"/>
    </row>
    <row r="151" spans="2:2">
      <c r="B151" s="107"/>
    </row>
    <row r="152" spans="2:2">
      <c r="B152" s="107"/>
    </row>
    <row r="153" spans="2:2">
      <c r="B153" s="107"/>
    </row>
    <row r="154" spans="2:2">
      <c r="B154" s="107"/>
    </row>
    <row r="155" spans="2:2">
      <c r="B155" s="107"/>
    </row>
    <row r="156" spans="2:2">
      <c r="B156" s="107"/>
    </row>
    <row r="157" spans="2:2">
      <c r="B157" s="107"/>
    </row>
    <row r="158" spans="2:2">
      <c r="B158" s="107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  <row r="169" spans="2:2">
      <c r="B169" s="2"/>
    </row>
    <row r="170" spans="2:2">
      <c r="B170" s="2"/>
    </row>
    <row r="171" spans="2:2">
      <c r="B171" s="2"/>
    </row>
    <row r="172" spans="2:2">
      <c r="B172" s="2"/>
    </row>
    <row r="173" spans="2:2">
      <c r="B173" s="2"/>
    </row>
    <row r="174" spans="2:2">
      <c r="B174" s="2"/>
    </row>
    <row r="175" spans="2:2">
      <c r="B175" s="2"/>
    </row>
    <row r="176" spans="2:2">
      <c r="B176" s="2"/>
    </row>
    <row r="177" spans="2:2">
      <c r="B177" s="2"/>
    </row>
    <row r="178" spans="2:2">
      <c r="B178" s="2"/>
    </row>
  </sheetData>
  <protectedRanges>
    <protectedRange sqref="E49 D2:E44" name="Intervalo2_2_1_2_1"/>
    <protectedRange sqref="D48:E48" name="Intervalo2_2_1_1_1_1"/>
    <protectedRange sqref="D51" name="Intervalo3_1_1_1_1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71"/>
  <sheetViews>
    <sheetView zoomScale="90" zoomScaleNormal="90" workbookViewId="0">
      <selection activeCell="E28" sqref="E28"/>
    </sheetView>
  </sheetViews>
  <sheetFormatPr defaultRowHeight="15"/>
  <cols>
    <col min="1" max="1" width="22.85546875" customWidth="1"/>
    <col min="2" max="2" width="58.85546875" customWidth="1"/>
    <col min="3" max="3" width="17.28515625" customWidth="1"/>
    <col min="4" max="4" width="49.140625" bestFit="1" customWidth="1"/>
    <col min="5" max="5" width="19.85546875" bestFit="1" customWidth="1"/>
    <col min="6" max="6" width="13.85546875" customWidth="1"/>
    <col min="8" max="8" width="13.5703125" bestFit="1" customWidth="1"/>
    <col min="9" max="9" width="64.42578125" customWidth="1"/>
  </cols>
  <sheetData>
    <row r="1" spans="1:10" ht="31.5">
      <c r="A1" s="207" t="s">
        <v>177</v>
      </c>
      <c r="B1" s="207" t="s">
        <v>178</v>
      </c>
      <c r="C1" s="106" t="s">
        <v>232</v>
      </c>
      <c r="D1" s="106" t="s">
        <v>226</v>
      </c>
      <c r="E1" s="106" t="s">
        <v>233</v>
      </c>
      <c r="F1" s="106" t="s">
        <v>228</v>
      </c>
      <c r="G1" s="106" t="s">
        <v>234</v>
      </c>
      <c r="H1" s="106" t="s">
        <v>235</v>
      </c>
      <c r="I1" s="106" t="s">
        <v>236</v>
      </c>
    </row>
    <row r="2" spans="1:10" ht="15.75">
      <c r="A2" s="205"/>
      <c r="B2" s="206"/>
      <c r="C2" s="329"/>
      <c r="D2" s="254"/>
      <c r="E2" s="254"/>
      <c r="F2" s="330"/>
      <c r="G2" s="331"/>
      <c r="H2" s="208">
        <v>0</v>
      </c>
      <c r="I2" s="201"/>
      <c r="J2" s="104"/>
    </row>
    <row r="3" spans="1:10" ht="15.75">
      <c r="A3" s="205"/>
      <c r="B3" s="206"/>
      <c r="C3" s="332"/>
      <c r="D3" s="333"/>
      <c r="E3" s="254"/>
      <c r="F3" s="330"/>
      <c r="G3" s="331"/>
      <c r="H3" s="208">
        <v>0</v>
      </c>
      <c r="I3" s="201"/>
      <c r="J3" s="108"/>
    </row>
    <row r="4" spans="1:10" ht="15.75">
      <c r="A4" s="205"/>
      <c r="B4" s="206"/>
      <c r="C4" s="334"/>
      <c r="D4" s="335"/>
      <c r="E4" s="254"/>
      <c r="F4" s="336"/>
      <c r="G4" s="241"/>
      <c r="H4" s="208">
        <v>0</v>
      </c>
      <c r="I4" s="202"/>
      <c r="J4" s="108"/>
    </row>
    <row r="5" spans="1:10" ht="15.75">
      <c r="A5" s="205"/>
      <c r="B5" s="206"/>
      <c r="C5" s="329"/>
      <c r="D5" s="337"/>
      <c r="E5" s="254"/>
      <c r="F5" s="330"/>
      <c r="G5" s="241"/>
      <c r="H5" s="208">
        <v>0</v>
      </c>
      <c r="I5" s="202"/>
    </row>
    <row r="6" spans="1:10" ht="15.75">
      <c r="A6" s="205"/>
      <c r="B6" s="206"/>
      <c r="C6" s="332"/>
      <c r="D6" s="338"/>
      <c r="E6" s="254"/>
      <c r="F6" s="330"/>
      <c r="G6" s="241"/>
      <c r="H6" s="208">
        <v>0</v>
      </c>
      <c r="I6" s="202"/>
    </row>
    <row r="7" spans="1:10" ht="15.75">
      <c r="A7" s="205"/>
      <c r="B7" s="206"/>
      <c r="C7" s="332"/>
      <c r="D7" s="338"/>
      <c r="E7" s="254"/>
      <c r="F7" s="330"/>
      <c r="G7" s="241"/>
      <c r="H7" s="208">
        <v>0</v>
      </c>
      <c r="I7" s="202"/>
    </row>
    <row r="8" spans="1:10" ht="15.75">
      <c r="A8" s="205"/>
      <c r="B8" s="206"/>
      <c r="C8" s="329"/>
      <c r="D8" s="254"/>
      <c r="E8" s="254"/>
      <c r="F8" s="330"/>
      <c r="G8" s="241"/>
      <c r="H8" s="208">
        <v>0</v>
      </c>
      <c r="I8" s="201"/>
    </row>
    <row r="9" spans="1:10" ht="15.75">
      <c r="A9" s="205"/>
      <c r="B9" s="206"/>
      <c r="C9" s="449"/>
      <c r="D9" s="245"/>
      <c r="E9" s="254"/>
      <c r="F9" s="256"/>
      <c r="G9" s="244"/>
      <c r="H9" s="208">
        <v>0</v>
      </c>
      <c r="I9" s="244"/>
    </row>
    <row r="10" spans="1:10" ht="15.75">
      <c r="A10" s="205"/>
      <c r="B10" s="206"/>
      <c r="C10" s="340"/>
      <c r="D10" s="245"/>
      <c r="E10" s="254"/>
      <c r="F10" s="256"/>
      <c r="G10" s="244"/>
      <c r="H10" s="208">
        <v>0</v>
      </c>
      <c r="I10" s="244"/>
    </row>
    <row r="11" spans="1:10" ht="14.25" customHeight="1">
      <c r="A11" s="205"/>
      <c r="B11" s="339"/>
      <c r="C11" s="340"/>
      <c r="D11" s="341"/>
      <c r="E11" s="342"/>
      <c r="F11" s="340"/>
      <c r="G11" s="343"/>
      <c r="H11" s="208">
        <v>0</v>
      </c>
      <c r="I11" s="244"/>
    </row>
    <row r="12" spans="1:10" ht="15.75">
      <c r="A12" s="205"/>
      <c r="B12" s="339"/>
      <c r="C12" s="340"/>
      <c r="D12" s="341"/>
      <c r="E12" s="342"/>
      <c r="F12" s="340"/>
      <c r="G12" s="343"/>
      <c r="H12" s="208">
        <v>0</v>
      </c>
      <c r="I12" s="244"/>
    </row>
    <row r="13" spans="1:10" ht="15.75">
      <c r="A13" s="199"/>
      <c r="B13" s="443"/>
      <c r="C13" s="444"/>
      <c r="D13" s="445"/>
      <c r="E13" s="446"/>
      <c r="F13" s="447"/>
      <c r="G13" s="448"/>
      <c r="H13" s="208">
        <v>0</v>
      </c>
      <c r="I13" s="244"/>
    </row>
    <row r="14" spans="1:10" ht="15.75">
      <c r="A14" s="199"/>
      <c r="B14" s="443"/>
      <c r="C14" s="444"/>
      <c r="D14" s="445"/>
      <c r="E14" s="446"/>
      <c r="F14" s="447"/>
      <c r="G14" s="448"/>
      <c r="H14" s="208">
        <v>0</v>
      </c>
      <c r="I14" s="244"/>
    </row>
    <row r="15" spans="1:10" ht="15.75">
      <c r="A15" s="205"/>
      <c r="B15" s="361"/>
      <c r="C15" s="340"/>
      <c r="D15" s="245"/>
      <c r="E15" s="254"/>
      <c r="F15" s="256"/>
      <c r="G15" s="396"/>
      <c r="H15" s="208">
        <v>0</v>
      </c>
      <c r="I15" s="244"/>
    </row>
    <row r="16" spans="1:10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>
      <c r="B21" s="2"/>
    </row>
    <row r="22" spans="2:2">
      <c r="B22" s="2"/>
    </row>
    <row r="23" spans="2:2">
      <c r="B23" s="2"/>
    </row>
    <row r="24" spans="2:2">
      <c r="B24" s="2"/>
    </row>
    <row r="25" spans="2:2">
      <c r="B25" s="2"/>
    </row>
    <row r="26" spans="2:2">
      <c r="B26" s="2"/>
    </row>
    <row r="27" spans="2:2">
      <c r="B27" s="2"/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/>
    </row>
    <row r="33" spans="2:2">
      <c r="B33" s="2"/>
    </row>
    <row r="34" spans="2:2">
      <c r="B34" s="2"/>
    </row>
    <row r="35" spans="2:2">
      <c r="B35" s="2"/>
    </row>
    <row r="36" spans="2:2">
      <c r="B36" s="2"/>
    </row>
    <row r="37" spans="2:2">
      <c r="B37" s="2"/>
    </row>
    <row r="38" spans="2:2">
      <c r="B38" s="2"/>
    </row>
    <row r="39" spans="2:2">
      <c r="B39" s="2"/>
    </row>
    <row r="40" spans="2:2">
      <c r="B40" s="2"/>
    </row>
    <row r="41" spans="2:2">
      <c r="B41" s="2"/>
    </row>
    <row r="42" spans="2:2">
      <c r="B42" s="2"/>
    </row>
    <row r="43" spans="2:2">
      <c r="B43" s="2"/>
    </row>
    <row r="44" spans="2:2">
      <c r="B44" s="2"/>
    </row>
    <row r="45" spans="2:2">
      <c r="B45" s="2"/>
    </row>
    <row r="46" spans="2:2">
      <c r="B46" s="2"/>
    </row>
    <row r="47" spans="2:2">
      <c r="B47" s="2"/>
    </row>
    <row r="48" spans="2:2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  <row r="53" spans="2:2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/>
    </row>
    <row r="58" spans="2:2">
      <c r="B58" s="2"/>
    </row>
    <row r="59" spans="2:2">
      <c r="B59" s="2"/>
    </row>
    <row r="60" spans="2:2">
      <c r="B60" s="2"/>
    </row>
    <row r="61" spans="2:2">
      <c r="B61" s="2"/>
    </row>
    <row r="62" spans="2:2">
      <c r="B62" s="2"/>
    </row>
    <row r="63" spans="2:2">
      <c r="B63" s="2"/>
    </row>
    <row r="64" spans="2:2">
      <c r="B64" s="2"/>
    </row>
    <row r="65" spans="2:2">
      <c r="B65" s="2"/>
    </row>
    <row r="66" spans="2:2">
      <c r="B66" s="2"/>
    </row>
    <row r="67" spans="2:2">
      <c r="B67" s="2"/>
    </row>
    <row r="68" spans="2:2">
      <c r="B68" s="2"/>
    </row>
    <row r="69" spans="2:2">
      <c r="B69" s="2"/>
    </row>
    <row r="70" spans="2:2">
      <c r="B70" s="2"/>
    </row>
    <row r="71" spans="2:2">
      <c r="B71" s="2"/>
    </row>
    <row r="72" spans="2:2">
      <c r="B72" s="2"/>
    </row>
    <row r="73" spans="2:2">
      <c r="B73" s="2"/>
    </row>
    <row r="74" spans="2:2">
      <c r="B74" s="2"/>
    </row>
    <row r="75" spans="2:2">
      <c r="B75" s="2"/>
    </row>
    <row r="76" spans="2:2">
      <c r="B76" s="2"/>
    </row>
    <row r="77" spans="2:2">
      <c r="B77" s="2"/>
    </row>
    <row r="78" spans="2:2">
      <c r="B78" s="2"/>
    </row>
    <row r="79" spans="2:2">
      <c r="B79" s="2"/>
    </row>
    <row r="80" spans="2:2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  <row r="103" spans="2:2">
      <c r="B103" s="2"/>
    </row>
    <row r="104" spans="2:2">
      <c r="B104" s="2"/>
    </row>
    <row r="105" spans="2:2">
      <c r="B105" s="2"/>
    </row>
    <row r="106" spans="2:2">
      <c r="B106" s="2"/>
    </row>
    <row r="107" spans="2:2">
      <c r="B107" s="2"/>
    </row>
    <row r="108" spans="2:2">
      <c r="B108" s="2"/>
    </row>
    <row r="109" spans="2:2">
      <c r="B109" s="2"/>
    </row>
    <row r="110" spans="2:2">
      <c r="B110" s="2"/>
    </row>
    <row r="111" spans="2:2">
      <c r="B111" s="2"/>
    </row>
    <row r="112" spans="2:2">
      <c r="B112" s="2"/>
    </row>
    <row r="113" spans="2:2">
      <c r="B113" s="2"/>
    </row>
    <row r="114" spans="2:2">
      <c r="B114" s="2"/>
    </row>
    <row r="115" spans="2:2">
      <c r="B115" s="2"/>
    </row>
    <row r="116" spans="2:2">
      <c r="B116" s="2"/>
    </row>
    <row r="117" spans="2:2">
      <c r="B117" s="2"/>
    </row>
    <row r="118" spans="2:2">
      <c r="B118" s="2"/>
    </row>
    <row r="119" spans="2:2">
      <c r="B119" s="2"/>
    </row>
    <row r="120" spans="2:2">
      <c r="B120" s="2"/>
    </row>
    <row r="121" spans="2:2">
      <c r="B121" s="2"/>
    </row>
    <row r="122" spans="2:2">
      <c r="B122" s="2"/>
    </row>
    <row r="123" spans="2:2">
      <c r="B123" s="2"/>
    </row>
    <row r="124" spans="2:2">
      <c r="B124" s="2"/>
    </row>
    <row r="125" spans="2:2">
      <c r="B125" s="2"/>
    </row>
    <row r="126" spans="2:2">
      <c r="B126" s="2"/>
    </row>
    <row r="127" spans="2:2">
      <c r="B127" s="2"/>
    </row>
    <row r="128" spans="2:2">
      <c r="B128" s="2"/>
    </row>
    <row r="129" spans="2:2">
      <c r="B129" s="2"/>
    </row>
    <row r="130" spans="2:2">
      <c r="B130" s="2"/>
    </row>
    <row r="131" spans="2:2">
      <c r="B131" s="2"/>
    </row>
    <row r="132" spans="2:2">
      <c r="B132" s="2"/>
    </row>
    <row r="133" spans="2:2">
      <c r="B133" s="2"/>
    </row>
    <row r="134" spans="2:2">
      <c r="B134" s="2"/>
    </row>
    <row r="135" spans="2:2">
      <c r="B135" s="2"/>
    </row>
    <row r="136" spans="2:2">
      <c r="B136" s="2"/>
    </row>
    <row r="137" spans="2:2">
      <c r="B137" s="2"/>
    </row>
    <row r="138" spans="2:2">
      <c r="B138" s="2"/>
    </row>
    <row r="139" spans="2:2">
      <c r="B139" s="2"/>
    </row>
    <row r="140" spans="2:2">
      <c r="B140" s="2"/>
    </row>
    <row r="141" spans="2:2">
      <c r="B141" s="2"/>
    </row>
    <row r="142" spans="2:2">
      <c r="B142" s="2"/>
    </row>
    <row r="143" spans="2:2">
      <c r="B143" s="2"/>
    </row>
    <row r="144" spans="2:2">
      <c r="B144" s="2"/>
    </row>
    <row r="145" spans="2:2">
      <c r="B145" s="2"/>
    </row>
    <row r="146" spans="2:2">
      <c r="B146" s="2"/>
    </row>
    <row r="147" spans="2:2">
      <c r="B147" s="2"/>
    </row>
    <row r="148" spans="2:2">
      <c r="B148" s="2"/>
    </row>
    <row r="149" spans="2:2">
      <c r="B149" s="2"/>
    </row>
    <row r="150" spans="2:2">
      <c r="B150" s="2"/>
    </row>
    <row r="151" spans="2:2">
      <c r="B151" s="2"/>
    </row>
    <row r="152" spans="2:2">
      <c r="B152" s="2"/>
    </row>
    <row r="153" spans="2:2">
      <c r="B153" s="2"/>
    </row>
    <row r="154" spans="2:2">
      <c r="B154" s="2"/>
    </row>
    <row r="155" spans="2:2">
      <c r="B155" s="2"/>
    </row>
    <row r="156" spans="2:2">
      <c r="B156" s="2"/>
    </row>
    <row r="157" spans="2:2">
      <c r="B157" s="2"/>
    </row>
    <row r="158" spans="2:2">
      <c r="B158" s="2"/>
    </row>
    <row r="159" spans="2:2">
      <c r="B159" s="2"/>
    </row>
    <row r="160" spans="2:2">
      <c r="B160" s="2"/>
    </row>
    <row r="161" spans="2:2">
      <c r="B161" s="2"/>
    </row>
    <row r="162" spans="2:2">
      <c r="B162" s="2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  <row r="169" spans="2:2">
      <c r="B169" s="2"/>
    </row>
    <row r="170" spans="2:2">
      <c r="B170" s="2"/>
    </row>
    <row r="171" spans="2:2">
      <c r="B171" s="2"/>
    </row>
  </sheetData>
  <protectedRanges>
    <protectedRange sqref="B2:B10 B15" name="Intervalo2_1"/>
    <protectedRange sqref="A2:A10 A15" name="Intervalo2_2_1"/>
    <protectedRange sqref="D2 D8" name="Intervalo2_1_1_1_1_1_1_1_1"/>
    <protectedRange sqref="D3" name="Intervalo2_2_3_1_1_1_1_1"/>
    <protectedRange sqref="D4" name="Intervalo2_2_2_1_1_1"/>
    <protectedRange sqref="D5" name="Intervalo2_2_1_1_1_1_1"/>
    <protectedRange sqref="D6:D7" name="Intervalo2_2_1_1_2_1_1_1_1"/>
    <protectedRange sqref="E2:E10 E15" name="Intervalo2_1_1_1_1_2_1_1_1"/>
    <protectedRange sqref="I2:I3" name="Intervalo2_1_1_1_1_4_1_1_1"/>
    <protectedRange sqref="D9:D10 D15" name="Intervalo2_2_1_2_1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7:N27"/>
  <sheetViews>
    <sheetView topLeftCell="A10" zoomScale="90" zoomScaleNormal="90" workbookViewId="0">
      <selection activeCell="I46" sqref="I46"/>
    </sheetView>
  </sheetViews>
  <sheetFormatPr defaultColWidth="9.140625" defaultRowHeight="15"/>
  <cols>
    <col min="1" max="1" width="38.42578125" style="67" customWidth="1"/>
    <col min="2" max="2" width="9.140625" style="67"/>
    <col min="3" max="14" width="15.85546875" style="67" customWidth="1"/>
    <col min="15" max="16384" width="9.140625" style="67"/>
  </cols>
  <sheetData>
    <row r="7" spans="1:14" ht="21" customHeight="1">
      <c r="A7" s="861" t="s">
        <v>0</v>
      </c>
      <c r="B7" s="861"/>
      <c r="C7" s="861"/>
      <c r="D7" s="861"/>
      <c r="E7" s="861"/>
      <c r="F7" s="861"/>
      <c r="G7" s="861"/>
      <c r="H7" s="861"/>
      <c r="I7" s="861"/>
      <c r="J7" s="861"/>
      <c r="K7" s="861"/>
      <c r="L7" s="861"/>
    </row>
    <row r="8" spans="1:14" ht="21" customHeight="1">
      <c r="A8" s="861" t="s">
        <v>1</v>
      </c>
      <c r="B8" s="861"/>
      <c r="C8" s="861"/>
      <c r="D8" s="861"/>
      <c r="E8" s="861"/>
      <c r="F8" s="861"/>
      <c r="G8" s="861"/>
      <c r="H8" s="861"/>
      <c r="I8" s="861"/>
      <c r="J8" s="861"/>
      <c r="K8" s="861"/>
      <c r="L8" s="861"/>
    </row>
    <row r="9" spans="1:14" ht="21" customHeight="1">
      <c r="A9" s="913" t="s">
        <v>4</v>
      </c>
      <c r="B9" s="913"/>
      <c r="C9" s="913"/>
      <c r="D9" s="913"/>
      <c r="E9" s="913"/>
      <c r="F9" s="913"/>
      <c r="G9" s="913"/>
      <c r="H9" s="913"/>
      <c r="I9" s="913"/>
      <c r="J9" s="913"/>
      <c r="K9" s="913"/>
      <c r="L9" s="913"/>
    </row>
    <row r="10" spans="1:14" ht="21">
      <c r="A10" s="70"/>
      <c r="B10" s="70"/>
      <c r="C10" s="71"/>
      <c r="D10" s="70"/>
      <c r="E10" s="70"/>
      <c r="F10" s="70"/>
      <c r="G10" s="70"/>
      <c r="H10" s="70"/>
      <c r="I10" s="70"/>
    </row>
    <row r="11" spans="1:14" ht="38.25" customHeight="1">
      <c r="A11" s="919" t="s">
        <v>250</v>
      </c>
      <c r="B11" s="919"/>
      <c r="C11" s="919"/>
      <c r="D11" s="919"/>
      <c r="E11" s="919"/>
      <c r="F11" s="919"/>
      <c r="G11" s="919"/>
      <c r="H11" s="919"/>
      <c r="I11" s="919"/>
      <c r="J11" s="919"/>
      <c r="K11" s="919"/>
      <c r="L11" s="919"/>
      <c r="M11" s="920" t="s">
        <v>413</v>
      </c>
      <c r="N11" s="920"/>
    </row>
    <row r="12" spans="1:14" ht="21" customHeight="1">
      <c r="A12" s="921" t="s">
        <v>6</v>
      </c>
      <c r="B12" s="921"/>
      <c r="C12" s="921"/>
      <c r="D12" s="921"/>
      <c r="E12" s="921"/>
      <c r="F12" s="921"/>
      <c r="G12" s="921" t="s">
        <v>238</v>
      </c>
      <c r="H12" s="921"/>
      <c r="I12" s="921"/>
      <c r="J12" s="921"/>
      <c r="K12" s="921"/>
      <c r="L12" s="921"/>
      <c r="M12" s="858" t="s">
        <v>239</v>
      </c>
      <c r="N12" s="858"/>
    </row>
    <row r="13" spans="1:14" ht="23.25" customHeight="1">
      <c r="A13" s="922" t="s">
        <v>525</v>
      </c>
      <c r="B13" s="923"/>
      <c r="C13" s="923"/>
      <c r="D13" s="923"/>
      <c r="E13" s="923"/>
      <c r="F13" s="924"/>
      <c r="G13" s="859" t="s">
        <v>523</v>
      </c>
      <c r="H13" s="859"/>
      <c r="I13" s="859"/>
      <c r="J13" s="859"/>
      <c r="K13" s="859"/>
      <c r="L13" s="859"/>
      <c r="M13" s="925" t="s">
        <v>414</v>
      </c>
      <c r="N13" s="925"/>
    </row>
    <row r="14" spans="1:14" ht="15.75">
      <c r="A14" s="72"/>
      <c r="B14" s="73"/>
      <c r="C14" s="74"/>
      <c r="D14" s="75"/>
      <c r="E14" s="75"/>
      <c r="F14" s="75"/>
      <c r="G14" s="75"/>
      <c r="H14" s="75"/>
    </row>
    <row r="15" spans="1:14">
      <c r="A15" s="72"/>
      <c r="B15" s="76"/>
      <c r="C15" s="72"/>
    </row>
    <row r="16" spans="1:14" ht="18" customHeight="1">
      <c r="A16" s="926" t="s">
        <v>251</v>
      </c>
      <c r="B16" s="927"/>
      <c r="C16" s="927"/>
      <c r="D16" s="927"/>
      <c r="E16" s="927"/>
      <c r="F16" s="927"/>
      <c r="G16" s="927"/>
      <c r="H16" s="927"/>
      <c r="I16" s="927"/>
      <c r="J16" s="927"/>
      <c r="K16" s="927"/>
      <c r="L16" s="927"/>
      <c r="M16" s="927"/>
      <c r="N16" s="927"/>
    </row>
    <row r="17" spans="1:14">
      <c r="A17" s="930" t="s">
        <v>250</v>
      </c>
      <c r="B17" s="931" t="s">
        <v>252</v>
      </c>
      <c r="C17" s="77" t="s">
        <v>253</v>
      </c>
      <c r="D17" s="77" t="s">
        <v>254</v>
      </c>
      <c r="E17" s="77" t="s">
        <v>255</v>
      </c>
      <c r="F17" s="77" t="s">
        <v>256</v>
      </c>
      <c r="G17" s="77" t="s">
        <v>257</v>
      </c>
      <c r="H17" s="77" t="s">
        <v>258</v>
      </c>
      <c r="I17" s="77" t="s">
        <v>259</v>
      </c>
      <c r="J17" s="77" t="s">
        <v>260</v>
      </c>
      <c r="K17" s="77" t="s">
        <v>261</v>
      </c>
      <c r="L17" s="77" t="s">
        <v>262</v>
      </c>
      <c r="M17" s="77" t="s">
        <v>263</v>
      </c>
      <c r="N17" s="77" t="s">
        <v>264</v>
      </c>
    </row>
    <row r="18" spans="1:14">
      <c r="A18" s="930"/>
      <c r="B18" s="931"/>
      <c r="C18" s="77" t="s">
        <v>265</v>
      </c>
      <c r="D18" s="77" t="s">
        <v>265</v>
      </c>
      <c r="E18" s="77" t="s">
        <v>265</v>
      </c>
      <c r="F18" s="77" t="s">
        <v>265</v>
      </c>
      <c r="G18" s="77" t="s">
        <v>265</v>
      </c>
      <c r="H18" s="77" t="s">
        <v>265</v>
      </c>
      <c r="I18" s="77" t="s">
        <v>265</v>
      </c>
      <c r="J18" s="77" t="s">
        <v>265</v>
      </c>
      <c r="K18" s="77" t="s">
        <v>265</v>
      </c>
      <c r="L18" s="77" t="s">
        <v>265</v>
      </c>
      <c r="M18" s="77" t="s">
        <v>265</v>
      </c>
      <c r="N18" s="77" t="s">
        <v>265</v>
      </c>
    </row>
    <row r="19" spans="1:14">
      <c r="A19" s="78" t="s">
        <v>266</v>
      </c>
      <c r="B19" s="932" t="s">
        <v>267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</row>
    <row r="20" spans="1:14" ht="25.5">
      <c r="A20" s="80" t="s">
        <v>268</v>
      </c>
      <c r="B20" s="932"/>
      <c r="C20" s="239">
        <v>0</v>
      </c>
      <c r="D20" s="239">
        <v>0</v>
      </c>
      <c r="E20" s="239">
        <v>0</v>
      </c>
      <c r="F20" s="239">
        <v>0</v>
      </c>
      <c r="G20" s="239">
        <v>0</v>
      </c>
      <c r="H20" s="239">
        <v>0</v>
      </c>
      <c r="I20" s="239">
        <v>0</v>
      </c>
      <c r="J20" s="239">
        <v>0</v>
      </c>
      <c r="K20" s="239">
        <v>0</v>
      </c>
      <c r="L20" s="239">
        <v>0</v>
      </c>
      <c r="M20" s="239">
        <v>0</v>
      </c>
      <c r="N20" s="239">
        <v>0</v>
      </c>
    </row>
    <row r="21" spans="1:14">
      <c r="A21" s="78" t="s">
        <v>269</v>
      </c>
      <c r="B21" s="932"/>
      <c r="C21" s="239">
        <v>0</v>
      </c>
      <c r="D21" s="239">
        <v>0</v>
      </c>
      <c r="E21" s="239">
        <v>0</v>
      </c>
      <c r="F21" s="239">
        <v>0</v>
      </c>
      <c r="G21" s="239">
        <v>0</v>
      </c>
      <c r="H21" s="239">
        <v>0</v>
      </c>
      <c r="I21" s="239">
        <v>0</v>
      </c>
      <c r="J21" s="239">
        <v>0</v>
      </c>
      <c r="K21" s="239">
        <v>0</v>
      </c>
      <c r="L21" s="239">
        <v>0</v>
      </c>
      <c r="M21" s="239">
        <v>0</v>
      </c>
      <c r="N21" s="239">
        <v>0</v>
      </c>
    </row>
    <row r="22" spans="1:14">
      <c r="A22" s="928" t="s">
        <v>270</v>
      </c>
      <c r="B22" s="928"/>
      <c r="C22" s="81">
        <f t="shared" ref="C22:N22" si="0">SUM(C19:C21)</f>
        <v>0</v>
      </c>
      <c r="D22" s="81">
        <f t="shared" si="0"/>
        <v>0</v>
      </c>
      <c r="E22" s="81">
        <f t="shared" si="0"/>
        <v>0</v>
      </c>
      <c r="F22" s="81">
        <f t="shared" si="0"/>
        <v>0</v>
      </c>
      <c r="G22" s="81">
        <f t="shared" si="0"/>
        <v>0</v>
      </c>
      <c r="H22" s="81">
        <f t="shared" si="0"/>
        <v>0</v>
      </c>
      <c r="I22" s="81">
        <f t="shared" si="0"/>
        <v>0</v>
      </c>
      <c r="J22" s="81">
        <f t="shared" si="0"/>
        <v>0</v>
      </c>
      <c r="K22" s="81">
        <f t="shared" si="0"/>
        <v>0</v>
      </c>
      <c r="L22" s="81">
        <f t="shared" si="0"/>
        <v>0</v>
      </c>
      <c r="M22" s="81">
        <f t="shared" si="0"/>
        <v>0</v>
      </c>
      <c r="N22" s="81">
        <f t="shared" si="0"/>
        <v>0</v>
      </c>
    </row>
    <row r="23" spans="1:14">
      <c r="A23" s="78" t="s">
        <v>271</v>
      </c>
      <c r="B23" s="933" t="s">
        <v>272</v>
      </c>
      <c r="C23" s="240">
        <v>0</v>
      </c>
      <c r="D23" s="240">
        <v>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</row>
    <row r="24" spans="1:14">
      <c r="A24" s="78" t="s">
        <v>273</v>
      </c>
      <c r="B24" s="933"/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</row>
    <row r="25" spans="1:14">
      <c r="A25" s="928" t="s">
        <v>274</v>
      </c>
      <c r="B25" s="928"/>
      <c r="C25" s="81">
        <f t="shared" ref="C25:N25" si="1">SUM(C23:C24)</f>
        <v>0</v>
      </c>
      <c r="D25" s="81">
        <f t="shared" si="1"/>
        <v>0</v>
      </c>
      <c r="E25" s="81">
        <f t="shared" si="1"/>
        <v>0</v>
      </c>
      <c r="F25" s="81">
        <f t="shared" si="1"/>
        <v>0</v>
      </c>
      <c r="G25" s="81">
        <f t="shared" si="1"/>
        <v>0</v>
      </c>
      <c r="H25" s="81">
        <f t="shared" si="1"/>
        <v>0</v>
      </c>
      <c r="I25" s="81">
        <f t="shared" si="1"/>
        <v>0</v>
      </c>
      <c r="J25" s="81">
        <f t="shared" si="1"/>
        <v>0</v>
      </c>
      <c r="K25" s="81">
        <f t="shared" si="1"/>
        <v>0</v>
      </c>
      <c r="L25" s="81">
        <f t="shared" si="1"/>
        <v>0</v>
      </c>
      <c r="M25" s="81">
        <f t="shared" si="1"/>
        <v>0</v>
      </c>
      <c r="N25" s="81">
        <f t="shared" si="1"/>
        <v>0</v>
      </c>
    </row>
    <row r="26" spans="1:14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</row>
    <row r="27" spans="1:14">
      <c r="A27" s="929" t="s">
        <v>275</v>
      </c>
      <c r="B27" s="929"/>
      <c r="C27" s="83">
        <f t="shared" ref="C27:N27" si="2">C25+C22</f>
        <v>0</v>
      </c>
      <c r="D27" s="83">
        <f t="shared" si="2"/>
        <v>0</v>
      </c>
      <c r="E27" s="83">
        <f t="shared" si="2"/>
        <v>0</v>
      </c>
      <c r="F27" s="83">
        <f t="shared" si="2"/>
        <v>0</v>
      </c>
      <c r="G27" s="83">
        <f t="shared" si="2"/>
        <v>0</v>
      </c>
      <c r="H27" s="83">
        <f t="shared" si="2"/>
        <v>0</v>
      </c>
      <c r="I27" s="83">
        <f t="shared" si="2"/>
        <v>0</v>
      </c>
      <c r="J27" s="83">
        <f t="shared" si="2"/>
        <v>0</v>
      </c>
      <c r="K27" s="83">
        <f t="shared" si="2"/>
        <v>0</v>
      </c>
      <c r="L27" s="83">
        <f t="shared" si="2"/>
        <v>0</v>
      </c>
      <c r="M27" s="83">
        <f t="shared" si="2"/>
        <v>0</v>
      </c>
      <c r="N27" s="83">
        <f t="shared" si="2"/>
        <v>0</v>
      </c>
    </row>
  </sheetData>
  <sheetProtection password="B090" sheet="1" objects="1" scenarios="1"/>
  <mergeCells count="19">
    <mergeCell ref="A16:N16"/>
    <mergeCell ref="A22:B22"/>
    <mergeCell ref="A25:B25"/>
    <mergeCell ref="A27:B27"/>
    <mergeCell ref="A17:A18"/>
    <mergeCell ref="B17:B18"/>
    <mergeCell ref="B19:B21"/>
    <mergeCell ref="B23:B24"/>
    <mergeCell ref="A12:F12"/>
    <mergeCell ref="G12:L12"/>
    <mergeCell ref="M12:N12"/>
    <mergeCell ref="A13:F13"/>
    <mergeCell ref="G13:L13"/>
    <mergeCell ref="M13:N13"/>
    <mergeCell ref="A7:L7"/>
    <mergeCell ref="A8:L8"/>
    <mergeCell ref="A9:L9"/>
    <mergeCell ref="A11:L11"/>
    <mergeCell ref="M11:N11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63"/>
  <sheetViews>
    <sheetView topLeftCell="A11" workbookViewId="0">
      <selection activeCell="G14" sqref="G14"/>
    </sheetView>
  </sheetViews>
  <sheetFormatPr defaultColWidth="9.140625" defaultRowHeight="15"/>
  <cols>
    <col min="1" max="1" width="16.140625" style="1" customWidth="1"/>
    <col min="2" max="2" width="46" style="1" customWidth="1"/>
    <col min="3" max="3" width="14.28515625" style="1" customWidth="1"/>
    <col min="4" max="4" width="8.7109375" style="1" customWidth="1"/>
    <col min="5" max="5" width="12.5703125" style="1" customWidth="1"/>
    <col min="6" max="6" width="61.28515625" style="1" customWidth="1"/>
    <col min="7" max="7" width="16" style="1" customWidth="1"/>
    <col min="8" max="9" width="8.7109375" style="1" customWidth="1"/>
    <col min="10" max="10" width="29.140625" style="1" customWidth="1"/>
    <col min="11" max="996" width="8.7109375" style="1" customWidth="1"/>
    <col min="997" max="16384" width="9.140625" style="1"/>
  </cols>
  <sheetData>
    <row r="1" spans="1:7">
      <c r="B1" s="2"/>
      <c r="C1" s="2"/>
      <c r="D1" s="2"/>
    </row>
    <row r="2" spans="1:7">
      <c r="B2" s="2"/>
      <c r="C2" s="2"/>
      <c r="D2" s="2"/>
    </row>
    <row r="3" spans="1:7">
      <c r="B3" s="2"/>
      <c r="C3" s="2"/>
      <c r="D3" s="2"/>
    </row>
    <row r="4" spans="1:7">
      <c r="B4" s="2"/>
      <c r="C4" s="2"/>
      <c r="D4" s="2"/>
    </row>
    <row r="5" spans="1:7">
      <c r="B5" s="2"/>
      <c r="C5" s="2"/>
      <c r="D5" s="2"/>
    </row>
    <row r="6" spans="1:7" ht="15.75" customHeight="1">
      <c r="A6" s="835" t="s">
        <v>0</v>
      </c>
      <c r="B6" s="835"/>
      <c r="C6" s="835"/>
      <c r="D6" s="835"/>
      <c r="E6" s="835"/>
      <c r="F6" s="835"/>
      <c r="G6" s="835"/>
    </row>
    <row r="7" spans="1:7" ht="15.75" customHeight="1">
      <c r="A7" s="835" t="s">
        <v>1</v>
      </c>
      <c r="B7" s="835"/>
      <c r="C7" s="835"/>
      <c r="D7" s="835"/>
      <c r="E7" s="835"/>
      <c r="F7" s="835"/>
      <c r="G7" s="835"/>
    </row>
    <row r="8" spans="1:7" ht="15" customHeight="1">
      <c r="A8" s="836" t="s">
        <v>337</v>
      </c>
      <c r="B8" s="836"/>
      <c r="C8" s="836"/>
      <c r="D8" s="836"/>
      <c r="E8" s="836"/>
      <c r="F8" s="836"/>
      <c r="G8" s="836"/>
    </row>
    <row r="9" spans="1:7">
      <c r="B9" s="3"/>
      <c r="C9" s="3"/>
      <c r="D9" s="3"/>
    </row>
    <row r="10" spans="1:7" ht="41.25" customHeight="1">
      <c r="A10" s="934" t="s">
        <v>529</v>
      </c>
      <c r="B10" s="934"/>
      <c r="C10" s="934"/>
      <c r="D10" s="934"/>
      <c r="E10" s="934"/>
      <c r="F10" s="934"/>
      <c r="G10" s="934"/>
    </row>
    <row r="12" spans="1:7" ht="28.5" customHeight="1">
      <c r="A12" s="935" t="s">
        <v>530</v>
      </c>
      <c r="B12" s="936"/>
      <c r="C12" s="936"/>
      <c r="D12" s="936"/>
      <c r="E12" s="936"/>
      <c r="F12" s="936"/>
      <c r="G12" s="937"/>
    </row>
    <row r="13" spans="1:7" ht="30.75" customHeight="1">
      <c r="A13" s="938" t="s">
        <v>338</v>
      </c>
      <c r="B13" s="938"/>
      <c r="C13" s="938"/>
      <c r="E13" s="939" t="s">
        <v>339</v>
      </c>
      <c r="F13" s="939"/>
      <c r="G13" s="939"/>
    </row>
    <row r="14" spans="1:7" ht="27.75" customHeight="1">
      <c r="A14" s="947" t="s">
        <v>340</v>
      </c>
      <c r="B14" s="4" t="s">
        <v>341</v>
      </c>
      <c r="C14" s="5" t="s">
        <v>865</v>
      </c>
      <c r="E14" s="940" t="s">
        <v>342</v>
      </c>
      <c r="F14" s="940"/>
      <c r="G14" s="6">
        <v>2</v>
      </c>
    </row>
    <row r="15" spans="1:7" ht="27.75" customHeight="1">
      <c r="A15" s="948"/>
      <c r="B15" s="4" t="s">
        <v>343</v>
      </c>
      <c r="C15" s="5" t="s">
        <v>865</v>
      </c>
      <c r="E15" s="950" t="s">
        <v>344</v>
      </c>
      <c r="F15" s="7" t="s">
        <v>345</v>
      </c>
      <c r="G15" s="5" t="s">
        <v>865</v>
      </c>
    </row>
    <row r="16" spans="1:7" ht="38.25">
      <c r="A16" s="948"/>
      <c r="B16" s="8" t="s">
        <v>346</v>
      </c>
      <c r="C16" s="5" t="s">
        <v>865</v>
      </c>
      <c r="E16" s="950"/>
      <c r="F16" s="7" t="s">
        <v>347</v>
      </c>
      <c r="G16" s="5" t="s">
        <v>865</v>
      </c>
    </row>
    <row r="17" spans="1:7" ht="27.75" customHeight="1">
      <c r="A17" s="948"/>
      <c r="B17" s="8" t="s">
        <v>348</v>
      </c>
      <c r="C17" s="5" t="s">
        <v>866</v>
      </c>
      <c r="E17" s="950"/>
      <c r="F17" s="7" t="s">
        <v>349</v>
      </c>
      <c r="G17" s="5" t="s">
        <v>865</v>
      </c>
    </row>
    <row r="18" spans="1:7" ht="27.75" customHeight="1">
      <c r="A18" s="948"/>
      <c r="B18" s="8" t="s">
        <v>350</v>
      </c>
      <c r="C18" s="5" t="s">
        <v>865</v>
      </c>
      <c r="E18" s="950"/>
      <c r="F18" s="7" t="s">
        <v>21</v>
      </c>
      <c r="G18" s="5" t="s">
        <v>866</v>
      </c>
    </row>
    <row r="19" spans="1:7" ht="89.25">
      <c r="A19" s="948"/>
      <c r="B19" s="8" t="s">
        <v>351</v>
      </c>
      <c r="C19" s="5" t="s">
        <v>866</v>
      </c>
      <c r="E19" s="950"/>
      <c r="F19" s="7" t="s">
        <v>352</v>
      </c>
      <c r="G19" s="5" t="s">
        <v>865</v>
      </c>
    </row>
    <row r="20" spans="1:7" ht="27.75" customHeight="1">
      <c r="A20" s="948"/>
      <c r="B20" s="4" t="s">
        <v>353</v>
      </c>
      <c r="C20" s="5" t="s">
        <v>866</v>
      </c>
      <c r="E20" s="950"/>
      <c r="F20" s="7" t="s">
        <v>354</v>
      </c>
      <c r="G20" s="592" t="s">
        <v>865</v>
      </c>
    </row>
    <row r="21" spans="1:7" ht="27.75" customHeight="1">
      <c r="A21" s="948"/>
      <c r="B21" s="4" t="s">
        <v>355</v>
      </c>
      <c r="C21" s="5" t="s">
        <v>866</v>
      </c>
      <c r="E21" s="950"/>
      <c r="F21" s="7" t="s">
        <v>356</v>
      </c>
      <c r="G21" s="5" t="s">
        <v>866</v>
      </c>
    </row>
    <row r="22" spans="1:7" ht="27.75" customHeight="1">
      <c r="A22" s="948"/>
      <c r="B22" s="4" t="s">
        <v>357</v>
      </c>
      <c r="C22" s="5" t="s">
        <v>865</v>
      </c>
      <c r="E22" s="950"/>
      <c r="F22" s="7" t="s">
        <v>358</v>
      </c>
      <c r="G22" s="5" t="s">
        <v>866</v>
      </c>
    </row>
    <row r="23" spans="1:7" ht="27.75" customHeight="1">
      <c r="A23" s="948"/>
      <c r="B23" s="4" t="s">
        <v>359</v>
      </c>
      <c r="C23" s="5" t="s">
        <v>865</v>
      </c>
      <c r="E23" s="950"/>
      <c r="F23" s="7" t="s">
        <v>360</v>
      </c>
      <c r="G23" s="5" t="s">
        <v>866</v>
      </c>
    </row>
    <row r="24" spans="1:7" ht="27.75" customHeight="1">
      <c r="A24" s="948"/>
      <c r="B24" s="4" t="s">
        <v>361</v>
      </c>
      <c r="C24" s="5" t="s">
        <v>866</v>
      </c>
      <c r="E24" s="950"/>
      <c r="F24" s="7" t="s">
        <v>362</v>
      </c>
      <c r="G24" s="5" t="s">
        <v>866</v>
      </c>
    </row>
    <row r="25" spans="1:7" ht="27.75" customHeight="1">
      <c r="A25" s="948"/>
      <c r="B25" s="4" t="s">
        <v>363</v>
      </c>
      <c r="C25" s="5" t="s">
        <v>865</v>
      </c>
      <c r="E25" s="950"/>
      <c r="F25" s="7" t="s">
        <v>364</v>
      </c>
      <c r="G25" s="5" t="s">
        <v>866</v>
      </c>
    </row>
    <row r="26" spans="1:7" ht="38.25">
      <c r="A26" s="948"/>
      <c r="B26" s="4" t="s">
        <v>365</v>
      </c>
      <c r="C26" s="5" t="s">
        <v>866</v>
      </c>
      <c r="E26" s="950"/>
      <c r="F26" s="7" t="s">
        <v>366</v>
      </c>
      <c r="G26" s="5" t="s">
        <v>866</v>
      </c>
    </row>
    <row r="27" spans="1:7" ht="25.5">
      <c r="A27" s="948"/>
      <c r="B27" s="4" t="s">
        <v>358</v>
      </c>
      <c r="C27" s="5" t="s">
        <v>866</v>
      </c>
      <c r="E27" s="950"/>
      <c r="F27" s="7" t="s">
        <v>367</v>
      </c>
      <c r="G27" s="5" t="s">
        <v>866</v>
      </c>
    </row>
    <row r="28" spans="1:7" ht="27.75" customHeight="1">
      <c r="A28" s="948"/>
      <c r="B28" s="4" t="s">
        <v>368</v>
      </c>
      <c r="C28" s="5" t="s">
        <v>866</v>
      </c>
      <c r="E28" s="950"/>
      <c r="F28" s="7" t="s">
        <v>369</v>
      </c>
      <c r="G28" s="5" t="s">
        <v>866</v>
      </c>
    </row>
    <row r="29" spans="1:7" ht="25.5" customHeight="1">
      <c r="A29" s="948"/>
      <c r="B29" s="4" t="s">
        <v>370</v>
      </c>
      <c r="C29" s="5" t="s">
        <v>865</v>
      </c>
      <c r="E29" s="950"/>
      <c r="F29" s="7" t="s">
        <v>371</v>
      </c>
      <c r="G29" s="5" t="s">
        <v>866</v>
      </c>
    </row>
    <row r="30" spans="1:7" ht="27.75" customHeight="1">
      <c r="A30" s="947" t="s">
        <v>372</v>
      </c>
      <c r="B30" s="7" t="s">
        <v>373</v>
      </c>
      <c r="C30" s="5" t="s">
        <v>865</v>
      </c>
      <c r="E30" s="950"/>
      <c r="F30" s="7" t="s">
        <v>374</v>
      </c>
      <c r="G30" s="5" t="s">
        <v>866</v>
      </c>
    </row>
    <row r="31" spans="1:7" ht="27.75" customHeight="1">
      <c r="A31" s="949"/>
      <c r="B31" s="9" t="s">
        <v>375</v>
      </c>
      <c r="C31" s="5" t="s">
        <v>866</v>
      </c>
      <c r="E31" s="950"/>
      <c r="F31" s="7" t="s">
        <v>350</v>
      </c>
      <c r="G31" s="5" t="s">
        <v>865</v>
      </c>
    </row>
    <row r="32" spans="1:7" ht="27.75" customHeight="1">
      <c r="A32" s="949"/>
      <c r="B32" s="9" t="s">
        <v>376</v>
      </c>
      <c r="C32" s="5" t="s">
        <v>866</v>
      </c>
      <c r="E32" s="950"/>
      <c r="F32" s="7" t="s">
        <v>377</v>
      </c>
      <c r="G32" s="5" t="s">
        <v>865</v>
      </c>
    </row>
    <row r="33" spans="1:7" ht="27.75" customHeight="1">
      <c r="A33" s="949"/>
      <c r="B33" s="9" t="s">
        <v>378</v>
      </c>
      <c r="C33" s="5" t="s">
        <v>866</v>
      </c>
      <c r="E33" s="950"/>
      <c r="F33" s="7" t="s">
        <v>379</v>
      </c>
      <c r="G33" s="5" t="s">
        <v>865</v>
      </c>
    </row>
    <row r="34" spans="1:7" ht="27.75" customHeight="1">
      <c r="A34" s="949"/>
      <c r="B34" s="7" t="s">
        <v>354</v>
      </c>
      <c r="C34" s="592" t="s">
        <v>865</v>
      </c>
      <c r="E34" s="950"/>
      <c r="F34" s="7" t="s">
        <v>380</v>
      </c>
      <c r="G34" s="5" t="s">
        <v>865</v>
      </c>
    </row>
    <row r="35" spans="1:7" ht="27.75" customHeight="1">
      <c r="A35" s="949"/>
      <c r="B35" s="7" t="s">
        <v>381</v>
      </c>
      <c r="C35" s="5" t="s">
        <v>865</v>
      </c>
      <c r="E35" s="950"/>
      <c r="F35" s="7" t="s">
        <v>382</v>
      </c>
      <c r="G35" s="5" t="s">
        <v>865</v>
      </c>
    </row>
    <row r="36" spans="1:7" ht="27.75" customHeight="1">
      <c r="A36" s="949"/>
      <c r="B36" s="7" t="s">
        <v>383</v>
      </c>
      <c r="C36" s="5" t="s">
        <v>865</v>
      </c>
      <c r="E36" s="950"/>
      <c r="F36" s="7" t="s">
        <v>384</v>
      </c>
      <c r="G36" s="5" t="s">
        <v>865</v>
      </c>
    </row>
    <row r="37" spans="1:7" ht="27.75" customHeight="1">
      <c r="A37" s="949"/>
      <c r="B37" s="7" t="s">
        <v>385</v>
      </c>
      <c r="C37" s="5" t="s">
        <v>865</v>
      </c>
      <c r="E37" s="950"/>
      <c r="F37" s="7" t="s">
        <v>381</v>
      </c>
      <c r="G37" s="5" t="s">
        <v>865</v>
      </c>
    </row>
    <row r="38" spans="1:7" ht="27.75" customHeight="1">
      <c r="A38" s="949"/>
      <c r="B38" s="7" t="s">
        <v>386</v>
      </c>
      <c r="C38" s="5" t="s">
        <v>865</v>
      </c>
      <c r="E38" s="950"/>
      <c r="F38" s="7" t="s">
        <v>383</v>
      </c>
      <c r="G38" s="5" t="s">
        <v>865</v>
      </c>
    </row>
    <row r="39" spans="1:7" ht="27.75" customHeight="1">
      <c r="A39" s="949"/>
      <c r="B39" s="7" t="s">
        <v>387</v>
      </c>
      <c r="C39" s="5" t="s">
        <v>865</v>
      </c>
      <c r="E39" s="950"/>
      <c r="F39" s="7" t="s">
        <v>387</v>
      </c>
      <c r="G39" s="5" t="s">
        <v>865</v>
      </c>
    </row>
    <row r="40" spans="1:7" ht="27.75" customHeight="1">
      <c r="A40" s="949"/>
      <c r="B40" s="7" t="s">
        <v>388</v>
      </c>
      <c r="C40" s="5" t="s">
        <v>865</v>
      </c>
      <c r="E40" s="950"/>
      <c r="F40" s="7" t="s">
        <v>389</v>
      </c>
      <c r="G40" s="5" t="s">
        <v>865</v>
      </c>
    </row>
    <row r="41" spans="1:7" ht="27.75" customHeight="1">
      <c r="A41" s="949"/>
      <c r="B41" s="7" t="s">
        <v>356</v>
      </c>
      <c r="C41" s="5"/>
      <c r="E41" s="950"/>
      <c r="F41" s="7" t="s">
        <v>388</v>
      </c>
      <c r="G41" s="5" t="s">
        <v>866</v>
      </c>
    </row>
    <row r="42" spans="1:7" ht="38.25">
      <c r="A42" s="949"/>
      <c r="B42" s="7" t="s">
        <v>366</v>
      </c>
      <c r="C42" s="5" t="s">
        <v>865</v>
      </c>
      <c r="E42" s="950"/>
      <c r="F42" s="7" t="s">
        <v>390</v>
      </c>
      <c r="G42" s="5" t="s">
        <v>866</v>
      </c>
    </row>
    <row r="43" spans="1:7" ht="27.75" customHeight="1">
      <c r="A43" s="949"/>
      <c r="B43" s="7" t="s">
        <v>391</v>
      </c>
      <c r="C43" s="5" t="s">
        <v>866</v>
      </c>
      <c r="E43" s="950"/>
      <c r="F43" s="7" t="s">
        <v>392</v>
      </c>
      <c r="G43" s="5" t="s">
        <v>865</v>
      </c>
    </row>
    <row r="44" spans="1:7" ht="27.75" customHeight="1">
      <c r="A44" s="949"/>
      <c r="B44" s="7" t="s">
        <v>393</v>
      </c>
      <c r="C44" s="5" t="s">
        <v>866</v>
      </c>
      <c r="E44" s="950"/>
      <c r="F44" s="7" t="s">
        <v>394</v>
      </c>
      <c r="G44" s="5" t="s">
        <v>865</v>
      </c>
    </row>
    <row r="45" spans="1:7" ht="27.75" customHeight="1">
      <c r="A45" s="949"/>
      <c r="B45" s="7" t="s">
        <v>362</v>
      </c>
      <c r="C45" s="5" t="s">
        <v>866</v>
      </c>
      <c r="E45" s="950"/>
      <c r="F45" s="7" t="s">
        <v>395</v>
      </c>
      <c r="G45" s="5" t="s">
        <v>865</v>
      </c>
    </row>
    <row r="46" spans="1:7" ht="27.75" customHeight="1">
      <c r="A46" s="949"/>
      <c r="B46" s="7" t="s">
        <v>367</v>
      </c>
      <c r="C46" s="5" t="s">
        <v>866</v>
      </c>
      <c r="E46" s="10"/>
      <c r="F46" s="11"/>
      <c r="G46" s="12"/>
    </row>
    <row r="47" spans="1:7" ht="38.25">
      <c r="A47" s="949"/>
      <c r="B47" s="7" t="s">
        <v>369</v>
      </c>
      <c r="C47" s="5" t="s">
        <v>866</v>
      </c>
      <c r="E47" s="10"/>
      <c r="F47" s="11"/>
      <c r="G47" s="12"/>
    </row>
    <row r="48" spans="1:7" ht="27.75" customHeight="1">
      <c r="A48" s="949"/>
      <c r="B48" s="7" t="s">
        <v>371</v>
      </c>
      <c r="C48" s="5" t="s">
        <v>866</v>
      </c>
      <c r="E48" s="10"/>
      <c r="F48" s="11"/>
      <c r="G48" s="12"/>
    </row>
    <row r="49" spans="1:7" ht="27.75" customHeight="1">
      <c r="A49" s="949"/>
      <c r="B49" s="7" t="s">
        <v>377</v>
      </c>
      <c r="C49" s="5" t="s">
        <v>865</v>
      </c>
      <c r="E49" s="10"/>
      <c r="F49" s="11"/>
      <c r="G49" s="12"/>
    </row>
    <row r="50" spans="1:7" ht="27.75" customHeight="1">
      <c r="A50" s="949"/>
      <c r="B50" s="7" t="s">
        <v>379</v>
      </c>
      <c r="C50" s="5" t="s">
        <v>865</v>
      </c>
      <c r="E50" s="10"/>
      <c r="F50" s="11"/>
      <c r="G50" s="12"/>
    </row>
    <row r="51" spans="1:7" ht="27.75" customHeight="1">
      <c r="A51" s="949"/>
      <c r="B51" s="7" t="s">
        <v>380</v>
      </c>
      <c r="C51" s="5" t="s">
        <v>865</v>
      </c>
      <c r="E51" s="10"/>
      <c r="F51" s="11"/>
      <c r="G51" s="12"/>
    </row>
    <row r="52" spans="1:7" ht="27.75" customHeight="1">
      <c r="A52" s="949"/>
      <c r="B52" s="7" t="s">
        <v>382</v>
      </c>
      <c r="C52" s="5" t="s">
        <v>865</v>
      </c>
      <c r="E52" s="10"/>
      <c r="F52" s="11"/>
      <c r="G52" s="12"/>
    </row>
    <row r="53" spans="1:7" ht="27.75" customHeight="1">
      <c r="A53" s="949"/>
      <c r="B53" s="7" t="s">
        <v>392</v>
      </c>
      <c r="C53" s="5" t="s">
        <v>865</v>
      </c>
      <c r="E53" s="10"/>
      <c r="F53" s="11"/>
      <c r="G53" s="12"/>
    </row>
    <row r="54" spans="1:7" ht="27.75" customHeight="1">
      <c r="A54" s="949"/>
      <c r="B54" s="7" t="s">
        <v>395</v>
      </c>
      <c r="C54" s="5" t="s">
        <v>865</v>
      </c>
      <c r="E54" s="10"/>
      <c r="F54" s="11"/>
      <c r="G54" s="12"/>
    </row>
    <row r="55" spans="1:7" ht="27.75" customHeight="1">
      <c r="A55" s="949"/>
      <c r="B55" s="7" t="s">
        <v>396</v>
      </c>
      <c r="C55" s="5" t="s">
        <v>865</v>
      </c>
      <c r="E55" s="10"/>
      <c r="F55" s="11"/>
      <c r="G55" s="12"/>
    </row>
    <row r="56" spans="1:7">
      <c r="E56" s="13"/>
      <c r="F56" s="14"/>
      <c r="G56" s="12"/>
    </row>
    <row r="57" spans="1:7">
      <c r="E57" s="13"/>
      <c r="F57" s="14"/>
      <c r="G57" s="12"/>
    </row>
    <row r="60" spans="1:7">
      <c r="A60" s="941" t="s">
        <v>397</v>
      </c>
      <c r="B60" s="942"/>
      <c r="C60" s="942"/>
      <c r="D60" s="943"/>
    </row>
    <row r="61" spans="1:7">
      <c r="A61" s="944" t="s">
        <v>398</v>
      </c>
      <c r="B61" s="945"/>
      <c r="C61" s="945"/>
      <c r="D61" s="946"/>
    </row>
    <row r="62" spans="1:7">
      <c r="A62" s="944" t="s">
        <v>399</v>
      </c>
      <c r="B62" s="945"/>
      <c r="C62" s="945"/>
      <c r="D62" s="946"/>
    </row>
    <row r="63" spans="1:7">
      <c r="A63" s="944" t="s">
        <v>400</v>
      </c>
      <c r="B63" s="945"/>
      <c r="C63" s="945"/>
      <c r="D63" s="946"/>
    </row>
  </sheetData>
  <sheetProtection password="8F50" sheet="1" objects="1" scenarios="1"/>
  <mergeCells count="15">
    <mergeCell ref="A62:D62"/>
    <mergeCell ref="A63:D63"/>
    <mergeCell ref="A14:A29"/>
    <mergeCell ref="A30:A55"/>
    <mergeCell ref="E15:E45"/>
    <mergeCell ref="A13:C13"/>
    <mergeCell ref="E13:G13"/>
    <mergeCell ref="E14:F14"/>
    <mergeCell ref="A60:D60"/>
    <mergeCell ref="A61:D61"/>
    <mergeCell ref="A6:G6"/>
    <mergeCell ref="A7:G7"/>
    <mergeCell ref="A8:G8"/>
    <mergeCell ref="A10:G10"/>
    <mergeCell ref="A12:G12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I84"/>
  <sheetViews>
    <sheetView topLeftCell="D64" zoomScale="85" zoomScaleNormal="85" workbookViewId="0">
      <selection activeCell="H75" sqref="H75"/>
    </sheetView>
  </sheetViews>
  <sheetFormatPr defaultColWidth="8.7109375" defaultRowHeight="15.75"/>
  <cols>
    <col min="1" max="1" width="8.140625" style="16" customWidth="1"/>
    <col min="2" max="2" width="33.28515625" style="16" customWidth="1"/>
    <col min="3" max="3" width="35.140625" style="16" customWidth="1"/>
    <col min="4" max="4" width="40" style="16" customWidth="1"/>
    <col min="5" max="5" width="29.42578125" style="16" customWidth="1"/>
    <col min="6" max="6" width="47" style="16" customWidth="1"/>
    <col min="7" max="7" width="27.140625" style="16" customWidth="1"/>
    <col min="8" max="8" width="41" style="16" customWidth="1"/>
    <col min="9" max="9" width="19.7109375" style="16" customWidth="1"/>
    <col min="10" max="256" width="8.7109375" style="16"/>
    <col min="257" max="257" width="8.140625" style="16" customWidth="1"/>
    <col min="258" max="258" width="40.140625" style="16" customWidth="1"/>
    <col min="259" max="259" width="43.42578125" style="16" customWidth="1"/>
    <col min="260" max="260" width="30.7109375" style="16" customWidth="1"/>
    <col min="261" max="261" width="24.85546875" style="16" customWidth="1"/>
    <col min="262" max="262" width="34.42578125" style="16" customWidth="1"/>
    <col min="263" max="263" width="27.140625" style="16" customWidth="1"/>
    <col min="264" max="264" width="23.5703125" style="16" customWidth="1"/>
    <col min="265" max="512" width="8.7109375" style="16"/>
    <col min="513" max="513" width="8.140625" style="16" customWidth="1"/>
    <col min="514" max="514" width="40.140625" style="16" customWidth="1"/>
    <col min="515" max="515" width="43.42578125" style="16" customWidth="1"/>
    <col min="516" max="516" width="30.7109375" style="16" customWidth="1"/>
    <col min="517" max="517" width="24.85546875" style="16" customWidth="1"/>
    <col min="518" max="518" width="34.42578125" style="16" customWidth="1"/>
    <col min="519" max="519" width="27.140625" style="16" customWidth="1"/>
    <col min="520" max="520" width="23.5703125" style="16" customWidth="1"/>
    <col min="521" max="768" width="8.7109375" style="16"/>
    <col min="769" max="769" width="8.140625" style="16" customWidth="1"/>
    <col min="770" max="770" width="40.140625" style="16" customWidth="1"/>
    <col min="771" max="771" width="43.42578125" style="16" customWidth="1"/>
    <col min="772" max="772" width="30.7109375" style="16" customWidth="1"/>
    <col min="773" max="773" width="24.85546875" style="16" customWidth="1"/>
    <col min="774" max="774" width="34.42578125" style="16" customWidth="1"/>
    <col min="775" max="775" width="27.140625" style="16" customWidth="1"/>
    <col min="776" max="776" width="23.5703125" style="16" customWidth="1"/>
    <col min="777" max="1024" width="8.7109375" style="16"/>
    <col min="1025" max="1025" width="8.140625" style="16" customWidth="1"/>
    <col min="1026" max="1026" width="40.140625" style="16" customWidth="1"/>
    <col min="1027" max="1027" width="43.42578125" style="16" customWidth="1"/>
    <col min="1028" max="1028" width="30.7109375" style="16" customWidth="1"/>
    <col min="1029" max="1029" width="24.85546875" style="16" customWidth="1"/>
    <col min="1030" max="1030" width="34.42578125" style="16" customWidth="1"/>
    <col min="1031" max="1031" width="27.140625" style="16" customWidth="1"/>
    <col min="1032" max="1032" width="23.5703125" style="16" customWidth="1"/>
    <col min="1033" max="1280" width="8.7109375" style="16"/>
    <col min="1281" max="1281" width="8.140625" style="16" customWidth="1"/>
    <col min="1282" max="1282" width="40.140625" style="16" customWidth="1"/>
    <col min="1283" max="1283" width="43.42578125" style="16" customWidth="1"/>
    <col min="1284" max="1284" width="30.7109375" style="16" customWidth="1"/>
    <col min="1285" max="1285" width="24.85546875" style="16" customWidth="1"/>
    <col min="1286" max="1286" width="34.42578125" style="16" customWidth="1"/>
    <col min="1287" max="1287" width="27.140625" style="16" customWidth="1"/>
    <col min="1288" max="1288" width="23.5703125" style="16" customWidth="1"/>
    <col min="1289" max="1536" width="8.7109375" style="16"/>
    <col min="1537" max="1537" width="8.140625" style="16" customWidth="1"/>
    <col min="1538" max="1538" width="40.140625" style="16" customWidth="1"/>
    <col min="1539" max="1539" width="43.42578125" style="16" customWidth="1"/>
    <col min="1540" max="1540" width="30.7109375" style="16" customWidth="1"/>
    <col min="1541" max="1541" width="24.85546875" style="16" customWidth="1"/>
    <col min="1542" max="1542" width="34.42578125" style="16" customWidth="1"/>
    <col min="1543" max="1543" width="27.140625" style="16" customWidth="1"/>
    <col min="1544" max="1544" width="23.5703125" style="16" customWidth="1"/>
    <col min="1545" max="1792" width="8.7109375" style="16"/>
    <col min="1793" max="1793" width="8.140625" style="16" customWidth="1"/>
    <col min="1794" max="1794" width="40.140625" style="16" customWidth="1"/>
    <col min="1795" max="1795" width="43.42578125" style="16" customWidth="1"/>
    <col min="1796" max="1796" width="30.7109375" style="16" customWidth="1"/>
    <col min="1797" max="1797" width="24.85546875" style="16" customWidth="1"/>
    <col min="1798" max="1798" width="34.42578125" style="16" customWidth="1"/>
    <col min="1799" max="1799" width="27.140625" style="16" customWidth="1"/>
    <col min="1800" max="1800" width="23.5703125" style="16" customWidth="1"/>
    <col min="1801" max="2048" width="8.7109375" style="16"/>
    <col min="2049" max="2049" width="8.140625" style="16" customWidth="1"/>
    <col min="2050" max="2050" width="40.140625" style="16" customWidth="1"/>
    <col min="2051" max="2051" width="43.42578125" style="16" customWidth="1"/>
    <col min="2052" max="2052" width="30.7109375" style="16" customWidth="1"/>
    <col min="2053" max="2053" width="24.85546875" style="16" customWidth="1"/>
    <col min="2054" max="2054" width="34.42578125" style="16" customWidth="1"/>
    <col min="2055" max="2055" width="27.140625" style="16" customWidth="1"/>
    <col min="2056" max="2056" width="23.5703125" style="16" customWidth="1"/>
    <col min="2057" max="2304" width="8.7109375" style="16"/>
    <col min="2305" max="2305" width="8.140625" style="16" customWidth="1"/>
    <col min="2306" max="2306" width="40.140625" style="16" customWidth="1"/>
    <col min="2307" max="2307" width="43.42578125" style="16" customWidth="1"/>
    <col min="2308" max="2308" width="30.7109375" style="16" customWidth="1"/>
    <col min="2309" max="2309" width="24.85546875" style="16" customWidth="1"/>
    <col min="2310" max="2310" width="34.42578125" style="16" customWidth="1"/>
    <col min="2311" max="2311" width="27.140625" style="16" customWidth="1"/>
    <col min="2312" max="2312" width="23.5703125" style="16" customWidth="1"/>
    <col min="2313" max="2560" width="8.7109375" style="16"/>
    <col min="2561" max="2561" width="8.140625" style="16" customWidth="1"/>
    <col min="2562" max="2562" width="40.140625" style="16" customWidth="1"/>
    <col min="2563" max="2563" width="43.42578125" style="16" customWidth="1"/>
    <col min="2564" max="2564" width="30.7109375" style="16" customWidth="1"/>
    <col min="2565" max="2565" width="24.85546875" style="16" customWidth="1"/>
    <col min="2566" max="2566" width="34.42578125" style="16" customWidth="1"/>
    <col min="2567" max="2567" width="27.140625" style="16" customWidth="1"/>
    <col min="2568" max="2568" width="23.5703125" style="16" customWidth="1"/>
    <col min="2569" max="2816" width="8.7109375" style="16"/>
    <col min="2817" max="2817" width="8.140625" style="16" customWidth="1"/>
    <col min="2818" max="2818" width="40.140625" style="16" customWidth="1"/>
    <col min="2819" max="2819" width="43.42578125" style="16" customWidth="1"/>
    <col min="2820" max="2820" width="30.7109375" style="16" customWidth="1"/>
    <col min="2821" max="2821" width="24.85546875" style="16" customWidth="1"/>
    <col min="2822" max="2822" width="34.42578125" style="16" customWidth="1"/>
    <col min="2823" max="2823" width="27.140625" style="16" customWidth="1"/>
    <col min="2824" max="2824" width="23.5703125" style="16" customWidth="1"/>
    <col min="2825" max="3072" width="8.7109375" style="16"/>
    <col min="3073" max="3073" width="8.140625" style="16" customWidth="1"/>
    <col min="3074" max="3074" width="40.140625" style="16" customWidth="1"/>
    <col min="3075" max="3075" width="43.42578125" style="16" customWidth="1"/>
    <col min="3076" max="3076" width="30.7109375" style="16" customWidth="1"/>
    <col min="3077" max="3077" width="24.85546875" style="16" customWidth="1"/>
    <col min="3078" max="3078" width="34.42578125" style="16" customWidth="1"/>
    <col min="3079" max="3079" width="27.140625" style="16" customWidth="1"/>
    <col min="3080" max="3080" width="23.5703125" style="16" customWidth="1"/>
    <col min="3081" max="3328" width="8.7109375" style="16"/>
    <col min="3329" max="3329" width="8.140625" style="16" customWidth="1"/>
    <col min="3330" max="3330" width="40.140625" style="16" customWidth="1"/>
    <col min="3331" max="3331" width="43.42578125" style="16" customWidth="1"/>
    <col min="3332" max="3332" width="30.7109375" style="16" customWidth="1"/>
    <col min="3333" max="3333" width="24.85546875" style="16" customWidth="1"/>
    <col min="3334" max="3334" width="34.42578125" style="16" customWidth="1"/>
    <col min="3335" max="3335" width="27.140625" style="16" customWidth="1"/>
    <col min="3336" max="3336" width="23.5703125" style="16" customWidth="1"/>
    <col min="3337" max="3584" width="8.7109375" style="16"/>
    <col min="3585" max="3585" width="8.140625" style="16" customWidth="1"/>
    <col min="3586" max="3586" width="40.140625" style="16" customWidth="1"/>
    <col min="3587" max="3587" width="43.42578125" style="16" customWidth="1"/>
    <col min="3588" max="3588" width="30.7109375" style="16" customWidth="1"/>
    <col min="3589" max="3589" width="24.85546875" style="16" customWidth="1"/>
    <col min="3590" max="3590" width="34.42578125" style="16" customWidth="1"/>
    <col min="3591" max="3591" width="27.140625" style="16" customWidth="1"/>
    <col min="3592" max="3592" width="23.5703125" style="16" customWidth="1"/>
    <col min="3593" max="3840" width="8.7109375" style="16"/>
    <col min="3841" max="3841" width="8.140625" style="16" customWidth="1"/>
    <col min="3842" max="3842" width="40.140625" style="16" customWidth="1"/>
    <col min="3843" max="3843" width="43.42578125" style="16" customWidth="1"/>
    <col min="3844" max="3844" width="30.7109375" style="16" customWidth="1"/>
    <col min="3845" max="3845" width="24.85546875" style="16" customWidth="1"/>
    <col min="3846" max="3846" width="34.42578125" style="16" customWidth="1"/>
    <col min="3847" max="3847" width="27.140625" style="16" customWidth="1"/>
    <col min="3848" max="3848" width="23.5703125" style="16" customWidth="1"/>
    <col min="3849" max="4096" width="8.7109375" style="16"/>
    <col min="4097" max="4097" width="8.140625" style="16" customWidth="1"/>
    <col min="4098" max="4098" width="40.140625" style="16" customWidth="1"/>
    <col min="4099" max="4099" width="43.42578125" style="16" customWidth="1"/>
    <col min="4100" max="4100" width="30.7109375" style="16" customWidth="1"/>
    <col min="4101" max="4101" width="24.85546875" style="16" customWidth="1"/>
    <col min="4102" max="4102" width="34.42578125" style="16" customWidth="1"/>
    <col min="4103" max="4103" width="27.140625" style="16" customWidth="1"/>
    <col min="4104" max="4104" width="23.5703125" style="16" customWidth="1"/>
    <col min="4105" max="4352" width="8.7109375" style="16"/>
    <col min="4353" max="4353" width="8.140625" style="16" customWidth="1"/>
    <col min="4354" max="4354" width="40.140625" style="16" customWidth="1"/>
    <col min="4355" max="4355" width="43.42578125" style="16" customWidth="1"/>
    <col min="4356" max="4356" width="30.7109375" style="16" customWidth="1"/>
    <col min="4357" max="4357" width="24.85546875" style="16" customWidth="1"/>
    <col min="4358" max="4358" width="34.42578125" style="16" customWidth="1"/>
    <col min="4359" max="4359" width="27.140625" style="16" customWidth="1"/>
    <col min="4360" max="4360" width="23.5703125" style="16" customWidth="1"/>
    <col min="4361" max="4608" width="8.7109375" style="16"/>
    <col min="4609" max="4609" width="8.140625" style="16" customWidth="1"/>
    <col min="4610" max="4610" width="40.140625" style="16" customWidth="1"/>
    <col min="4611" max="4611" width="43.42578125" style="16" customWidth="1"/>
    <col min="4612" max="4612" width="30.7109375" style="16" customWidth="1"/>
    <col min="4613" max="4613" width="24.85546875" style="16" customWidth="1"/>
    <col min="4614" max="4614" width="34.42578125" style="16" customWidth="1"/>
    <col min="4615" max="4615" width="27.140625" style="16" customWidth="1"/>
    <col min="4616" max="4616" width="23.5703125" style="16" customWidth="1"/>
    <col min="4617" max="4864" width="8.7109375" style="16"/>
    <col min="4865" max="4865" width="8.140625" style="16" customWidth="1"/>
    <col min="4866" max="4866" width="40.140625" style="16" customWidth="1"/>
    <col min="4867" max="4867" width="43.42578125" style="16" customWidth="1"/>
    <col min="4868" max="4868" width="30.7109375" style="16" customWidth="1"/>
    <col min="4869" max="4869" width="24.85546875" style="16" customWidth="1"/>
    <col min="4870" max="4870" width="34.42578125" style="16" customWidth="1"/>
    <col min="4871" max="4871" width="27.140625" style="16" customWidth="1"/>
    <col min="4872" max="4872" width="23.5703125" style="16" customWidth="1"/>
    <col min="4873" max="5120" width="8.7109375" style="16"/>
    <col min="5121" max="5121" width="8.140625" style="16" customWidth="1"/>
    <col min="5122" max="5122" width="40.140625" style="16" customWidth="1"/>
    <col min="5123" max="5123" width="43.42578125" style="16" customWidth="1"/>
    <col min="5124" max="5124" width="30.7109375" style="16" customWidth="1"/>
    <col min="5125" max="5125" width="24.85546875" style="16" customWidth="1"/>
    <col min="5126" max="5126" width="34.42578125" style="16" customWidth="1"/>
    <col min="5127" max="5127" width="27.140625" style="16" customWidth="1"/>
    <col min="5128" max="5128" width="23.5703125" style="16" customWidth="1"/>
    <col min="5129" max="5376" width="8.7109375" style="16"/>
    <col min="5377" max="5377" width="8.140625" style="16" customWidth="1"/>
    <col min="5378" max="5378" width="40.140625" style="16" customWidth="1"/>
    <col min="5379" max="5379" width="43.42578125" style="16" customWidth="1"/>
    <col min="5380" max="5380" width="30.7109375" style="16" customWidth="1"/>
    <col min="5381" max="5381" width="24.85546875" style="16" customWidth="1"/>
    <col min="5382" max="5382" width="34.42578125" style="16" customWidth="1"/>
    <col min="5383" max="5383" width="27.140625" style="16" customWidth="1"/>
    <col min="5384" max="5384" width="23.5703125" style="16" customWidth="1"/>
    <col min="5385" max="5632" width="8.7109375" style="16"/>
    <col min="5633" max="5633" width="8.140625" style="16" customWidth="1"/>
    <col min="5634" max="5634" width="40.140625" style="16" customWidth="1"/>
    <col min="5635" max="5635" width="43.42578125" style="16" customWidth="1"/>
    <col min="5636" max="5636" width="30.7109375" style="16" customWidth="1"/>
    <col min="5637" max="5637" width="24.85546875" style="16" customWidth="1"/>
    <col min="5638" max="5638" width="34.42578125" style="16" customWidth="1"/>
    <col min="5639" max="5639" width="27.140625" style="16" customWidth="1"/>
    <col min="5640" max="5640" width="23.5703125" style="16" customWidth="1"/>
    <col min="5641" max="5888" width="8.7109375" style="16"/>
    <col min="5889" max="5889" width="8.140625" style="16" customWidth="1"/>
    <col min="5890" max="5890" width="40.140625" style="16" customWidth="1"/>
    <col min="5891" max="5891" width="43.42578125" style="16" customWidth="1"/>
    <col min="5892" max="5892" width="30.7109375" style="16" customWidth="1"/>
    <col min="5893" max="5893" width="24.85546875" style="16" customWidth="1"/>
    <col min="5894" max="5894" width="34.42578125" style="16" customWidth="1"/>
    <col min="5895" max="5895" width="27.140625" style="16" customWidth="1"/>
    <col min="5896" max="5896" width="23.5703125" style="16" customWidth="1"/>
    <col min="5897" max="6144" width="8.7109375" style="16"/>
    <col min="6145" max="6145" width="8.140625" style="16" customWidth="1"/>
    <col min="6146" max="6146" width="40.140625" style="16" customWidth="1"/>
    <col min="6147" max="6147" width="43.42578125" style="16" customWidth="1"/>
    <col min="6148" max="6148" width="30.7109375" style="16" customWidth="1"/>
    <col min="6149" max="6149" width="24.85546875" style="16" customWidth="1"/>
    <col min="6150" max="6150" width="34.42578125" style="16" customWidth="1"/>
    <col min="6151" max="6151" width="27.140625" style="16" customWidth="1"/>
    <col min="6152" max="6152" width="23.5703125" style="16" customWidth="1"/>
    <col min="6153" max="6400" width="8.7109375" style="16"/>
    <col min="6401" max="6401" width="8.140625" style="16" customWidth="1"/>
    <col min="6402" max="6402" width="40.140625" style="16" customWidth="1"/>
    <col min="6403" max="6403" width="43.42578125" style="16" customWidth="1"/>
    <col min="6404" max="6404" width="30.7109375" style="16" customWidth="1"/>
    <col min="6405" max="6405" width="24.85546875" style="16" customWidth="1"/>
    <col min="6406" max="6406" width="34.42578125" style="16" customWidth="1"/>
    <col min="6407" max="6407" width="27.140625" style="16" customWidth="1"/>
    <col min="6408" max="6408" width="23.5703125" style="16" customWidth="1"/>
    <col min="6409" max="6656" width="8.7109375" style="16"/>
    <col min="6657" max="6657" width="8.140625" style="16" customWidth="1"/>
    <col min="6658" max="6658" width="40.140625" style="16" customWidth="1"/>
    <col min="6659" max="6659" width="43.42578125" style="16" customWidth="1"/>
    <col min="6660" max="6660" width="30.7109375" style="16" customWidth="1"/>
    <col min="6661" max="6661" width="24.85546875" style="16" customWidth="1"/>
    <col min="6662" max="6662" width="34.42578125" style="16" customWidth="1"/>
    <col min="6663" max="6663" width="27.140625" style="16" customWidth="1"/>
    <col min="6664" max="6664" width="23.5703125" style="16" customWidth="1"/>
    <col min="6665" max="6912" width="8.7109375" style="16"/>
    <col min="6913" max="6913" width="8.140625" style="16" customWidth="1"/>
    <col min="6914" max="6914" width="40.140625" style="16" customWidth="1"/>
    <col min="6915" max="6915" width="43.42578125" style="16" customWidth="1"/>
    <col min="6916" max="6916" width="30.7109375" style="16" customWidth="1"/>
    <col min="6917" max="6917" width="24.85546875" style="16" customWidth="1"/>
    <col min="6918" max="6918" width="34.42578125" style="16" customWidth="1"/>
    <col min="6919" max="6919" width="27.140625" style="16" customWidth="1"/>
    <col min="6920" max="6920" width="23.5703125" style="16" customWidth="1"/>
    <col min="6921" max="7168" width="8.7109375" style="16"/>
    <col min="7169" max="7169" width="8.140625" style="16" customWidth="1"/>
    <col min="7170" max="7170" width="40.140625" style="16" customWidth="1"/>
    <col min="7171" max="7171" width="43.42578125" style="16" customWidth="1"/>
    <col min="7172" max="7172" width="30.7109375" style="16" customWidth="1"/>
    <col min="7173" max="7173" width="24.85546875" style="16" customWidth="1"/>
    <col min="7174" max="7174" width="34.42578125" style="16" customWidth="1"/>
    <col min="7175" max="7175" width="27.140625" style="16" customWidth="1"/>
    <col min="7176" max="7176" width="23.5703125" style="16" customWidth="1"/>
    <col min="7177" max="7424" width="8.7109375" style="16"/>
    <col min="7425" max="7425" width="8.140625" style="16" customWidth="1"/>
    <col min="7426" max="7426" width="40.140625" style="16" customWidth="1"/>
    <col min="7427" max="7427" width="43.42578125" style="16" customWidth="1"/>
    <col min="7428" max="7428" width="30.7109375" style="16" customWidth="1"/>
    <col min="7429" max="7429" width="24.85546875" style="16" customWidth="1"/>
    <col min="7430" max="7430" width="34.42578125" style="16" customWidth="1"/>
    <col min="7431" max="7431" width="27.140625" style="16" customWidth="1"/>
    <col min="7432" max="7432" width="23.5703125" style="16" customWidth="1"/>
    <col min="7433" max="7680" width="8.7109375" style="16"/>
    <col min="7681" max="7681" width="8.140625" style="16" customWidth="1"/>
    <col min="7682" max="7682" width="40.140625" style="16" customWidth="1"/>
    <col min="7683" max="7683" width="43.42578125" style="16" customWidth="1"/>
    <col min="7684" max="7684" width="30.7109375" style="16" customWidth="1"/>
    <col min="7685" max="7685" width="24.85546875" style="16" customWidth="1"/>
    <col min="7686" max="7686" width="34.42578125" style="16" customWidth="1"/>
    <col min="7687" max="7687" width="27.140625" style="16" customWidth="1"/>
    <col min="7688" max="7688" width="23.5703125" style="16" customWidth="1"/>
    <col min="7689" max="7936" width="8.7109375" style="16"/>
    <col min="7937" max="7937" width="8.140625" style="16" customWidth="1"/>
    <col min="7938" max="7938" width="40.140625" style="16" customWidth="1"/>
    <col min="7939" max="7939" width="43.42578125" style="16" customWidth="1"/>
    <col min="7940" max="7940" width="30.7109375" style="16" customWidth="1"/>
    <col min="7941" max="7941" width="24.85546875" style="16" customWidth="1"/>
    <col min="7942" max="7942" width="34.42578125" style="16" customWidth="1"/>
    <col min="7943" max="7943" width="27.140625" style="16" customWidth="1"/>
    <col min="7944" max="7944" width="23.5703125" style="16" customWidth="1"/>
    <col min="7945" max="8192" width="8.7109375" style="16"/>
    <col min="8193" max="8193" width="8.140625" style="16" customWidth="1"/>
    <col min="8194" max="8194" width="40.140625" style="16" customWidth="1"/>
    <col min="8195" max="8195" width="43.42578125" style="16" customWidth="1"/>
    <col min="8196" max="8196" width="30.7109375" style="16" customWidth="1"/>
    <col min="8197" max="8197" width="24.85546875" style="16" customWidth="1"/>
    <col min="8198" max="8198" width="34.42578125" style="16" customWidth="1"/>
    <col min="8199" max="8199" width="27.140625" style="16" customWidth="1"/>
    <col min="8200" max="8200" width="23.5703125" style="16" customWidth="1"/>
    <col min="8201" max="8448" width="8.7109375" style="16"/>
    <col min="8449" max="8449" width="8.140625" style="16" customWidth="1"/>
    <col min="8450" max="8450" width="40.140625" style="16" customWidth="1"/>
    <col min="8451" max="8451" width="43.42578125" style="16" customWidth="1"/>
    <col min="8452" max="8452" width="30.7109375" style="16" customWidth="1"/>
    <col min="8453" max="8453" width="24.85546875" style="16" customWidth="1"/>
    <col min="8454" max="8454" width="34.42578125" style="16" customWidth="1"/>
    <col min="8455" max="8455" width="27.140625" style="16" customWidth="1"/>
    <col min="8456" max="8456" width="23.5703125" style="16" customWidth="1"/>
    <col min="8457" max="8704" width="8.7109375" style="16"/>
    <col min="8705" max="8705" width="8.140625" style="16" customWidth="1"/>
    <col min="8706" max="8706" width="40.140625" style="16" customWidth="1"/>
    <col min="8707" max="8707" width="43.42578125" style="16" customWidth="1"/>
    <col min="8708" max="8708" width="30.7109375" style="16" customWidth="1"/>
    <col min="8709" max="8709" width="24.85546875" style="16" customWidth="1"/>
    <col min="8710" max="8710" width="34.42578125" style="16" customWidth="1"/>
    <col min="8711" max="8711" width="27.140625" style="16" customWidth="1"/>
    <col min="8712" max="8712" width="23.5703125" style="16" customWidth="1"/>
    <col min="8713" max="8960" width="8.7109375" style="16"/>
    <col min="8961" max="8961" width="8.140625" style="16" customWidth="1"/>
    <col min="8962" max="8962" width="40.140625" style="16" customWidth="1"/>
    <col min="8963" max="8963" width="43.42578125" style="16" customWidth="1"/>
    <col min="8964" max="8964" width="30.7109375" style="16" customWidth="1"/>
    <col min="8965" max="8965" width="24.85546875" style="16" customWidth="1"/>
    <col min="8966" max="8966" width="34.42578125" style="16" customWidth="1"/>
    <col min="8967" max="8967" width="27.140625" style="16" customWidth="1"/>
    <col min="8968" max="8968" width="23.5703125" style="16" customWidth="1"/>
    <col min="8969" max="9216" width="8.7109375" style="16"/>
    <col min="9217" max="9217" width="8.140625" style="16" customWidth="1"/>
    <col min="9218" max="9218" width="40.140625" style="16" customWidth="1"/>
    <col min="9219" max="9219" width="43.42578125" style="16" customWidth="1"/>
    <col min="9220" max="9220" width="30.7109375" style="16" customWidth="1"/>
    <col min="9221" max="9221" width="24.85546875" style="16" customWidth="1"/>
    <col min="9222" max="9222" width="34.42578125" style="16" customWidth="1"/>
    <col min="9223" max="9223" width="27.140625" style="16" customWidth="1"/>
    <col min="9224" max="9224" width="23.5703125" style="16" customWidth="1"/>
    <col min="9225" max="9472" width="8.7109375" style="16"/>
    <col min="9473" max="9473" width="8.140625" style="16" customWidth="1"/>
    <col min="9474" max="9474" width="40.140625" style="16" customWidth="1"/>
    <col min="9475" max="9475" width="43.42578125" style="16" customWidth="1"/>
    <col min="9476" max="9476" width="30.7109375" style="16" customWidth="1"/>
    <col min="9477" max="9477" width="24.85546875" style="16" customWidth="1"/>
    <col min="9478" max="9478" width="34.42578125" style="16" customWidth="1"/>
    <col min="9479" max="9479" width="27.140625" style="16" customWidth="1"/>
    <col min="9480" max="9480" width="23.5703125" style="16" customWidth="1"/>
    <col min="9481" max="9728" width="8.7109375" style="16"/>
    <col min="9729" max="9729" width="8.140625" style="16" customWidth="1"/>
    <col min="9730" max="9730" width="40.140625" style="16" customWidth="1"/>
    <col min="9731" max="9731" width="43.42578125" style="16" customWidth="1"/>
    <col min="9732" max="9732" width="30.7109375" style="16" customWidth="1"/>
    <col min="9733" max="9733" width="24.85546875" style="16" customWidth="1"/>
    <col min="9734" max="9734" width="34.42578125" style="16" customWidth="1"/>
    <col min="9735" max="9735" width="27.140625" style="16" customWidth="1"/>
    <col min="9736" max="9736" width="23.5703125" style="16" customWidth="1"/>
    <col min="9737" max="9984" width="8.7109375" style="16"/>
    <col min="9985" max="9985" width="8.140625" style="16" customWidth="1"/>
    <col min="9986" max="9986" width="40.140625" style="16" customWidth="1"/>
    <col min="9987" max="9987" width="43.42578125" style="16" customWidth="1"/>
    <col min="9988" max="9988" width="30.7109375" style="16" customWidth="1"/>
    <col min="9989" max="9989" width="24.85546875" style="16" customWidth="1"/>
    <col min="9990" max="9990" width="34.42578125" style="16" customWidth="1"/>
    <col min="9991" max="9991" width="27.140625" style="16" customWidth="1"/>
    <col min="9992" max="9992" width="23.5703125" style="16" customWidth="1"/>
    <col min="9993" max="10240" width="8.7109375" style="16"/>
    <col min="10241" max="10241" width="8.140625" style="16" customWidth="1"/>
    <col min="10242" max="10242" width="40.140625" style="16" customWidth="1"/>
    <col min="10243" max="10243" width="43.42578125" style="16" customWidth="1"/>
    <col min="10244" max="10244" width="30.7109375" style="16" customWidth="1"/>
    <col min="10245" max="10245" width="24.85546875" style="16" customWidth="1"/>
    <col min="10246" max="10246" width="34.42578125" style="16" customWidth="1"/>
    <col min="10247" max="10247" width="27.140625" style="16" customWidth="1"/>
    <col min="10248" max="10248" width="23.5703125" style="16" customWidth="1"/>
    <col min="10249" max="10496" width="8.7109375" style="16"/>
    <col min="10497" max="10497" width="8.140625" style="16" customWidth="1"/>
    <col min="10498" max="10498" width="40.140625" style="16" customWidth="1"/>
    <col min="10499" max="10499" width="43.42578125" style="16" customWidth="1"/>
    <col min="10500" max="10500" width="30.7109375" style="16" customWidth="1"/>
    <col min="10501" max="10501" width="24.85546875" style="16" customWidth="1"/>
    <col min="10502" max="10502" width="34.42578125" style="16" customWidth="1"/>
    <col min="10503" max="10503" width="27.140625" style="16" customWidth="1"/>
    <col min="10504" max="10504" width="23.5703125" style="16" customWidth="1"/>
    <col min="10505" max="10752" width="8.7109375" style="16"/>
    <col min="10753" max="10753" width="8.140625" style="16" customWidth="1"/>
    <col min="10754" max="10754" width="40.140625" style="16" customWidth="1"/>
    <col min="10755" max="10755" width="43.42578125" style="16" customWidth="1"/>
    <col min="10756" max="10756" width="30.7109375" style="16" customWidth="1"/>
    <col min="10757" max="10757" width="24.85546875" style="16" customWidth="1"/>
    <col min="10758" max="10758" width="34.42578125" style="16" customWidth="1"/>
    <col min="10759" max="10759" width="27.140625" style="16" customWidth="1"/>
    <col min="10760" max="10760" width="23.5703125" style="16" customWidth="1"/>
    <col min="10761" max="11008" width="8.7109375" style="16"/>
    <col min="11009" max="11009" width="8.140625" style="16" customWidth="1"/>
    <col min="11010" max="11010" width="40.140625" style="16" customWidth="1"/>
    <col min="11011" max="11011" width="43.42578125" style="16" customWidth="1"/>
    <col min="11012" max="11012" width="30.7109375" style="16" customWidth="1"/>
    <col min="11013" max="11013" width="24.85546875" style="16" customWidth="1"/>
    <col min="11014" max="11014" width="34.42578125" style="16" customWidth="1"/>
    <col min="11015" max="11015" width="27.140625" style="16" customWidth="1"/>
    <col min="11016" max="11016" width="23.5703125" style="16" customWidth="1"/>
    <col min="11017" max="11264" width="8.7109375" style="16"/>
    <col min="11265" max="11265" width="8.140625" style="16" customWidth="1"/>
    <col min="11266" max="11266" width="40.140625" style="16" customWidth="1"/>
    <col min="11267" max="11267" width="43.42578125" style="16" customWidth="1"/>
    <col min="11268" max="11268" width="30.7109375" style="16" customWidth="1"/>
    <col min="11269" max="11269" width="24.85546875" style="16" customWidth="1"/>
    <col min="11270" max="11270" width="34.42578125" style="16" customWidth="1"/>
    <col min="11271" max="11271" width="27.140625" style="16" customWidth="1"/>
    <col min="11272" max="11272" width="23.5703125" style="16" customWidth="1"/>
    <col min="11273" max="11520" width="8.7109375" style="16"/>
    <col min="11521" max="11521" width="8.140625" style="16" customWidth="1"/>
    <col min="11522" max="11522" width="40.140625" style="16" customWidth="1"/>
    <col min="11523" max="11523" width="43.42578125" style="16" customWidth="1"/>
    <col min="11524" max="11524" width="30.7109375" style="16" customWidth="1"/>
    <col min="11525" max="11525" width="24.85546875" style="16" customWidth="1"/>
    <col min="11526" max="11526" width="34.42578125" style="16" customWidth="1"/>
    <col min="11527" max="11527" width="27.140625" style="16" customWidth="1"/>
    <col min="11528" max="11528" width="23.5703125" style="16" customWidth="1"/>
    <col min="11529" max="11776" width="8.7109375" style="16"/>
    <col min="11777" max="11777" width="8.140625" style="16" customWidth="1"/>
    <col min="11778" max="11778" width="40.140625" style="16" customWidth="1"/>
    <col min="11779" max="11779" width="43.42578125" style="16" customWidth="1"/>
    <col min="11780" max="11780" width="30.7109375" style="16" customWidth="1"/>
    <col min="11781" max="11781" width="24.85546875" style="16" customWidth="1"/>
    <col min="11782" max="11782" width="34.42578125" style="16" customWidth="1"/>
    <col min="11783" max="11783" width="27.140625" style="16" customWidth="1"/>
    <col min="11784" max="11784" width="23.5703125" style="16" customWidth="1"/>
    <col min="11785" max="12032" width="8.7109375" style="16"/>
    <col min="12033" max="12033" width="8.140625" style="16" customWidth="1"/>
    <col min="12034" max="12034" width="40.140625" style="16" customWidth="1"/>
    <col min="12035" max="12035" width="43.42578125" style="16" customWidth="1"/>
    <col min="12036" max="12036" width="30.7109375" style="16" customWidth="1"/>
    <col min="12037" max="12037" width="24.85546875" style="16" customWidth="1"/>
    <col min="12038" max="12038" width="34.42578125" style="16" customWidth="1"/>
    <col min="12039" max="12039" width="27.140625" style="16" customWidth="1"/>
    <col min="12040" max="12040" width="23.5703125" style="16" customWidth="1"/>
    <col min="12041" max="12288" width="8.7109375" style="16"/>
    <col min="12289" max="12289" width="8.140625" style="16" customWidth="1"/>
    <col min="12290" max="12290" width="40.140625" style="16" customWidth="1"/>
    <col min="12291" max="12291" width="43.42578125" style="16" customWidth="1"/>
    <col min="12292" max="12292" width="30.7109375" style="16" customWidth="1"/>
    <col min="12293" max="12293" width="24.85546875" style="16" customWidth="1"/>
    <col min="12294" max="12294" width="34.42578125" style="16" customWidth="1"/>
    <col min="12295" max="12295" width="27.140625" style="16" customWidth="1"/>
    <col min="12296" max="12296" width="23.5703125" style="16" customWidth="1"/>
    <col min="12297" max="12544" width="8.7109375" style="16"/>
    <col min="12545" max="12545" width="8.140625" style="16" customWidth="1"/>
    <col min="12546" max="12546" width="40.140625" style="16" customWidth="1"/>
    <col min="12547" max="12547" width="43.42578125" style="16" customWidth="1"/>
    <col min="12548" max="12548" width="30.7109375" style="16" customWidth="1"/>
    <col min="12549" max="12549" width="24.85546875" style="16" customWidth="1"/>
    <col min="12550" max="12550" width="34.42578125" style="16" customWidth="1"/>
    <col min="12551" max="12551" width="27.140625" style="16" customWidth="1"/>
    <col min="12552" max="12552" width="23.5703125" style="16" customWidth="1"/>
    <col min="12553" max="12800" width="8.7109375" style="16"/>
    <col min="12801" max="12801" width="8.140625" style="16" customWidth="1"/>
    <col min="12802" max="12802" width="40.140625" style="16" customWidth="1"/>
    <col min="12803" max="12803" width="43.42578125" style="16" customWidth="1"/>
    <col min="12804" max="12804" width="30.7109375" style="16" customWidth="1"/>
    <col min="12805" max="12805" width="24.85546875" style="16" customWidth="1"/>
    <col min="12806" max="12806" width="34.42578125" style="16" customWidth="1"/>
    <col min="12807" max="12807" width="27.140625" style="16" customWidth="1"/>
    <col min="12808" max="12808" width="23.5703125" style="16" customWidth="1"/>
    <col min="12809" max="13056" width="8.7109375" style="16"/>
    <col min="13057" max="13057" width="8.140625" style="16" customWidth="1"/>
    <col min="13058" max="13058" width="40.140625" style="16" customWidth="1"/>
    <col min="13059" max="13059" width="43.42578125" style="16" customWidth="1"/>
    <col min="13060" max="13060" width="30.7109375" style="16" customWidth="1"/>
    <col min="13061" max="13061" width="24.85546875" style="16" customWidth="1"/>
    <col min="13062" max="13062" width="34.42578125" style="16" customWidth="1"/>
    <col min="13063" max="13063" width="27.140625" style="16" customWidth="1"/>
    <col min="13064" max="13064" width="23.5703125" style="16" customWidth="1"/>
    <col min="13065" max="13312" width="8.7109375" style="16"/>
    <col min="13313" max="13313" width="8.140625" style="16" customWidth="1"/>
    <col min="13314" max="13314" width="40.140625" style="16" customWidth="1"/>
    <col min="13315" max="13315" width="43.42578125" style="16" customWidth="1"/>
    <col min="13316" max="13316" width="30.7109375" style="16" customWidth="1"/>
    <col min="13317" max="13317" width="24.85546875" style="16" customWidth="1"/>
    <col min="13318" max="13318" width="34.42578125" style="16" customWidth="1"/>
    <col min="13319" max="13319" width="27.140625" style="16" customWidth="1"/>
    <col min="13320" max="13320" width="23.5703125" style="16" customWidth="1"/>
    <col min="13321" max="13568" width="8.7109375" style="16"/>
    <col min="13569" max="13569" width="8.140625" style="16" customWidth="1"/>
    <col min="13570" max="13570" width="40.140625" style="16" customWidth="1"/>
    <col min="13571" max="13571" width="43.42578125" style="16" customWidth="1"/>
    <col min="13572" max="13572" width="30.7109375" style="16" customWidth="1"/>
    <col min="13573" max="13573" width="24.85546875" style="16" customWidth="1"/>
    <col min="13574" max="13574" width="34.42578125" style="16" customWidth="1"/>
    <col min="13575" max="13575" width="27.140625" style="16" customWidth="1"/>
    <col min="13576" max="13576" width="23.5703125" style="16" customWidth="1"/>
    <col min="13577" max="13824" width="8.7109375" style="16"/>
    <col min="13825" max="13825" width="8.140625" style="16" customWidth="1"/>
    <col min="13826" max="13826" width="40.140625" style="16" customWidth="1"/>
    <col min="13827" max="13827" width="43.42578125" style="16" customWidth="1"/>
    <col min="13828" max="13828" width="30.7109375" style="16" customWidth="1"/>
    <col min="13829" max="13829" width="24.85546875" style="16" customWidth="1"/>
    <col min="13830" max="13830" width="34.42578125" style="16" customWidth="1"/>
    <col min="13831" max="13831" width="27.140625" style="16" customWidth="1"/>
    <col min="13832" max="13832" width="23.5703125" style="16" customWidth="1"/>
    <col min="13833" max="14080" width="8.7109375" style="16"/>
    <col min="14081" max="14081" width="8.140625" style="16" customWidth="1"/>
    <col min="14082" max="14082" width="40.140625" style="16" customWidth="1"/>
    <col min="14083" max="14083" width="43.42578125" style="16" customWidth="1"/>
    <col min="14084" max="14084" width="30.7109375" style="16" customWidth="1"/>
    <col min="14085" max="14085" width="24.85546875" style="16" customWidth="1"/>
    <col min="14086" max="14086" width="34.42578125" style="16" customWidth="1"/>
    <col min="14087" max="14087" width="27.140625" style="16" customWidth="1"/>
    <col min="14088" max="14088" width="23.5703125" style="16" customWidth="1"/>
    <col min="14089" max="14336" width="8.7109375" style="16"/>
    <col min="14337" max="14337" width="8.140625" style="16" customWidth="1"/>
    <col min="14338" max="14338" width="40.140625" style="16" customWidth="1"/>
    <col min="14339" max="14339" width="43.42578125" style="16" customWidth="1"/>
    <col min="14340" max="14340" width="30.7109375" style="16" customWidth="1"/>
    <col min="14341" max="14341" width="24.85546875" style="16" customWidth="1"/>
    <col min="14342" max="14342" width="34.42578125" style="16" customWidth="1"/>
    <col min="14343" max="14343" width="27.140625" style="16" customWidth="1"/>
    <col min="14344" max="14344" width="23.5703125" style="16" customWidth="1"/>
    <col min="14345" max="14592" width="8.7109375" style="16"/>
    <col min="14593" max="14593" width="8.140625" style="16" customWidth="1"/>
    <col min="14594" max="14594" width="40.140625" style="16" customWidth="1"/>
    <col min="14595" max="14595" width="43.42578125" style="16" customWidth="1"/>
    <col min="14596" max="14596" width="30.7109375" style="16" customWidth="1"/>
    <col min="14597" max="14597" width="24.85546875" style="16" customWidth="1"/>
    <col min="14598" max="14598" width="34.42578125" style="16" customWidth="1"/>
    <col min="14599" max="14599" width="27.140625" style="16" customWidth="1"/>
    <col min="14600" max="14600" width="23.5703125" style="16" customWidth="1"/>
    <col min="14601" max="14848" width="8.7109375" style="16"/>
    <col min="14849" max="14849" width="8.140625" style="16" customWidth="1"/>
    <col min="14850" max="14850" width="40.140625" style="16" customWidth="1"/>
    <col min="14851" max="14851" width="43.42578125" style="16" customWidth="1"/>
    <col min="14852" max="14852" width="30.7109375" style="16" customWidth="1"/>
    <col min="14853" max="14853" width="24.85546875" style="16" customWidth="1"/>
    <col min="14854" max="14854" width="34.42578125" style="16" customWidth="1"/>
    <col min="14855" max="14855" width="27.140625" style="16" customWidth="1"/>
    <col min="14856" max="14856" width="23.5703125" style="16" customWidth="1"/>
    <col min="14857" max="15104" width="8.7109375" style="16"/>
    <col min="15105" max="15105" width="8.140625" style="16" customWidth="1"/>
    <col min="15106" max="15106" width="40.140625" style="16" customWidth="1"/>
    <col min="15107" max="15107" width="43.42578125" style="16" customWidth="1"/>
    <col min="15108" max="15108" width="30.7109375" style="16" customWidth="1"/>
    <col min="15109" max="15109" width="24.85546875" style="16" customWidth="1"/>
    <col min="15110" max="15110" width="34.42578125" style="16" customWidth="1"/>
    <col min="15111" max="15111" width="27.140625" style="16" customWidth="1"/>
    <col min="15112" max="15112" width="23.5703125" style="16" customWidth="1"/>
    <col min="15113" max="15360" width="8.7109375" style="16"/>
    <col min="15361" max="15361" width="8.140625" style="16" customWidth="1"/>
    <col min="15362" max="15362" width="40.140625" style="16" customWidth="1"/>
    <col min="15363" max="15363" width="43.42578125" style="16" customWidth="1"/>
    <col min="15364" max="15364" width="30.7109375" style="16" customWidth="1"/>
    <col min="15365" max="15365" width="24.85546875" style="16" customWidth="1"/>
    <col min="15366" max="15366" width="34.42578125" style="16" customWidth="1"/>
    <col min="15367" max="15367" width="27.140625" style="16" customWidth="1"/>
    <col min="15368" max="15368" width="23.5703125" style="16" customWidth="1"/>
    <col min="15369" max="15616" width="8.7109375" style="16"/>
    <col min="15617" max="15617" width="8.140625" style="16" customWidth="1"/>
    <col min="15618" max="15618" width="40.140625" style="16" customWidth="1"/>
    <col min="15619" max="15619" width="43.42578125" style="16" customWidth="1"/>
    <col min="15620" max="15620" width="30.7109375" style="16" customWidth="1"/>
    <col min="15621" max="15621" width="24.85546875" style="16" customWidth="1"/>
    <col min="15622" max="15622" width="34.42578125" style="16" customWidth="1"/>
    <col min="15623" max="15623" width="27.140625" style="16" customWidth="1"/>
    <col min="15624" max="15624" width="23.5703125" style="16" customWidth="1"/>
    <col min="15625" max="15872" width="8.7109375" style="16"/>
    <col min="15873" max="15873" width="8.140625" style="16" customWidth="1"/>
    <col min="15874" max="15874" width="40.140625" style="16" customWidth="1"/>
    <col min="15875" max="15875" width="43.42578125" style="16" customWidth="1"/>
    <col min="15876" max="15876" width="30.7109375" style="16" customWidth="1"/>
    <col min="15877" max="15877" width="24.85546875" style="16" customWidth="1"/>
    <col min="15878" max="15878" width="34.42578125" style="16" customWidth="1"/>
    <col min="15879" max="15879" width="27.140625" style="16" customWidth="1"/>
    <col min="15880" max="15880" width="23.5703125" style="16" customWidth="1"/>
    <col min="15881" max="16128" width="8.7109375" style="16"/>
    <col min="16129" max="16129" width="8.140625" style="16" customWidth="1"/>
    <col min="16130" max="16130" width="40.140625" style="16" customWidth="1"/>
    <col min="16131" max="16131" width="43.42578125" style="16" customWidth="1"/>
    <col min="16132" max="16132" width="30.7109375" style="16" customWidth="1"/>
    <col min="16133" max="16133" width="24.85546875" style="16" customWidth="1"/>
    <col min="16134" max="16134" width="34.42578125" style="16" customWidth="1"/>
    <col min="16135" max="16135" width="27.140625" style="16" customWidth="1"/>
    <col min="16136" max="16136" width="23.5703125" style="16" customWidth="1"/>
    <col min="16137" max="16384" width="8.7109375" style="16"/>
  </cols>
  <sheetData>
    <row r="1" spans="2:9">
      <c r="C1" s="17"/>
      <c r="D1" s="17"/>
      <c r="E1" s="17"/>
    </row>
    <row r="2" spans="2:9">
      <c r="C2" s="17"/>
      <c r="D2" s="17"/>
      <c r="E2" s="17"/>
    </row>
    <row r="3" spans="2:9">
      <c r="C3" s="17"/>
      <c r="D3" s="17"/>
      <c r="E3" s="17"/>
    </row>
    <row r="4" spans="2:9">
      <c r="C4" s="17"/>
      <c r="D4" s="17"/>
      <c r="E4" s="17"/>
    </row>
    <row r="5" spans="2:9">
      <c r="C5" s="17"/>
      <c r="D5" s="17"/>
      <c r="E5" s="17"/>
    </row>
    <row r="6" spans="2:9">
      <c r="C6" s="17"/>
      <c r="D6" s="17"/>
      <c r="E6" s="17"/>
    </row>
    <row r="7" spans="2:9" ht="15.75" customHeight="1">
      <c r="B7" s="835" t="s">
        <v>0</v>
      </c>
      <c r="C7" s="835"/>
      <c r="D7" s="835"/>
      <c r="E7" s="835"/>
      <c r="F7" s="835"/>
      <c r="G7" s="835"/>
      <c r="H7" s="835"/>
    </row>
    <row r="8" spans="2:9" ht="15.75" customHeight="1">
      <c r="B8" s="835" t="s">
        <v>1</v>
      </c>
      <c r="C8" s="835"/>
      <c r="D8" s="835"/>
      <c r="E8" s="835"/>
      <c r="F8" s="835"/>
      <c r="G8" s="835"/>
      <c r="H8" s="835"/>
    </row>
    <row r="9" spans="2:9" ht="15" customHeight="1">
      <c r="B9" s="836" t="s">
        <v>4</v>
      </c>
      <c r="C9" s="836"/>
      <c r="D9" s="836"/>
      <c r="E9" s="836"/>
      <c r="F9" s="836"/>
      <c r="G9" s="836"/>
      <c r="H9" s="836"/>
    </row>
    <row r="12" spans="2:9" s="15" customFormat="1" ht="46.5" customHeight="1">
      <c r="B12" s="837" t="s">
        <v>526</v>
      </c>
      <c r="C12" s="838"/>
      <c r="D12" s="838"/>
      <c r="E12" s="838"/>
      <c r="F12" s="838"/>
      <c r="G12" s="838"/>
      <c r="H12" s="838"/>
    </row>
    <row r="13" spans="2:9">
      <c r="B13" s="839"/>
      <c r="C13" s="839"/>
      <c r="D13" s="839"/>
      <c r="E13" s="839"/>
      <c r="F13" s="839"/>
      <c r="G13" s="839"/>
      <c r="H13" s="18"/>
    </row>
    <row r="14" spans="2:9" s="15" customFormat="1">
      <c r="B14" s="839"/>
      <c r="C14" s="839"/>
      <c r="D14" s="839"/>
      <c r="E14" s="19" t="s">
        <v>276</v>
      </c>
      <c r="F14" s="19" t="s">
        <v>277</v>
      </c>
      <c r="G14" s="19"/>
      <c r="H14" s="20"/>
    </row>
    <row r="15" spans="2:9" ht="15.75" customHeight="1">
      <c r="B15" s="840" t="s">
        <v>278</v>
      </c>
      <c r="C15" s="840"/>
      <c r="D15" s="21">
        <v>0</v>
      </c>
      <c r="E15" s="22">
        <f>D15*0.08</f>
        <v>0</v>
      </c>
      <c r="F15" s="22"/>
      <c r="G15" s="225"/>
      <c r="H15" s="23">
        <f>D15+E15+F15+G15</f>
        <v>0</v>
      </c>
      <c r="I15" s="848">
        <f>H15+H17</f>
        <v>0</v>
      </c>
    </row>
    <row r="16" spans="2:9">
      <c r="B16" s="24"/>
      <c r="C16" s="24"/>
      <c r="D16" s="24"/>
      <c r="E16" s="19" t="s">
        <v>276</v>
      </c>
      <c r="F16" s="19" t="s">
        <v>277</v>
      </c>
      <c r="G16" s="19"/>
      <c r="H16" s="24"/>
      <c r="I16" s="849"/>
    </row>
    <row r="17" spans="2:9" ht="21" customHeight="1">
      <c r="B17" s="841" t="s">
        <v>279</v>
      </c>
      <c r="C17" s="841"/>
      <c r="D17" s="25">
        <v>0</v>
      </c>
      <c r="E17" s="22">
        <f>D17*0.08</f>
        <v>0</v>
      </c>
      <c r="F17" s="26"/>
      <c r="G17" s="226"/>
      <c r="H17" s="23">
        <f>D17+E17+F17+G17</f>
        <v>0</v>
      </c>
      <c r="I17" s="850"/>
    </row>
    <row r="18" spans="2:9">
      <c r="B18" s="24"/>
      <c r="C18" s="24"/>
      <c r="D18" s="24"/>
      <c r="E18" s="19" t="s">
        <v>276</v>
      </c>
      <c r="F18" s="19" t="s">
        <v>277</v>
      </c>
      <c r="G18" s="19" t="s">
        <v>186</v>
      </c>
      <c r="H18" s="24"/>
    </row>
    <row r="19" spans="2:9">
      <c r="B19" s="842" t="s">
        <v>280</v>
      </c>
      <c r="C19" s="842"/>
      <c r="D19" s="25">
        <v>0</v>
      </c>
      <c r="E19" s="347">
        <f>(0)*8%</f>
        <v>0</v>
      </c>
      <c r="F19" s="26"/>
      <c r="G19" s="227">
        <f>G66</f>
        <v>0</v>
      </c>
      <c r="H19" s="23">
        <f>D19+E19+F19+G19</f>
        <v>0</v>
      </c>
    </row>
    <row r="20" spans="2:9">
      <c r="B20" s="843"/>
      <c r="C20" s="843"/>
      <c r="D20" s="27"/>
      <c r="E20" s="18"/>
      <c r="F20" s="18"/>
      <c r="G20" s="18"/>
      <c r="H20" s="18"/>
    </row>
    <row r="21" spans="2:9">
      <c r="B21" s="18"/>
      <c r="C21" s="18"/>
      <c r="D21" s="18"/>
      <c r="E21" s="18"/>
      <c r="F21" s="18"/>
      <c r="G21" s="18"/>
      <c r="H21" s="18"/>
    </row>
    <row r="22" spans="2:9">
      <c r="B22" s="213" t="s">
        <v>281</v>
      </c>
      <c r="C22" s="214">
        <v>0</v>
      </c>
      <c r="D22" s="28" t="s">
        <v>282</v>
      </c>
      <c r="E22" s="29"/>
      <c r="F22" s="213" t="s">
        <v>283</v>
      </c>
      <c r="G22" s="214">
        <v>0</v>
      </c>
      <c r="H22" s="28" t="s">
        <v>284</v>
      </c>
      <c r="I22" s="18"/>
    </row>
    <row r="23" spans="2:9">
      <c r="B23" s="215" t="s">
        <v>285</v>
      </c>
      <c r="C23" s="228">
        <f>SUM(0)*0.01</f>
        <v>0</v>
      </c>
      <c r="D23" s="29" t="s">
        <v>286</v>
      </c>
      <c r="E23" s="29"/>
      <c r="F23" s="218" t="s">
        <v>287</v>
      </c>
      <c r="G23" s="228">
        <f>(0)*0.08-G25</f>
        <v>0</v>
      </c>
      <c r="H23" s="29" t="s">
        <v>288</v>
      </c>
      <c r="I23" s="18"/>
    </row>
    <row r="24" spans="2:9">
      <c r="B24" s="216" t="s">
        <v>289</v>
      </c>
      <c r="C24" s="220">
        <v>0</v>
      </c>
      <c r="D24" s="29" t="s">
        <v>290</v>
      </c>
      <c r="E24" s="29"/>
      <c r="F24" s="217" t="s">
        <v>291</v>
      </c>
      <c r="G24" s="220">
        <v>0</v>
      </c>
      <c r="H24" s="29" t="s">
        <v>292</v>
      </c>
      <c r="I24" s="18"/>
    </row>
    <row r="25" spans="2:9">
      <c r="B25" s="217" t="s">
        <v>293</v>
      </c>
      <c r="C25" s="220">
        <v>0</v>
      </c>
      <c r="D25" s="855" t="s">
        <v>294</v>
      </c>
      <c r="E25" s="855"/>
      <c r="F25" s="217" t="s">
        <v>295</v>
      </c>
      <c r="G25" s="219">
        <f>E15</f>
        <v>0</v>
      </c>
      <c r="H25" s="29" t="s">
        <v>296</v>
      </c>
      <c r="I25" s="18"/>
    </row>
    <row r="26" spans="2:9">
      <c r="B26" s="217" t="s">
        <v>297</v>
      </c>
      <c r="C26" s="220">
        <v>0</v>
      </c>
      <c r="D26" s="855" t="s">
        <v>298</v>
      </c>
      <c r="E26" s="855"/>
      <c r="F26" s="217" t="s">
        <v>299</v>
      </c>
      <c r="G26" s="220">
        <f>E17</f>
        <v>0</v>
      </c>
      <c r="H26" s="29" t="s">
        <v>300</v>
      </c>
      <c r="I26" s="18"/>
    </row>
    <row r="27" spans="2:9">
      <c r="B27" s="217" t="s">
        <v>301</v>
      </c>
      <c r="C27" s="220">
        <v>0</v>
      </c>
      <c r="D27" s="212" t="s">
        <v>302</v>
      </c>
      <c r="E27" s="212"/>
      <c r="F27" s="221" t="s">
        <v>303</v>
      </c>
      <c r="G27" s="220">
        <f>E19</f>
        <v>0</v>
      </c>
      <c r="H27" s="29" t="s">
        <v>304</v>
      </c>
      <c r="I27" s="18"/>
    </row>
    <row r="28" spans="2:9">
      <c r="B28" s="235" t="s">
        <v>105</v>
      </c>
      <c r="C28" s="237">
        <f>SUM(C23:C27)-C25</f>
        <v>0</v>
      </c>
      <c r="D28" s="18"/>
      <c r="E28" s="18"/>
      <c r="F28" s="235" t="s">
        <v>105</v>
      </c>
      <c r="G28" s="233">
        <f>SUM(G23:G27)</f>
        <v>0</v>
      </c>
      <c r="H28" s="18"/>
    </row>
    <row r="29" spans="2:9">
      <c r="B29" s="236" t="s">
        <v>411</v>
      </c>
      <c r="C29" s="234">
        <f>C28-C22</f>
        <v>0</v>
      </c>
      <c r="D29" s="18"/>
      <c r="E29" s="18"/>
      <c r="F29" s="236" t="s">
        <v>411</v>
      </c>
      <c r="G29" s="234">
        <f>G28-G22</f>
        <v>0</v>
      </c>
      <c r="H29" s="18"/>
    </row>
    <row r="30" spans="2:9">
      <c r="B30" s="18"/>
      <c r="C30" s="18"/>
      <c r="D30" s="18"/>
      <c r="E30" s="18"/>
      <c r="F30" s="18"/>
      <c r="G30" s="18"/>
      <c r="H30" s="18"/>
    </row>
    <row r="31" spans="2:9">
      <c r="B31" s="18"/>
      <c r="C31" s="18"/>
      <c r="D31" s="18"/>
      <c r="E31" s="18"/>
      <c r="F31" s="18"/>
      <c r="G31" s="18"/>
      <c r="H31" s="18"/>
    </row>
    <row r="32" spans="2:9">
      <c r="B32" s="856" t="s">
        <v>305</v>
      </c>
      <c r="C32" s="856"/>
      <c r="D32" s="856"/>
      <c r="E32" s="856"/>
      <c r="F32" s="856"/>
      <c r="G32" s="856"/>
      <c r="H32" s="856"/>
    </row>
    <row r="33" spans="1:8" ht="21" customHeight="1">
      <c r="B33" s="32">
        <f>B37+B38-B34-B35-B36</f>
        <v>0</v>
      </c>
      <c r="C33" s="33" t="s">
        <v>306</v>
      </c>
      <c r="D33" s="34"/>
      <c r="E33" s="34"/>
      <c r="F33" s="34"/>
      <c r="G33" s="18"/>
      <c r="H33" s="18"/>
    </row>
    <row r="34" spans="1:8">
      <c r="B34" s="35">
        <f>D15</f>
        <v>0</v>
      </c>
      <c r="C34" s="851" t="s">
        <v>307</v>
      </c>
      <c r="D34" s="851"/>
      <c r="E34" s="851"/>
      <c r="F34" s="851"/>
      <c r="G34" s="18"/>
      <c r="H34" s="18"/>
    </row>
    <row r="35" spans="1:8" ht="15.75" customHeight="1">
      <c r="B35" s="36">
        <f>D17</f>
        <v>0</v>
      </c>
      <c r="C35" s="851" t="s">
        <v>308</v>
      </c>
      <c r="D35" s="851"/>
      <c r="E35" s="851"/>
      <c r="F35" s="851"/>
      <c r="G35" s="18"/>
      <c r="H35" s="18"/>
    </row>
    <row r="36" spans="1:8">
      <c r="B36" s="37">
        <f>D42</f>
        <v>0</v>
      </c>
      <c r="C36" s="851" t="s">
        <v>309</v>
      </c>
      <c r="D36" s="851"/>
      <c r="E36" s="851"/>
      <c r="F36" s="851"/>
      <c r="G36" s="18"/>
      <c r="H36" s="18"/>
    </row>
    <row r="37" spans="1:8" ht="21" customHeight="1">
      <c r="A37" s="38"/>
      <c r="B37" s="39">
        <v>0</v>
      </c>
      <c r="C37" s="852" t="s">
        <v>310</v>
      </c>
      <c r="D37" s="852"/>
      <c r="E37" s="852"/>
      <c r="F37" s="852"/>
      <c r="G37" s="18"/>
      <c r="H37" s="18"/>
    </row>
    <row r="38" spans="1:8">
      <c r="A38" s="38"/>
      <c r="B38" s="31">
        <v>0</v>
      </c>
      <c r="C38" s="853" t="s">
        <v>311</v>
      </c>
      <c r="D38" s="853"/>
      <c r="E38" s="853"/>
      <c r="F38" s="853"/>
      <c r="G38" s="18"/>
      <c r="H38" s="18"/>
    </row>
    <row r="39" spans="1:8">
      <c r="B39" s="37">
        <f>D19</f>
        <v>0</v>
      </c>
      <c r="C39" s="853" t="s">
        <v>312</v>
      </c>
      <c r="D39" s="853"/>
      <c r="E39" s="853"/>
      <c r="F39" s="853"/>
      <c r="G39" s="18"/>
      <c r="H39" s="18"/>
    </row>
    <row r="40" spans="1:8">
      <c r="B40" s="40">
        <f>SUM(B37:B39)</f>
        <v>0</v>
      </c>
      <c r="C40" s="854" t="s">
        <v>313</v>
      </c>
      <c r="D40" s="854"/>
      <c r="E40" s="854"/>
      <c r="F40" s="854"/>
      <c r="G40" s="18"/>
      <c r="H40" s="18"/>
    </row>
    <row r="41" spans="1:8">
      <c r="B41" s="18"/>
      <c r="C41" s="18"/>
      <c r="D41" s="18"/>
      <c r="E41" s="18"/>
      <c r="F41" s="18"/>
      <c r="G41" s="18"/>
      <c r="H41" s="18"/>
    </row>
    <row r="42" spans="1:8" ht="31.5">
      <c r="B42" s="41" t="s">
        <v>314</v>
      </c>
      <c r="C42" s="210" t="s">
        <v>315</v>
      </c>
      <c r="D42" s="42">
        <f>SUM(D43:D65)</f>
        <v>0</v>
      </c>
      <c r="E42" s="18"/>
      <c r="F42" s="844" t="s">
        <v>316</v>
      </c>
      <c r="G42" s="844"/>
      <c r="H42" s="844"/>
    </row>
    <row r="43" spans="1:8">
      <c r="B43" s="43"/>
      <c r="C43" s="44"/>
      <c r="D43" s="45"/>
      <c r="E43" s="18"/>
      <c r="F43" s="46" t="s">
        <v>317</v>
      </c>
      <c r="G43" s="47" t="s">
        <v>318</v>
      </c>
      <c r="H43" s="47" t="s">
        <v>185</v>
      </c>
    </row>
    <row r="44" spans="1:8">
      <c r="B44" s="43"/>
      <c r="C44" s="44"/>
      <c r="D44" s="45"/>
      <c r="E44" s="18"/>
      <c r="F44" s="242"/>
      <c r="G44" s="48"/>
      <c r="H44" s="48"/>
    </row>
    <row r="45" spans="1:8">
      <c r="B45" s="43"/>
      <c r="C45" s="44"/>
      <c r="D45" s="45"/>
      <c r="E45" s="18"/>
      <c r="F45" s="243"/>
      <c r="G45" s="48"/>
      <c r="H45" s="48"/>
    </row>
    <row r="46" spans="1:8">
      <c r="B46" s="43"/>
      <c r="C46" s="44"/>
      <c r="D46" s="45"/>
      <c r="E46" s="18"/>
      <c r="F46" s="368"/>
      <c r="G46" s="48"/>
      <c r="H46" s="48"/>
    </row>
    <row r="47" spans="1:8">
      <c r="B47" s="43"/>
      <c r="C47" s="44"/>
      <c r="D47" s="45"/>
      <c r="E47" s="18"/>
      <c r="F47" s="368"/>
      <c r="G47" s="45"/>
      <c r="H47" s="48"/>
    </row>
    <row r="48" spans="1:8">
      <c r="B48" s="43"/>
      <c r="C48" s="44"/>
      <c r="D48" s="45"/>
      <c r="E48" s="18"/>
      <c r="F48" s="368"/>
      <c r="G48" s="48"/>
      <c r="H48" s="48"/>
    </row>
    <row r="49" spans="2:8">
      <c r="B49" s="43"/>
      <c r="C49" s="44"/>
      <c r="D49" s="45"/>
      <c r="E49" s="18"/>
      <c r="F49" s="368"/>
      <c r="G49" s="48"/>
      <c r="H49" s="48"/>
    </row>
    <row r="50" spans="2:8">
      <c r="B50" s="43"/>
      <c r="C50" s="44"/>
      <c r="D50" s="45">
        <v>0</v>
      </c>
      <c r="E50" s="18"/>
      <c r="F50" s="368"/>
      <c r="G50" s="48"/>
      <c r="H50" s="48"/>
    </row>
    <row r="51" spans="2:8">
      <c r="B51" s="222"/>
      <c r="C51" s="223"/>
      <c r="D51" s="224">
        <v>0</v>
      </c>
      <c r="E51" s="18"/>
      <c r="F51" s="369"/>
      <c r="G51" s="48"/>
      <c r="H51" s="48"/>
    </row>
    <row r="52" spans="2:8">
      <c r="B52" s="222"/>
      <c r="C52" s="223"/>
      <c r="D52" s="224">
        <v>0</v>
      </c>
      <c r="E52" s="18"/>
      <c r="F52" s="369"/>
      <c r="G52" s="48"/>
      <c r="H52" s="48"/>
    </row>
    <row r="53" spans="2:8">
      <c r="B53" s="222"/>
      <c r="C53" s="223"/>
      <c r="D53" s="224">
        <v>0</v>
      </c>
      <c r="E53" s="18"/>
      <c r="F53" s="369"/>
      <c r="G53" s="48"/>
      <c r="H53" s="48"/>
    </row>
    <row r="54" spans="2:8">
      <c r="B54" s="222"/>
      <c r="C54" s="223"/>
      <c r="D54" s="224">
        <v>0</v>
      </c>
      <c r="E54" s="18"/>
      <c r="F54" s="369"/>
      <c r="G54" s="48"/>
      <c r="H54" s="48"/>
    </row>
    <row r="55" spans="2:8">
      <c r="B55" s="222"/>
      <c r="C55" s="223"/>
      <c r="D55" s="224">
        <v>0</v>
      </c>
      <c r="E55" s="18"/>
      <c r="F55" s="369"/>
      <c r="G55" s="48"/>
      <c r="H55" s="48"/>
    </row>
    <row r="56" spans="2:8">
      <c r="B56" s="222"/>
      <c r="C56" s="223"/>
      <c r="D56" s="224">
        <v>0</v>
      </c>
      <c r="E56" s="18"/>
      <c r="F56" s="369"/>
      <c r="G56" s="48"/>
      <c r="H56" s="48">
        <v>0</v>
      </c>
    </row>
    <row r="57" spans="2:8">
      <c r="B57" s="222"/>
      <c r="C57" s="223"/>
      <c r="D57" s="224">
        <v>0</v>
      </c>
      <c r="E57" s="18"/>
      <c r="F57" s="369"/>
      <c r="G57" s="48"/>
      <c r="H57" s="48">
        <v>0</v>
      </c>
    </row>
    <row r="58" spans="2:8">
      <c r="B58" s="222"/>
      <c r="C58" s="223"/>
      <c r="D58" s="224">
        <v>0</v>
      </c>
      <c r="E58" s="18"/>
      <c r="F58" s="369"/>
      <c r="G58" s="48"/>
      <c r="H58" s="48">
        <v>0</v>
      </c>
    </row>
    <row r="59" spans="2:8">
      <c r="B59" s="43"/>
      <c r="C59" s="44"/>
      <c r="D59" s="45">
        <v>0</v>
      </c>
      <c r="E59" s="18"/>
      <c r="F59" s="368"/>
      <c r="G59" s="48"/>
      <c r="H59" s="48">
        <v>0</v>
      </c>
    </row>
    <row r="60" spans="2:8">
      <c r="B60" s="43"/>
      <c r="C60" s="44"/>
      <c r="D60" s="45">
        <v>0</v>
      </c>
      <c r="E60" s="18"/>
      <c r="F60" s="368"/>
      <c r="G60" s="48"/>
      <c r="H60" s="48">
        <v>0</v>
      </c>
    </row>
    <row r="61" spans="2:8">
      <c r="B61" s="419"/>
      <c r="C61" s="420"/>
      <c r="D61" s="421"/>
      <c r="E61" s="18"/>
      <c r="F61" s="50"/>
      <c r="G61" s="48"/>
      <c r="H61" s="48"/>
    </row>
    <row r="62" spans="2:8">
      <c r="B62" s="419"/>
      <c r="C62" s="420"/>
      <c r="D62" s="421"/>
      <c r="E62" s="18"/>
      <c r="F62" s="50"/>
      <c r="G62" s="48"/>
      <c r="H62" s="48"/>
    </row>
    <row r="63" spans="2:8">
      <c r="B63" s="419"/>
      <c r="C63" s="420"/>
      <c r="D63" s="421"/>
      <c r="E63" s="18"/>
      <c r="F63" s="50"/>
      <c r="G63" s="48"/>
      <c r="H63" s="48"/>
    </row>
    <row r="64" spans="2:8">
      <c r="B64" s="419"/>
      <c r="C64" s="420"/>
      <c r="D64" s="421"/>
      <c r="E64" s="18"/>
      <c r="F64" s="50"/>
      <c r="G64" s="48"/>
      <c r="H64" s="48"/>
    </row>
    <row r="65" spans="2:9">
      <c r="B65" s="419"/>
      <c r="C65" s="420"/>
      <c r="D65" s="421"/>
      <c r="E65" s="18"/>
      <c r="F65" s="50"/>
      <c r="G65" s="48"/>
      <c r="H65" s="48"/>
    </row>
    <row r="66" spans="2:9">
      <c r="B66" s="18"/>
      <c r="C66" s="18"/>
      <c r="D66" s="18"/>
      <c r="E66" s="18"/>
      <c r="F66" s="51" t="s">
        <v>105</v>
      </c>
      <c r="G66" s="52">
        <f>SUM(G44:G65)</f>
        <v>0</v>
      </c>
      <c r="H66" s="52">
        <f>SUM(H44:H65)</f>
        <v>0</v>
      </c>
    </row>
    <row r="67" spans="2:9">
      <c r="D67" s="18"/>
      <c r="E67" s="18"/>
      <c r="F67" s="238"/>
      <c r="G67" s="238"/>
      <c r="H67" s="238"/>
    </row>
    <row r="68" spans="2:9" ht="33.950000000000003" customHeight="1">
      <c r="B68" s="41" t="s">
        <v>314</v>
      </c>
      <c r="C68" s="210" t="s">
        <v>319</v>
      </c>
      <c r="D68" s="42">
        <f>SUM(D69:D84)</f>
        <v>0</v>
      </c>
      <c r="F68" s="845" t="s">
        <v>320</v>
      </c>
      <c r="G68" s="846"/>
      <c r="H68" s="846"/>
      <c r="I68" s="229"/>
    </row>
    <row r="69" spans="2:9">
      <c r="B69" s="43"/>
      <c r="C69" s="44"/>
      <c r="D69" s="45"/>
      <c r="F69" s="53" t="s">
        <v>321</v>
      </c>
      <c r="G69" s="54">
        <f>G23+G24</f>
        <v>0</v>
      </c>
      <c r="H69" s="55" t="s">
        <v>322</v>
      </c>
      <c r="I69" s="230"/>
    </row>
    <row r="70" spans="2:9">
      <c r="B70" s="43"/>
      <c r="C70" s="44"/>
      <c r="D70" s="45"/>
      <c r="F70" s="53" t="s">
        <v>323</v>
      </c>
      <c r="G70" s="54">
        <f>C23+C24</f>
        <v>0</v>
      </c>
      <c r="H70" s="55" t="s">
        <v>324</v>
      </c>
      <c r="I70" s="230"/>
    </row>
    <row r="71" spans="2:9">
      <c r="B71" s="43"/>
      <c r="C71" s="44"/>
      <c r="D71" s="45"/>
      <c r="F71" s="19"/>
      <c r="G71" s="56"/>
      <c r="H71" s="57"/>
      <c r="I71" s="19"/>
    </row>
    <row r="72" spans="2:9" ht="15.75" customHeight="1">
      <c r="B72" s="43"/>
      <c r="C72" s="44"/>
      <c r="D72" s="45"/>
      <c r="F72" s="847" t="s">
        <v>325</v>
      </c>
      <c r="G72" s="847"/>
      <c r="H72" s="58"/>
      <c r="I72" s="63"/>
    </row>
    <row r="73" spans="2:9">
      <c r="B73" s="43"/>
      <c r="C73" s="44"/>
      <c r="D73" s="45"/>
      <c r="F73" s="59" t="s">
        <v>326</v>
      </c>
      <c r="G73" s="23">
        <f>G74-G80</f>
        <v>30528.1</v>
      </c>
      <c r="H73" s="60"/>
      <c r="I73" s="63"/>
    </row>
    <row r="74" spans="2:9">
      <c r="B74" s="43"/>
      <c r="C74" s="44"/>
      <c r="D74" s="45"/>
      <c r="F74" s="61" t="s">
        <v>327</v>
      </c>
      <c r="G74" s="62">
        <f>SUM(G75:G79)</f>
        <v>30528.1</v>
      </c>
      <c r="H74" s="60"/>
      <c r="I74" s="63"/>
    </row>
    <row r="75" spans="2:9">
      <c r="B75" s="43"/>
      <c r="C75" s="44"/>
      <c r="D75" s="45">
        <v>0</v>
      </c>
      <c r="F75" s="231" t="s">
        <v>328</v>
      </c>
      <c r="G75" s="30">
        <f>4601.53+1089.62+245.95</f>
        <v>5937.0999999999995</v>
      </c>
      <c r="H75" s="64"/>
      <c r="I75" s="65"/>
    </row>
    <row r="76" spans="2:9">
      <c r="B76" s="43"/>
      <c r="C76" s="44"/>
      <c r="D76" s="45">
        <v>0</v>
      </c>
      <c r="F76" s="231" t="s">
        <v>329</v>
      </c>
      <c r="G76" s="30">
        <v>0</v>
      </c>
      <c r="I76" s="66"/>
    </row>
    <row r="77" spans="2:9">
      <c r="B77" s="43"/>
      <c r="C77" s="44"/>
      <c r="D77" s="45">
        <v>0</v>
      </c>
      <c r="F77" s="231" t="s">
        <v>330</v>
      </c>
      <c r="G77" s="30">
        <v>0</v>
      </c>
      <c r="I77" s="66"/>
    </row>
    <row r="78" spans="2:9">
      <c r="B78" s="43"/>
      <c r="C78" s="44"/>
      <c r="D78" s="45">
        <v>0</v>
      </c>
      <c r="F78" s="231" t="s">
        <v>331</v>
      </c>
      <c r="G78" s="30">
        <v>0</v>
      </c>
      <c r="I78" s="66"/>
    </row>
    <row r="79" spans="2:9">
      <c r="B79" s="43"/>
      <c r="C79" s="44"/>
      <c r="D79" s="45">
        <v>0</v>
      </c>
      <c r="F79" s="232" t="s">
        <v>332</v>
      </c>
      <c r="G79" s="30">
        <v>24591</v>
      </c>
      <c r="I79" s="66"/>
    </row>
    <row r="80" spans="2:9">
      <c r="B80" s="43"/>
      <c r="C80" s="44"/>
      <c r="D80" s="45">
        <v>0</v>
      </c>
      <c r="F80" s="61" t="s">
        <v>333</v>
      </c>
      <c r="G80" s="62">
        <f>SUM(G81:G83)</f>
        <v>0</v>
      </c>
      <c r="H80" s="18"/>
      <c r="I80" s="18"/>
    </row>
    <row r="81" spans="2:9">
      <c r="B81" s="43"/>
      <c r="C81" s="44"/>
      <c r="D81" s="45">
        <v>0</v>
      </c>
      <c r="F81" s="231" t="s">
        <v>334</v>
      </c>
      <c r="G81" s="30">
        <v>0</v>
      </c>
      <c r="H81" s="211"/>
      <c r="I81" s="211"/>
    </row>
    <row r="82" spans="2:9">
      <c r="B82" s="43"/>
      <c r="C82" s="44"/>
      <c r="D82" s="45">
        <v>0</v>
      </c>
      <c r="F82" s="232" t="s">
        <v>335</v>
      </c>
      <c r="G82" s="30">
        <v>0</v>
      </c>
      <c r="H82" s="211" t="s">
        <v>410</v>
      </c>
      <c r="I82" s="211"/>
    </row>
    <row r="83" spans="2:9">
      <c r="B83" s="44"/>
      <c r="C83" s="49"/>
      <c r="D83" s="45">
        <v>0</v>
      </c>
      <c r="F83" s="231" t="s">
        <v>336</v>
      </c>
      <c r="G83" s="30">
        <v>0</v>
      </c>
      <c r="H83" s="843"/>
      <c r="I83" s="843"/>
    </row>
    <row r="84" spans="2:9">
      <c r="B84" s="43"/>
      <c r="C84" s="44"/>
      <c r="D84" s="45">
        <v>0</v>
      </c>
    </row>
  </sheetData>
  <sheetProtection password="8F50" sheet="1" objects="1" scenarios="1"/>
  <mergeCells count="26">
    <mergeCell ref="F42:H42"/>
    <mergeCell ref="F68:H68"/>
    <mergeCell ref="F72:G72"/>
    <mergeCell ref="H83:I83"/>
    <mergeCell ref="I15:I17"/>
    <mergeCell ref="C36:F36"/>
    <mergeCell ref="C37:F37"/>
    <mergeCell ref="C38:F38"/>
    <mergeCell ref="C39:F39"/>
    <mergeCell ref="C40:F40"/>
    <mergeCell ref="D25:E25"/>
    <mergeCell ref="D26:E26"/>
    <mergeCell ref="B32:H32"/>
    <mergeCell ref="C34:F34"/>
    <mergeCell ref="C35:F35"/>
    <mergeCell ref="B14:D14"/>
    <mergeCell ref="B15:C15"/>
    <mergeCell ref="B17:C17"/>
    <mergeCell ref="B19:C19"/>
    <mergeCell ref="B20:C20"/>
    <mergeCell ref="B7:H7"/>
    <mergeCell ref="B8:H8"/>
    <mergeCell ref="B9:H9"/>
    <mergeCell ref="B12:H12"/>
    <mergeCell ref="B13:D13"/>
    <mergeCell ref="E13:G13"/>
  </mergeCells>
  <pageMargins left="0.51181102362204722" right="0.51181102362204722" top="0.78740157480314965" bottom="0.78740157480314965" header="0.31496062992125984" footer="0.31496062992125984"/>
  <pageSetup paperSize="9" scale="35" orientation="landscape" r:id="rId1"/>
  <colBreaks count="1" manualBreakCount="1">
    <brk id="9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L1010"/>
  <sheetViews>
    <sheetView topLeftCell="A175" workbookViewId="0">
      <selection activeCell="F1" sqref="C1:G94"/>
    </sheetView>
  </sheetViews>
  <sheetFormatPr defaultColWidth="8.7109375" defaultRowHeight="15"/>
  <cols>
    <col min="1" max="1" width="30.28515625" style="349" customWidth="1"/>
    <col min="2" max="2" width="52.7109375" style="349" customWidth="1"/>
    <col min="3" max="4" width="30.28515625" style="349" customWidth="1"/>
    <col min="5" max="5" width="35.140625" style="349" bestFit="1" customWidth="1"/>
    <col min="6" max="6" width="47.5703125" style="349" customWidth="1"/>
    <col min="7" max="7" width="30.28515625" style="568" customWidth="1"/>
    <col min="8" max="8" width="8.7109375" style="349"/>
    <col min="9" max="9" width="54.85546875" style="349" bestFit="1" customWidth="1"/>
    <col min="10" max="10" width="18.5703125" style="349" customWidth="1"/>
    <col min="11" max="16384" width="8.7109375" style="374"/>
  </cols>
  <sheetData>
    <row r="1" spans="1:12">
      <c r="A1" s="954"/>
      <c r="C1" s="527"/>
      <c r="D1" s="528"/>
      <c r="E1" s="527"/>
      <c r="F1" s="527"/>
      <c r="G1" s="529" t="s">
        <v>684</v>
      </c>
      <c r="H1" s="530"/>
      <c r="I1" s="529" t="s">
        <v>685</v>
      </c>
      <c r="J1" s="529" t="s">
        <v>686</v>
      </c>
      <c r="K1" s="531">
        <f>SUM(J9:J15)</f>
        <v>0</v>
      </c>
    </row>
    <row r="2" spans="1:12" ht="15.75">
      <c r="A2" s="954"/>
      <c r="C2" s="527"/>
      <c r="D2" s="528"/>
      <c r="E2" s="527"/>
      <c r="F2" s="527"/>
      <c r="G2" s="955">
        <f>SUM(G10:G1000)</f>
        <v>171675.12999999971</v>
      </c>
      <c r="H2" s="530"/>
      <c r="I2" s="532" t="s">
        <v>687</v>
      </c>
      <c r="J2" s="532">
        <f t="shared" ref="J2:J15" si="0">SUMIF($F$10:$F$1000,I2,$G$10:$G$1000)</f>
        <v>6893.7</v>
      </c>
    </row>
    <row r="3" spans="1:12" ht="15.75">
      <c r="A3" s="954"/>
      <c r="C3" s="527"/>
      <c r="D3" s="528"/>
      <c r="E3" s="527"/>
      <c r="F3" s="527"/>
      <c r="G3" s="955"/>
      <c r="H3" s="530"/>
      <c r="I3" s="532" t="s">
        <v>688</v>
      </c>
      <c r="J3" s="532">
        <f t="shared" si="0"/>
        <v>104942.78999999994</v>
      </c>
    </row>
    <row r="4" spans="1:12" ht="15.75">
      <c r="A4" s="954"/>
      <c r="C4" s="533"/>
      <c r="D4" s="534"/>
      <c r="E4" s="533"/>
      <c r="F4" s="533"/>
      <c r="G4" s="535"/>
      <c r="H4" s="530"/>
      <c r="I4" s="532" t="s">
        <v>689</v>
      </c>
      <c r="J4" s="532">
        <f t="shared" si="0"/>
        <v>3452.05</v>
      </c>
    </row>
    <row r="5" spans="1:12" ht="15.75">
      <c r="A5" s="536"/>
      <c r="C5" s="533"/>
      <c r="D5" s="534"/>
      <c r="E5" s="533"/>
      <c r="F5" s="956"/>
      <c r="G5" s="957"/>
      <c r="H5" s="530"/>
      <c r="I5" s="532" t="s">
        <v>690</v>
      </c>
      <c r="J5" s="532">
        <f t="shared" si="0"/>
        <v>0</v>
      </c>
    </row>
    <row r="6" spans="1:12" ht="15.75">
      <c r="A6" s="958" t="s">
        <v>6</v>
      </c>
      <c r="B6" s="959"/>
      <c r="C6" s="960" t="s">
        <v>238</v>
      </c>
      <c r="D6" s="960"/>
      <c r="E6" s="960"/>
      <c r="F6" s="960"/>
      <c r="G6" s="537" t="s">
        <v>239</v>
      </c>
      <c r="H6" s="538"/>
      <c r="I6" s="539" t="s">
        <v>691</v>
      </c>
      <c r="J6" s="532">
        <f t="shared" si="0"/>
        <v>0</v>
      </c>
    </row>
    <row r="7" spans="1:12" ht="18">
      <c r="A7" s="951" t="s">
        <v>692</v>
      </c>
      <c r="B7" s="952"/>
      <c r="C7" s="951"/>
      <c r="D7" s="953"/>
      <c r="E7" s="953"/>
      <c r="F7" s="952"/>
      <c r="G7" s="540">
        <v>44652</v>
      </c>
      <c r="H7" s="541"/>
      <c r="I7" s="542" t="s">
        <v>693</v>
      </c>
      <c r="J7" s="532">
        <f t="shared" si="0"/>
        <v>1454.4</v>
      </c>
      <c r="K7" s="543"/>
      <c r="L7" s="544"/>
    </row>
    <row r="8" spans="1:12" ht="15.75">
      <c r="A8" s="545"/>
      <c r="B8" s="545"/>
      <c r="C8" s="545"/>
      <c r="D8" s="546"/>
      <c r="E8" s="545"/>
      <c r="F8" s="545"/>
      <c r="G8" s="547"/>
      <c r="H8" s="548"/>
      <c r="I8" s="542" t="s">
        <v>694</v>
      </c>
      <c r="J8" s="532">
        <f t="shared" si="0"/>
        <v>54932.190000000031</v>
      </c>
    </row>
    <row r="9" spans="1:12" ht="54.95" customHeight="1">
      <c r="A9" s="529" t="s">
        <v>695</v>
      </c>
      <c r="B9" s="529" t="s">
        <v>696</v>
      </c>
      <c r="C9" s="529" t="s">
        <v>697</v>
      </c>
      <c r="D9" s="549" t="s">
        <v>698</v>
      </c>
      <c r="E9" s="549" t="s">
        <v>699</v>
      </c>
      <c r="F9" s="529" t="s">
        <v>700</v>
      </c>
      <c r="G9" s="529" t="s">
        <v>701</v>
      </c>
      <c r="H9" s="550"/>
      <c r="I9" s="542" t="s">
        <v>702</v>
      </c>
      <c r="J9" s="532">
        <f t="shared" si="0"/>
        <v>0</v>
      </c>
      <c r="K9" s="551" t="s">
        <v>703</v>
      </c>
    </row>
    <row r="10" spans="1:12" ht="15.75">
      <c r="A10" s="552">
        <v>9667376443</v>
      </c>
      <c r="B10" s="553" t="s">
        <v>704</v>
      </c>
      <c r="C10" s="554">
        <v>44652</v>
      </c>
      <c r="D10" s="555" t="s">
        <v>705</v>
      </c>
      <c r="E10" s="553" t="s">
        <v>706</v>
      </c>
      <c r="F10" s="556" t="s">
        <v>687</v>
      </c>
      <c r="G10" s="557">
        <v>3446.85</v>
      </c>
      <c r="H10" s="558"/>
      <c r="I10" s="542" t="s">
        <v>707</v>
      </c>
      <c r="J10" s="532">
        <f t="shared" si="0"/>
        <v>0</v>
      </c>
      <c r="K10" s="374" t="s">
        <v>703</v>
      </c>
    </row>
    <row r="11" spans="1:12" ht="15.75">
      <c r="A11" s="552">
        <v>4913989480</v>
      </c>
      <c r="B11" s="553" t="s">
        <v>708</v>
      </c>
      <c r="C11" s="554">
        <v>44652</v>
      </c>
      <c r="D11" s="555" t="s">
        <v>705</v>
      </c>
      <c r="E11" s="553" t="s">
        <v>709</v>
      </c>
      <c r="F11" s="556" t="s">
        <v>693</v>
      </c>
      <c r="G11" s="557">
        <v>1454.4</v>
      </c>
      <c r="H11" s="558"/>
      <c r="I11" s="542" t="s">
        <v>710</v>
      </c>
      <c r="J11" s="532">
        <f t="shared" si="0"/>
        <v>0</v>
      </c>
      <c r="K11" s="374" t="s">
        <v>703</v>
      </c>
    </row>
    <row r="12" spans="1:12" ht="15.75">
      <c r="A12" s="552">
        <v>5736764458</v>
      </c>
      <c r="B12" s="553" t="s">
        <v>711</v>
      </c>
      <c r="C12" s="554">
        <v>44652</v>
      </c>
      <c r="D12" s="555" t="s">
        <v>705</v>
      </c>
      <c r="E12" s="553" t="s">
        <v>712</v>
      </c>
      <c r="F12" s="556" t="s">
        <v>694</v>
      </c>
      <c r="G12" s="557">
        <v>1454.4</v>
      </c>
      <c r="H12" s="558"/>
      <c r="I12" s="542" t="s">
        <v>713</v>
      </c>
      <c r="J12" s="532">
        <f t="shared" si="0"/>
        <v>0</v>
      </c>
      <c r="K12" s="374" t="s">
        <v>703</v>
      </c>
    </row>
    <row r="13" spans="1:12" ht="15.75">
      <c r="A13" s="552">
        <v>3316951466</v>
      </c>
      <c r="B13" s="553" t="s">
        <v>714</v>
      </c>
      <c r="C13" s="554">
        <v>44652</v>
      </c>
      <c r="D13" s="555" t="s">
        <v>705</v>
      </c>
      <c r="E13" s="553" t="s">
        <v>715</v>
      </c>
      <c r="F13" s="556" t="s">
        <v>688</v>
      </c>
      <c r="G13" s="557">
        <v>1494.93</v>
      </c>
      <c r="H13" s="558"/>
      <c r="I13" s="542" t="s">
        <v>716</v>
      </c>
      <c r="J13" s="532">
        <f t="shared" si="0"/>
        <v>0</v>
      </c>
      <c r="K13" s="374" t="s">
        <v>703</v>
      </c>
    </row>
    <row r="14" spans="1:12" ht="15.75">
      <c r="A14" s="552">
        <v>9819635446</v>
      </c>
      <c r="B14" s="553" t="s">
        <v>717</v>
      </c>
      <c r="C14" s="554">
        <v>44652</v>
      </c>
      <c r="D14" s="555" t="s">
        <v>705</v>
      </c>
      <c r="E14" s="553" t="s">
        <v>718</v>
      </c>
      <c r="F14" s="556" t="s">
        <v>688</v>
      </c>
      <c r="G14" s="557">
        <v>2742.4</v>
      </c>
      <c r="H14" s="558"/>
      <c r="I14" s="542" t="s">
        <v>719</v>
      </c>
      <c r="J14" s="532">
        <f t="shared" si="0"/>
        <v>0</v>
      </c>
      <c r="K14" s="374" t="s">
        <v>703</v>
      </c>
    </row>
    <row r="15" spans="1:12" ht="15.75">
      <c r="A15" s="552">
        <v>9802318418</v>
      </c>
      <c r="B15" s="553" t="s">
        <v>720</v>
      </c>
      <c r="C15" s="554">
        <v>44652</v>
      </c>
      <c r="D15" s="555" t="s">
        <v>705</v>
      </c>
      <c r="E15" s="553" t="s">
        <v>721</v>
      </c>
      <c r="F15" s="556" t="s">
        <v>688</v>
      </c>
      <c r="G15" s="557">
        <v>2642.4</v>
      </c>
      <c r="H15" s="558"/>
      <c r="I15" s="542" t="s">
        <v>722</v>
      </c>
      <c r="J15" s="532">
        <f t="shared" si="0"/>
        <v>0</v>
      </c>
      <c r="K15" s="374" t="s">
        <v>703</v>
      </c>
    </row>
    <row r="16" spans="1:12" ht="15.75">
      <c r="A16" s="552">
        <v>8151786469</v>
      </c>
      <c r="B16" s="553" t="s">
        <v>723</v>
      </c>
      <c r="C16" s="554">
        <v>44652</v>
      </c>
      <c r="D16" s="555" t="s">
        <v>705</v>
      </c>
      <c r="E16" s="553" t="s">
        <v>712</v>
      </c>
      <c r="F16" s="556" t="s">
        <v>694</v>
      </c>
      <c r="G16" s="557">
        <v>1454.4</v>
      </c>
      <c r="H16" s="558"/>
      <c r="I16" s="559" t="s">
        <v>105</v>
      </c>
      <c r="J16" s="560">
        <f>SUM(J2:J15)</f>
        <v>171675.12999999995</v>
      </c>
    </row>
    <row r="17" spans="1:10" ht="18">
      <c r="A17" s="552">
        <v>7399418446</v>
      </c>
      <c r="B17" s="553" t="s">
        <v>724</v>
      </c>
      <c r="C17" s="554">
        <v>44652</v>
      </c>
      <c r="D17" s="555" t="s">
        <v>705</v>
      </c>
      <c r="E17" s="553" t="s">
        <v>725</v>
      </c>
      <c r="F17" s="556" t="s">
        <v>694</v>
      </c>
      <c r="G17" s="557">
        <v>1454.4</v>
      </c>
      <c r="H17" s="558"/>
      <c r="I17" s="541"/>
      <c r="J17" s="561"/>
    </row>
    <row r="18" spans="1:10">
      <c r="A18" s="552">
        <v>8082182474</v>
      </c>
      <c r="B18" s="553" t="s">
        <v>726</v>
      </c>
      <c r="C18" s="554">
        <v>44652</v>
      </c>
      <c r="D18" s="555" t="s">
        <v>705</v>
      </c>
      <c r="E18" s="553" t="s">
        <v>715</v>
      </c>
      <c r="F18" s="556" t="s">
        <v>688</v>
      </c>
      <c r="G18" s="557">
        <v>1494.93</v>
      </c>
      <c r="H18" s="558"/>
      <c r="I18" s="548"/>
      <c r="J18" s="548"/>
    </row>
    <row r="19" spans="1:10">
      <c r="A19" s="552">
        <v>11228124426</v>
      </c>
      <c r="B19" s="553" t="s">
        <v>727</v>
      </c>
      <c r="C19" s="554">
        <v>44652</v>
      </c>
      <c r="D19" s="555" t="s">
        <v>705</v>
      </c>
      <c r="E19" s="553" t="s">
        <v>715</v>
      </c>
      <c r="F19" s="556" t="s">
        <v>688</v>
      </c>
      <c r="G19" s="557">
        <v>1494.93</v>
      </c>
      <c r="H19" s="558"/>
      <c r="I19" s="550"/>
      <c r="J19" s="550"/>
    </row>
    <row r="20" spans="1:10">
      <c r="A20" s="552">
        <v>7805910464</v>
      </c>
      <c r="B20" s="553" t="s">
        <v>728</v>
      </c>
      <c r="C20" s="554">
        <v>44652</v>
      </c>
      <c r="D20" s="555" t="s">
        <v>705</v>
      </c>
      <c r="E20" s="553" t="s">
        <v>715</v>
      </c>
      <c r="F20" s="556" t="s">
        <v>688</v>
      </c>
      <c r="G20" s="557">
        <v>1494.93</v>
      </c>
      <c r="H20" s="558"/>
      <c r="I20" s="558"/>
      <c r="J20" s="558"/>
    </row>
    <row r="21" spans="1:10">
      <c r="A21" s="552">
        <v>2038043418</v>
      </c>
      <c r="B21" s="553" t="s">
        <v>729</v>
      </c>
      <c r="C21" s="554">
        <v>44652</v>
      </c>
      <c r="D21" s="555" t="s">
        <v>705</v>
      </c>
      <c r="E21" s="553" t="s">
        <v>715</v>
      </c>
      <c r="F21" s="556" t="s">
        <v>688</v>
      </c>
      <c r="G21" s="557">
        <v>1494.93</v>
      </c>
      <c r="H21" s="558"/>
      <c r="I21" s="558"/>
      <c r="J21" s="558"/>
    </row>
    <row r="22" spans="1:10">
      <c r="A22" s="552">
        <v>7586023409</v>
      </c>
      <c r="B22" s="553" t="s">
        <v>730</v>
      </c>
      <c r="C22" s="554">
        <v>44652</v>
      </c>
      <c r="D22" s="555" t="s">
        <v>705</v>
      </c>
      <c r="E22" s="553" t="s">
        <v>721</v>
      </c>
      <c r="F22" s="556" t="s">
        <v>688</v>
      </c>
      <c r="G22" s="557">
        <v>2642.4</v>
      </c>
      <c r="H22" s="558"/>
      <c r="I22" s="558"/>
      <c r="J22" s="558"/>
    </row>
    <row r="23" spans="1:10">
      <c r="A23" s="552">
        <v>7868832436</v>
      </c>
      <c r="B23" s="553" t="s">
        <v>731</v>
      </c>
      <c r="C23" s="554">
        <v>44652</v>
      </c>
      <c r="D23" s="555" t="s">
        <v>705</v>
      </c>
      <c r="E23" s="553" t="s">
        <v>732</v>
      </c>
      <c r="F23" s="556" t="s">
        <v>694</v>
      </c>
      <c r="G23" s="557">
        <v>1454.4</v>
      </c>
      <c r="H23" s="558"/>
      <c r="I23" s="558"/>
      <c r="J23" s="558"/>
    </row>
    <row r="24" spans="1:10">
      <c r="A24" s="552">
        <v>5822431577</v>
      </c>
      <c r="B24" s="553" t="s">
        <v>733</v>
      </c>
      <c r="C24" s="554">
        <v>44652</v>
      </c>
      <c r="D24" s="555" t="s">
        <v>705</v>
      </c>
      <c r="E24" s="553" t="s">
        <v>721</v>
      </c>
      <c r="F24" s="556" t="s">
        <v>688</v>
      </c>
      <c r="G24" s="557">
        <v>2642.4</v>
      </c>
      <c r="H24" s="558"/>
      <c r="I24" s="558"/>
      <c r="J24" s="558"/>
    </row>
    <row r="25" spans="1:10">
      <c r="A25" s="552">
        <v>4445188433</v>
      </c>
      <c r="B25" s="553" t="s">
        <v>734</v>
      </c>
      <c r="C25" s="554">
        <v>44652</v>
      </c>
      <c r="D25" s="555" t="s">
        <v>705</v>
      </c>
      <c r="E25" s="553" t="s">
        <v>706</v>
      </c>
      <c r="F25" s="556" t="s">
        <v>687</v>
      </c>
      <c r="G25" s="557">
        <v>3446.85</v>
      </c>
      <c r="H25" s="558"/>
      <c r="I25" s="558"/>
      <c r="J25" s="558"/>
    </row>
    <row r="26" spans="1:10">
      <c r="A26" s="552">
        <v>7685306441</v>
      </c>
      <c r="B26" s="553" t="s">
        <v>735</v>
      </c>
      <c r="C26" s="554">
        <v>44652</v>
      </c>
      <c r="D26" s="555" t="s">
        <v>705</v>
      </c>
      <c r="E26" s="553" t="s">
        <v>736</v>
      </c>
      <c r="F26" s="556" t="s">
        <v>694</v>
      </c>
      <c r="G26" s="557">
        <v>1792.4</v>
      </c>
      <c r="H26" s="558"/>
      <c r="I26" s="558"/>
      <c r="J26" s="558"/>
    </row>
    <row r="27" spans="1:10">
      <c r="A27" s="552">
        <v>8763689413</v>
      </c>
      <c r="B27" s="553" t="s">
        <v>737</v>
      </c>
      <c r="C27" s="554">
        <v>44652</v>
      </c>
      <c r="D27" s="555" t="s">
        <v>705</v>
      </c>
      <c r="E27" s="553" t="s">
        <v>709</v>
      </c>
      <c r="F27" s="556" t="s">
        <v>694</v>
      </c>
      <c r="G27" s="557">
        <v>1454.4</v>
      </c>
      <c r="H27" s="558"/>
      <c r="I27" s="558"/>
      <c r="J27" s="558"/>
    </row>
    <row r="28" spans="1:10">
      <c r="A28" s="552">
        <v>10719365490</v>
      </c>
      <c r="B28" s="553" t="s">
        <v>738</v>
      </c>
      <c r="C28" s="554">
        <v>44652</v>
      </c>
      <c r="D28" s="555" t="s">
        <v>705</v>
      </c>
      <c r="E28" s="553" t="s">
        <v>721</v>
      </c>
      <c r="F28" s="556" t="s">
        <v>688</v>
      </c>
      <c r="G28" s="557">
        <v>2642.4</v>
      </c>
      <c r="H28" s="558"/>
      <c r="I28" s="558"/>
      <c r="J28" s="558"/>
    </row>
    <row r="29" spans="1:10">
      <c r="A29" s="552">
        <v>5898686401</v>
      </c>
      <c r="B29" s="553" t="s">
        <v>739</v>
      </c>
      <c r="C29" s="554">
        <v>44652</v>
      </c>
      <c r="D29" s="555" t="s">
        <v>705</v>
      </c>
      <c r="E29" s="553" t="s">
        <v>715</v>
      </c>
      <c r="F29" s="556" t="s">
        <v>688</v>
      </c>
      <c r="G29" s="557">
        <v>1494.93</v>
      </c>
      <c r="H29" s="558"/>
      <c r="I29" s="558"/>
      <c r="J29" s="558"/>
    </row>
    <row r="30" spans="1:10">
      <c r="A30" s="552">
        <v>4440955436</v>
      </c>
      <c r="B30" s="553" t="s">
        <v>740</v>
      </c>
      <c r="C30" s="554">
        <v>44652</v>
      </c>
      <c r="D30" s="555" t="s">
        <v>705</v>
      </c>
      <c r="E30" s="553" t="s">
        <v>732</v>
      </c>
      <c r="F30" s="556" t="s">
        <v>694</v>
      </c>
      <c r="G30" s="557">
        <v>1454.4</v>
      </c>
      <c r="H30" s="558"/>
      <c r="I30" s="558"/>
      <c r="J30" s="558"/>
    </row>
    <row r="31" spans="1:10">
      <c r="A31" s="552">
        <v>9436118490</v>
      </c>
      <c r="B31" s="553" t="s">
        <v>741</v>
      </c>
      <c r="C31" s="554">
        <v>44652</v>
      </c>
      <c r="D31" s="555" t="s">
        <v>705</v>
      </c>
      <c r="E31" s="553" t="s">
        <v>721</v>
      </c>
      <c r="F31" s="556" t="s">
        <v>688</v>
      </c>
      <c r="G31" s="557">
        <v>2642.4</v>
      </c>
      <c r="H31" s="558"/>
      <c r="I31" s="558"/>
      <c r="J31" s="558"/>
    </row>
    <row r="32" spans="1:10">
      <c r="A32" s="552">
        <v>11159320470</v>
      </c>
      <c r="B32" s="553" t="s">
        <v>742</v>
      </c>
      <c r="C32" s="554">
        <v>44652</v>
      </c>
      <c r="D32" s="555" t="s">
        <v>705</v>
      </c>
      <c r="E32" s="553" t="s">
        <v>721</v>
      </c>
      <c r="F32" s="556" t="s">
        <v>688</v>
      </c>
      <c r="G32" s="557">
        <v>2642.4</v>
      </c>
      <c r="H32" s="558"/>
      <c r="I32" s="558"/>
      <c r="J32" s="558"/>
    </row>
    <row r="33" spans="1:10">
      <c r="A33" s="552">
        <v>4248466406</v>
      </c>
      <c r="B33" s="553" t="s">
        <v>743</v>
      </c>
      <c r="C33" s="554">
        <v>44652</v>
      </c>
      <c r="D33" s="555" t="s">
        <v>705</v>
      </c>
      <c r="E33" s="553" t="s">
        <v>736</v>
      </c>
      <c r="F33" s="556" t="s">
        <v>694</v>
      </c>
      <c r="G33" s="557">
        <v>1792.4</v>
      </c>
      <c r="H33" s="558"/>
      <c r="I33" s="558"/>
      <c r="J33" s="558"/>
    </row>
    <row r="34" spans="1:10">
      <c r="A34" s="552">
        <v>3968825446</v>
      </c>
      <c r="B34" s="553" t="s">
        <v>744</v>
      </c>
      <c r="C34" s="554">
        <v>44652</v>
      </c>
      <c r="D34" s="555" t="s">
        <v>705</v>
      </c>
      <c r="E34" s="553" t="s">
        <v>721</v>
      </c>
      <c r="F34" s="556" t="s">
        <v>688</v>
      </c>
      <c r="G34" s="557">
        <v>2642.4</v>
      </c>
      <c r="H34" s="558"/>
      <c r="I34" s="558"/>
      <c r="J34" s="558"/>
    </row>
    <row r="35" spans="1:10">
      <c r="A35" s="552">
        <v>2137723450</v>
      </c>
      <c r="B35" s="553" t="s">
        <v>745</v>
      </c>
      <c r="C35" s="554">
        <v>44652</v>
      </c>
      <c r="D35" s="555" t="s">
        <v>705</v>
      </c>
      <c r="E35" s="553" t="s">
        <v>721</v>
      </c>
      <c r="F35" s="556" t="s">
        <v>688</v>
      </c>
      <c r="G35" s="557">
        <v>2642.4</v>
      </c>
      <c r="H35" s="558"/>
      <c r="I35" s="558"/>
      <c r="J35" s="558"/>
    </row>
    <row r="36" spans="1:10">
      <c r="A36" s="552">
        <v>5094914561</v>
      </c>
      <c r="B36" s="553" t="s">
        <v>746</v>
      </c>
      <c r="C36" s="554">
        <v>44652</v>
      </c>
      <c r="D36" s="555" t="s">
        <v>705</v>
      </c>
      <c r="E36" s="553" t="s">
        <v>721</v>
      </c>
      <c r="F36" s="556" t="s">
        <v>688</v>
      </c>
      <c r="G36" s="557">
        <v>2642.4</v>
      </c>
      <c r="H36" s="558"/>
      <c r="I36" s="558"/>
      <c r="J36" s="558"/>
    </row>
    <row r="37" spans="1:10">
      <c r="A37" s="552">
        <v>2058083440</v>
      </c>
      <c r="B37" s="553" t="s">
        <v>747</v>
      </c>
      <c r="C37" s="554">
        <v>44652</v>
      </c>
      <c r="D37" s="555" t="s">
        <v>705</v>
      </c>
      <c r="E37" s="553" t="s">
        <v>736</v>
      </c>
      <c r="F37" s="556" t="s">
        <v>694</v>
      </c>
      <c r="G37" s="557">
        <v>1792.4</v>
      </c>
      <c r="H37" s="558"/>
      <c r="I37" s="558"/>
      <c r="J37" s="558"/>
    </row>
    <row r="38" spans="1:10">
      <c r="A38" s="552">
        <v>8647522451</v>
      </c>
      <c r="B38" s="553" t="s">
        <v>748</v>
      </c>
      <c r="C38" s="554">
        <v>44652</v>
      </c>
      <c r="D38" s="555" t="s">
        <v>705</v>
      </c>
      <c r="E38" s="553" t="s">
        <v>721</v>
      </c>
      <c r="F38" s="556" t="s">
        <v>688</v>
      </c>
      <c r="G38" s="557">
        <v>2642.4</v>
      </c>
      <c r="H38" s="558"/>
      <c r="I38" s="558"/>
      <c r="J38" s="558"/>
    </row>
    <row r="39" spans="1:10">
      <c r="A39" s="552">
        <v>4609681498</v>
      </c>
      <c r="B39" s="553" t="s">
        <v>749</v>
      </c>
      <c r="C39" s="554">
        <v>44652</v>
      </c>
      <c r="D39" s="555" t="s">
        <v>705</v>
      </c>
      <c r="E39" s="553" t="s">
        <v>750</v>
      </c>
      <c r="F39" s="556" t="s">
        <v>689</v>
      </c>
      <c r="G39" s="557">
        <v>3452.05</v>
      </c>
      <c r="H39" s="558"/>
      <c r="I39" s="558"/>
      <c r="J39" s="558"/>
    </row>
    <row r="40" spans="1:10">
      <c r="A40" s="552">
        <v>4139405430</v>
      </c>
      <c r="B40" s="553" t="s">
        <v>751</v>
      </c>
      <c r="C40" s="554">
        <v>44652</v>
      </c>
      <c r="D40" s="555" t="s">
        <v>705</v>
      </c>
      <c r="E40" s="553" t="s">
        <v>715</v>
      </c>
      <c r="F40" s="556" t="s">
        <v>688</v>
      </c>
      <c r="G40" s="557">
        <v>1494.93</v>
      </c>
      <c r="H40" s="558"/>
      <c r="I40" s="558"/>
      <c r="J40" s="558"/>
    </row>
    <row r="41" spans="1:10">
      <c r="A41" s="552">
        <v>9716474458</v>
      </c>
      <c r="B41" s="553" t="s">
        <v>752</v>
      </c>
      <c r="C41" s="554">
        <v>44652</v>
      </c>
      <c r="D41" s="555" t="s">
        <v>705</v>
      </c>
      <c r="E41" s="553" t="s">
        <v>709</v>
      </c>
      <c r="F41" s="556" t="s">
        <v>694</v>
      </c>
      <c r="G41" s="557">
        <v>1454.4</v>
      </c>
      <c r="H41" s="558"/>
      <c r="I41" s="558"/>
      <c r="J41" s="558"/>
    </row>
    <row r="42" spans="1:10">
      <c r="A42" s="552">
        <v>1381033482</v>
      </c>
      <c r="B42" s="553" t="s">
        <v>753</v>
      </c>
      <c r="C42" s="554">
        <v>44652</v>
      </c>
      <c r="D42" s="555" t="s">
        <v>705</v>
      </c>
      <c r="E42" s="553" t="s">
        <v>715</v>
      </c>
      <c r="F42" s="556" t="s">
        <v>688</v>
      </c>
      <c r="G42" s="557">
        <v>1494.93</v>
      </c>
      <c r="H42" s="558"/>
      <c r="I42" s="558"/>
      <c r="J42" s="558"/>
    </row>
    <row r="43" spans="1:10">
      <c r="A43" s="552">
        <v>7488354400</v>
      </c>
      <c r="B43" s="553" t="s">
        <v>754</v>
      </c>
      <c r="C43" s="554">
        <v>44652</v>
      </c>
      <c r="D43" s="555" t="s">
        <v>705</v>
      </c>
      <c r="E43" s="553" t="s">
        <v>725</v>
      </c>
      <c r="F43" s="556" t="s">
        <v>694</v>
      </c>
      <c r="G43" s="562">
        <v>339.36</v>
      </c>
      <c r="H43" s="558"/>
      <c r="I43" s="558"/>
      <c r="J43" s="558"/>
    </row>
    <row r="44" spans="1:10">
      <c r="A44" s="552">
        <v>11431114430</v>
      </c>
      <c r="B44" s="553" t="s">
        <v>755</v>
      </c>
      <c r="C44" s="554">
        <v>44652</v>
      </c>
      <c r="D44" s="555" t="s">
        <v>705</v>
      </c>
      <c r="E44" s="553" t="s">
        <v>756</v>
      </c>
      <c r="F44" s="556" t="s">
        <v>694</v>
      </c>
      <c r="G44" s="557">
        <v>1454.4</v>
      </c>
      <c r="H44" s="558"/>
      <c r="I44" s="558"/>
      <c r="J44" s="558"/>
    </row>
    <row r="45" spans="1:10">
      <c r="A45" s="552">
        <v>9297798438</v>
      </c>
      <c r="B45" s="553" t="s">
        <v>757</v>
      </c>
      <c r="C45" s="554">
        <v>44652</v>
      </c>
      <c r="D45" s="555" t="s">
        <v>705</v>
      </c>
      <c r="E45" s="553" t="s">
        <v>721</v>
      </c>
      <c r="F45" s="556" t="s">
        <v>688</v>
      </c>
      <c r="G45" s="557">
        <v>2642.4</v>
      </c>
      <c r="H45" s="558"/>
      <c r="I45" s="558"/>
      <c r="J45" s="558"/>
    </row>
    <row r="46" spans="1:10">
      <c r="A46" s="552">
        <v>7852915477</v>
      </c>
      <c r="B46" s="553" t="s">
        <v>758</v>
      </c>
      <c r="C46" s="554">
        <v>44652</v>
      </c>
      <c r="D46" s="555" t="s">
        <v>705</v>
      </c>
      <c r="E46" s="553" t="s">
        <v>721</v>
      </c>
      <c r="F46" s="556" t="s">
        <v>688</v>
      </c>
      <c r="G46" s="557">
        <v>2642.4</v>
      </c>
      <c r="H46" s="558"/>
      <c r="I46" s="558"/>
      <c r="J46" s="558"/>
    </row>
    <row r="47" spans="1:10">
      <c r="A47" s="552">
        <v>4440949460</v>
      </c>
      <c r="B47" s="553" t="s">
        <v>759</v>
      </c>
      <c r="C47" s="554">
        <v>44652</v>
      </c>
      <c r="D47" s="555" t="s">
        <v>705</v>
      </c>
      <c r="E47" s="553" t="s">
        <v>715</v>
      </c>
      <c r="F47" s="556" t="s">
        <v>688</v>
      </c>
      <c r="G47" s="557">
        <v>1494.93</v>
      </c>
      <c r="H47" s="558"/>
      <c r="I47" s="558"/>
      <c r="J47" s="558"/>
    </row>
    <row r="48" spans="1:10">
      <c r="A48" s="552">
        <v>8960556475</v>
      </c>
      <c r="B48" s="553" t="s">
        <v>760</v>
      </c>
      <c r="C48" s="554">
        <v>44652</v>
      </c>
      <c r="D48" s="555" t="s">
        <v>705</v>
      </c>
      <c r="E48" s="553" t="s">
        <v>721</v>
      </c>
      <c r="F48" s="556" t="s">
        <v>688</v>
      </c>
      <c r="G48" s="557">
        <v>2642.4</v>
      </c>
      <c r="H48" s="558"/>
      <c r="I48" s="558"/>
      <c r="J48" s="558"/>
    </row>
    <row r="49" spans="1:10">
      <c r="A49" s="552">
        <v>58555080487</v>
      </c>
      <c r="B49" s="553" t="s">
        <v>761</v>
      </c>
      <c r="C49" s="554">
        <v>44652</v>
      </c>
      <c r="D49" s="555" t="s">
        <v>705</v>
      </c>
      <c r="E49" s="553" t="s">
        <v>762</v>
      </c>
      <c r="F49" s="556" t="s">
        <v>694</v>
      </c>
      <c r="G49" s="557">
        <v>7000</v>
      </c>
      <c r="H49" s="558"/>
      <c r="I49" s="558"/>
      <c r="J49" s="558"/>
    </row>
    <row r="50" spans="1:10">
      <c r="A50" s="552">
        <v>5605847414</v>
      </c>
      <c r="B50" s="553" t="s">
        <v>763</v>
      </c>
      <c r="C50" s="554">
        <v>44652</v>
      </c>
      <c r="D50" s="555" t="s">
        <v>705</v>
      </c>
      <c r="E50" s="553" t="s">
        <v>721</v>
      </c>
      <c r="F50" s="556" t="s">
        <v>688</v>
      </c>
      <c r="G50" s="557">
        <v>2642.4</v>
      </c>
      <c r="H50" s="563"/>
      <c r="I50" s="558"/>
      <c r="J50" s="558"/>
    </row>
    <row r="51" spans="1:10">
      <c r="A51" s="552">
        <v>8982530479</v>
      </c>
      <c r="B51" s="553" t="s">
        <v>764</v>
      </c>
      <c r="C51" s="554">
        <v>44652</v>
      </c>
      <c r="D51" s="555" t="s">
        <v>705</v>
      </c>
      <c r="E51" s="553" t="s">
        <v>709</v>
      </c>
      <c r="F51" s="556" t="s">
        <v>694</v>
      </c>
      <c r="G51" s="557">
        <v>1454.4</v>
      </c>
      <c r="H51" s="558"/>
      <c r="I51" s="558"/>
      <c r="J51" s="558"/>
    </row>
    <row r="52" spans="1:10">
      <c r="A52" s="552">
        <v>4898382436</v>
      </c>
      <c r="B52" s="553" t="s">
        <v>765</v>
      </c>
      <c r="C52" s="554">
        <v>44652</v>
      </c>
      <c r="D52" s="555" t="s">
        <v>705</v>
      </c>
      <c r="E52" s="553" t="s">
        <v>715</v>
      </c>
      <c r="F52" s="556" t="s">
        <v>688</v>
      </c>
      <c r="G52" s="557">
        <v>1494.93</v>
      </c>
      <c r="H52" s="558"/>
      <c r="I52" s="558"/>
      <c r="J52" s="558"/>
    </row>
    <row r="53" spans="1:10">
      <c r="A53" s="552">
        <v>8358823495</v>
      </c>
      <c r="B53" s="553" t="s">
        <v>766</v>
      </c>
      <c r="C53" s="554">
        <v>44652</v>
      </c>
      <c r="D53" s="555" t="s">
        <v>705</v>
      </c>
      <c r="E53" s="553" t="s">
        <v>715</v>
      </c>
      <c r="F53" s="556" t="s">
        <v>688</v>
      </c>
      <c r="G53" s="557">
        <v>1494.93</v>
      </c>
      <c r="H53" s="558"/>
      <c r="I53" s="558"/>
      <c r="J53" s="558"/>
    </row>
    <row r="54" spans="1:10">
      <c r="A54" s="552">
        <v>10898872480</v>
      </c>
      <c r="B54" s="553" t="s">
        <v>767</v>
      </c>
      <c r="C54" s="554">
        <v>44652</v>
      </c>
      <c r="D54" s="555" t="s">
        <v>705</v>
      </c>
      <c r="E54" s="553" t="s">
        <v>718</v>
      </c>
      <c r="F54" s="556" t="s">
        <v>688</v>
      </c>
      <c r="G54" s="557">
        <v>2742.4</v>
      </c>
      <c r="H54" s="558"/>
      <c r="I54" s="558"/>
      <c r="J54" s="558"/>
    </row>
    <row r="55" spans="1:10">
      <c r="A55" s="552">
        <v>10131572490</v>
      </c>
      <c r="B55" s="553" t="s">
        <v>768</v>
      </c>
      <c r="C55" s="554">
        <v>44652</v>
      </c>
      <c r="D55" s="555" t="s">
        <v>705</v>
      </c>
      <c r="E55" s="553" t="s">
        <v>718</v>
      </c>
      <c r="F55" s="556" t="s">
        <v>688</v>
      </c>
      <c r="G55" s="557">
        <v>2742.4</v>
      </c>
      <c r="H55" s="558"/>
      <c r="I55" s="558"/>
      <c r="J55" s="558"/>
    </row>
    <row r="56" spans="1:10">
      <c r="A56" s="552">
        <v>93447604468</v>
      </c>
      <c r="B56" s="553" t="s">
        <v>769</v>
      </c>
      <c r="C56" s="554">
        <v>44652</v>
      </c>
      <c r="D56" s="555" t="s">
        <v>705</v>
      </c>
      <c r="E56" s="553" t="s">
        <v>732</v>
      </c>
      <c r="F56" s="556" t="s">
        <v>694</v>
      </c>
      <c r="G56" s="557">
        <v>1454.4</v>
      </c>
      <c r="H56" s="558"/>
      <c r="I56" s="558"/>
      <c r="J56" s="558"/>
    </row>
    <row r="57" spans="1:10">
      <c r="A57" s="552">
        <v>99567636400</v>
      </c>
      <c r="B57" s="553" t="s">
        <v>770</v>
      </c>
      <c r="C57" s="554">
        <v>44652</v>
      </c>
      <c r="D57" s="555" t="s">
        <v>705</v>
      </c>
      <c r="E57" s="553" t="s">
        <v>712</v>
      </c>
      <c r="F57" s="556" t="s">
        <v>694</v>
      </c>
      <c r="G57" s="557">
        <v>1454.4</v>
      </c>
      <c r="H57" s="558"/>
      <c r="I57" s="558"/>
      <c r="J57" s="558"/>
    </row>
    <row r="58" spans="1:10">
      <c r="A58" s="552">
        <v>4515735446</v>
      </c>
      <c r="B58" s="553" t="s">
        <v>771</v>
      </c>
      <c r="C58" s="554">
        <v>44652</v>
      </c>
      <c r="D58" s="555" t="s">
        <v>705</v>
      </c>
      <c r="E58" s="553" t="s">
        <v>715</v>
      </c>
      <c r="F58" s="556" t="s">
        <v>688</v>
      </c>
      <c r="G58" s="557">
        <v>1494.93</v>
      </c>
      <c r="H58" s="558"/>
      <c r="I58" s="558"/>
      <c r="J58" s="558"/>
    </row>
    <row r="59" spans="1:10">
      <c r="A59" s="552">
        <v>8409797461</v>
      </c>
      <c r="B59" s="553" t="s">
        <v>772</v>
      </c>
      <c r="C59" s="554">
        <v>44652</v>
      </c>
      <c r="D59" s="555" t="s">
        <v>705</v>
      </c>
      <c r="E59" s="553" t="s">
        <v>715</v>
      </c>
      <c r="F59" s="556" t="s">
        <v>688</v>
      </c>
      <c r="G59" s="557">
        <v>1494.93</v>
      </c>
      <c r="H59" s="558"/>
      <c r="I59" s="558"/>
      <c r="J59" s="558"/>
    </row>
    <row r="60" spans="1:10">
      <c r="A60" s="552">
        <v>9652016438</v>
      </c>
      <c r="B60" s="553" t="s">
        <v>773</v>
      </c>
      <c r="C60" s="554">
        <v>44652</v>
      </c>
      <c r="D60" s="555" t="s">
        <v>705</v>
      </c>
      <c r="E60" s="553" t="s">
        <v>721</v>
      </c>
      <c r="F60" s="556" t="s">
        <v>688</v>
      </c>
      <c r="G60" s="557">
        <v>2642.4</v>
      </c>
      <c r="H60" s="558"/>
      <c r="I60" s="558"/>
      <c r="J60" s="558"/>
    </row>
    <row r="61" spans="1:10">
      <c r="A61" s="552">
        <v>83249249491</v>
      </c>
      <c r="B61" s="553" t="s">
        <v>774</v>
      </c>
      <c r="C61" s="554">
        <v>44652</v>
      </c>
      <c r="D61" s="555" t="s">
        <v>705</v>
      </c>
      <c r="E61" s="553" t="s">
        <v>715</v>
      </c>
      <c r="F61" s="556" t="s">
        <v>688</v>
      </c>
      <c r="G61" s="557">
        <v>1494.93</v>
      </c>
      <c r="H61" s="558"/>
      <c r="I61" s="558"/>
      <c r="J61" s="558"/>
    </row>
    <row r="62" spans="1:10">
      <c r="A62" s="552">
        <v>10137678452</v>
      </c>
      <c r="B62" s="553" t="s">
        <v>775</v>
      </c>
      <c r="C62" s="554">
        <v>44652</v>
      </c>
      <c r="D62" s="555" t="s">
        <v>705</v>
      </c>
      <c r="E62" s="553" t="s">
        <v>756</v>
      </c>
      <c r="F62" s="556" t="s">
        <v>694</v>
      </c>
      <c r="G62" s="557">
        <v>1454.4</v>
      </c>
      <c r="H62" s="558"/>
      <c r="I62" s="558"/>
      <c r="J62" s="558"/>
    </row>
    <row r="63" spans="1:10">
      <c r="A63" s="552">
        <v>8448084403</v>
      </c>
      <c r="B63" s="553" t="s">
        <v>776</v>
      </c>
      <c r="C63" s="554">
        <v>44652</v>
      </c>
      <c r="D63" s="555" t="s">
        <v>705</v>
      </c>
      <c r="E63" s="553" t="s">
        <v>736</v>
      </c>
      <c r="F63" s="556" t="s">
        <v>694</v>
      </c>
      <c r="G63" s="557">
        <v>1792.4</v>
      </c>
      <c r="H63" s="558"/>
      <c r="I63" s="558"/>
      <c r="J63" s="558"/>
    </row>
    <row r="64" spans="1:10">
      <c r="A64" s="552">
        <v>5866098490</v>
      </c>
      <c r="B64" s="553" t="s">
        <v>777</v>
      </c>
      <c r="C64" s="554">
        <v>44652</v>
      </c>
      <c r="D64" s="555" t="s">
        <v>705</v>
      </c>
      <c r="E64" s="553" t="s">
        <v>725</v>
      </c>
      <c r="F64" s="556" t="s">
        <v>694</v>
      </c>
      <c r="G64" s="557">
        <v>1454.4</v>
      </c>
      <c r="H64" s="558"/>
      <c r="I64" s="558"/>
      <c r="J64" s="558"/>
    </row>
    <row r="65" spans="1:10">
      <c r="A65" s="552">
        <v>5026711499</v>
      </c>
      <c r="B65" s="553" t="s">
        <v>778</v>
      </c>
      <c r="C65" s="554">
        <v>44652</v>
      </c>
      <c r="D65" s="555" t="s">
        <v>705</v>
      </c>
      <c r="E65" s="553" t="s">
        <v>732</v>
      </c>
      <c r="F65" s="556" t="s">
        <v>694</v>
      </c>
      <c r="G65" s="557">
        <v>1454.4</v>
      </c>
      <c r="H65" s="558"/>
      <c r="I65" s="558"/>
      <c r="J65" s="558"/>
    </row>
    <row r="66" spans="1:10">
      <c r="A66" s="552">
        <v>6974227477</v>
      </c>
      <c r="B66" s="553" t="s">
        <v>779</v>
      </c>
      <c r="C66" s="554">
        <v>44652</v>
      </c>
      <c r="D66" s="555" t="s">
        <v>705</v>
      </c>
      <c r="E66" s="553" t="s">
        <v>732</v>
      </c>
      <c r="F66" s="556" t="s">
        <v>694</v>
      </c>
      <c r="G66" s="557">
        <v>1454.4</v>
      </c>
      <c r="H66" s="558"/>
      <c r="I66" s="558"/>
      <c r="J66" s="558"/>
    </row>
    <row r="67" spans="1:10">
      <c r="A67" s="552">
        <v>4906742408</v>
      </c>
      <c r="B67" s="553" t="s">
        <v>780</v>
      </c>
      <c r="C67" s="554">
        <v>44652</v>
      </c>
      <c r="D67" s="555" t="s">
        <v>705</v>
      </c>
      <c r="E67" s="553" t="s">
        <v>721</v>
      </c>
      <c r="F67" s="556" t="s">
        <v>688</v>
      </c>
      <c r="G67" s="557">
        <v>2642.4</v>
      </c>
      <c r="H67" s="558"/>
      <c r="I67" s="558"/>
      <c r="J67" s="558"/>
    </row>
    <row r="68" spans="1:10">
      <c r="A68" s="552">
        <v>5237621430</v>
      </c>
      <c r="B68" s="553" t="s">
        <v>781</v>
      </c>
      <c r="C68" s="554">
        <v>44652</v>
      </c>
      <c r="D68" s="555" t="s">
        <v>705</v>
      </c>
      <c r="E68" s="553" t="s">
        <v>718</v>
      </c>
      <c r="F68" s="556" t="s">
        <v>688</v>
      </c>
      <c r="G68" s="557">
        <v>2742.4</v>
      </c>
      <c r="H68" s="558"/>
      <c r="I68" s="558"/>
      <c r="J68" s="558"/>
    </row>
    <row r="69" spans="1:10">
      <c r="A69" s="552">
        <v>6151843401</v>
      </c>
      <c r="B69" s="553" t="s">
        <v>782</v>
      </c>
      <c r="C69" s="554">
        <v>44652</v>
      </c>
      <c r="D69" s="555" t="s">
        <v>705</v>
      </c>
      <c r="E69" s="553" t="s">
        <v>715</v>
      </c>
      <c r="F69" s="556" t="s">
        <v>688</v>
      </c>
      <c r="G69" s="557">
        <v>1494.93</v>
      </c>
      <c r="H69" s="558"/>
      <c r="I69" s="558"/>
      <c r="J69" s="558"/>
    </row>
    <row r="70" spans="1:10">
      <c r="A70" s="552">
        <v>11081403438</v>
      </c>
      <c r="B70" s="553" t="s">
        <v>783</v>
      </c>
      <c r="C70" s="554">
        <v>44652</v>
      </c>
      <c r="D70" s="555" t="s">
        <v>705</v>
      </c>
      <c r="E70" s="553" t="s">
        <v>721</v>
      </c>
      <c r="F70" s="556" t="s">
        <v>688</v>
      </c>
      <c r="G70" s="557">
        <v>2642.4</v>
      </c>
      <c r="H70" s="558"/>
      <c r="I70" s="558"/>
      <c r="J70" s="558"/>
    </row>
    <row r="71" spans="1:10">
      <c r="A71" s="552">
        <v>9064034486</v>
      </c>
      <c r="B71" s="553" t="s">
        <v>784</v>
      </c>
      <c r="C71" s="554">
        <v>44652</v>
      </c>
      <c r="D71" s="555" t="s">
        <v>705</v>
      </c>
      <c r="E71" s="553" t="s">
        <v>721</v>
      </c>
      <c r="F71" s="556" t="s">
        <v>688</v>
      </c>
      <c r="G71" s="557">
        <v>2642.4</v>
      </c>
      <c r="H71" s="558"/>
      <c r="I71" s="558"/>
      <c r="J71" s="558"/>
    </row>
    <row r="72" spans="1:10">
      <c r="A72" s="552">
        <v>4345716446</v>
      </c>
      <c r="B72" s="553" t="s">
        <v>785</v>
      </c>
      <c r="C72" s="554">
        <v>44652</v>
      </c>
      <c r="D72" s="555" t="s">
        <v>705</v>
      </c>
      <c r="E72" s="553" t="s">
        <v>786</v>
      </c>
      <c r="F72" s="556" t="s">
        <v>694</v>
      </c>
      <c r="G72" s="557">
        <v>2318.5500000000002</v>
      </c>
      <c r="H72" s="558"/>
      <c r="I72" s="558"/>
      <c r="J72" s="558"/>
    </row>
    <row r="73" spans="1:10">
      <c r="A73" s="552">
        <v>10904666417</v>
      </c>
      <c r="B73" s="553" t="s">
        <v>787</v>
      </c>
      <c r="C73" s="554">
        <v>44652</v>
      </c>
      <c r="D73" s="555" t="s">
        <v>705</v>
      </c>
      <c r="E73" s="553" t="s">
        <v>756</v>
      </c>
      <c r="F73" s="556" t="s">
        <v>694</v>
      </c>
      <c r="G73" s="557">
        <v>1454.4</v>
      </c>
      <c r="H73" s="558"/>
      <c r="I73" s="558"/>
      <c r="J73" s="558"/>
    </row>
    <row r="74" spans="1:10">
      <c r="A74" s="552">
        <v>6584213447</v>
      </c>
      <c r="B74" s="553" t="s">
        <v>788</v>
      </c>
      <c r="C74" s="554">
        <v>44652</v>
      </c>
      <c r="D74" s="555" t="s">
        <v>705</v>
      </c>
      <c r="E74" s="553" t="s">
        <v>732</v>
      </c>
      <c r="F74" s="556" t="s">
        <v>694</v>
      </c>
      <c r="G74" s="557">
        <v>1454.4</v>
      </c>
      <c r="H74" s="558"/>
      <c r="I74" s="558"/>
      <c r="J74" s="558"/>
    </row>
    <row r="75" spans="1:10">
      <c r="A75" s="552">
        <v>5167478430</v>
      </c>
      <c r="B75" s="553" t="s">
        <v>789</v>
      </c>
      <c r="C75" s="554">
        <v>44652</v>
      </c>
      <c r="D75" s="555" t="s">
        <v>705</v>
      </c>
      <c r="E75" s="553" t="s">
        <v>725</v>
      </c>
      <c r="F75" s="556" t="s">
        <v>694</v>
      </c>
      <c r="G75" s="557">
        <v>1454.4</v>
      </c>
      <c r="H75" s="558"/>
      <c r="I75" s="558"/>
      <c r="J75" s="558"/>
    </row>
    <row r="76" spans="1:10">
      <c r="A76" s="552">
        <v>5364083438</v>
      </c>
      <c r="B76" s="553" t="s">
        <v>790</v>
      </c>
      <c r="C76" s="554">
        <v>44652</v>
      </c>
      <c r="D76" s="555" t="s">
        <v>705</v>
      </c>
      <c r="E76" s="553" t="s">
        <v>721</v>
      </c>
      <c r="F76" s="556" t="s">
        <v>688</v>
      </c>
      <c r="G76" s="557">
        <v>2642.4</v>
      </c>
      <c r="H76" s="558"/>
      <c r="I76" s="558"/>
      <c r="J76" s="558"/>
    </row>
    <row r="77" spans="1:10">
      <c r="A77" s="552">
        <v>4909104402</v>
      </c>
      <c r="B77" s="553" t="s">
        <v>791</v>
      </c>
      <c r="C77" s="554">
        <v>44652</v>
      </c>
      <c r="D77" s="555" t="s">
        <v>705</v>
      </c>
      <c r="E77" s="553" t="s">
        <v>732</v>
      </c>
      <c r="F77" s="556" t="s">
        <v>694</v>
      </c>
      <c r="G77" s="557">
        <v>1454.4</v>
      </c>
      <c r="H77" s="558"/>
      <c r="I77" s="558"/>
      <c r="J77" s="558"/>
    </row>
    <row r="78" spans="1:10">
      <c r="A78" s="552">
        <v>1369698445</v>
      </c>
      <c r="B78" s="553" t="s">
        <v>792</v>
      </c>
      <c r="C78" s="554">
        <v>44652</v>
      </c>
      <c r="D78" s="555" t="s">
        <v>705</v>
      </c>
      <c r="E78" s="553" t="s">
        <v>793</v>
      </c>
      <c r="F78" s="556" t="s">
        <v>694</v>
      </c>
      <c r="G78" s="562">
        <v>895.55</v>
      </c>
      <c r="H78" s="558"/>
      <c r="I78" s="558"/>
      <c r="J78" s="558"/>
    </row>
    <row r="79" spans="1:10">
      <c r="A79" s="552">
        <v>71093707470</v>
      </c>
      <c r="B79" s="553" t="s">
        <v>794</v>
      </c>
      <c r="C79" s="554">
        <v>44652</v>
      </c>
      <c r="D79" s="555" t="s">
        <v>705</v>
      </c>
      <c r="E79" s="553" t="s">
        <v>795</v>
      </c>
      <c r="F79" s="556" t="s">
        <v>694</v>
      </c>
      <c r="G79" s="557">
        <v>1492.4</v>
      </c>
      <c r="H79" s="558"/>
      <c r="I79" s="558"/>
      <c r="J79" s="558"/>
    </row>
    <row r="80" spans="1:10">
      <c r="A80" s="552">
        <v>1349809489</v>
      </c>
      <c r="B80" s="553" t="s">
        <v>796</v>
      </c>
      <c r="C80" s="554">
        <v>44652</v>
      </c>
      <c r="D80" s="555" t="s">
        <v>705</v>
      </c>
      <c r="E80" s="553" t="s">
        <v>715</v>
      </c>
      <c r="F80" s="556" t="s">
        <v>688</v>
      </c>
      <c r="G80" s="557">
        <v>1494.93</v>
      </c>
      <c r="H80" s="558"/>
      <c r="I80" s="558"/>
      <c r="J80" s="558"/>
    </row>
    <row r="81" spans="1:10">
      <c r="A81" s="552">
        <v>4585298428</v>
      </c>
      <c r="B81" s="553" t="s">
        <v>797</v>
      </c>
      <c r="C81" s="554">
        <v>44652</v>
      </c>
      <c r="D81" s="555" t="s">
        <v>705</v>
      </c>
      <c r="E81" s="553" t="s">
        <v>756</v>
      </c>
      <c r="F81" s="556" t="s">
        <v>694</v>
      </c>
      <c r="G81" s="557">
        <v>1454.4</v>
      </c>
      <c r="H81" s="558"/>
      <c r="I81" s="558"/>
      <c r="J81" s="558"/>
    </row>
    <row r="82" spans="1:10">
      <c r="A82" s="552">
        <v>7342654418</v>
      </c>
      <c r="B82" s="553" t="s">
        <v>798</v>
      </c>
      <c r="C82" s="554">
        <v>44652</v>
      </c>
      <c r="D82" s="555" t="s">
        <v>705</v>
      </c>
      <c r="E82" s="553" t="s">
        <v>715</v>
      </c>
      <c r="F82" s="556" t="s">
        <v>688</v>
      </c>
      <c r="G82" s="557">
        <v>1494.93</v>
      </c>
      <c r="H82" s="558"/>
      <c r="I82" s="558"/>
      <c r="J82" s="558"/>
    </row>
    <row r="83" spans="1:10">
      <c r="A83" s="552">
        <v>8523196498</v>
      </c>
      <c r="B83" s="553" t="s">
        <v>799</v>
      </c>
      <c r="C83" s="554">
        <v>44652</v>
      </c>
      <c r="D83" s="555" t="s">
        <v>705</v>
      </c>
      <c r="E83" s="553" t="s">
        <v>706</v>
      </c>
      <c r="F83" s="556" t="s">
        <v>688</v>
      </c>
      <c r="G83" s="557">
        <v>3446.85</v>
      </c>
      <c r="H83" s="558"/>
      <c r="I83" s="558"/>
      <c r="J83" s="558"/>
    </row>
    <row r="84" spans="1:10">
      <c r="A84" s="552">
        <v>11742882480</v>
      </c>
      <c r="B84" s="553" t="s">
        <v>800</v>
      </c>
      <c r="C84" s="554">
        <v>44652</v>
      </c>
      <c r="D84" s="555" t="s">
        <v>705</v>
      </c>
      <c r="E84" s="553" t="s">
        <v>721</v>
      </c>
      <c r="F84" s="556" t="s">
        <v>688</v>
      </c>
      <c r="G84" s="557">
        <v>2642.4</v>
      </c>
      <c r="H84" s="558"/>
      <c r="I84" s="558"/>
      <c r="J84" s="558"/>
    </row>
    <row r="85" spans="1:10">
      <c r="A85" s="552">
        <v>8978475477</v>
      </c>
      <c r="B85" s="553" t="s">
        <v>801</v>
      </c>
      <c r="C85" s="554">
        <v>44652</v>
      </c>
      <c r="D85" s="555" t="s">
        <v>705</v>
      </c>
      <c r="E85" s="553" t="s">
        <v>718</v>
      </c>
      <c r="F85" s="556" t="s">
        <v>688</v>
      </c>
      <c r="G85" s="557">
        <v>2742.4</v>
      </c>
      <c r="H85" s="558"/>
      <c r="I85" s="558"/>
      <c r="J85" s="558"/>
    </row>
    <row r="86" spans="1:10">
      <c r="A86" s="552">
        <v>4315905402</v>
      </c>
      <c r="B86" s="553" t="s">
        <v>802</v>
      </c>
      <c r="C86" s="554">
        <v>44652</v>
      </c>
      <c r="D86" s="555" t="s">
        <v>705</v>
      </c>
      <c r="E86" s="553" t="s">
        <v>725</v>
      </c>
      <c r="F86" s="556" t="s">
        <v>694</v>
      </c>
      <c r="G86" s="557">
        <v>1454.4</v>
      </c>
      <c r="H86" s="558"/>
      <c r="I86" s="558"/>
      <c r="J86" s="558"/>
    </row>
    <row r="87" spans="1:10">
      <c r="A87" s="552">
        <v>5514379442</v>
      </c>
      <c r="B87" s="553" t="s">
        <v>803</v>
      </c>
      <c r="C87" s="554">
        <v>44652</v>
      </c>
      <c r="D87" s="555" t="s">
        <v>705</v>
      </c>
      <c r="E87" s="553" t="s">
        <v>804</v>
      </c>
      <c r="F87" s="556" t="s">
        <v>694</v>
      </c>
      <c r="G87" s="557">
        <v>1369.98</v>
      </c>
      <c r="H87" s="558"/>
      <c r="I87" s="558"/>
      <c r="J87" s="558"/>
    </row>
    <row r="88" spans="1:10">
      <c r="A88" s="552">
        <v>6532445410</v>
      </c>
      <c r="B88" s="553" t="s">
        <v>805</v>
      </c>
      <c r="C88" s="554">
        <v>44652</v>
      </c>
      <c r="D88" s="555" t="s">
        <v>705</v>
      </c>
      <c r="E88" s="553" t="s">
        <v>718</v>
      </c>
      <c r="F88" s="556" t="s">
        <v>688</v>
      </c>
      <c r="G88" s="557">
        <v>2742.4</v>
      </c>
      <c r="H88" s="558"/>
      <c r="I88" s="558"/>
      <c r="J88" s="558"/>
    </row>
    <row r="89" spans="1:10">
      <c r="A89" s="552">
        <v>7700821496</v>
      </c>
      <c r="B89" s="553" t="s">
        <v>806</v>
      </c>
      <c r="C89" s="554">
        <v>44652</v>
      </c>
      <c r="D89" s="555" t="s">
        <v>705</v>
      </c>
      <c r="E89" s="553" t="s">
        <v>712</v>
      </c>
      <c r="F89" s="556" t="s">
        <v>694</v>
      </c>
      <c r="G89" s="557">
        <v>1454.4</v>
      </c>
      <c r="H89" s="558"/>
      <c r="I89" s="558"/>
      <c r="J89" s="558"/>
    </row>
    <row r="90" spans="1:10">
      <c r="A90" s="552">
        <v>4688567499</v>
      </c>
      <c r="B90" s="553" t="s">
        <v>807</v>
      </c>
      <c r="C90" s="554">
        <v>44652</v>
      </c>
      <c r="D90" s="555" t="s">
        <v>705</v>
      </c>
      <c r="E90" s="553" t="s">
        <v>721</v>
      </c>
      <c r="F90" s="556" t="s">
        <v>688</v>
      </c>
      <c r="G90" s="557">
        <v>2642.4</v>
      </c>
      <c r="H90" s="558"/>
      <c r="I90" s="558"/>
      <c r="J90" s="558"/>
    </row>
    <row r="91" spans="1:10">
      <c r="A91" s="552">
        <v>8496619435</v>
      </c>
      <c r="B91" s="553" t="s">
        <v>808</v>
      </c>
      <c r="C91" s="554">
        <v>44652</v>
      </c>
      <c r="D91" s="555" t="s">
        <v>705</v>
      </c>
      <c r="E91" s="553" t="s">
        <v>715</v>
      </c>
      <c r="F91" s="556" t="s">
        <v>688</v>
      </c>
      <c r="G91" s="557">
        <v>1494.93</v>
      </c>
      <c r="H91" s="558"/>
      <c r="I91" s="558"/>
      <c r="J91" s="558"/>
    </row>
    <row r="92" spans="1:10">
      <c r="A92" s="552">
        <v>10730436497</v>
      </c>
      <c r="B92" s="553" t="s">
        <v>809</v>
      </c>
      <c r="C92" s="554">
        <v>44652</v>
      </c>
      <c r="D92" s="555" t="s">
        <v>705</v>
      </c>
      <c r="E92" s="553" t="s">
        <v>721</v>
      </c>
      <c r="F92" s="556" t="s">
        <v>688</v>
      </c>
      <c r="G92" s="557">
        <v>2642.4</v>
      </c>
      <c r="H92" s="558"/>
      <c r="I92" s="558"/>
      <c r="J92" s="558"/>
    </row>
    <row r="93" spans="1:10">
      <c r="A93" s="552">
        <v>88961800400</v>
      </c>
      <c r="B93" s="553" t="s">
        <v>810</v>
      </c>
      <c r="C93" s="554">
        <v>44652</v>
      </c>
      <c r="D93" s="555" t="s">
        <v>705</v>
      </c>
      <c r="E93" s="553" t="s">
        <v>811</v>
      </c>
      <c r="F93" s="556" t="s">
        <v>694</v>
      </c>
      <c r="G93" s="562">
        <v>895.55</v>
      </c>
      <c r="H93" s="558"/>
      <c r="I93" s="558"/>
      <c r="J93" s="558"/>
    </row>
    <row r="94" spans="1:10">
      <c r="A94" s="552">
        <v>8573509430</v>
      </c>
      <c r="B94" s="553" t="s">
        <v>812</v>
      </c>
      <c r="C94" s="554">
        <v>44652</v>
      </c>
      <c r="D94" s="555" t="s">
        <v>705</v>
      </c>
      <c r="E94" s="553" t="s">
        <v>732</v>
      </c>
      <c r="F94" s="556" t="s">
        <v>694</v>
      </c>
      <c r="G94" s="557">
        <v>1454.4</v>
      </c>
      <c r="H94" s="558"/>
      <c r="I94" s="558"/>
      <c r="J94" s="558"/>
    </row>
    <row r="95" spans="1:10">
      <c r="A95" s="564"/>
      <c r="B95" s="553"/>
      <c r="C95" s="565"/>
      <c r="D95" s="566"/>
      <c r="E95" s="567"/>
      <c r="F95" s="553"/>
      <c r="G95" s="557"/>
      <c r="H95" s="558"/>
      <c r="I95" s="558"/>
      <c r="J95" s="558"/>
    </row>
    <row r="96" spans="1:10">
      <c r="A96" s="564"/>
      <c r="B96" s="553"/>
      <c r="C96" s="565"/>
      <c r="D96" s="566"/>
      <c r="E96" s="567"/>
      <c r="F96" s="553"/>
      <c r="G96" s="557"/>
      <c r="H96" s="558"/>
      <c r="I96" s="558"/>
      <c r="J96" s="558"/>
    </row>
    <row r="97" spans="1:10">
      <c r="A97" s="564"/>
      <c r="B97" s="553"/>
      <c r="C97" s="565"/>
      <c r="D97" s="566"/>
      <c r="E97" s="567"/>
      <c r="F97" s="553"/>
      <c r="G97" s="557"/>
      <c r="H97" s="558"/>
      <c r="I97" s="558"/>
      <c r="J97" s="558"/>
    </row>
    <row r="98" spans="1:10">
      <c r="A98" s="564"/>
      <c r="B98" s="553"/>
      <c r="C98" s="565"/>
      <c r="D98" s="566"/>
      <c r="E98" s="567"/>
      <c r="F98" s="553"/>
      <c r="G98" s="557"/>
      <c r="H98" s="558"/>
      <c r="I98" s="558"/>
      <c r="J98" s="558"/>
    </row>
    <row r="99" spans="1:10">
      <c r="A99" s="564"/>
      <c r="B99" s="553"/>
      <c r="C99" s="565"/>
      <c r="D99" s="566"/>
      <c r="E99" s="567"/>
      <c r="F99" s="553"/>
      <c r="G99" s="557"/>
      <c r="H99" s="558"/>
      <c r="I99" s="558"/>
      <c r="J99" s="558"/>
    </row>
    <row r="100" spans="1:10">
      <c r="A100" s="564"/>
      <c r="B100" s="553"/>
      <c r="C100" s="565"/>
      <c r="D100" s="566"/>
      <c r="E100" s="567"/>
      <c r="F100" s="553"/>
      <c r="G100" s="557"/>
      <c r="H100" s="558"/>
      <c r="I100" s="558"/>
      <c r="J100" s="558"/>
    </row>
    <row r="101" spans="1:10">
      <c r="A101" s="564"/>
      <c r="B101" s="553"/>
      <c r="C101" s="565"/>
      <c r="D101" s="566"/>
      <c r="E101" s="567"/>
      <c r="F101" s="553"/>
      <c r="G101" s="557"/>
      <c r="H101" s="558"/>
      <c r="I101" s="558"/>
      <c r="J101" s="558"/>
    </row>
    <row r="102" spans="1:10">
      <c r="A102" s="564"/>
      <c r="B102" s="553"/>
      <c r="C102" s="565"/>
      <c r="D102" s="566"/>
      <c r="E102" s="567"/>
      <c r="F102" s="553"/>
      <c r="G102" s="557"/>
      <c r="H102" s="558"/>
      <c r="I102" s="558"/>
      <c r="J102" s="558"/>
    </row>
    <row r="103" spans="1:10">
      <c r="A103" s="564"/>
      <c r="B103" s="553"/>
      <c r="C103" s="565"/>
      <c r="D103" s="566"/>
      <c r="E103" s="567"/>
      <c r="F103" s="553"/>
      <c r="G103" s="557"/>
      <c r="H103" s="558"/>
      <c r="I103" s="558"/>
      <c r="J103" s="558"/>
    </row>
    <row r="104" spans="1:10">
      <c r="A104" s="564"/>
      <c r="B104" s="553"/>
      <c r="C104" s="565"/>
      <c r="D104" s="566"/>
      <c r="E104" s="567"/>
      <c r="F104" s="553"/>
      <c r="G104" s="557"/>
      <c r="H104" s="558"/>
      <c r="I104" s="558"/>
      <c r="J104" s="558"/>
    </row>
    <row r="105" spans="1:10">
      <c r="A105" s="564"/>
      <c r="B105" s="553"/>
      <c r="C105" s="565"/>
      <c r="D105" s="566"/>
      <c r="E105" s="567"/>
      <c r="F105" s="553"/>
      <c r="G105" s="557"/>
      <c r="H105" s="558"/>
      <c r="I105" s="558"/>
      <c r="J105" s="558"/>
    </row>
    <row r="106" spans="1:10">
      <c r="A106" s="564"/>
      <c r="B106" s="553"/>
      <c r="C106" s="565"/>
      <c r="D106" s="566"/>
      <c r="E106" s="567"/>
      <c r="F106" s="553"/>
      <c r="G106" s="557"/>
      <c r="H106" s="558"/>
      <c r="I106" s="558"/>
      <c r="J106" s="558"/>
    </row>
    <row r="107" spans="1:10">
      <c r="A107" s="564"/>
      <c r="B107" s="553"/>
      <c r="C107" s="565"/>
      <c r="D107" s="566"/>
      <c r="E107" s="567"/>
      <c r="F107" s="553"/>
      <c r="G107" s="557"/>
      <c r="H107" s="558"/>
      <c r="I107" s="558"/>
      <c r="J107" s="558"/>
    </row>
    <row r="108" spans="1:10">
      <c r="A108" s="564"/>
      <c r="B108" s="553"/>
      <c r="C108" s="565"/>
      <c r="D108" s="566"/>
      <c r="E108" s="567"/>
      <c r="F108" s="553"/>
      <c r="G108" s="557"/>
      <c r="H108" s="558"/>
      <c r="I108" s="558"/>
      <c r="J108" s="558"/>
    </row>
    <row r="109" spans="1:10">
      <c r="A109" s="564"/>
      <c r="B109" s="553"/>
      <c r="C109" s="565"/>
      <c r="D109" s="566"/>
      <c r="E109" s="567"/>
      <c r="F109" s="553"/>
      <c r="G109" s="557"/>
      <c r="H109" s="558"/>
      <c r="I109" s="558"/>
      <c r="J109" s="558"/>
    </row>
    <row r="110" spans="1:10">
      <c r="A110" s="564"/>
      <c r="B110" s="553"/>
      <c r="C110" s="565"/>
      <c r="D110" s="566"/>
      <c r="E110" s="567"/>
      <c r="F110" s="553"/>
      <c r="G110" s="557"/>
      <c r="H110" s="558"/>
      <c r="I110" s="558"/>
      <c r="J110" s="558"/>
    </row>
    <row r="111" spans="1:10">
      <c r="A111" s="564"/>
      <c r="B111" s="553"/>
      <c r="C111" s="565"/>
      <c r="D111" s="566"/>
      <c r="E111" s="567"/>
      <c r="F111" s="553"/>
      <c r="G111" s="557"/>
      <c r="H111" s="558"/>
      <c r="I111" s="558"/>
      <c r="J111" s="558"/>
    </row>
    <row r="112" spans="1:10">
      <c r="A112" s="564"/>
      <c r="B112" s="553"/>
      <c r="C112" s="565"/>
      <c r="D112" s="566"/>
      <c r="E112" s="567"/>
      <c r="F112" s="553"/>
      <c r="G112" s="557"/>
      <c r="H112" s="558"/>
      <c r="I112" s="558"/>
      <c r="J112" s="558"/>
    </row>
    <row r="113" spans="1:10">
      <c r="A113" s="564"/>
      <c r="B113" s="553"/>
      <c r="C113" s="565"/>
      <c r="D113" s="566"/>
      <c r="E113" s="567"/>
      <c r="F113" s="553"/>
      <c r="G113" s="557"/>
      <c r="H113" s="558"/>
      <c r="I113" s="558"/>
      <c r="J113" s="558"/>
    </row>
    <row r="114" spans="1:10">
      <c r="A114" s="564"/>
      <c r="B114" s="553"/>
      <c r="C114" s="565"/>
      <c r="D114" s="566"/>
      <c r="E114" s="567"/>
      <c r="F114" s="553"/>
      <c r="G114" s="557"/>
      <c r="H114" s="558"/>
      <c r="I114" s="558"/>
      <c r="J114" s="558"/>
    </row>
    <row r="115" spans="1:10">
      <c r="A115" s="564"/>
      <c r="B115" s="553"/>
      <c r="C115" s="565"/>
      <c r="D115" s="566"/>
      <c r="E115" s="567"/>
      <c r="F115" s="553"/>
      <c r="G115" s="557"/>
      <c r="H115" s="558"/>
      <c r="I115" s="558"/>
      <c r="J115" s="558"/>
    </row>
    <row r="116" spans="1:10">
      <c r="A116" s="564"/>
      <c r="B116" s="553"/>
      <c r="C116" s="565"/>
      <c r="D116" s="566"/>
      <c r="E116" s="567"/>
      <c r="F116" s="553"/>
      <c r="G116" s="557"/>
      <c r="H116" s="558"/>
      <c r="I116" s="558"/>
      <c r="J116" s="558"/>
    </row>
    <row r="117" spans="1:10">
      <c r="A117" s="564"/>
      <c r="B117" s="553"/>
      <c r="C117" s="565"/>
      <c r="D117" s="566"/>
      <c r="E117" s="567"/>
      <c r="F117" s="553"/>
      <c r="G117" s="557"/>
      <c r="H117" s="558"/>
      <c r="I117" s="558"/>
      <c r="J117" s="558"/>
    </row>
    <row r="118" spans="1:10">
      <c r="A118" s="564"/>
      <c r="B118" s="553"/>
      <c r="C118" s="565"/>
      <c r="D118" s="566"/>
      <c r="E118" s="567"/>
      <c r="F118" s="553"/>
      <c r="G118" s="557"/>
      <c r="H118" s="558"/>
      <c r="I118" s="558"/>
      <c r="J118" s="558"/>
    </row>
    <row r="119" spans="1:10">
      <c r="A119" s="564"/>
      <c r="B119" s="553"/>
      <c r="C119" s="565"/>
      <c r="D119" s="566"/>
      <c r="E119" s="567"/>
      <c r="F119" s="553"/>
      <c r="G119" s="557"/>
      <c r="H119" s="558"/>
      <c r="I119" s="558"/>
      <c r="J119" s="558"/>
    </row>
    <row r="120" spans="1:10">
      <c r="A120" s="564"/>
      <c r="B120" s="553"/>
      <c r="C120" s="565"/>
      <c r="D120" s="566"/>
      <c r="E120" s="567"/>
      <c r="F120" s="553"/>
      <c r="G120" s="557"/>
      <c r="H120" s="558"/>
      <c r="I120" s="558"/>
      <c r="J120" s="558"/>
    </row>
    <row r="121" spans="1:10">
      <c r="A121" s="564"/>
      <c r="B121" s="553"/>
      <c r="C121" s="565"/>
      <c r="D121" s="566"/>
      <c r="E121" s="567"/>
      <c r="F121" s="553"/>
      <c r="G121" s="557"/>
      <c r="H121" s="558"/>
      <c r="I121" s="558"/>
      <c r="J121" s="558"/>
    </row>
    <row r="122" spans="1:10">
      <c r="A122" s="564"/>
      <c r="B122" s="553"/>
      <c r="C122" s="565"/>
      <c r="D122" s="566"/>
      <c r="E122" s="567"/>
      <c r="F122" s="553"/>
      <c r="G122" s="557"/>
      <c r="H122" s="558"/>
      <c r="I122" s="558"/>
      <c r="J122" s="558"/>
    </row>
    <row r="123" spans="1:10">
      <c r="A123" s="564"/>
      <c r="B123" s="553"/>
      <c r="C123" s="565"/>
      <c r="D123" s="566"/>
      <c r="E123" s="567"/>
      <c r="F123" s="553"/>
      <c r="G123" s="557"/>
      <c r="H123" s="558"/>
      <c r="I123" s="558"/>
      <c r="J123" s="558"/>
    </row>
    <row r="124" spans="1:10">
      <c r="A124" s="564"/>
      <c r="B124" s="553"/>
      <c r="C124" s="565"/>
      <c r="D124" s="566"/>
      <c r="E124" s="567"/>
      <c r="F124" s="553"/>
      <c r="G124" s="557"/>
      <c r="H124" s="558"/>
      <c r="I124" s="558"/>
      <c r="J124" s="558"/>
    </row>
    <row r="125" spans="1:10">
      <c r="A125" s="564"/>
      <c r="B125" s="553"/>
      <c r="C125" s="565"/>
      <c r="D125" s="566"/>
      <c r="E125" s="567"/>
      <c r="F125" s="553"/>
      <c r="G125" s="557"/>
      <c r="H125" s="558"/>
      <c r="I125" s="558"/>
      <c r="J125" s="558"/>
    </row>
    <row r="126" spans="1:10">
      <c r="A126" s="564"/>
      <c r="B126" s="553"/>
      <c r="C126" s="565"/>
      <c r="D126" s="566"/>
      <c r="E126" s="567"/>
      <c r="F126" s="553"/>
      <c r="G126" s="557"/>
      <c r="H126" s="558"/>
      <c r="I126" s="558"/>
      <c r="J126" s="558"/>
    </row>
    <row r="127" spans="1:10">
      <c r="A127" s="564"/>
      <c r="B127" s="553"/>
      <c r="C127" s="565"/>
      <c r="D127" s="566"/>
      <c r="E127" s="567"/>
      <c r="F127" s="553"/>
      <c r="G127" s="557"/>
      <c r="H127" s="558"/>
      <c r="I127" s="558"/>
      <c r="J127" s="558"/>
    </row>
    <row r="128" spans="1:10">
      <c r="A128" s="564"/>
      <c r="B128" s="553"/>
      <c r="C128" s="565"/>
      <c r="D128" s="566"/>
      <c r="E128" s="567"/>
      <c r="F128" s="553"/>
      <c r="G128" s="557"/>
      <c r="H128" s="558"/>
      <c r="I128" s="558"/>
      <c r="J128" s="558"/>
    </row>
    <row r="129" spans="1:10">
      <c r="A129" s="564"/>
      <c r="B129" s="553"/>
      <c r="C129" s="565"/>
      <c r="D129" s="566"/>
      <c r="E129" s="567"/>
      <c r="F129" s="553"/>
      <c r="G129" s="557"/>
      <c r="H129" s="558"/>
      <c r="I129" s="558"/>
      <c r="J129" s="558"/>
    </row>
    <row r="130" spans="1:10">
      <c r="A130" s="564"/>
      <c r="B130" s="553"/>
      <c r="C130" s="565"/>
      <c r="D130" s="566"/>
      <c r="E130" s="567"/>
      <c r="F130" s="553"/>
      <c r="G130" s="557"/>
      <c r="H130" s="558"/>
      <c r="I130" s="558"/>
      <c r="J130" s="558"/>
    </row>
    <row r="131" spans="1:10">
      <c r="A131" s="564"/>
      <c r="B131" s="553"/>
      <c r="C131" s="565"/>
      <c r="D131" s="566"/>
      <c r="E131" s="567"/>
      <c r="F131" s="553"/>
      <c r="G131" s="557"/>
      <c r="H131" s="558"/>
      <c r="I131" s="558"/>
      <c r="J131" s="558"/>
    </row>
    <row r="132" spans="1:10">
      <c r="A132" s="564"/>
      <c r="B132" s="553"/>
      <c r="C132" s="565"/>
      <c r="D132" s="566"/>
      <c r="E132" s="567"/>
      <c r="F132" s="553"/>
      <c r="G132" s="557"/>
      <c r="H132" s="558"/>
      <c r="I132" s="558"/>
      <c r="J132" s="558"/>
    </row>
    <row r="133" spans="1:10">
      <c r="A133" s="564"/>
      <c r="B133" s="553"/>
      <c r="C133" s="565"/>
      <c r="D133" s="566"/>
      <c r="E133" s="567"/>
      <c r="F133" s="553"/>
      <c r="G133" s="557"/>
      <c r="H133" s="558"/>
      <c r="I133" s="558"/>
      <c r="J133" s="558"/>
    </row>
    <row r="134" spans="1:10">
      <c r="A134" s="564"/>
      <c r="B134" s="553"/>
      <c r="C134" s="565"/>
      <c r="D134" s="566"/>
      <c r="E134" s="567"/>
      <c r="F134" s="553"/>
      <c r="G134" s="557"/>
      <c r="H134" s="558"/>
      <c r="I134" s="558"/>
      <c r="J134" s="558"/>
    </row>
    <row r="135" spans="1:10">
      <c r="A135" s="564"/>
      <c r="B135" s="553"/>
      <c r="C135" s="565"/>
      <c r="D135" s="566"/>
      <c r="E135" s="567"/>
      <c r="F135" s="553"/>
      <c r="G135" s="557"/>
      <c r="H135" s="558"/>
      <c r="I135" s="558"/>
      <c r="J135" s="558"/>
    </row>
    <row r="136" spans="1:10">
      <c r="A136" s="564"/>
      <c r="B136" s="553"/>
      <c r="C136" s="565"/>
      <c r="D136" s="566"/>
      <c r="E136" s="567"/>
      <c r="F136" s="553"/>
      <c r="G136" s="557"/>
      <c r="H136" s="558"/>
      <c r="I136" s="558"/>
      <c r="J136" s="558"/>
    </row>
    <row r="137" spans="1:10">
      <c r="A137" s="564"/>
      <c r="B137" s="553"/>
      <c r="C137" s="565"/>
      <c r="D137" s="566"/>
      <c r="E137" s="567"/>
      <c r="F137" s="553"/>
      <c r="G137" s="557"/>
      <c r="H137" s="558"/>
      <c r="I137" s="558"/>
      <c r="J137" s="558"/>
    </row>
    <row r="138" spans="1:10">
      <c r="A138" s="564"/>
      <c r="B138" s="553"/>
      <c r="C138" s="565"/>
      <c r="D138" s="566"/>
      <c r="E138" s="567"/>
      <c r="F138" s="553"/>
      <c r="G138" s="557"/>
      <c r="H138" s="558"/>
      <c r="I138" s="558"/>
      <c r="J138" s="558"/>
    </row>
    <row r="139" spans="1:10">
      <c r="A139" s="564"/>
      <c r="B139" s="553"/>
      <c r="C139" s="565"/>
      <c r="D139" s="566"/>
      <c r="E139" s="567"/>
      <c r="F139" s="553"/>
      <c r="G139" s="557"/>
      <c r="H139" s="558"/>
      <c r="I139" s="558"/>
      <c r="J139" s="558"/>
    </row>
    <row r="140" spans="1:10">
      <c r="A140" s="564"/>
      <c r="B140" s="553"/>
      <c r="C140" s="565"/>
      <c r="D140" s="566"/>
      <c r="E140" s="567"/>
      <c r="F140" s="553"/>
      <c r="G140" s="557"/>
      <c r="H140" s="558"/>
      <c r="I140" s="558"/>
      <c r="J140" s="558"/>
    </row>
    <row r="141" spans="1:10">
      <c r="A141" s="564"/>
      <c r="B141" s="553"/>
      <c r="C141" s="565"/>
      <c r="D141" s="566"/>
      <c r="E141" s="567"/>
      <c r="F141" s="553"/>
      <c r="G141" s="557"/>
      <c r="H141" s="558"/>
      <c r="I141" s="558"/>
      <c r="J141" s="558"/>
    </row>
    <row r="142" spans="1:10">
      <c r="A142" s="564"/>
      <c r="B142" s="553"/>
      <c r="C142" s="565"/>
      <c r="D142" s="566"/>
      <c r="E142" s="567"/>
      <c r="F142" s="553"/>
      <c r="G142" s="557"/>
      <c r="H142" s="558"/>
      <c r="I142" s="558"/>
      <c r="J142" s="558"/>
    </row>
    <row r="143" spans="1:10">
      <c r="A143" s="564"/>
      <c r="B143" s="553"/>
      <c r="C143" s="565"/>
      <c r="D143" s="566"/>
      <c r="E143" s="567"/>
      <c r="F143" s="553"/>
      <c r="G143" s="557"/>
      <c r="H143" s="558"/>
      <c r="I143" s="558"/>
      <c r="J143" s="558"/>
    </row>
    <row r="144" spans="1:10">
      <c r="A144" s="564"/>
      <c r="B144" s="553"/>
      <c r="C144" s="565"/>
      <c r="D144" s="566"/>
      <c r="E144" s="567"/>
      <c r="F144" s="553"/>
      <c r="G144" s="557"/>
      <c r="H144" s="558"/>
      <c r="I144" s="558"/>
      <c r="J144" s="558"/>
    </row>
    <row r="145" spans="1:10">
      <c r="A145" s="564"/>
      <c r="B145" s="553"/>
      <c r="C145" s="565"/>
      <c r="D145" s="566"/>
      <c r="E145" s="567"/>
      <c r="F145" s="553"/>
      <c r="G145" s="557"/>
      <c r="H145" s="558"/>
      <c r="I145" s="558"/>
      <c r="J145" s="558"/>
    </row>
    <row r="146" spans="1:10">
      <c r="A146" s="564"/>
      <c r="B146" s="553"/>
      <c r="C146" s="565"/>
      <c r="D146" s="566"/>
      <c r="E146" s="567"/>
      <c r="F146" s="553"/>
      <c r="G146" s="557"/>
      <c r="H146" s="558"/>
      <c r="I146" s="558"/>
      <c r="J146" s="558"/>
    </row>
    <row r="147" spans="1:10">
      <c r="A147" s="564"/>
      <c r="B147" s="553"/>
      <c r="C147" s="565"/>
      <c r="D147" s="566"/>
      <c r="E147" s="567"/>
      <c r="F147" s="553"/>
      <c r="G147" s="557"/>
      <c r="H147" s="558"/>
      <c r="I147" s="558"/>
      <c r="J147" s="558"/>
    </row>
    <row r="148" spans="1:10">
      <c r="A148" s="564"/>
      <c r="B148" s="553"/>
      <c r="C148" s="565"/>
      <c r="D148" s="566"/>
      <c r="E148" s="567"/>
      <c r="F148" s="553"/>
      <c r="G148" s="557"/>
      <c r="H148" s="558"/>
      <c r="I148" s="558"/>
      <c r="J148" s="558"/>
    </row>
    <row r="149" spans="1:10">
      <c r="A149" s="564"/>
      <c r="B149" s="553"/>
      <c r="C149" s="565"/>
      <c r="D149" s="566"/>
      <c r="E149" s="567"/>
      <c r="F149" s="553"/>
      <c r="G149" s="557"/>
      <c r="H149" s="558"/>
      <c r="I149" s="558"/>
      <c r="J149" s="558"/>
    </row>
    <row r="150" spans="1:10">
      <c r="A150" s="564"/>
      <c r="B150" s="553"/>
      <c r="C150" s="565"/>
      <c r="D150" s="566"/>
      <c r="E150" s="567"/>
      <c r="F150" s="553"/>
      <c r="G150" s="557"/>
      <c r="H150" s="558"/>
      <c r="I150" s="558"/>
      <c r="J150" s="558"/>
    </row>
    <row r="151" spans="1:10">
      <c r="A151" s="564"/>
      <c r="B151" s="553"/>
      <c r="C151" s="565"/>
      <c r="D151" s="566"/>
      <c r="E151" s="567"/>
      <c r="F151" s="553"/>
      <c r="G151" s="557"/>
      <c r="H151" s="558"/>
      <c r="I151" s="558"/>
      <c r="J151" s="558"/>
    </row>
    <row r="152" spans="1:10">
      <c r="A152" s="564"/>
      <c r="B152" s="553"/>
      <c r="C152" s="565"/>
      <c r="D152" s="566"/>
      <c r="E152" s="567"/>
      <c r="F152" s="553"/>
      <c r="G152" s="557"/>
      <c r="H152" s="558"/>
      <c r="I152" s="558"/>
      <c r="J152" s="558"/>
    </row>
    <row r="153" spans="1:10">
      <c r="A153" s="564"/>
      <c r="B153" s="553"/>
      <c r="C153" s="565"/>
      <c r="D153" s="566"/>
      <c r="E153" s="567"/>
      <c r="F153" s="553"/>
      <c r="G153" s="557"/>
      <c r="H153" s="558"/>
      <c r="I153" s="558"/>
      <c r="J153" s="558"/>
    </row>
    <row r="154" spans="1:10">
      <c r="A154" s="564"/>
      <c r="B154" s="553"/>
      <c r="C154" s="565"/>
      <c r="D154" s="566"/>
      <c r="E154" s="567"/>
      <c r="F154" s="553"/>
      <c r="G154" s="557"/>
      <c r="H154" s="558"/>
      <c r="I154" s="558"/>
      <c r="J154" s="558"/>
    </row>
    <row r="155" spans="1:10">
      <c r="A155" s="564"/>
      <c r="B155" s="553"/>
      <c r="C155" s="565"/>
      <c r="D155" s="566"/>
      <c r="E155" s="567"/>
      <c r="F155" s="553"/>
      <c r="G155" s="557"/>
      <c r="H155" s="558"/>
      <c r="I155" s="558"/>
      <c r="J155" s="558"/>
    </row>
    <row r="156" spans="1:10">
      <c r="A156" s="564"/>
      <c r="B156" s="553"/>
      <c r="C156" s="565"/>
      <c r="D156" s="566"/>
      <c r="E156" s="567"/>
      <c r="F156" s="553"/>
      <c r="G156" s="557"/>
      <c r="H156" s="558"/>
      <c r="I156" s="558"/>
      <c r="J156" s="558"/>
    </row>
    <row r="157" spans="1:10">
      <c r="A157" s="564"/>
      <c r="B157" s="553"/>
      <c r="C157" s="565"/>
      <c r="D157" s="566"/>
      <c r="E157" s="567"/>
      <c r="F157" s="553"/>
      <c r="G157" s="557"/>
      <c r="H157" s="558"/>
      <c r="I157" s="558"/>
      <c r="J157" s="558"/>
    </row>
    <row r="158" spans="1:10">
      <c r="A158" s="564"/>
      <c r="B158" s="553"/>
      <c r="C158" s="565"/>
      <c r="D158" s="566"/>
      <c r="E158" s="567"/>
      <c r="F158" s="553"/>
      <c r="G158" s="557"/>
      <c r="H158" s="558"/>
      <c r="I158" s="558"/>
      <c r="J158" s="558"/>
    </row>
    <row r="159" spans="1:10">
      <c r="A159" s="564"/>
      <c r="B159" s="553"/>
      <c r="C159" s="565"/>
      <c r="D159" s="566"/>
      <c r="E159" s="567"/>
      <c r="F159" s="553"/>
      <c r="G159" s="557"/>
      <c r="H159" s="558"/>
      <c r="I159" s="558"/>
      <c r="J159" s="558"/>
    </row>
    <row r="160" spans="1:10">
      <c r="A160" s="564"/>
      <c r="B160" s="553"/>
      <c r="C160" s="565"/>
      <c r="D160" s="566"/>
      <c r="E160" s="567"/>
      <c r="F160" s="553"/>
      <c r="G160" s="557"/>
      <c r="H160" s="558"/>
      <c r="I160" s="558"/>
      <c r="J160" s="558"/>
    </row>
    <row r="161" spans="1:10">
      <c r="A161" s="564"/>
      <c r="B161" s="553"/>
      <c r="C161" s="565"/>
      <c r="D161" s="566"/>
      <c r="E161" s="567"/>
      <c r="F161" s="553"/>
      <c r="G161" s="557"/>
      <c r="H161" s="558"/>
      <c r="I161" s="558"/>
      <c r="J161" s="558"/>
    </row>
    <row r="162" spans="1:10">
      <c r="A162" s="564"/>
      <c r="B162" s="553"/>
      <c r="C162" s="565"/>
      <c r="D162" s="566"/>
      <c r="E162" s="567"/>
      <c r="F162" s="553"/>
      <c r="G162" s="557"/>
      <c r="H162" s="558"/>
      <c r="I162" s="558"/>
      <c r="J162" s="558"/>
    </row>
    <row r="163" spans="1:10">
      <c r="A163" s="564"/>
      <c r="B163" s="553"/>
      <c r="C163" s="565"/>
      <c r="D163" s="566"/>
      <c r="E163" s="567"/>
      <c r="F163" s="553"/>
      <c r="G163" s="557"/>
      <c r="H163" s="558"/>
      <c r="I163" s="558"/>
      <c r="J163" s="558"/>
    </row>
    <row r="164" spans="1:10">
      <c r="A164" s="564"/>
      <c r="B164" s="553"/>
      <c r="C164" s="565"/>
      <c r="D164" s="566"/>
      <c r="E164" s="567"/>
      <c r="F164" s="553"/>
      <c r="G164" s="557"/>
      <c r="H164" s="558"/>
      <c r="I164" s="558"/>
      <c r="J164" s="558"/>
    </row>
    <row r="165" spans="1:10">
      <c r="A165" s="564"/>
      <c r="B165" s="553"/>
      <c r="C165" s="565"/>
      <c r="D165" s="566"/>
      <c r="E165" s="567"/>
      <c r="F165" s="553"/>
      <c r="G165" s="557"/>
      <c r="H165" s="558"/>
      <c r="I165" s="558"/>
      <c r="J165" s="558"/>
    </row>
    <row r="166" spans="1:10">
      <c r="A166" s="564"/>
      <c r="B166" s="553"/>
      <c r="C166" s="565"/>
      <c r="D166" s="566"/>
      <c r="E166" s="567"/>
      <c r="F166" s="553"/>
      <c r="G166" s="557"/>
      <c r="H166" s="558"/>
      <c r="I166" s="558"/>
      <c r="J166" s="558"/>
    </row>
    <row r="167" spans="1:10">
      <c r="A167" s="564"/>
      <c r="B167" s="553"/>
      <c r="C167" s="565"/>
      <c r="D167" s="566"/>
      <c r="E167" s="567"/>
      <c r="F167" s="553"/>
      <c r="G167" s="557"/>
      <c r="H167" s="558"/>
      <c r="I167" s="558"/>
      <c r="J167" s="558"/>
    </row>
    <row r="168" spans="1:10">
      <c r="A168" s="564"/>
      <c r="B168" s="553"/>
      <c r="C168" s="565"/>
      <c r="D168" s="566"/>
      <c r="E168" s="567"/>
      <c r="F168" s="553"/>
      <c r="G168" s="557"/>
      <c r="H168" s="558"/>
      <c r="I168" s="558"/>
      <c r="J168" s="558"/>
    </row>
    <row r="169" spans="1:10">
      <c r="A169" s="564"/>
      <c r="B169" s="553"/>
      <c r="C169" s="565"/>
      <c r="D169" s="566"/>
      <c r="E169" s="567"/>
      <c r="F169" s="553"/>
      <c r="G169" s="557"/>
      <c r="H169" s="558"/>
      <c r="I169" s="558"/>
      <c r="J169" s="558"/>
    </row>
    <row r="170" spans="1:10">
      <c r="A170" s="564"/>
      <c r="B170" s="553"/>
      <c r="C170" s="565"/>
      <c r="D170" s="566"/>
      <c r="E170" s="567"/>
      <c r="F170" s="553"/>
      <c r="G170" s="557"/>
      <c r="H170" s="558"/>
      <c r="I170" s="558"/>
      <c r="J170" s="558"/>
    </row>
    <row r="171" spans="1:10">
      <c r="A171" s="564"/>
      <c r="B171" s="553"/>
      <c r="C171" s="565"/>
      <c r="D171" s="566"/>
      <c r="E171" s="567"/>
      <c r="F171" s="553"/>
      <c r="G171" s="557"/>
      <c r="H171" s="558"/>
      <c r="I171" s="558"/>
      <c r="J171" s="558"/>
    </row>
    <row r="172" spans="1:10">
      <c r="A172" s="564"/>
      <c r="B172" s="553"/>
      <c r="C172" s="565"/>
      <c r="D172" s="566"/>
      <c r="E172" s="567"/>
      <c r="F172" s="553"/>
      <c r="G172" s="557"/>
      <c r="H172" s="558"/>
      <c r="I172" s="558"/>
      <c r="J172" s="558"/>
    </row>
    <row r="173" spans="1:10">
      <c r="A173" s="564"/>
      <c r="B173" s="553"/>
      <c r="C173" s="565"/>
      <c r="D173" s="566"/>
      <c r="E173" s="567"/>
      <c r="F173" s="553"/>
      <c r="G173" s="557"/>
      <c r="H173" s="558"/>
      <c r="I173" s="558"/>
      <c r="J173" s="558"/>
    </row>
    <row r="174" spans="1:10">
      <c r="A174" s="564"/>
      <c r="B174" s="553"/>
      <c r="C174" s="565"/>
      <c r="D174" s="566"/>
      <c r="E174" s="567"/>
      <c r="F174" s="553"/>
      <c r="G174" s="557"/>
      <c r="H174" s="558"/>
      <c r="I174" s="558"/>
      <c r="J174" s="558"/>
    </row>
    <row r="175" spans="1:10">
      <c r="A175" s="564"/>
      <c r="B175" s="553"/>
      <c r="C175" s="565"/>
      <c r="D175" s="566"/>
      <c r="E175" s="567"/>
      <c r="F175" s="553"/>
      <c r="G175" s="557"/>
      <c r="H175" s="558"/>
      <c r="I175" s="558"/>
      <c r="J175" s="558"/>
    </row>
    <row r="176" spans="1:10">
      <c r="A176" s="564"/>
      <c r="B176" s="553"/>
      <c r="C176" s="565"/>
      <c r="D176" s="566"/>
      <c r="E176" s="567"/>
      <c r="F176" s="553"/>
      <c r="G176" s="557"/>
      <c r="H176" s="558"/>
      <c r="I176" s="558"/>
      <c r="J176" s="558"/>
    </row>
    <row r="177" spans="1:10">
      <c r="A177" s="564"/>
      <c r="B177" s="553"/>
      <c r="C177" s="565"/>
      <c r="D177" s="566"/>
      <c r="E177" s="567"/>
      <c r="F177" s="553"/>
      <c r="G177" s="557"/>
      <c r="H177" s="558"/>
      <c r="I177" s="558"/>
      <c r="J177" s="558"/>
    </row>
    <row r="178" spans="1:10">
      <c r="A178" s="564"/>
      <c r="B178" s="553"/>
      <c r="C178" s="565"/>
      <c r="D178" s="566"/>
      <c r="E178" s="567"/>
      <c r="F178" s="553"/>
      <c r="G178" s="557"/>
      <c r="H178" s="558"/>
      <c r="I178" s="558"/>
      <c r="J178" s="558"/>
    </row>
    <row r="179" spans="1:10">
      <c r="A179" s="564"/>
      <c r="B179" s="553"/>
      <c r="C179" s="565"/>
      <c r="D179" s="566"/>
      <c r="E179" s="567"/>
      <c r="F179" s="553"/>
      <c r="G179" s="557"/>
      <c r="H179" s="558"/>
      <c r="I179" s="558"/>
      <c r="J179" s="558"/>
    </row>
    <row r="180" spans="1:10">
      <c r="A180" s="564"/>
      <c r="B180" s="553"/>
      <c r="C180" s="565"/>
      <c r="D180" s="566"/>
      <c r="E180" s="567"/>
      <c r="F180" s="553"/>
      <c r="G180" s="557"/>
      <c r="H180" s="558"/>
      <c r="I180" s="558"/>
      <c r="J180" s="558"/>
    </row>
    <row r="181" spans="1:10">
      <c r="A181" s="564"/>
      <c r="B181" s="553"/>
      <c r="C181" s="565"/>
      <c r="D181" s="566"/>
      <c r="E181" s="567"/>
      <c r="F181" s="553"/>
      <c r="G181" s="557"/>
      <c r="H181" s="558"/>
      <c r="I181" s="558"/>
      <c r="J181" s="558"/>
    </row>
    <row r="182" spans="1:10">
      <c r="A182" s="564"/>
      <c r="B182" s="553"/>
      <c r="C182" s="565"/>
      <c r="D182" s="566"/>
      <c r="E182" s="567"/>
      <c r="F182" s="553"/>
      <c r="G182" s="557"/>
      <c r="H182" s="558"/>
      <c r="I182" s="558"/>
      <c r="J182" s="558"/>
    </row>
    <row r="183" spans="1:10">
      <c r="A183" s="564"/>
      <c r="B183" s="553"/>
      <c r="C183" s="565"/>
      <c r="D183" s="566"/>
      <c r="E183" s="567"/>
      <c r="F183" s="553"/>
      <c r="G183" s="557"/>
      <c r="H183" s="558"/>
      <c r="I183" s="558"/>
      <c r="J183" s="558"/>
    </row>
    <row r="184" spans="1:10">
      <c r="A184" s="564"/>
      <c r="B184" s="553"/>
      <c r="C184" s="565"/>
      <c r="D184" s="566"/>
      <c r="E184" s="567"/>
      <c r="F184" s="553"/>
      <c r="G184" s="557"/>
      <c r="H184" s="558"/>
      <c r="I184" s="558"/>
      <c r="J184" s="558"/>
    </row>
    <row r="185" spans="1:10">
      <c r="A185" s="564"/>
      <c r="B185" s="553"/>
      <c r="C185" s="565"/>
      <c r="D185" s="566"/>
      <c r="E185" s="567"/>
      <c r="F185" s="553"/>
      <c r="G185" s="557"/>
      <c r="H185" s="558"/>
      <c r="I185" s="558"/>
      <c r="J185" s="558"/>
    </row>
    <row r="186" spans="1:10">
      <c r="A186" s="564"/>
      <c r="B186" s="553"/>
      <c r="C186" s="565"/>
      <c r="D186" s="566"/>
      <c r="E186" s="567"/>
      <c r="F186" s="553"/>
      <c r="G186" s="557"/>
      <c r="H186" s="558"/>
      <c r="I186" s="558"/>
      <c r="J186" s="558"/>
    </row>
    <row r="187" spans="1:10">
      <c r="A187" s="564"/>
      <c r="B187" s="553"/>
      <c r="C187" s="565"/>
      <c r="D187" s="566"/>
      <c r="E187" s="567"/>
      <c r="F187" s="553"/>
      <c r="G187" s="557"/>
      <c r="H187" s="558"/>
      <c r="I187" s="558"/>
      <c r="J187" s="558"/>
    </row>
    <row r="188" spans="1:10">
      <c r="A188" s="564"/>
      <c r="B188" s="553"/>
      <c r="C188" s="565"/>
      <c r="D188" s="566"/>
      <c r="E188" s="567"/>
      <c r="F188" s="553"/>
      <c r="G188" s="557"/>
      <c r="H188" s="558"/>
      <c r="I188" s="558"/>
      <c r="J188" s="558"/>
    </row>
    <row r="189" spans="1:10">
      <c r="A189" s="564"/>
      <c r="B189" s="553"/>
      <c r="C189" s="565"/>
      <c r="D189" s="566"/>
      <c r="E189" s="567"/>
      <c r="F189" s="553"/>
      <c r="G189" s="557"/>
      <c r="H189" s="558"/>
      <c r="I189" s="558"/>
      <c r="J189" s="558"/>
    </row>
    <row r="190" spans="1:10">
      <c r="A190" s="564"/>
      <c r="B190" s="553"/>
      <c r="C190" s="565"/>
      <c r="D190" s="566"/>
      <c r="E190" s="567"/>
      <c r="F190" s="553"/>
      <c r="G190" s="557"/>
      <c r="H190" s="558"/>
      <c r="I190" s="558"/>
      <c r="J190" s="558"/>
    </row>
    <row r="191" spans="1:10">
      <c r="A191" s="564"/>
      <c r="B191" s="553"/>
      <c r="C191" s="565"/>
      <c r="D191" s="566"/>
      <c r="E191" s="567"/>
      <c r="F191" s="553"/>
      <c r="G191" s="557"/>
      <c r="H191" s="558"/>
      <c r="I191" s="558"/>
      <c r="J191" s="558"/>
    </row>
    <row r="192" spans="1:10">
      <c r="A192" s="564"/>
      <c r="B192" s="553"/>
      <c r="C192" s="565"/>
      <c r="D192" s="566"/>
      <c r="E192" s="567"/>
      <c r="F192" s="553"/>
      <c r="G192" s="557"/>
      <c r="H192" s="558"/>
      <c r="I192" s="558"/>
      <c r="J192" s="558"/>
    </row>
    <row r="193" spans="1:10">
      <c r="A193" s="564"/>
      <c r="B193" s="553"/>
      <c r="C193" s="565"/>
      <c r="D193" s="566"/>
      <c r="E193" s="567"/>
      <c r="F193" s="553"/>
      <c r="G193" s="557"/>
      <c r="H193" s="558"/>
      <c r="I193" s="558"/>
      <c r="J193" s="558"/>
    </row>
    <row r="194" spans="1:10">
      <c r="A194" s="564"/>
      <c r="B194" s="553"/>
      <c r="C194" s="565"/>
      <c r="D194" s="566"/>
      <c r="E194" s="567"/>
      <c r="F194" s="553"/>
      <c r="G194" s="557"/>
      <c r="H194" s="558"/>
      <c r="I194" s="558"/>
      <c r="J194" s="558"/>
    </row>
    <row r="195" spans="1:10">
      <c r="A195" s="564"/>
      <c r="B195" s="553"/>
      <c r="C195" s="565"/>
      <c r="D195" s="566"/>
      <c r="E195" s="567"/>
      <c r="F195" s="553"/>
      <c r="G195" s="557"/>
      <c r="H195" s="558"/>
      <c r="I195" s="558"/>
      <c r="J195" s="558"/>
    </row>
    <row r="196" spans="1:10">
      <c r="A196" s="564"/>
      <c r="B196" s="553"/>
      <c r="C196" s="565"/>
      <c r="D196" s="566"/>
      <c r="E196" s="567"/>
      <c r="F196" s="553"/>
      <c r="G196" s="557"/>
      <c r="H196" s="558"/>
      <c r="I196" s="558"/>
      <c r="J196" s="558"/>
    </row>
    <row r="197" spans="1:10">
      <c r="A197" s="564"/>
      <c r="B197" s="553"/>
      <c r="C197" s="565"/>
      <c r="D197" s="566"/>
      <c r="E197" s="567"/>
      <c r="F197" s="553"/>
      <c r="G197" s="557"/>
      <c r="H197" s="558"/>
      <c r="I197" s="558"/>
      <c r="J197" s="558"/>
    </row>
    <row r="198" spans="1:10">
      <c r="A198" s="564"/>
      <c r="B198" s="553"/>
      <c r="C198" s="565"/>
      <c r="D198" s="566"/>
      <c r="E198" s="567"/>
      <c r="F198" s="553"/>
      <c r="G198" s="557"/>
      <c r="H198" s="558"/>
      <c r="I198" s="558"/>
      <c r="J198" s="558"/>
    </row>
    <row r="199" spans="1:10">
      <c r="A199" s="564"/>
      <c r="B199" s="553"/>
      <c r="C199" s="565"/>
      <c r="D199" s="566"/>
      <c r="E199" s="567"/>
      <c r="F199" s="553"/>
      <c r="G199" s="557"/>
      <c r="H199" s="558"/>
      <c r="I199" s="558"/>
      <c r="J199" s="558"/>
    </row>
    <row r="200" spans="1:10">
      <c r="A200" s="564"/>
      <c r="B200" s="553"/>
      <c r="C200" s="565"/>
      <c r="D200" s="566"/>
      <c r="E200" s="567"/>
      <c r="F200" s="553"/>
      <c r="G200" s="557"/>
      <c r="H200" s="558"/>
      <c r="I200" s="558"/>
      <c r="J200" s="558"/>
    </row>
    <row r="201" spans="1:10">
      <c r="A201" s="564"/>
      <c r="B201" s="553"/>
      <c r="C201" s="565"/>
      <c r="D201" s="566"/>
      <c r="E201" s="567"/>
      <c r="F201" s="553"/>
      <c r="G201" s="557"/>
      <c r="H201" s="558"/>
      <c r="I201" s="558"/>
      <c r="J201" s="558"/>
    </row>
    <row r="202" spans="1:10">
      <c r="A202" s="564"/>
      <c r="B202" s="553"/>
      <c r="C202" s="565"/>
      <c r="D202" s="566"/>
      <c r="E202" s="567"/>
      <c r="F202" s="553"/>
      <c r="G202" s="557"/>
      <c r="H202" s="558"/>
      <c r="I202" s="558"/>
      <c r="J202" s="558"/>
    </row>
    <row r="203" spans="1:10">
      <c r="A203" s="564"/>
      <c r="B203" s="553"/>
      <c r="C203" s="565"/>
      <c r="D203" s="566"/>
      <c r="E203" s="567"/>
      <c r="F203" s="553"/>
      <c r="G203" s="557"/>
      <c r="H203" s="558"/>
      <c r="I203" s="558"/>
      <c r="J203" s="558"/>
    </row>
    <row r="204" spans="1:10">
      <c r="A204" s="564"/>
      <c r="B204" s="553"/>
      <c r="C204" s="565"/>
      <c r="D204" s="566"/>
      <c r="E204" s="567"/>
      <c r="F204" s="553"/>
      <c r="G204" s="557"/>
      <c r="H204" s="558"/>
      <c r="I204" s="558"/>
      <c r="J204" s="558"/>
    </row>
    <row r="205" spans="1:10">
      <c r="A205" s="564"/>
      <c r="B205" s="553"/>
      <c r="C205" s="565"/>
      <c r="D205" s="566"/>
      <c r="E205" s="567"/>
      <c r="F205" s="553"/>
      <c r="G205" s="557"/>
      <c r="H205" s="558"/>
      <c r="I205" s="558"/>
      <c r="J205" s="558"/>
    </row>
    <row r="206" spans="1:10">
      <c r="A206" s="564"/>
      <c r="B206" s="553"/>
      <c r="C206" s="565"/>
      <c r="D206" s="566"/>
      <c r="E206" s="567"/>
      <c r="F206" s="553"/>
      <c r="G206" s="557"/>
      <c r="H206" s="558"/>
      <c r="I206" s="558"/>
      <c r="J206" s="558"/>
    </row>
    <row r="207" spans="1:10">
      <c r="A207" s="564"/>
      <c r="B207" s="553"/>
      <c r="C207" s="565"/>
      <c r="D207" s="566"/>
      <c r="E207" s="567"/>
      <c r="F207" s="553"/>
      <c r="G207" s="557"/>
      <c r="H207" s="558"/>
      <c r="I207" s="558"/>
      <c r="J207" s="558"/>
    </row>
    <row r="208" spans="1:10">
      <c r="A208" s="564"/>
      <c r="B208" s="553"/>
      <c r="C208" s="565"/>
      <c r="D208" s="566"/>
      <c r="E208" s="567"/>
      <c r="F208" s="553"/>
      <c r="G208" s="557"/>
      <c r="H208" s="558"/>
      <c r="I208" s="558"/>
      <c r="J208" s="558"/>
    </row>
    <row r="209" spans="1:10">
      <c r="A209" s="564"/>
      <c r="B209" s="553"/>
      <c r="C209" s="565"/>
      <c r="D209" s="566"/>
      <c r="E209" s="567"/>
      <c r="F209" s="553"/>
      <c r="G209" s="557"/>
      <c r="H209" s="558"/>
      <c r="I209" s="558"/>
      <c r="J209" s="558"/>
    </row>
    <row r="210" spans="1:10">
      <c r="A210" s="564"/>
      <c r="B210" s="553"/>
      <c r="C210" s="565"/>
      <c r="D210" s="566"/>
      <c r="E210" s="567"/>
      <c r="F210" s="553"/>
      <c r="G210" s="557"/>
      <c r="H210" s="558"/>
      <c r="I210" s="558"/>
      <c r="J210" s="558"/>
    </row>
    <row r="211" spans="1:10">
      <c r="A211" s="564"/>
      <c r="B211" s="553"/>
      <c r="C211" s="565"/>
      <c r="D211" s="566"/>
      <c r="E211" s="567"/>
      <c r="F211" s="553"/>
      <c r="G211" s="557"/>
      <c r="H211" s="558"/>
      <c r="I211" s="558"/>
      <c r="J211" s="558"/>
    </row>
    <row r="212" spans="1:10">
      <c r="A212" s="564"/>
      <c r="B212" s="553"/>
      <c r="C212" s="565"/>
      <c r="D212" s="566"/>
      <c r="E212" s="567"/>
      <c r="F212" s="553"/>
      <c r="G212" s="557"/>
      <c r="H212" s="558"/>
      <c r="I212" s="558"/>
      <c r="J212" s="558"/>
    </row>
    <row r="213" spans="1:10">
      <c r="A213" s="564"/>
      <c r="B213" s="553"/>
      <c r="C213" s="565"/>
      <c r="D213" s="566"/>
      <c r="E213" s="567"/>
      <c r="F213" s="553"/>
      <c r="G213" s="557"/>
      <c r="H213" s="558"/>
      <c r="I213" s="558"/>
      <c r="J213" s="558"/>
    </row>
    <row r="214" spans="1:10">
      <c r="A214" s="564"/>
      <c r="B214" s="553"/>
      <c r="C214" s="565"/>
      <c r="D214" s="566"/>
      <c r="E214" s="567"/>
      <c r="F214" s="553"/>
      <c r="G214" s="557"/>
      <c r="H214" s="558"/>
      <c r="I214" s="558"/>
      <c r="J214" s="558"/>
    </row>
    <row r="215" spans="1:10">
      <c r="A215" s="564"/>
      <c r="B215" s="553"/>
      <c r="C215" s="565"/>
      <c r="D215" s="566"/>
      <c r="E215" s="567"/>
      <c r="F215" s="553"/>
      <c r="G215" s="557"/>
      <c r="H215" s="558"/>
      <c r="I215" s="558"/>
      <c r="J215" s="558"/>
    </row>
    <row r="216" spans="1:10">
      <c r="A216" s="564"/>
      <c r="B216" s="553"/>
      <c r="C216" s="565"/>
      <c r="D216" s="566"/>
      <c r="E216" s="567"/>
      <c r="F216" s="553"/>
      <c r="G216" s="557"/>
      <c r="H216" s="558"/>
      <c r="I216" s="558"/>
      <c r="J216" s="558"/>
    </row>
    <row r="217" spans="1:10">
      <c r="A217" s="564"/>
      <c r="B217" s="553"/>
      <c r="C217" s="565"/>
      <c r="D217" s="566"/>
      <c r="E217" s="567"/>
      <c r="F217" s="553"/>
      <c r="G217" s="557"/>
      <c r="H217" s="558"/>
      <c r="I217" s="558"/>
      <c r="J217" s="558"/>
    </row>
    <row r="218" spans="1:10">
      <c r="A218" s="564"/>
      <c r="B218" s="553"/>
      <c r="C218" s="565"/>
      <c r="D218" s="566"/>
      <c r="E218" s="567"/>
      <c r="F218" s="553"/>
      <c r="G218" s="557"/>
      <c r="H218" s="558"/>
      <c r="I218" s="558"/>
      <c r="J218" s="558"/>
    </row>
    <row r="219" spans="1:10">
      <c r="A219" s="564"/>
      <c r="B219" s="553"/>
      <c r="C219" s="565"/>
      <c r="D219" s="566"/>
      <c r="E219" s="567"/>
      <c r="F219" s="553"/>
      <c r="G219" s="557"/>
      <c r="H219" s="558"/>
      <c r="I219" s="558"/>
      <c r="J219" s="558"/>
    </row>
    <row r="220" spans="1:10">
      <c r="A220" s="564"/>
      <c r="B220" s="553"/>
      <c r="C220" s="565"/>
      <c r="D220" s="566"/>
      <c r="E220" s="567"/>
      <c r="F220" s="553"/>
      <c r="G220" s="557"/>
      <c r="H220" s="558"/>
      <c r="I220" s="558"/>
      <c r="J220" s="558"/>
    </row>
    <row r="221" spans="1:10">
      <c r="A221" s="564"/>
      <c r="B221" s="553"/>
      <c r="C221" s="565"/>
      <c r="D221" s="566"/>
      <c r="E221" s="567"/>
      <c r="F221" s="553"/>
      <c r="G221" s="557"/>
      <c r="H221" s="558"/>
      <c r="I221" s="558"/>
      <c r="J221" s="558"/>
    </row>
    <row r="222" spans="1:10">
      <c r="A222" s="564"/>
      <c r="B222" s="553"/>
      <c r="C222" s="565"/>
      <c r="D222" s="566"/>
      <c r="E222" s="567"/>
      <c r="F222" s="553"/>
      <c r="G222" s="557"/>
      <c r="H222" s="558"/>
      <c r="I222" s="558"/>
      <c r="J222" s="558"/>
    </row>
    <row r="223" spans="1:10">
      <c r="A223" s="564"/>
      <c r="B223" s="553"/>
      <c r="C223" s="565"/>
      <c r="D223" s="566"/>
      <c r="E223" s="567"/>
      <c r="F223" s="553"/>
      <c r="G223" s="557"/>
      <c r="H223" s="558"/>
      <c r="I223" s="558"/>
      <c r="J223" s="558"/>
    </row>
    <row r="224" spans="1:10">
      <c r="A224" s="564"/>
      <c r="B224" s="553"/>
      <c r="C224" s="565"/>
      <c r="D224" s="566"/>
      <c r="E224" s="567"/>
      <c r="F224" s="553"/>
      <c r="G224" s="557"/>
      <c r="H224" s="558"/>
      <c r="I224" s="558"/>
      <c r="J224" s="558"/>
    </row>
    <row r="225" spans="1:10">
      <c r="A225" s="564"/>
      <c r="B225" s="553"/>
      <c r="C225" s="565"/>
      <c r="D225" s="566"/>
      <c r="E225" s="567"/>
      <c r="F225" s="553"/>
      <c r="G225" s="557"/>
      <c r="H225" s="558"/>
      <c r="I225" s="558"/>
      <c r="J225" s="558"/>
    </row>
    <row r="226" spans="1:10">
      <c r="A226" s="564"/>
      <c r="B226" s="553"/>
      <c r="C226" s="565"/>
      <c r="D226" s="566"/>
      <c r="E226" s="567"/>
      <c r="F226" s="553"/>
      <c r="G226" s="557"/>
      <c r="H226" s="558"/>
      <c r="I226" s="558"/>
      <c r="J226" s="558"/>
    </row>
    <row r="227" spans="1:10">
      <c r="A227" s="564"/>
      <c r="B227" s="553"/>
      <c r="C227" s="565"/>
      <c r="D227" s="566"/>
      <c r="E227" s="567"/>
      <c r="F227" s="553"/>
      <c r="G227" s="557"/>
      <c r="H227" s="558"/>
      <c r="I227" s="558"/>
      <c r="J227" s="558"/>
    </row>
    <row r="228" spans="1:10">
      <c r="A228" s="564"/>
      <c r="B228" s="553"/>
      <c r="C228" s="565"/>
      <c r="D228" s="566"/>
      <c r="E228" s="567"/>
      <c r="F228" s="553"/>
      <c r="G228" s="557"/>
      <c r="H228" s="558"/>
      <c r="I228" s="558"/>
      <c r="J228" s="558"/>
    </row>
    <row r="229" spans="1:10">
      <c r="A229" s="564"/>
      <c r="B229" s="553"/>
      <c r="C229" s="565"/>
      <c r="D229" s="566"/>
      <c r="E229" s="567"/>
      <c r="F229" s="553"/>
      <c r="G229" s="557"/>
      <c r="H229" s="558"/>
      <c r="I229" s="558"/>
      <c r="J229" s="558"/>
    </row>
    <row r="230" spans="1:10">
      <c r="A230" s="564"/>
      <c r="B230" s="553"/>
      <c r="C230" s="565"/>
      <c r="D230" s="566"/>
      <c r="E230" s="567"/>
      <c r="F230" s="553"/>
      <c r="G230" s="557"/>
      <c r="H230" s="558"/>
      <c r="I230" s="558"/>
      <c r="J230" s="558"/>
    </row>
    <row r="231" spans="1:10">
      <c r="A231" s="564"/>
      <c r="B231" s="553"/>
      <c r="C231" s="565"/>
      <c r="D231" s="566"/>
      <c r="E231" s="567"/>
      <c r="F231" s="553"/>
      <c r="G231" s="557"/>
      <c r="H231" s="558"/>
      <c r="I231" s="558"/>
      <c r="J231" s="558"/>
    </row>
    <row r="232" spans="1:10">
      <c r="A232" s="564"/>
      <c r="B232" s="553"/>
      <c r="C232" s="565"/>
      <c r="D232" s="566"/>
      <c r="E232" s="567"/>
      <c r="F232" s="553"/>
      <c r="G232" s="557"/>
      <c r="H232" s="558"/>
      <c r="I232" s="558"/>
      <c r="J232" s="558"/>
    </row>
    <row r="233" spans="1:10">
      <c r="A233" s="564"/>
      <c r="B233" s="553"/>
      <c r="C233" s="565"/>
      <c r="D233" s="566"/>
      <c r="E233" s="567"/>
      <c r="F233" s="553"/>
      <c r="G233" s="557"/>
      <c r="H233" s="558"/>
      <c r="I233" s="558"/>
      <c r="J233" s="558"/>
    </row>
    <row r="234" spans="1:10">
      <c r="A234" s="564"/>
      <c r="B234" s="553"/>
      <c r="C234" s="565"/>
      <c r="D234" s="566"/>
      <c r="E234" s="567"/>
      <c r="F234" s="553"/>
      <c r="G234" s="557"/>
      <c r="H234" s="558"/>
      <c r="I234" s="558"/>
      <c r="J234" s="558"/>
    </row>
    <row r="235" spans="1:10">
      <c r="A235" s="564"/>
      <c r="B235" s="553"/>
      <c r="C235" s="565"/>
      <c r="D235" s="566"/>
      <c r="E235" s="567"/>
      <c r="F235" s="553"/>
      <c r="G235" s="557"/>
      <c r="H235" s="558"/>
      <c r="I235" s="558"/>
      <c r="J235" s="558"/>
    </row>
    <row r="236" spans="1:10">
      <c r="A236" s="564"/>
      <c r="B236" s="553"/>
      <c r="C236" s="565"/>
      <c r="D236" s="566"/>
      <c r="E236" s="567"/>
      <c r="F236" s="553"/>
      <c r="G236" s="557"/>
      <c r="H236" s="558"/>
      <c r="I236" s="558"/>
      <c r="J236" s="558"/>
    </row>
    <row r="237" spans="1:10">
      <c r="A237" s="564"/>
      <c r="B237" s="553"/>
      <c r="C237" s="565"/>
      <c r="D237" s="566"/>
      <c r="E237" s="567"/>
      <c r="F237" s="553"/>
      <c r="G237" s="557"/>
      <c r="H237" s="558"/>
      <c r="I237" s="558"/>
      <c r="J237" s="558"/>
    </row>
    <row r="238" spans="1:10">
      <c r="A238" s="564"/>
      <c r="B238" s="553"/>
      <c r="C238" s="565"/>
      <c r="D238" s="566"/>
      <c r="E238" s="567"/>
      <c r="F238" s="553"/>
      <c r="G238" s="557"/>
      <c r="H238" s="558"/>
      <c r="I238" s="558"/>
      <c r="J238" s="558"/>
    </row>
    <row r="239" spans="1:10">
      <c r="A239" s="564"/>
      <c r="B239" s="553"/>
      <c r="C239" s="565"/>
      <c r="D239" s="566"/>
      <c r="E239" s="567"/>
      <c r="F239" s="553"/>
      <c r="G239" s="557"/>
      <c r="H239" s="558"/>
      <c r="I239" s="558"/>
      <c r="J239" s="558"/>
    </row>
    <row r="240" spans="1:10">
      <c r="A240" s="564"/>
      <c r="B240" s="553"/>
      <c r="C240" s="565"/>
      <c r="D240" s="566"/>
      <c r="E240" s="567"/>
      <c r="F240" s="553"/>
      <c r="G240" s="557"/>
      <c r="H240" s="558"/>
      <c r="I240" s="558"/>
      <c r="J240" s="558"/>
    </row>
    <row r="241" spans="1:10">
      <c r="A241" s="564"/>
      <c r="B241" s="553"/>
      <c r="C241" s="565"/>
      <c r="D241" s="566"/>
      <c r="E241" s="567"/>
      <c r="F241" s="553"/>
      <c r="G241" s="557"/>
      <c r="H241" s="558"/>
      <c r="I241" s="558"/>
      <c r="J241" s="558"/>
    </row>
    <row r="242" spans="1:10">
      <c r="A242" s="564"/>
      <c r="B242" s="553"/>
      <c r="C242" s="565"/>
      <c r="D242" s="566"/>
      <c r="E242" s="567"/>
      <c r="F242" s="553"/>
      <c r="G242" s="557"/>
      <c r="H242" s="558"/>
      <c r="I242" s="558"/>
      <c r="J242" s="558"/>
    </row>
    <row r="243" spans="1:10">
      <c r="A243" s="564"/>
      <c r="B243" s="553"/>
      <c r="C243" s="565"/>
      <c r="D243" s="566"/>
      <c r="E243" s="567"/>
      <c r="F243" s="553"/>
      <c r="G243" s="557"/>
      <c r="H243" s="558"/>
      <c r="I243" s="558"/>
      <c r="J243" s="558"/>
    </row>
    <row r="244" spans="1:10">
      <c r="A244" s="564"/>
      <c r="B244" s="553"/>
      <c r="C244" s="565"/>
      <c r="D244" s="566"/>
      <c r="E244" s="567"/>
      <c r="F244" s="553"/>
      <c r="G244" s="557"/>
      <c r="H244" s="558"/>
      <c r="I244" s="558"/>
      <c r="J244" s="558"/>
    </row>
    <row r="245" spans="1:10">
      <c r="A245" s="564"/>
      <c r="B245" s="553"/>
      <c r="C245" s="565"/>
      <c r="D245" s="566"/>
      <c r="E245" s="567"/>
      <c r="F245" s="553"/>
      <c r="G245" s="557"/>
      <c r="H245" s="558"/>
      <c r="I245" s="558"/>
      <c r="J245" s="558"/>
    </row>
    <row r="246" spans="1:10">
      <c r="A246" s="564"/>
      <c r="B246" s="553"/>
      <c r="C246" s="565"/>
      <c r="D246" s="566"/>
      <c r="E246" s="567"/>
      <c r="F246" s="553"/>
      <c r="G246" s="557"/>
      <c r="H246" s="558"/>
      <c r="I246" s="558"/>
      <c r="J246" s="558"/>
    </row>
    <row r="247" spans="1:10">
      <c r="A247" s="564"/>
      <c r="B247" s="553"/>
      <c r="C247" s="565"/>
      <c r="D247" s="566"/>
      <c r="E247" s="567"/>
      <c r="F247" s="553"/>
      <c r="G247" s="557"/>
      <c r="H247" s="558"/>
      <c r="I247" s="558"/>
      <c r="J247" s="558"/>
    </row>
    <row r="248" spans="1:10">
      <c r="A248" s="564"/>
      <c r="B248" s="553"/>
      <c r="C248" s="565"/>
      <c r="D248" s="566"/>
      <c r="E248" s="567"/>
      <c r="F248" s="553"/>
      <c r="G248" s="557"/>
      <c r="H248" s="558"/>
      <c r="I248" s="558"/>
      <c r="J248" s="558"/>
    </row>
    <row r="249" spans="1:10">
      <c r="A249" s="564"/>
      <c r="B249" s="553"/>
      <c r="C249" s="565"/>
      <c r="D249" s="566"/>
      <c r="E249" s="567"/>
      <c r="F249" s="553"/>
      <c r="G249" s="557"/>
      <c r="H249" s="558"/>
      <c r="I249" s="558"/>
      <c r="J249" s="558"/>
    </row>
    <row r="250" spans="1:10">
      <c r="A250" s="564"/>
      <c r="B250" s="553"/>
      <c r="C250" s="565"/>
      <c r="D250" s="566"/>
      <c r="E250" s="567"/>
      <c r="F250" s="553"/>
      <c r="G250" s="557"/>
      <c r="H250" s="558"/>
      <c r="I250" s="558"/>
      <c r="J250" s="558"/>
    </row>
    <row r="251" spans="1:10">
      <c r="A251" s="564"/>
      <c r="B251" s="553"/>
      <c r="C251" s="565"/>
      <c r="D251" s="566"/>
      <c r="E251" s="567"/>
      <c r="F251" s="553"/>
      <c r="G251" s="557"/>
      <c r="H251" s="558"/>
      <c r="I251" s="558"/>
      <c r="J251" s="558"/>
    </row>
    <row r="252" spans="1:10">
      <c r="A252" s="564"/>
      <c r="B252" s="553"/>
      <c r="C252" s="565"/>
      <c r="D252" s="566"/>
      <c r="E252" s="567"/>
      <c r="F252" s="553"/>
      <c r="G252" s="557"/>
      <c r="H252" s="558"/>
      <c r="I252" s="558"/>
      <c r="J252" s="558"/>
    </row>
    <row r="253" spans="1:10">
      <c r="A253" s="564"/>
      <c r="B253" s="553"/>
      <c r="C253" s="565"/>
      <c r="D253" s="566"/>
      <c r="E253" s="567"/>
      <c r="F253" s="553"/>
      <c r="G253" s="557"/>
      <c r="H253" s="558"/>
      <c r="I253" s="558"/>
      <c r="J253" s="558"/>
    </row>
    <row r="254" spans="1:10">
      <c r="A254" s="564"/>
      <c r="B254" s="553"/>
      <c r="C254" s="565"/>
      <c r="D254" s="566"/>
      <c r="E254" s="567"/>
      <c r="F254" s="553"/>
      <c r="G254" s="557"/>
      <c r="H254" s="558"/>
      <c r="I254" s="558"/>
      <c r="J254" s="558"/>
    </row>
    <row r="255" spans="1:10">
      <c r="A255" s="564"/>
      <c r="B255" s="553"/>
      <c r="C255" s="565"/>
      <c r="D255" s="566"/>
      <c r="E255" s="567"/>
      <c r="F255" s="553"/>
      <c r="G255" s="557"/>
      <c r="H255" s="558"/>
      <c r="I255" s="558"/>
      <c r="J255" s="558"/>
    </row>
    <row r="256" spans="1:10">
      <c r="A256" s="564"/>
      <c r="B256" s="553"/>
      <c r="C256" s="565"/>
      <c r="D256" s="566"/>
      <c r="E256" s="567"/>
      <c r="F256" s="553"/>
      <c r="G256" s="557"/>
      <c r="H256" s="558"/>
      <c r="I256" s="558"/>
      <c r="J256" s="558"/>
    </row>
    <row r="257" spans="1:10">
      <c r="A257" s="564"/>
      <c r="B257" s="553"/>
      <c r="C257" s="565"/>
      <c r="D257" s="566"/>
      <c r="E257" s="567"/>
      <c r="F257" s="553"/>
      <c r="G257" s="557"/>
      <c r="H257" s="558"/>
      <c r="I257" s="558"/>
      <c r="J257" s="558"/>
    </row>
    <row r="258" spans="1:10">
      <c r="A258" s="564"/>
      <c r="B258" s="553"/>
      <c r="C258" s="565"/>
      <c r="D258" s="566"/>
      <c r="E258" s="567"/>
      <c r="F258" s="553"/>
      <c r="G258" s="557"/>
      <c r="H258" s="558"/>
      <c r="I258" s="558"/>
      <c r="J258" s="558"/>
    </row>
    <row r="259" spans="1:10">
      <c r="A259" s="564"/>
      <c r="B259" s="553"/>
      <c r="C259" s="565"/>
      <c r="D259" s="566"/>
      <c r="E259" s="567"/>
      <c r="F259" s="553"/>
      <c r="G259" s="557"/>
      <c r="H259" s="558"/>
      <c r="I259" s="558"/>
      <c r="J259" s="558"/>
    </row>
    <row r="260" spans="1:10">
      <c r="A260" s="564"/>
      <c r="B260" s="553"/>
      <c r="C260" s="565"/>
      <c r="D260" s="566"/>
      <c r="E260" s="567"/>
      <c r="F260" s="553"/>
      <c r="G260" s="557"/>
      <c r="H260" s="558"/>
      <c r="I260" s="558"/>
      <c r="J260" s="558"/>
    </row>
    <row r="261" spans="1:10">
      <c r="A261" s="564"/>
      <c r="B261" s="553"/>
      <c r="C261" s="565"/>
      <c r="D261" s="566"/>
      <c r="E261" s="567"/>
      <c r="F261" s="553"/>
      <c r="G261" s="557"/>
      <c r="H261" s="558"/>
      <c r="I261" s="558"/>
      <c r="J261" s="558"/>
    </row>
    <row r="262" spans="1:10">
      <c r="A262" s="564"/>
      <c r="B262" s="553"/>
      <c r="C262" s="565"/>
      <c r="D262" s="566"/>
      <c r="E262" s="567"/>
      <c r="F262" s="553"/>
      <c r="G262" s="557"/>
      <c r="H262" s="558"/>
      <c r="I262" s="558"/>
      <c r="J262" s="558"/>
    </row>
    <row r="263" spans="1:10">
      <c r="A263" s="564"/>
      <c r="B263" s="553"/>
      <c r="C263" s="565"/>
      <c r="D263" s="566"/>
      <c r="E263" s="567"/>
      <c r="F263" s="553"/>
      <c r="G263" s="557"/>
      <c r="H263" s="558"/>
      <c r="I263" s="558"/>
      <c r="J263" s="558"/>
    </row>
    <row r="264" spans="1:10">
      <c r="A264" s="564"/>
      <c r="B264" s="553"/>
      <c r="C264" s="565"/>
      <c r="D264" s="566"/>
      <c r="E264" s="567"/>
      <c r="F264" s="553"/>
      <c r="G264" s="557"/>
      <c r="H264" s="558"/>
      <c r="I264" s="558"/>
      <c r="J264" s="558"/>
    </row>
    <row r="265" spans="1:10">
      <c r="A265" s="564"/>
      <c r="B265" s="553"/>
      <c r="C265" s="565"/>
      <c r="D265" s="566"/>
      <c r="E265" s="567"/>
      <c r="F265" s="553"/>
      <c r="G265" s="557"/>
      <c r="H265" s="558"/>
      <c r="I265" s="558"/>
      <c r="J265" s="558"/>
    </row>
    <row r="266" spans="1:10">
      <c r="A266" s="564"/>
      <c r="B266" s="553"/>
      <c r="C266" s="565"/>
      <c r="D266" s="566"/>
      <c r="E266" s="567"/>
      <c r="F266" s="553"/>
      <c r="G266" s="557"/>
      <c r="H266" s="558"/>
      <c r="I266" s="558"/>
      <c r="J266" s="558"/>
    </row>
    <row r="267" spans="1:10">
      <c r="A267" s="564"/>
      <c r="B267" s="553"/>
      <c r="C267" s="565"/>
      <c r="D267" s="566"/>
      <c r="E267" s="567"/>
      <c r="F267" s="553"/>
      <c r="G267" s="557"/>
      <c r="H267" s="558"/>
      <c r="I267" s="558"/>
      <c r="J267" s="558"/>
    </row>
    <row r="268" spans="1:10">
      <c r="A268" s="564"/>
      <c r="B268" s="553"/>
      <c r="C268" s="565"/>
      <c r="D268" s="566"/>
      <c r="E268" s="567"/>
      <c r="F268" s="553"/>
      <c r="G268" s="557"/>
      <c r="H268" s="558"/>
      <c r="I268" s="558"/>
      <c r="J268" s="558"/>
    </row>
    <row r="269" spans="1:10">
      <c r="A269" s="564"/>
      <c r="B269" s="553"/>
      <c r="C269" s="565"/>
      <c r="D269" s="566"/>
      <c r="E269" s="567"/>
      <c r="F269" s="553"/>
      <c r="G269" s="557"/>
      <c r="H269" s="558"/>
      <c r="I269" s="558"/>
      <c r="J269" s="558"/>
    </row>
    <row r="270" spans="1:10">
      <c r="A270" s="564"/>
      <c r="B270" s="553"/>
      <c r="C270" s="565"/>
      <c r="D270" s="566"/>
      <c r="E270" s="567"/>
      <c r="F270" s="553"/>
      <c r="G270" s="557"/>
      <c r="H270" s="558"/>
      <c r="I270" s="558"/>
      <c r="J270" s="558"/>
    </row>
    <row r="271" spans="1:10">
      <c r="A271" s="564"/>
      <c r="B271" s="553"/>
      <c r="C271" s="565"/>
      <c r="D271" s="566"/>
      <c r="E271" s="567"/>
      <c r="F271" s="553"/>
      <c r="G271" s="557"/>
      <c r="H271" s="558"/>
      <c r="I271" s="558"/>
      <c r="J271" s="558"/>
    </row>
    <row r="272" spans="1:10">
      <c r="A272" s="564"/>
      <c r="B272" s="553"/>
      <c r="C272" s="565"/>
      <c r="D272" s="566"/>
      <c r="E272" s="567"/>
      <c r="F272" s="553"/>
      <c r="G272" s="557"/>
      <c r="H272" s="558"/>
      <c r="I272" s="558"/>
      <c r="J272" s="558"/>
    </row>
    <row r="273" spans="1:10">
      <c r="A273" s="564"/>
      <c r="B273" s="553"/>
      <c r="C273" s="565"/>
      <c r="D273" s="566"/>
      <c r="E273" s="567"/>
      <c r="F273" s="553"/>
      <c r="G273" s="557"/>
      <c r="H273" s="558"/>
      <c r="I273" s="558"/>
      <c r="J273" s="558"/>
    </row>
    <row r="274" spans="1:10">
      <c r="A274" s="564"/>
      <c r="B274" s="553"/>
      <c r="C274" s="565"/>
      <c r="D274" s="566"/>
      <c r="E274" s="567"/>
      <c r="F274" s="553"/>
      <c r="G274" s="557"/>
      <c r="H274" s="558"/>
      <c r="I274" s="558"/>
      <c r="J274" s="558"/>
    </row>
    <row r="275" spans="1:10">
      <c r="A275" s="564"/>
      <c r="B275" s="553"/>
      <c r="C275" s="565"/>
      <c r="D275" s="566"/>
      <c r="E275" s="567"/>
      <c r="F275" s="553"/>
      <c r="G275" s="557"/>
      <c r="H275" s="558"/>
      <c r="I275" s="558"/>
      <c r="J275" s="558"/>
    </row>
    <row r="276" spans="1:10">
      <c r="A276" s="564"/>
      <c r="B276" s="553"/>
      <c r="C276" s="565"/>
      <c r="D276" s="566"/>
      <c r="E276" s="567"/>
      <c r="F276" s="553"/>
      <c r="G276" s="557"/>
      <c r="H276" s="558"/>
      <c r="I276" s="558"/>
      <c r="J276" s="558"/>
    </row>
    <row r="277" spans="1:10">
      <c r="A277" s="564"/>
      <c r="B277" s="553"/>
      <c r="C277" s="565"/>
      <c r="D277" s="566"/>
      <c r="E277" s="567"/>
      <c r="F277" s="553"/>
      <c r="G277" s="557"/>
      <c r="H277" s="558"/>
      <c r="I277" s="558"/>
      <c r="J277" s="558"/>
    </row>
    <row r="278" spans="1:10">
      <c r="A278" s="564"/>
      <c r="B278" s="553"/>
      <c r="C278" s="565"/>
      <c r="D278" s="566"/>
      <c r="E278" s="567"/>
      <c r="F278" s="553"/>
      <c r="G278" s="557"/>
      <c r="H278" s="558"/>
      <c r="I278" s="558"/>
      <c r="J278" s="558"/>
    </row>
    <row r="279" spans="1:10">
      <c r="A279" s="564"/>
      <c r="B279" s="553"/>
      <c r="C279" s="565"/>
      <c r="D279" s="566"/>
      <c r="E279" s="567"/>
      <c r="F279" s="553"/>
      <c r="G279" s="557"/>
      <c r="H279" s="558"/>
      <c r="I279" s="558"/>
      <c r="J279" s="558"/>
    </row>
    <row r="280" spans="1:10">
      <c r="A280" s="564"/>
      <c r="B280" s="553"/>
      <c r="C280" s="565"/>
      <c r="D280" s="566"/>
      <c r="E280" s="567"/>
      <c r="F280" s="553"/>
      <c r="G280" s="557"/>
      <c r="H280" s="558"/>
      <c r="I280" s="558"/>
      <c r="J280" s="558"/>
    </row>
    <row r="281" spans="1:10">
      <c r="A281" s="564"/>
      <c r="B281" s="553"/>
      <c r="C281" s="565"/>
      <c r="D281" s="566"/>
      <c r="E281" s="567"/>
      <c r="F281" s="553"/>
      <c r="G281" s="557"/>
      <c r="H281" s="558"/>
      <c r="I281" s="558"/>
      <c r="J281" s="558"/>
    </row>
    <row r="282" spans="1:10">
      <c r="A282" s="564"/>
      <c r="B282" s="553"/>
      <c r="C282" s="565"/>
      <c r="D282" s="566"/>
      <c r="E282" s="567"/>
      <c r="F282" s="553"/>
      <c r="G282" s="557"/>
      <c r="H282" s="558"/>
      <c r="I282" s="558"/>
      <c r="J282" s="558"/>
    </row>
    <row r="283" spans="1:10">
      <c r="A283" s="564"/>
      <c r="B283" s="553"/>
      <c r="C283" s="565"/>
      <c r="D283" s="566"/>
      <c r="E283" s="567"/>
      <c r="F283" s="553"/>
      <c r="G283" s="557"/>
      <c r="H283" s="558"/>
      <c r="I283" s="558"/>
      <c r="J283" s="558"/>
    </row>
    <row r="284" spans="1:10">
      <c r="A284" s="564"/>
      <c r="B284" s="553"/>
      <c r="C284" s="565"/>
      <c r="D284" s="566"/>
      <c r="E284" s="567"/>
      <c r="F284" s="553"/>
      <c r="G284" s="557"/>
      <c r="H284" s="558"/>
      <c r="I284" s="558"/>
      <c r="J284" s="558"/>
    </row>
    <row r="285" spans="1:10">
      <c r="A285" s="564"/>
      <c r="B285" s="553"/>
      <c r="C285" s="565"/>
      <c r="D285" s="566"/>
      <c r="E285" s="567"/>
      <c r="F285" s="553"/>
      <c r="G285" s="557"/>
      <c r="H285" s="558"/>
      <c r="I285" s="558"/>
      <c r="J285" s="558"/>
    </row>
    <row r="286" spans="1:10">
      <c r="A286" s="564"/>
      <c r="B286" s="553"/>
      <c r="C286" s="565"/>
      <c r="D286" s="566"/>
      <c r="E286" s="567"/>
      <c r="F286" s="553"/>
      <c r="G286" s="557"/>
      <c r="H286" s="558"/>
      <c r="I286" s="558"/>
      <c r="J286" s="558"/>
    </row>
    <row r="287" spans="1:10">
      <c r="A287" s="564"/>
      <c r="B287" s="553"/>
      <c r="C287" s="565"/>
      <c r="D287" s="566"/>
      <c r="E287" s="567"/>
      <c r="F287" s="553"/>
      <c r="G287" s="557"/>
      <c r="H287" s="558"/>
      <c r="I287" s="558"/>
      <c r="J287" s="558"/>
    </row>
    <row r="288" spans="1:10">
      <c r="A288" s="564"/>
      <c r="B288" s="553"/>
      <c r="C288" s="565"/>
      <c r="D288" s="566"/>
      <c r="E288" s="567"/>
      <c r="F288" s="553"/>
      <c r="G288" s="557"/>
      <c r="H288" s="558"/>
      <c r="I288" s="558"/>
      <c r="J288" s="558"/>
    </row>
    <row r="289" spans="1:10">
      <c r="A289" s="564"/>
      <c r="B289" s="553"/>
      <c r="C289" s="565"/>
      <c r="D289" s="566"/>
      <c r="E289" s="567"/>
      <c r="F289" s="553"/>
      <c r="G289" s="557"/>
      <c r="H289" s="558"/>
      <c r="I289" s="558"/>
      <c r="J289" s="558"/>
    </row>
    <row r="290" spans="1:10">
      <c r="A290" s="564"/>
      <c r="B290" s="553"/>
      <c r="C290" s="565"/>
      <c r="D290" s="566"/>
      <c r="E290" s="567"/>
      <c r="F290" s="553"/>
      <c r="G290" s="557"/>
      <c r="H290" s="558"/>
      <c r="I290" s="558"/>
      <c r="J290" s="558"/>
    </row>
    <row r="291" spans="1:10">
      <c r="A291" s="564"/>
      <c r="B291" s="553"/>
      <c r="C291" s="565"/>
      <c r="D291" s="566"/>
      <c r="E291" s="567"/>
      <c r="F291" s="553"/>
      <c r="G291" s="557"/>
      <c r="H291" s="558"/>
      <c r="I291" s="558"/>
      <c r="J291" s="558"/>
    </row>
    <row r="292" spans="1:10">
      <c r="A292" s="564"/>
      <c r="B292" s="553"/>
      <c r="C292" s="565"/>
      <c r="D292" s="566"/>
      <c r="E292" s="567"/>
      <c r="F292" s="553"/>
      <c r="G292" s="557"/>
      <c r="H292" s="558"/>
      <c r="I292" s="558"/>
      <c r="J292" s="558"/>
    </row>
    <row r="293" spans="1:10">
      <c r="A293" s="564"/>
      <c r="B293" s="553"/>
      <c r="C293" s="565"/>
      <c r="D293" s="566"/>
      <c r="E293" s="567"/>
      <c r="F293" s="553"/>
      <c r="G293" s="557"/>
      <c r="H293" s="558"/>
      <c r="I293" s="558"/>
      <c r="J293" s="558"/>
    </row>
    <row r="294" spans="1:10">
      <c r="A294" s="564"/>
      <c r="B294" s="553"/>
      <c r="C294" s="565"/>
      <c r="D294" s="566"/>
      <c r="E294" s="567"/>
      <c r="F294" s="553"/>
      <c r="G294" s="557"/>
      <c r="H294" s="558"/>
      <c r="I294" s="558"/>
      <c r="J294" s="558"/>
    </row>
    <row r="295" spans="1:10">
      <c r="A295" s="564"/>
      <c r="B295" s="553"/>
      <c r="C295" s="565"/>
      <c r="D295" s="566"/>
      <c r="E295" s="567"/>
      <c r="F295" s="553"/>
      <c r="G295" s="557"/>
      <c r="H295" s="558"/>
      <c r="I295" s="558"/>
      <c r="J295" s="558"/>
    </row>
    <row r="296" spans="1:10">
      <c r="A296" s="564"/>
      <c r="B296" s="553"/>
      <c r="C296" s="565"/>
      <c r="D296" s="566"/>
      <c r="E296" s="567"/>
      <c r="F296" s="553"/>
      <c r="G296" s="557"/>
      <c r="H296" s="558"/>
      <c r="I296" s="558"/>
      <c r="J296" s="558"/>
    </row>
    <row r="297" spans="1:10">
      <c r="A297" s="564"/>
      <c r="B297" s="553"/>
      <c r="C297" s="565"/>
      <c r="D297" s="566"/>
      <c r="E297" s="567"/>
      <c r="F297" s="553"/>
      <c r="G297" s="557"/>
      <c r="H297" s="558"/>
      <c r="I297" s="558"/>
      <c r="J297" s="558"/>
    </row>
    <row r="298" spans="1:10">
      <c r="A298" s="564"/>
      <c r="B298" s="553"/>
      <c r="C298" s="565"/>
      <c r="D298" s="566"/>
      <c r="E298" s="567"/>
      <c r="F298" s="553"/>
      <c r="G298" s="557"/>
      <c r="H298" s="558"/>
      <c r="I298" s="558"/>
      <c r="J298" s="558"/>
    </row>
    <row r="299" spans="1:10">
      <c r="A299" s="564"/>
      <c r="B299" s="553"/>
      <c r="C299" s="565"/>
      <c r="D299" s="566"/>
      <c r="E299" s="567"/>
      <c r="F299" s="553"/>
      <c r="G299" s="557"/>
      <c r="H299" s="558"/>
      <c r="I299" s="558"/>
      <c r="J299" s="558"/>
    </row>
    <row r="300" spans="1:10">
      <c r="A300" s="564"/>
      <c r="B300" s="553"/>
      <c r="C300" s="565"/>
      <c r="D300" s="566"/>
      <c r="E300" s="567"/>
      <c r="F300" s="553"/>
      <c r="G300" s="557"/>
      <c r="H300" s="558"/>
      <c r="I300" s="558"/>
      <c r="J300" s="558"/>
    </row>
    <row r="301" spans="1:10">
      <c r="A301" s="564"/>
      <c r="B301" s="553"/>
      <c r="C301" s="565"/>
      <c r="D301" s="566"/>
      <c r="E301" s="567"/>
      <c r="F301" s="553"/>
      <c r="G301" s="557"/>
      <c r="H301" s="558"/>
      <c r="I301" s="558"/>
      <c r="J301" s="558"/>
    </row>
    <row r="302" spans="1:10">
      <c r="A302" s="564"/>
      <c r="B302" s="553"/>
      <c r="C302" s="565"/>
      <c r="D302" s="566"/>
      <c r="E302" s="567"/>
      <c r="F302" s="553"/>
      <c r="G302" s="557"/>
      <c r="H302" s="558"/>
      <c r="I302" s="558"/>
      <c r="J302" s="558"/>
    </row>
    <row r="303" spans="1:10">
      <c r="A303" s="564"/>
      <c r="B303" s="553"/>
      <c r="C303" s="565"/>
      <c r="D303" s="566"/>
      <c r="E303" s="567"/>
      <c r="F303" s="553"/>
      <c r="G303" s="557"/>
      <c r="H303" s="558"/>
      <c r="I303" s="558"/>
      <c r="J303" s="558"/>
    </row>
    <row r="304" spans="1:10">
      <c r="A304" s="564"/>
      <c r="B304" s="553"/>
      <c r="C304" s="565"/>
      <c r="D304" s="566"/>
      <c r="E304" s="567"/>
      <c r="F304" s="553"/>
      <c r="G304" s="557"/>
      <c r="H304" s="558"/>
      <c r="I304" s="558"/>
      <c r="J304" s="558"/>
    </row>
    <row r="305" spans="1:10">
      <c r="A305" s="564"/>
      <c r="B305" s="553"/>
      <c r="C305" s="565"/>
      <c r="D305" s="566"/>
      <c r="E305" s="567"/>
      <c r="F305" s="553"/>
      <c r="G305" s="557"/>
      <c r="H305" s="558"/>
      <c r="I305" s="558"/>
      <c r="J305" s="558"/>
    </row>
    <row r="306" spans="1:10">
      <c r="A306" s="564"/>
      <c r="B306" s="553"/>
      <c r="C306" s="565"/>
      <c r="D306" s="566"/>
      <c r="E306" s="567"/>
      <c r="F306" s="553"/>
      <c r="G306" s="557"/>
      <c r="H306" s="558"/>
      <c r="I306" s="558"/>
      <c r="J306" s="558"/>
    </row>
    <row r="307" spans="1:10">
      <c r="A307" s="564"/>
      <c r="B307" s="553"/>
      <c r="C307" s="565"/>
      <c r="D307" s="566"/>
      <c r="E307" s="567"/>
      <c r="F307" s="553"/>
      <c r="G307" s="557"/>
      <c r="H307" s="558"/>
      <c r="I307" s="558"/>
      <c r="J307" s="558"/>
    </row>
    <row r="308" spans="1:10">
      <c r="A308" s="564"/>
      <c r="B308" s="553"/>
      <c r="C308" s="565"/>
      <c r="D308" s="566"/>
      <c r="E308" s="567"/>
      <c r="F308" s="553"/>
      <c r="G308" s="557"/>
      <c r="H308" s="558"/>
      <c r="I308" s="558"/>
      <c r="J308" s="558"/>
    </row>
    <row r="309" spans="1:10">
      <c r="A309" s="564"/>
      <c r="B309" s="553"/>
      <c r="C309" s="565"/>
      <c r="D309" s="566"/>
      <c r="E309" s="567"/>
      <c r="F309" s="553"/>
      <c r="G309" s="557"/>
      <c r="H309" s="558"/>
      <c r="I309" s="558"/>
      <c r="J309" s="558"/>
    </row>
    <row r="310" spans="1:10">
      <c r="A310" s="564"/>
      <c r="B310" s="553"/>
      <c r="C310" s="565"/>
      <c r="D310" s="566"/>
      <c r="E310" s="567"/>
      <c r="F310" s="553"/>
      <c r="G310" s="557"/>
      <c r="H310" s="558"/>
      <c r="I310" s="558"/>
      <c r="J310" s="558"/>
    </row>
    <row r="311" spans="1:10">
      <c r="A311" s="564"/>
      <c r="B311" s="553"/>
      <c r="C311" s="565"/>
      <c r="D311" s="566"/>
      <c r="E311" s="567"/>
      <c r="F311" s="553"/>
      <c r="G311" s="557"/>
      <c r="H311" s="558"/>
      <c r="I311" s="558"/>
      <c r="J311" s="558"/>
    </row>
    <row r="312" spans="1:10">
      <c r="A312" s="564"/>
      <c r="B312" s="553"/>
      <c r="C312" s="565"/>
      <c r="D312" s="566"/>
      <c r="E312" s="567"/>
      <c r="F312" s="553"/>
      <c r="G312" s="557"/>
      <c r="H312" s="558"/>
      <c r="I312" s="558"/>
      <c r="J312" s="558"/>
    </row>
    <row r="313" spans="1:10">
      <c r="A313" s="564"/>
      <c r="B313" s="553"/>
      <c r="C313" s="565"/>
      <c r="D313" s="566"/>
      <c r="E313" s="567"/>
      <c r="F313" s="553"/>
      <c r="G313" s="557"/>
      <c r="H313" s="558"/>
      <c r="I313" s="558"/>
      <c r="J313" s="558"/>
    </row>
    <row r="314" spans="1:10">
      <c r="A314" s="564"/>
      <c r="B314" s="553"/>
      <c r="C314" s="565"/>
      <c r="D314" s="566"/>
      <c r="E314" s="567"/>
      <c r="F314" s="553"/>
      <c r="G314" s="557"/>
      <c r="H314" s="558"/>
      <c r="I314" s="558"/>
      <c r="J314" s="558"/>
    </row>
    <row r="315" spans="1:10">
      <c r="A315" s="564"/>
      <c r="B315" s="553"/>
      <c r="C315" s="565"/>
      <c r="D315" s="566"/>
      <c r="E315" s="567"/>
      <c r="F315" s="553"/>
      <c r="G315" s="557"/>
      <c r="H315" s="558"/>
      <c r="I315" s="558"/>
      <c r="J315" s="558"/>
    </row>
    <row r="316" spans="1:10">
      <c r="A316" s="564"/>
      <c r="B316" s="553"/>
      <c r="C316" s="565"/>
      <c r="D316" s="566"/>
      <c r="E316" s="567"/>
      <c r="F316" s="553"/>
      <c r="G316" s="557"/>
      <c r="H316" s="558"/>
      <c r="I316" s="558"/>
      <c r="J316" s="558"/>
    </row>
    <row r="317" spans="1:10">
      <c r="A317" s="564"/>
      <c r="B317" s="553"/>
      <c r="C317" s="565"/>
      <c r="D317" s="566"/>
      <c r="E317" s="567"/>
      <c r="F317" s="553"/>
      <c r="G317" s="557"/>
      <c r="H317" s="558"/>
      <c r="I317" s="558"/>
      <c r="J317" s="558"/>
    </row>
    <row r="318" spans="1:10">
      <c r="A318" s="564"/>
      <c r="B318" s="553"/>
      <c r="C318" s="565"/>
      <c r="D318" s="566"/>
      <c r="E318" s="567"/>
      <c r="F318" s="553"/>
      <c r="G318" s="557"/>
      <c r="H318" s="558"/>
      <c r="I318" s="558"/>
      <c r="J318" s="558"/>
    </row>
    <row r="319" spans="1:10">
      <c r="A319" s="564"/>
      <c r="B319" s="553"/>
      <c r="C319" s="565"/>
      <c r="D319" s="566"/>
      <c r="E319" s="567"/>
      <c r="F319" s="553"/>
      <c r="G319" s="557"/>
      <c r="H319" s="558"/>
      <c r="I319" s="558"/>
      <c r="J319" s="558"/>
    </row>
    <row r="320" spans="1:10">
      <c r="A320" s="564"/>
      <c r="B320" s="553"/>
      <c r="C320" s="565"/>
      <c r="D320" s="566"/>
      <c r="E320" s="567"/>
      <c r="F320" s="553"/>
      <c r="G320" s="557"/>
      <c r="H320" s="558"/>
      <c r="I320" s="558"/>
      <c r="J320" s="558"/>
    </row>
    <row r="321" spans="1:10">
      <c r="A321" s="564"/>
      <c r="B321" s="553"/>
      <c r="C321" s="565"/>
      <c r="D321" s="566"/>
      <c r="E321" s="567"/>
      <c r="F321" s="553"/>
      <c r="G321" s="557"/>
      <c r="H321" s="558"/>
      <c r="I321" s="558"/>
      <c r="J321" s="558"/>
    </row>
    <row r="322" spans="1:10">
      <c r="A322" s="564"/>
      <c r="B322" s="553"/>
      <c r="C322" s="565"/>
      <c r="D322" s="566"/>
      <c r="E322" s="567"/>
      <c r="F322" s="553"/>
      <c r="G322" s="557"/>
      <c r="H322" s="558"/>
      <c r="I322" s="558"/>
      <c r="J322" s="558"/>
    </row>
    <row r="323" spans="1:10">
      <c r="A323" s="564"/>
      <c r="B323" s="553"/>
      <c r="C323" s="565"/>
      <c r="D323" s="566"/>
      <c r="E323" s="567"/>
      <c r="F323" s="553"/>
      <c r="G323" s="557"/>
      <c r="H323" s="558"/>
      <c r="I323" s="558"/>
      <c r="J323" s="558"/>
    </row>
    <row r="324" spans="1:10">
      <c r="A324" s="564"/>
      <c r="B324" s="553"/>
      <c r="C324" s="565"/>
      <c r="D324" s="566"/>
      <c r="E324" s="567"/>
      <c r="F324" s="553"/>
      <c r="G324" s="557"/>
      <c r="H324" s="558"/>
      <c r="I324" s="558"/>
      <c r="J324" s="558"/>
    </row>
    <row r="325" spans="1:10">
      <c r="A325" s="564"/>
      <c r="B325" s="553"/>
      <c r="C325" s="565"/>
      <c r="D325" s="566"/>
      <c r="E325" s="567"/>
      <c r="F325" s="553"/>
      <c r="G325" s="557"/>
      <c r="H325" s="558"/>
      <c r="I325" s="558"/>
      <c r="J325" s="558"/>
    </row>
    <row r="326" spans="1:10">
      <c r="A326" s="564"/>
      <c r="B326" s="553"/>
      <c r="C326" s="565"/>
      <c r="D326" s="566"/>
      <c r="E326" s="567"/>
      <c r="F326" s="553"/>
      <c r="G326" s="557"/>
      <c r="H326" s="558"/>
      <c r="I326" s="558"/>
      <c r="J326" s="558"/>
    </row>
    <row r="327" spans="1:10">
      <c r="A327" s="564"/>
      <c r="B327" s="553"/>
      <c r="C327" s="565"/>
      <c r="D327" s="566"/>
      <c r="E327" s="567"/>
      <c r="F327" s="553"/>
      <c r="G327" s="557"/>
      <c r="H327" s="558"/>
      <c r="I327" s="558"/>
      <c r="J327" s="558"/>
    </row>
    <row r="328" spans="1:10">
      <c r="A328" s="564"/>
      <c r="B328" s="553"/>
      <c r="C328" s="565"/>
      <c r="D328" s="566"/>
      <c r="E328" s="567"/>
      <c r="F328" s="553"/>
      <c r="G328" s="557"/>
      <c r="H328" s="558"/>
      <c r="I328" s="558"/>
      <c r="J328" s="558"/>
    </row>
    <row r="329" spans="1:10">
      <c r="A329" s="564"/>
      <c r="B329" s="553"/>
      <c r="C329" s="565"/>
      <c r="D329" s="566"/>
      <c r="E329" s="567"/>
      <c r="F329" s="553"/>
      <c r="G329" s="557"/>
      <c r="H329" s="558"/>
      <c r="I329" s="558"/>
      <c r="J329" s="558"/>
    </row>
    <row r="330" spans="1:10">
      <c r="A330" s="564"/>
      <c r="B330" s="553"/>
      <c r="C330" s="565"/>
      <c r="D330" s="566"/>
      <c r="E330" s="567"/>
      <c r="F330" s="553"/>
      <c r="G330" s="557"/>
      <c r="H330" s="558"/>
      <c r="I330" s="558"/>
      <c r="J330" s="558"/>
    </row>
    <row r="331" spans="1:10">
      <c r="A331" s="564"/>
      <c r="B331" s="553"/>
      <c r="C331" s="565"/>
      <c r="D331" s="566"/>
      <c r="E331" s="567"/>
      <c r="F331" s="553"/>
      <c r="G331" s="557"/>
      <c r="H331" s="558"/>
      <c r="I331" s="558"/>
      <c r="J331" s="558"/>
    </row>
    <row r="332" spans="1:10">
      <c r="A332" s="564"/>
      <c r="B332" s="553"/>
      <c r="C332" s="565"/>
      <c r="D332" s="566"/>
      <c r="E332" s="567"/>
      <c r="F332" s="553"/>
      <c r="G332" s="557"/>
      <c r="H332" s="558"/>
      <c r="I332" s="558"/>
      <c r="J332" s="558"/>
    </row>
    <row r="333" spans="1:10">
      <c r="A333" s="564"/>
      <c r="B333" s="553"/>
      <c r="C333" s="565"/>
      <c r="D333" s="566"/>
      <c r="E333" s="567"/>
      <c r="F333" s="553"/>
      <c r="G333" s="557"/>
      <c r="H333" s="558"/>
      <c r="I333" s="558"/>
      <c r="J333" s="558"/>
    </row>
    <row r="334" spans="1:10">
      <c r="A334" s="564"/>
      <c r="B334" s="553"/>
      <c r="C334" s="565"/>
      <c r="D334" s="566"/>
      <c r="E334" s="567"/>
      <c r="F334" s="553"/>
      <c r="G334" s="557"/>
      <c r="H334" s="558"/>
      <c r="I334" s="558"/>
      <c r="J334" s="558"/>
    </row>
    <row r="335" spans="1:10">
      <c r="A335" s="564"/>
      <c r="B335" s="553"/>
      <c r="C335" s="565"/>
      <c r="D335" s="566"/>
      <c r="E335" s="567"/>
      <c r="F335" s="553"/>
      <c r="G335" s="557"/>
      <c r="H335" s="558"/>
      <c r="I335" s="558"/>
      <c r="J335" s="558"/>
    </row>
    <row r="336" spans="1:10">
      <c r="A336" s="564"/>
      <c r="B336" s="553"/>
      <c r="C336" s="565"/>
      <c r="D336" s="566"/>
      <c r="E336" s="567"/>
      <c r="F336" s="553"/>
      <c r="G336" s="557"/>
      <c r="H336" s="558"/>
      <c r="I336" s="558"/>
      <c r="J336" s="558"/>
    </row>
    <row r="337" spans="1:10">
      <c r="A337" s="564"/>
      <c r="B337" s="553"/>
      <c r="C337" s="565"/>
      <c r="D337" s="566"/>
      <c r="E337" s="567"/>
      <c r="F337" s="553"/>
      <c r="G337" s="557"/>
      <c r="H337" s="558"/>
      <c r="I337" s="558"/>
      <c r="J337" s="558"/>
    </row>
    <row r="338" spans="1:10">
      <c r="A338" s="564"/>
      <c r="B338" s="553"/>
      <c r="C338" s="565"/>
      <c r="D338" s="566"/>
      <c r="E338" s="567"/>
      <c r="F338" s="553"/>
      <c r="G338" s="557"/>
      <c r="H338" s="558"/>
      <c r="I338" s="558"/>
      <c r="J338" s="558"/>
    </row>
    <row r="339" spans="1:10">
      <c r="A339" s="564"/>
      <c r="B339" s="553"/>
      <c r="C339" s="565"/>
      <c r="D339" s="566"/>
      <c r="E339" s="567"/>
      <c r="F339" s="553"/>
      <c r="G339" s="557"/>
      <c r="H339" s="558"/>
      <c r="I339" s="558"/>
      <c r="J339" s="558"/>
    </row>
    <row r="340" spans="1:10">
      <c r="A340" s="564"/>
      <c r="B340" s="553"/>
      <c r="C340" s="565"/>
      <c r="D340" s="566"/>
      <c r="E340" s="567"/>
      <c r="F340" s="553"/>
      <c r="G340" s="557"/>
      <c r="H340" s="558"/>
      <c r="I340" s="558"/>
      <c r="J340" s="558"/>
    </row>
    <row r="341" spans="1:10">
      <c r="A341" s="564"/>
      <c r="B341" s="553"/>
      <c r="C341" s="565"/>
      <c r="D341" s="566"/>
      <c r="E341" s="567"/>
      <c r="F341" s="553"/>
      <c r="G341" s="557"/>
      <c r="H341" s="558"/>
      <c r="I341" s="558"/>
      <c r="J341" s="558"/>
    </row>
    <row r="342" spans="1:10">
      <c r="A342" s="564"/>
      <c r="B342" s="553"/>
      <c r="C342" s="565"/>
      <c r="D342" s="566"/>
      <c r="E342" s="567"/>
      <c r="F342" s="553"/>
      <c r="G342" s="557"/>
      <c r="H342" s="558"/>
      <c r="I342" s="558"/>
      <c r="J342" s="558"/>
    </row>
    <row r="343" spans="1:10">
      <c r="A343" s="564"/>
      <c r="B343" s="553"/>
      <c r="C343" s="565"/>
      <c r="D343" s="566"/>
      <c r="E343" s="567"/>
      <c r="F343" s="553"/>
      <c r="G343" s="557"/>
      <c r="H343" s="558"/>
      <c r="I343" s="558"/>
      <c r="J343" s="558"/>
    </row>
    <row r="344" spans="1:10">
      <c r="A344" s="564"/>
      <c r="B344" s="553"/>
      <c r="C344" s="565"/>
      <c r="D344" s="566"/>
      <c r="E344" s="567"/>
      <c r="F344" s="553"/>
      <c r="G344" s="557"/>
      <c r="H344" s="558"/>
      <c r="I344" s="558"/>
      <c r="J344" s="558"/>
    </row>
    <row r="345" spans="1:10">
      <c r="A345" s="564"/>
      <c r="B345" s="553"/>
      <c r="C345" s="565"/>
      <c r="D345" s="566"/>
      <c r="E345" s="567"/>
      <c r="F345" s="553"/>
      <c r="G345" s="557"/>
      <c r="H345" s="558"/>
      <c r="I345" s="558"/>
      <c r="J345" s="558"/>
    </row>
    <row r="346" spans="1:10">
      <c r="A346" s="564"/>
      <c r="B346" s="553"/>
      <c r="C346" s="565"/>
      <c r="D346" s="566"/>
      <c r="E346" s="567"/>
      <c r="F346" s="553"/>
      <c r="G346" s="557"/>
      <c r="H346" s="558"/>
      <c r="I346" s="558"/>
      <c r="J346" s="558"/>
    </row>
    <row r="347" spans="1:10">
      <c r="A347" s="564"/>
      <c r="B347" s="553"/>
      <c r="C347" s="565"/>
      <c r="D347" s="566"/>
      <c r="E347" s="567"/>
      <c r="F347" s="553"/>
      <c r="G347" s="557"/>
      <c r="H347" s="558"/>
      <c r="I347" s="558"/>
      <c r="J347" s="558"/>
    </row>
    <row r="348" spans="1:10">
      <c r="A348" s="564"/>
      <c r="B348" s="553"/>
      <c r="C348" s="565"/>
      <c r="D348" s="566"/>
      <c r="E348" s="567"/>
      <c r="F348" s="553"/>
      <c r="G348" s="557"/>
      <c r="H348" s="558"/>
      <c r="I348" s="558"/>
      <c r="J348" s="558"/>
    </row>
    <row r="349" spans="1:10">
      <c r="A349" s="564"/>
      <c r="B349" s="553"/>
      <c r="C349" s="565"/>
      <c r="D349" s="566"/>
      <c r="E349" s="567"/>
      <c r="F349" s="553"/>
      <c r="G349" s="557"/>
      <c r="H349" s="558"/>
      <c r="I349" s="558"/>
      <c r="J349" s="558"/>
    </row>
    <row r="350" spans="1:10">
      <c r="A350" s="564"/>
      <c r="B350" s="553"/>
      <c r="C350" s="565"/>
      <c r="D350" s="566"/>
      <c r="E350" s="567"/>
      <c r="F350" s="553"/>
      <c r="G350" s="557"/>
      <c r="H350" s="558"/>
      <c r="I350" s="558"/>
      <c r="J350" s="558"/>
    </row>
    <row r="351" spans="1:10">
      <c r="A351" s="564"/>
      <c r="B351" s="553"/>
      <c r="C351" s="565"/>
      <c r="D351" s="566"/>
      <c r="E351" s="567"/>
      <c r="F351" s="553"/>
      <c r="G351" s="557"/>
      <c r="H351" s="558"/>
      <c r="I351" s="558"/>
      <c r="J351" s="558"/>
    </row>
    <row r="352" spans="1:10">
      <c r="A352" s="564"/>
      <c r="B352" s="553"/>
      <c r="C352" s="565"/>
      <c r="D352" s="566"/>
      <c r="E352" s="567"/>
      <c r="F352" s="553"/>
      <c r="G352" s="557"/>
      <c r="H352" s="558"/>
      <c r="I352" s="558"/>
      <c r="J352" s="558"/>
    </row>
    <row r="353" spans="1:10">
      <c r="A353" s="564"/>
      <c r="B353" s="553"/>
      <c r="C353" s="565"/>
      <c r="D353" s="566"/>
      <c r="E353" s="567"/>
      <c r="F353" s="553"/>
      <c r="G353" s="557"/>
      <c r="H353" s="558"/>
      <c r="I353" s="558"/>
      <c r="J353" s="558"/>
    </row>
    <row r="354" spans="1:10">
      <c r="A354" s="564"/>
      <c r="B354" s="553"/>
      <c r="C354" s="565"/>
      <c r="D354" s="566"/>
      <c r="E354" s="567"/>
      <c r="F354" s="553"/>
      <c r="G354" s="557"/>
      <c r="H354" s="558"/>
      <c r="I354" s="558"/>
      <c r="J354" s="558"/>
    </row>
    <row r="355" spans="1:10">
      <c r="A355" s="564"/>
      <c r="B355" s="553"/>
      <c r="C355" s="565"/>
      <c r="D355" s="566"/>
      <c r="E355" s="567"/>
      <c r="F355" s="553"/>
      <c r="G355" s="557"/>
      <c r="H355" s="558"/>
      <c r="I355" s="558"/>
      <c r="J355" s="558"/>
    </row>
    <row r="356" spans="1:10">
      <c r="A356" s="564"/>
      <c r="B356" s="553"/>
      <c r="C356" s="565"/>
      <c r="D356" s="566"/>
      <c r="E356" s="567"/>
      <c r="F356" s="553"/>
      <c r="G356" s="557"/>
      <c r="H356" s="558"/>
      <c r="I356" s="558"/>
      <c r="J356" s="558"/>
    </row>
    <row r="357" spans="1:10">
      <c r="A357" s="564"/>
      <c r="B357" s="553"/>
      <c r="C357" s="565"/>
      <c r="D357" s="566"/>
      <c r="E357" s="567"/>
      <c r="F357" s="553"/>
      <c r="G357" s="557"/>
      <c r="H357" s="558"/>
      <c r="I357" s="558"/>
      <c r="J357" s="558"/>
    </row>
    <row r="358" spans="1:10">
      <c r="A358" s="564"/>
      <c r="B358" s="553"/>
      <c r="C358" s="565"/>
      <c r="D358" s="566"/>
      <c r="E358" s="567"/>
      <c r="F358" s="553"/>
      <c r="G358" s="557"/>
      <c r="H358" s="558"/>
      <c r="I358" s="558"/>
      <c r="J358" s="558"/>
    </row>
    <row r="359" spans="1:10">
      <c r="A359" s="564"/>
      <c r="B359" s="553"/>
      <c r="C359" s="565"/>
      <c r="D359" s="566"/>
      <c r="E359" s="567"/>
      <c r="F359" s="553"/>
      <c r="G359" s="557"/>
      <c r="H359" s="558"/>
      <c r="I359" s="558"/>
      <c r="J359" s="558"/>
    </row>
    <row r="360" spans="1:10">
      <c r="A360" s="564"/>
      <c r="B360" s="553"/>
      <c r="C360" s="565"/>
      <c r="D360" s="566"/>
      <c r="E360" s="567"/>
      <c r="F360" s="553"/>
      <c r="G360" s="557"/>
      <c r="H360" s="558"/>
      <c r="I360" s="558"/>
      <c r="J360" s="558"/>
    </row>
    <row r="361" spans="1:10">
      <c r="A361" s="564"/>
      <c r="B361" s="553"/>
      <c r="C361" s="565"/>
      <c r="D361" s="566"/>
      <c r="E361" s="567"/>
      <c r="F361" s="553"/>
      <c r="G361" s="557"/>
      <c r="H361" s="558"/>
      <c r="I361" s="558"/>
      <c r="J361" s="558"/>
    </row>
    <row r="362" spans="1:10">
      <c r="A362" s="564"/>
      <c r="B362" s="553"/>
      <c r="C362" s="565"/>
      <c r="D362" s="566"/>
      <c r="E362" s="567"/>
      <c r="F362" s="553"/>
      <c r="G362" s="557"/>
      <c r="H362" s="558"/>
      <c r="I362" s="558"/>
      <c r="J362" s="558"/>
    </row>
    <row r="363" spans="1:10">
      <c r="A363" s="564"/>
      <c r="B363" s="553"/>
      <c r="C363" s="565"/>
      <c r="D363" s="566"/>
      <c r="E363" s="567"/>
      <c r="F363" s="553"/>
      <c r="G363" s="557"/>
      <c r="H363" s="558"/>
      <c r="I363" s="558"/>
      <c r="J363" s="558"/>
    </row>
    <row r="364" spans="1:10">
      <c r="A364" s="564"/>
      <c r="B364" s="553"/>
      <c r="C364" s="565"/>
      <c r="D364" s="566"/>
      <c r="E364" s="567"/>
      <c r="F364" s="553"/>
      <c r="G364" s="557"/>
      <c r="H364" s="558"/>
      <c r="I364" s="558"/>
      <c r="J364" s="558"/>
    </row>
    <row r="365" spans="1:10">
      <c r="A365" s="564"/>
      <c r="B365" s="553"/>
      <c r="C365" s="565"/>
      <c r="D365" s="566"/>
      <c r="E365" s="567"/>
      <c r="F365" s="553"/>
      <c r="G365" s="557"/>
      <c r="H365" s="558"/>
      <c r="I365" s="558"/>
      <c r="J365" s="558"/>
    </row>
    <row r="366" spans="1:10">
      <c r="A366" s="564"/>
      <c r="B366" s="553"/>
      <c r="C366" s="565"/>
      <c r="D366" s="566"/>
      <c r="E366" s="567"/>
      <c r="F366" s="553"/>
      <c r="G366" s="557"/>
      <c r="H366" s="558"/>
      <c r="I366" s="558"/>
      <c r="J366" s="558"/>
    </row>
    <row r="367" spans="1:10">
      <c r="A367" s="564"/>
      <c r="B367" s="553"/>
      <c r="C367" s="565"/>
      <c r="D367" s="566"/>
      <c r="E367" s="567"/>
      <c r="F367" s="553"/>
      <c r="G367" s="557"/>
      <c r="H367" s="558"/>
      <c r="I367" s="558"/>
      <c r="J367" s="558"/>
    </row>
    <row r="368" spans="1:10">
      <c r="A368" s="564"/>
      <c r="B368" s="553"/>
      <c r="C368" s="565"/>
      <c r="D368" s="566"/>
      <c r="E368" s="567"/>
      <c r="F368" s="553"/>
      <c r="G368" s="557"/>
      <c r="H368" s="558"/>
      <c r="I368" s="558"/>
      <c r="J368" s="558"/>
    </row>
    <row r="369" spans="1:10">
      <c r="A369" s="564"/>
      <c r="B369" s="553"/>
      <c r="C369" s="565"/>
      <c r="D369" s="566"/>
      <c r="E369" s="567"/>
      <c r="F369" s="553"/>
      <c r="G369" s="557"/>
      <c r="H369" s="558"/>
      <c r="I369" s="558"/>
      <c r="J369" s="558"/>
    </row>
    <row r="370" spans="1:10">
      <c r="A370" s="564"/>
      <c r="B370" s="553"/>
      <c r="C370" s="565"/>
      <c r="D370" s="566"/>
      <c r="E370" s="567"/>
      <c r="F370" s="553"/>
      <c r="G370" s="557"/>
      <c r="H370" s="558"/>
      <c r="I370" s="558"/>
      <c r="J370" s="558"/>
    </row>
    <row r="371" spans="1:10">
      <c r="A371" s="564"/>
      <c r="B371" s="553"/>
      <c r="C371" s="565"/>
      <c r="D371" s="566"/>
      <c r="E371" s="567"/>
      <c r="F371" s="553"/>
      <c r="G371" s="557"/>
      <c r="H371" s="558"/>
      <c r="I371" s="558"/>
      <c r="J371" s="558"/>
    </row>
    <row r="372" spans="1:10">
      <c r="A372" s="564"/>
      <c r="B372" s="553"/>
      <c r="C372" s="565"/>
      <c r="D372" s="566"/>
      <c r="E372" s="567"/>
      <c r="F372" s="553"/>
      <c r="G372" s="557"/>
      <c r="H372" s="558"/>
      <c r="I372" s="558"/>
      <c r="J372" s="558"/>
    </row>
    <row r="373" spans="1:10">
      <c r="A373" s="564"/>
      <c r="B373" s="553"/>
      <c r="C373" s="565"/>
      <c r="D373" s="566"/>
      <c r="E373" s="567"/>
      <c r="F373" s="553"/>
      <c r="G373" s="557"/>
      <c r="H373" s="558"/>
      <c r="I373" s="558"/>
      <c r="J373" s="558"/>
    </row>
    <row r="374" spans="1:10">
      <c r="A374" s="564"/>
      <c r="B374" s="553"/>
      <c r="C374" s="565"/>
      <c r="D374" s="566"/>
      <c r="E374" s="567"/>
      <c r="F374" s="553"/>
      <c r="G374" s="557"/>
      <c r="H374" s="558"/>
      <c r="I374" s="558"/>
      <c r="J374" s="558"/>
    </row>
    <row r="375" spans="1:10">
      <c r="A375" s="564"/>
      <c r="B375" s="553"/>
      <c r="C375" s="565"/>
      <c r="D375" s="566"/>
      <c r="E375" s="567"/>
      <c r="F375" s="553"/>
      <c r="G375" s="557"/>
      <c r="H375" s="558"/>
      <c r="I375" s="558"/>
      <c r="J375" s="558"/>
    </row>
    <row r="376" spans="1:10">
      <c r="A376" s="564"/>
      <c r="B376" s="553"/>
      <c r="C376" s="565"/>
      <c r="D376" s="566"/>
      <c r="E376" s="567"/>
      <c r="F376" s="553"/>
      <c r="G376" s="557"/>
      <c r="H376" s="558"/>
      <c r="I376" s="558"/>
      <c r="J376" s="558"/>
    </row>
    <row r="377" spans="1:10">
      <c r="A377" s="564"/>
      <c r="B377" s="553"/>
      <c r="C377" s="565"/>
      <c r="D377" s="566"/>
      <c r="E377" s="567"/>
      <c r="F377" s="553"/>
      <c r="G377" s="557"/>
      <c r="H377" s="558"/>
      <c r="I377" s="558"/>
      <c r="J377" s="558"/>
    </row>
    <row r="378" spans="1:10">
      <c r="A378" s="564"/>
      <c r="B378" s="553"/>
      <c r="C378" s="565"/>
      <c r="D378" s="566"/>
      <c r="E378" s="567"/>
      <c r="F378" s="553"/>
      <c r="G378" s="557"/>
      <c r="H378" s="558"/>
      <c r="I378" s="558"/>
      <c r="J378" s="558"/>
    </row>
    <row r="379" spans="1:10">
      <c r="A379" s="564"/>
      <c r="B379" s="553"/>
      <c r="C379" s="565"/>
      <c r="D379" s="566"/>
      <c r="E379" s="567"/>
      <c r="F379" s="553"/>
      <c r="G379" s="557"/>
      <c r="H379" s="558"/>
      <c r="I379" s="558"/>
      <c r="J379" s="558"/>
    </row>
    <row r="380" spans="1:10">
      <c r="A380" s="564"/>
      <c r="B380" s="553"/>
      <c r="C380" s="565"/>
      <c r="D380" s="566"/>
      <c r="E380" s="567"/>
      <c r="F380" s="553"/>
      <c r="G380" s="557"/>
      <c r="H380" s="558"/>
      <c r="I380" s="558"/>
      <c r="J380" s="558"/>
    </row>
    <row r="381" spans="1:10">
      <c r="A381" s="564"/>
      <c r="B381" s="553"/>
      <c r="C381" s="565"/>
      <c r="D381" s="566"/>
      <c r="E381" s="567"/>
      <c r="F381" s="553"/>
      <c r="G381" s="557"/>
      <c r="H381" s="558"/>
      <c r="I381" s="558"/>
      <c r="J381" s="558"/>
    </row>
    <row r="382" spans="1:10">
      <c r="A382" s="564"/>
      <c r="B382" s="553"/>
      <c r="C382" s="565"/>
      <c r="D382" s="566"/>
      <c r="E382" s="567"/>
      <c r="F382" s="553"/>
      <c r="G382" s="557"/>
      <c r="H382" s="558"/>
      <c r="I382" s="558"/>
      <c r="J382" s="558"/>
    </row>
    <row r="383" spans="1:10">
      <c r="A383" s="564"/>
      <c r="B383" s="553"/>
      <c r="C383" s="565"/>
      <c r="D383" s="566"/>
      <c r="E383" s="567"/>
      <c r="F383" s="553"/>
      <c r="G383" s="557"/>
      <c r="H383" s="558"/>
      <c r="I383" s="558"/>
      <c r="J383" s="558"/>
    </row>
    <row r="384" spans="1:10">
      <c r="A384" s="564"/>
      <c r="B384" s="553"/>
      <c r="C384" s="565"/>
      <c r="D384" s="566"/>
      <c r="E384" s="567"/>
      <c r="F384" s="553"/>
      <c r="G384" s="557"/>
      <c r="H384" s="558"/>
      <c r="I384" s="558"/>
      <c r="J384" s="558"/>
    </row>
    <row r="385" spans="1:10">
      <c r="A385" s="564"/>
      <c r="B385" s="553"/>
      <c r="C385" s="565"/>
      <c r="D385" s="566"/>
      <c r="E385" s="567"/>
      <c r="F385" s="553"/>
      <c r="G385" s="557"/>
      <c r="H385" s="558"/>
      <c r="I385" s="558"/>
      <c r="J385" s="558"/>
    </row>
    <row r="386" spans="1:10">
      <c r="A386" s="564"/>
      <c r="B386" s="553"/>
      <c r="C386" s="565"/>
      <c r="D386" s="566"/>
      <c r="E386" s="567"/>
      <c r="F386" s="553"/>
      <c r="G386" s="557"/>
      <c r="H386" s="558"/>
      <c r="I386" s="558"/>
      <c r="J386" s="558"/>
    </row>
    <row r="387" spans="1:10">
      <c r="A387" s="564"/>
      <c r="B387" s="553"/>
      <c r="C387" s="565"/>
      <c r="D387" s="566"/>
      <c r="E387" s="567"/>
      <c r="F387" s="553"/>
      <c r="G387" s="557"/>
      <c r="H387" s="558"/>
      <c r="I387" s="558"/>
      <c r="J387" s="558"/>
    </row>
    <row r="388" spans="1:10">
      <c r="A388" s="564"/>
      <c r="B388" s="553"/>
      <c r="C388" s="565"/>
      <c r="D388" s="566"/>
      <c r="E388" s="567"/>
      <c r="F388" s="553"/>
      <c r="G388" s="557"/>
      <c r="H388" s="558"/>
      <c r="I388" s="558"/>
      <c r="J388" s="558"/>
    </row>
    <row r="389" spans="1:10">
      <c r="A389" s="564"/>
      <c r="B389" s="553"/>
      <c r="C389" s="565"/>
      <c r="D389" s="566"/>
      <c r="E389" s="567"/>
      <c r="F389" s="553"/>
      <c r="G389" s="557"/>
      <c r="H389" s="558"/>
      <c r="I389" s="558"/>
      <c r="J389" s="558"/>
    </row>
    <row r="390" spans="1:10">
      <c r="A390" s="564"/>
      <c r="B390" s="553"/>
      <c r="C390" s="565"/>
      <c r="D390" s="566"/>
      <c r="E390" s="567"/>
      <c r="F390" s="553"/>
      <c r="G390" s="557"/>
      <c r="H390" s="558"/>
      <c r="I390" s="558"/>
      <c r="J390" s="558"/>
    </row>
    <row r="391" spans="1:10">
      <c r="A391" s="564"/>
      <c r="B391" s="553"/>
      <c r="C391" s="565"/>
      <c r="D391" s="566"/>
      <c r="E391" s="567"/>
      <c r="F391" s="553"/>
      <c r="G391" s="557"/>
      <c r="H391" s="558"/>
      <c r="I391" s="558"/>
      <c r="J391" s="558"/>
    </row>
    <row r="392" spans="1:10">
      <c r="A392" s="564"/>
      <c r="B392" s="553"/>
      <c r="C392" s="565"/>
      <c r="D392" s="566"/>
      <c r="E392" s="567"/>
      <c r="F392" s="553"/>
      <c r="G392" s="557"/>
      <c r="H392" s="558"/>
      <c r="I392" s="558"/>
      <c r="J392" s="558"/>
    </row>
    <row r="393" spans="1:10">
      <c r="A393" s="564"/>
      <c r="B393" s="553"/>
      <c r="C393" s="565"/>
      <c r="D393" s="566"/>
      <c r="E393" s="567"/>
      <c r="F393" s="553"/>
      <c r="G393" s="557"/>
      <c r="H393" s="558"/>
      <c r="I393" s="558"/>
      <c r="J393" s="558"/>
    </row>
    <row r="394" spans="1:10">
      <c r="A394" s="564"/>
      <c r="B394" s="553"/>
      <c r="C394" s="565"/>
      <c r="D394" s="566"/>
      <c r="E394" s="567"/>
      <c r="F394" s="553"/>
      <c r="G394" s="557"/>
      <c r="H394" s="558"/>
      <c r="I394" s="558"/>
      <c r="J394" s="558"/>
    </row>
    <row r="395" spans="1:10">
      <c r="A395" s="564"/>
      <c r="B395" s="553"/>
      <c r="C395" s="565"/>
      <c r="D395" s="566"/>
      <c r="E395" s="567"/>
      <c r="F395" s="553"/>
      <c r="G395" s="557"/>
      <c r="H395" s="558"/>
      <c r="I395" s="558"/>
      <c r="J395" s="558"/>
    </row>
    <row r="396" spans="1:10">
      <c r="A396" s="564"/>
      <c r="B396" s="553"/>
      <c r="C396" s="565"/>
      <c r="D396" s="566"/>
      <c r="E396" s="567"/>
      <c r="F396" s="553"/>
      <c r="G396" s="557"/>
      <c r="H396" s="558"/>
      <c r="I396" s="558"/>
      <c r="J396" s="558"/>
    </row>
    <row r="397" spans="1:10">
      <c r="A397" s="564"/>
      <c r="B397" s="553"/>
      <c r="C397" s="565"/>
      <c r="D397" s="566"/>
      <c r="E397" s="567"/>
      <c r="F397" s="553"/>
      <c r="G397" s="557"/>
      <c r="H397" s="558"/>
      <c r="I397" s="558"/>
      <c r="J397" s="558"/>
    </row>
    <row r="398" spans="1:10">
      <c r="A398" s="564"/>
      <c r="B398" s="553"/>
      <c r="C398" s="565"/>
      <c r="D398" s="566"/>
      <c r="E398" s="567"/>
      <c r="F398" s="553"/>
      <c r="G398" s="557"/>
      <c r="H398" s="558"/>
      <c r="I398" s="558"/>
      <c r="J398" s="558"/>
    </row>
    <row r="399" spans="1:10">
      <c r="A399" s="564"/>
      <c r="B399" s="553"/>
      <c r="C399" s="565"/>
      <c r="D399" s="566"/>
      <c r="E399" s="567"/>
      <c r="F399" s="553"/>
      <c r="G399" s="557"/>
      <c r="H399" s="558"/>
      <c r="I399" s="558"/>
      <c r="J399" s="558"/>
    </row>
    <row r="400" spans="1:10">
      <c r="A400" s="564"/>
      <c r="B400" s="553"/>
      <c r="C400" s="565"/>
      <c r="D400" s="566"/>
      <c r="E400" s="567"/>
      <c r="F400" s="553"/>
      <c r="G400" s="557"/>
      <c r="H400" s="558"/>
      <c r="I400" s="558"/>
      <c r="J400" s="558"/>
    </row>
    <row r="401" spans="1:10">
      <c r="A401" s="564"/>
      <c r="B401" s="553"/>
      <c r="C401" s="565"/>
      <c r="D401" s="566"/>
      <c r="E401" s="567"/>
      <c r="F401" s="553"/>
      <c r="G401" s="557"/>
      <c r="H401" s="558"/>
      <c r="I401" s="558"/>
      <c r="J401" s="558"/>
    </row>
    <row r="402" spans="1:10">
      <c r="A402" s="564"/>
      <c r="B402" s="553"/>
      <c r="C402" s="565"/>
      <c r="D402" s="566"/>
      <c r="E402" s="567"/>
      <c r="F402" s="553"/>
      <c r="G402" s="557"/>
      <c r="H402" s="558"/>
      <c r="I402" s="558"/>
      <c r="J402" s="558"/>
    </row>
    <row r="403" spans="1:10">
      <c r="A403" s="564"/>
      <c r="B403" s="553"/>
      <c r="C403" s="565"/>
      <c r="D403" s="566"/>
      <c r="E403" s="567"/>
      <c r="F403" s="553"/>
      <c r="G403" s="557"/>
      <c r="H403" s="558"/>
      <c r="I403" s="558"/>
      <c r="J403" s="558"/>
    </row>
    <row r="404" spans="1:10">
      <c r="A404" s="564"/>
      <c r="B404" s="553"/>
      <c r="C404" s="565"/>
      <c r="D404" s="566"/>
      <c r="E404" s="567"/>
      <c r="F404" s="553"/>
      <c r="G404" s="557"/>
      <c r="H404" s="558"/>
      <c r="I404" s="558"/>
      <c r="J404" s="558"/>
    </row>
    <row r="405" spans="1:10">
      <c r="A405" s="564"/>
      <c r="B405" s="553"/>
      <c r="C405" s="565"/>
      <c r="D405" s="566"/>
      <c r="E405" s="567"/>
      <c r="F405" s="553"/>
      <c r="G405" s="557"/>
      <c r="H405" s="558"/>
      <c r="I405" s="558"/>
      <c r="J405" s="558"/>
    </row>
    <row r="406" spans="1:10">
      <c r="A406" s="564"/>
      <c r="B406" s="553"/>
      <c r="C406" s="565"/>
      <c r="D406" s="566"/>
      <c r="E406" s="567"/>
      <c r="F406" s="553"/>
      <c r="G406" s="557"/>
      <c r="H406" s="558"/>
      <c r="I406" s="558"/>
      <c r="J406" s="558"/>
    </row>
    <row r="407" spans="1:10">
      <c r="A407" s="564"/>
      <c r="B407" s="553"/>
      <c r="C407" s="565"/>
      <c r="D407" s="566"/>
      <c r="E407" s="567"/>
      <c r="F407" s="553"/>
      <c r="G407" s="557"/>
      <c r="H407" s="558"/>
      <c r="I407" s="558"/>
      <c r="J407" s="558"/>
    </row>
    <row r="408" spans="1:10">
      <c r="A408" s="564"/>
      <c r="B408" s="553"/>
      <c r="C408" s="565"/>
      <c r="D408" s="566"/>
      <c r="E408" s="567"/>
      <c r="F408" s="553"/>
      <c r="G408" s="557"/>
      <c r="H408" s="558"/>
      <c r="I408" s="558"/>
      <c r="J408" s="558"/>
    </row>
    <row r="409" spans="1:10">
      <c r="A409" s="564"/>
      <c r="B409" s="553"/>
      <c r="C409" s="565"/>
      <c r="D409" s="566"/>
      <c r="E409" s="567"/>
      <c r="F409" s="553"/>
      <c r="G409" s="557"/>
      <c r="H409" s="558"/>
      <c r="I409" s="558"/>
      <c r="J409" s="558"/>
    </row>
    <row r="410" spans="1:10">
      <c r="A410" s="564"/>
      <c r="B410" s="553"/>
      <c r="C410" s="565"/>
      <c r="D410" s="566"/>
      <c r="E410" s="567"/>
      <c r="F410" s="553"/>
      <c r="G410" s="557"/>
      <c r="H410" s="558"/>
      <c r="I410" s="558"/>
      <c r="J410" s="558"/>
    </row>
    <row r="411" spans="1:10">
      <c r="A411" s="564"/>
      <c r="B411" s="553"/>
      <c r="C411" s="565"/>
      <c r="D411" s="566"/>
      <c r="E411" s="567"/>
      <c r="F411" s="553"/>
      <c r="G411" s="557"/>
      <c r="H411" s="558"/>
      <c r="I411" s="558"/>
      <c r="J411" s="558"/>
    </row>
    <row r="412" spans="1:10">
      <c r="A412" s="564"/>
      <c r="B412" s="553"/>
      <c r="C412" s="565"/>
      <c r="D412" s="566"/>
      <c r="E412" s="567"/>
      <c r="F412" s="553"/>
      <c r="G412" s="557"/>
      <c r="H412" s="558"/>
      <c r="I412" s="558"/>
      <c r="J412" s="558"/>
    </row>
    <row r="413" spans="1:10">
      <c r="A413" s="564"/>
      <c r="B413" s="553"/>
      <c r="C413" s="565"/>
      <c r="D413" s="566"/>
      <c r="E413" s="567"/>
      <c r="F413" s="553"/>
      <c r="G413" s="557"/>
      <c r="H413" s="558"/>
      <c r="I413" s="558"/>
      <c r="J413" s="558"/>
    </row>
    <row r="414" spans="1:10">
      <c r="A414" s="564"/>
      <c r="B414" s="553"/>
      <c r="C414" s="565"/>
      <c r="D414" s="566"/>
      <c r="E414" s="567"/>
      <c r="F414" s="553"/>
      <c r="G414" s="557"/>
      <c r="H414" s="558"/>
      <c r="I414" s="558"/>
      <c r="J414" s="558"/>
    </row>
    <row r="415" spans="1:10">
      <c r="A415" s="564"/>
      <c r="B415" s="553"/>
      <c r="C415" s="565"/>
      <c r="D415" s="566"/>
      <c r="E415" s="567"/>
      <c r="F415" s="553"/>
      <c r="G415" s="557"/>
      <c r="H415" s="558"/>
      <c r="I415" s="558"/>
      <c r="J415" s="558"/>
    </row>
    <row r="416" spans="1:10">
      <c r="A416" s="564"/>
      <c r="B416" s="553"/>
      <c r="C416" s="565"/>
      <c r="D416" s="566"/>
      <c r="E416" s="567"/>
      <c r="F416" s="553"/>
      <c r="G416" s="557"/>
      <c r="H416" s="558"/>
      <c r="I416" s="558"/>
      <c r="J416" s="558"/>
    </row>
    <row r="417" spans="1:10">
      <c r="A417" s="564"/>
      <c r="B417" s="553"/>
      <c r="C417" s="565"/>
      <c r="D417" s="566"/>
      <c r="E417" s="567"/>
      <c r="F417" s="553"/>
      <c r="G417" s="557"/>
      <c r="H417" s="558"/>
      <c r="I417" s="558"/>
      <c r="J417" s="558"/>
    </row>
    <row r="418" spans="1:10">
      <c r="A418" s="564"/>
      <c r="B418" s="553"/>
      <c r="C418" s="565"/>
      <c r="D418" s="566"/>
      <c r="E418" s="567"/>
      <c r="F418" s="553"/>
      <c r="G418" s="557"/>
      <c r="H418" s="558"/>
      <c r="I418" s="558"/>
      <c r="J418" s="558"/>
    </row>
    <row r="419" spans="1:10">
      <c r="A419" s="564"/>
      <c r="B419" s="553"/>
      <c r="C419" s="565"/>
      <c r="D419" s="566"/>
      <c r="E419" s="567"/>
      <c r="F419" s="553"/>
      <c r="G419" s="557"/>
      <c r="H419" s="558"/>
      <c r="I419" s="558"/>
      <c r="J419" s="558"/>
    </row>
    <row r="420" spans="1:10">
      <c r="A420" s="564"/>
      <c r="B420" s="553"/>
      <c r="C420" s="565"/>
      <c r="D420" s="566"/>
      <c r="E420" s="567"/>
      <c r="F420" s="553"/>
      <c r="G420" s="557"/>
      <c r="H420" s="558"/>
      <c r="I420" s="558"/>
      <c r="J420" s="558"/>
    </row>
    <row r="421" spans="1:10">
      <c r="A421" s="564"/>
      <c r="B421" s="553"/>
      <c r="C421" s="565"/>
      <c r="D421" s="566"/>
      <c r="E421" s="567"/>
      <c r="F421" s="553"/>
      <c r="G421" s="557"/>
      <c r="H421" s="558"/>
      <c r="I421" s="558"/>
      <c r="J421" s="558"/>
    </row>
    <row r="422" spans="1:10">
      <c r="A422" s="564"/>
      <c r="B422" s="553"/>
      <c r="C422" s="565"/>
      <c r="D422" s="566"/>
      <c r="E422" s="567"/>
      <c r="F422" s="553"/>
      <c r="G422" s="557"/>
      <c r="H422" s="558"/>
      <c r="I422" s="558"/>
      <c r="J422" s="558"/>
    </row>
    <row r="423" spans="1:10">
      <c r="A423" s="564"/>
      <c r="B423" s="553"/>
      <c r="C423" s="565"/>
      <c r="D423" s="566"/>
      <c r="E423" s="567"/>
      <c r="F423" s="553"/>
      <c r="G423" s="557"/>
      <c r="H423" s="558"/>
      <c r="I423" s="558"/>
      <c r="J423" s="558"/>
    </row>
    <row r="424" spans="1:10">
      <c r="A424" s="564"/>
      <c r="B424" s="553"/>
      <c r="C424" s="565"/>
      <c r="D424" s="566"/>
      <c r="E424" s="567"/>
      <c r="F424" s="553"/>
      <c r="G424" s="557"/>
      <c r="H424" s="558"/>
      <c r="I424" s="558"/>
      <c r="J424" s="558"/>
    </row>
    <row r="425" spans="1:10">
      <c r="A425" s="564"/>
      <c r="B425" s="553"/>
      <c r="C425" s="565"/>
      <c r="D425" s="566"/>
      <c r="E425" s="567"/>
      <c r="F425" s="553"/>
      <c r="G425" s="557"/>
      <c r="H425" s="558"/>
      <c r="I425" s="558"/>
      <c r="J425" s="558"/>
    </row>
    <row r="426" spans="1:10">
      <c r="A426" s="564"/>
      <c r="B426" s="553"/>
      <c r="C426" s="565"/>
      <c r="D426" s="566"/>
      <c r="E426" s="567"/>
      <c r="F426" s="553"/>
      <c r="G426" s="557"/>
      <c r="H426" s="558"/>
      <c r="I426" s="558"/>
      <c r="J426" s="558"/>
    </row>
    <row r="427" spans="1:10">
      <c r="A427" s="564"/>
      <c r="B427" s="553"/>
      <c r="C427" s="565"/>
      <c r="D427" s="566"/>
      <c r="E427" s="567"/>
      <c r="F427" s="553"/>
      <c r="G427" s="557"/>
      <c r="H427" s="558"/>
      <c r="I427" s="558"/>
      <c r="J427" s="558"/>
    </row>
    <row r="428" spans="1:10">
      <c r="A428" s="564"/>
      <c r="B428" s="553"/>
      <c r="C428" s="565"/>
      <c r="D428" s="566"/>
      <c r="E428" s="567"/>
      <c r="F428" s="553"/>
      <c r="G428" s="557"/>
      <c r="H428" s="558"/>
      <c r="I428" s="558"/>
      <c r="J428" s="558"/>
    </row>
    <row r="429" spans="1:10">
      <c r="A429" s="564"/>
      <c r="B429" s="553"/>
      <c r="C429" s="565"/>
      <c r="D429" s="566"/>
      <c r="E429" s="567"/>
      <c r="F429" s="553"/>
      <c r="G429" s="557"/>
      <c r="H429" s="558"/>
      <c r="I429" s="558"/>
      <c r="J429" s="558"/>
    </row>
    <row r="430" spans="1:10">
      <c r="A430" s="564"/>
      <c r="B430" s="553"/>
      <c r="C430" s="565"/>
      <c r="D430" s="566"/>
      <c r="E430" s="567"/>
      <c r="F430" s="553"/>
      <c r="G430" s="557"/>
      <c r="H430" s="558"/>
      <c r="I430" s="558"/>
      <c r="J430" s="558"/>
    </row>
    <row r="431" spans="1:10">
      <c r="A431" s="564"/>
      <c r="B431" s="553"/>
      <c r="C431" s="565"/>
      <c r="D431" s="566"/>
      <c r="E431" s="567"/>
      <c r="F431" s="553"/>
      <c r="G431" s="557"/>
      <c r="H431" s="558"/>
      <c r="I431" s="558"/>
      <c r="J431" s="558"/>
    </row>
    <row r="432" spans="1:10">
      <c r="A432" s="564"/>
      <c r="B432" s="553"/>
      <c r="C432" s="565"/>
      <c r="D432" s="566"/>
      <c r="E432" s="567"/>
      <c r="F432" s="553"/>
      <c r="G432" s="557"/>
      <c r="H432" s="558"/>
      <c r="I432" s="558"/>
      <c r="J432" s="558"/>
    </row>
    <row r="433" spans="1:10">
      <c r="A433" s="564"/>
      <c r="B433" s="553"/>
      <c r="C433" s="565"/>
      <c r="D433" s="566"/>
      <c r="E433" s="567"/>
      <c r="F433" s="553"/>
      <c r="G433" s="557"/>
      <c r="H433" s="558"/>
      <c r="I433" s="558"/>
      <c r="J433" s="558"/>
    </row>
    <row r="434" spans="1:10">
      <c r="A434" s="564"/>
      <c r="B434" s="553"/>
      <c r="C434" s="565"/>
      <c r="D434" s="566"/>
      <c r="E434" s="567"/>
      <c r="F434" s="553"/>
      <c r="G434" s="557"/>
      <c r="H434" s="558"/>
      <c r="I434" s="558"/>
      <c r="J434" s="558"/>
    </row>
    <row r="435" spans="1:10">
      <c r="A435" s="564"/>
      <c r="B435" s="553"/>
      <c r="C435" s="565"/>
      <c r="D435" s="566"/>
      <c r="E435" s="567"/>
      <c r="F435" s="553"/>
      <c r="G435" s="557"/>
      <c r="H435" s="558"/>
      <c r="I435" s="558"/>
      <c r="J435" s="558"/>
    </row>
    <row r="436" spans="1:10">
      <c r="A436" s="564"/>
      <c r="B436" s="553"/>
      <c r="C436" s="565"/>
      <c r="D436" s="566"/>
      <c r="E436" s="567"/>
      <c r="F436" s="553"/>
      <c r="G436" s="557"/>
      <c r="H436" s="558"/>
      <c r="I436" s="558"/>
      <c r="J436" s="558"/>
    </row>
    <row r="437" spans="1:10">
      <c r="A437" s="564"/>
      <c r="B437" s="553"/>
      <c r="C437" s="565"/>
      <c r="D437" s="566"/>
      <c r="E437" s="567"/>
      <c r="F437" s="553"/>
      <c r="G437" s="557"/>
      <c r="H437" s="558"/>
      <c r="I437" s="558"/>
      <c r="J437" s="558"/>
    </row>
    <row r="438" spans="1:10">
      <c r="A438" s="564"/>
      <c r="B438" s="553"/>
      <c r="C438" s="565"/>
      <c r="D438" s="566"/>
      <c r="E438" s="567"/>
      <c r="F438" s="553"/>
      <c r="G438" s="557"/>
      <c r="H438" s="558"/>
      <c r="I438" s="558"/>
      <c r="J438" s="558"/>
    </row>
    <row r="439" spans="1:10">
      <c r="A439" s="564"/>
      <c r="B439" s="553"/>
      <c r="C439" s="565"/>
      <c r="D439" s="566"/>
      <c r="E439" s="567"/>
      <c r="F439" s="553"/>
      <c r="G439" s="557"/>
      <c r="H439" s="558"/>
      <c r="I439" s="558"/>
      <c r="J439" s="558"/>
    </row>
    <row r="440" spans="1:10">
      <c r="A440" s="564"/>
      <c r="B440" s="553"/>
      <c r="C440" s="565"/>
      <c r="D440" s="566"/>
      <c r="E440" s="567"/>
      <c r="F440" s="553"/>
      <c r="G440" s="557"/>
      <c r="H440" s="558"/>
      <c r="I440" s="558"/>
      <c r="J440" s="558"/>
    </row>
    <row r="441" spans="1:10">
      <c r="A441" s="564"/>
      <c r="B441" s="553"/>
      <c r="C441" s="565"/>
      <c r="D441" s="566"/>
      <c r="E441" s="567"/>
      <c r="F441" s="553"/>
      <c r="G441" s="557"/>
      <c r="H441" s="558"/>
      <c r="I441" s="558"/>
      <c r="J441" s="558"/>
    </row>
    <row r="442" spans="1:10">
      <c r="A442" s="564"/>
      <c r="B442" s="553"/>
      <c r="C442" s="565"/>
      <c r="D442" s="566"/>
      <c r="E442" s="567"/>
      <c r="F442" s="553"/>
      <c r="G442" s="557"/>
      <c r="H442" s="558"/>
      <c r="I442" s="558"/>
      <c r="J442" s="558"/>
    </row>
    <row r="443" spans="1:10">
      <c r="A443" s="564"/>
      <c r="B443" s="553"/>
      <c r="C443" s="565"/>
      <c r="D443" s="566"/>
      <c r="E443" s="567"/>
      <c r="F443" s="553"/>
      <c r="G443" s="557"/>
      <c r="H443" s="558"/>
      <c r="I443" s="558"/>
      <c r="J443" s="558"/>
    </row>
    <row r="444" spans="1:10">
      <c r="A444" s="564"/>
      <c r="B444" s="553"/>
      <c r="C444" s="565"/>
      <c r="D444" s="566"/>
      <c r="E444" s="567"/>
      <c r="F444" s="553"/>
      <c r="G444" s="557"/>
      <c r="H444" s="558"/>
      <c r="I444" s="558"/>
      <c r="J444" s="558"/>
    </row>
    <row r="445" spans="1:10">
      <c r="A445" s="564"/>
      <c r="B445" s="553"/>
      <c r="C445" s="565"/>
      <c r="D445" s="566"/>
      <c r="E445" s="567"/>
      <c r="F445" s="553"/>
      <c r="G445" s="557"/>
      <c r="H445" s="558"/>
      <c r="I445" s="558"/>
      <c r="J445" s="558"/>
    </row>
    <row r="446" spans="1:10">
      <c r="A446" s="564"/>
      <c r="B446" s="553"/>
      <c r="C446" s="565"/>
      <c r="D446" s="566"/>
      <c r="E446" s="567"/>
      <c r="F446" s="553"/>
      <c r="G446" s="557"/>
      <c r="H446" s="558"/>
      <c r="I446" s="558"/>
      <c r="J446" s="558"/>
    </row>
    <row r="447" spans="1:10">
      <c r="A447" s="564"/>
      <c r="B447" s="553"/>
      <c r="C447" s="565"/>
      <c r="D447" s="566"/>
      <c r="E447" s="567"/>
      <c r="F447" s="553"/>
      <c r="G447" s="557"/>
      <c r="H447" s="558"/>
      <c r="I447" s="558"/>
      <c r="J447" s="558"/>
    </row>
    <row r="448" spans="1:10">
      <c r="A448" s="564"/>
      <c r="B448" s="553"/>
      <c r="C448" s="565"/>
      <c r="D448" s="566"/>
      <c r="E448" s="567"/>
      <c r="F448" s="553"/>
      <c r="G448" s="557"/>
      <c r="H448" s="558"/>
      <c r="I448" s="558"/>
      <c r="J448" s="558"/>
    </row>
    <row r="449" spans="1:10">
      <c r="A449" s="564"/>
      <c r="B449" s="553"/>
      <c r="C449" s="565"/>
      <c r="D449" s="566"/>
      <c r="E449" s="567"/>
      <c r="F449" s="553"/>
      <c r="G449" s="557"/>
      <c r="H449" s="558"/>
      <c r="I449" s="558"/>
      <c r="J449" s="558"/>
    </row>
    <row r="450" spans="1:10">
      <c r="A450" s="564"/>
      <c r="B450" s="553"/>
      <c r="C450" s="565"/>
      <c r="D450" s="566"/>
      <c r="E450" s="567"/>
      <c r="F450" s="553"/>
      <c r="G450" s="557"/>
      <c r="H450" s="558"/>
      <c r="I450" s="558"/>
      <c r="J450" s="558"/>
    </row>
    <row r="451" spans="1:10">
      <c r="A451" s="564"/>
      <c r="B451" s="553"/>
      <c r="C451" s="565"/>
      <c r="D451" s="566"/>
      <c r="E451" s="567"/>
      <c r="F451" s="553"/>
      <c r="G451" s="557"/>
      <c r="H451" s="558"/>
      <c r="I451" s="558"/>
      <c r="J451" s="558"/>
    </row>
    <row r="452" spans="1:10">
      <c r="A452" s="564"/>
      <c r="B452" s="553"/>
      <c r="C452" s="565"/>
      <c r="D452" s="566"/>
      <c r="E452" s="567"/>
      <c r="F452" s="553"/>
      <c r="G452" s="557"/>
      <c r="H452" s="558"/>
      <c r="I452" s="558"/>
      <c r="J452" s="558"/>
    </row>
    <row r="453" spans="1:10">
      <c r="A453" s="564"/>
      <c r="B453" s="553"/>
      <c r="C453" s="565"/>
      <c r="D453" s="566"/>
      <c r="E453" s="567"/>
      <c r="F453" s="553"/>
      <c r="G453" s="557"/>
      <c r="H453" s="558"/>
      <c r="I453" s="558"/>
      <c r="J453" s="558"/>
    </row>
    <row r="454" spans="1:10">
      <c r="A454" s="564"/>
      <c r="B454" s="553"/>
      <c r="C454" s="565"/>
      <c r="D454" s="566"/>
      <c r="E454" s="567"/>
      <c r="F454" s="553"/>
      <c r="G454" s="557"/>
      <c r="H454" s="558"/>
      <c r="I454" s="558"/>
      <c r="J454" s="558"/>
    </row>
    <row r="455" spans="1:10">
      <c r="A455" s="564"/>
      <c r="B455" s="553"/>
      <c r="C455" s="565"/>
      <c r="D455" s="566"/>
      <c r="E455" s="567"/>
      <c r="F455" s="553"/>
      <c r="G455" s="557"/>
      <c r="H455" s="558"/>
      <c r="I455" s="558"/>
      <c r="J455" s="558"/>
    </row>
    <row r="456" spans="1:10">
      <c r="A456" s="564"/>
      <c r="B456" s="553"/>
      <c r="C456" s="565"/>
      <c r="D456" s="566"/>
      <c r="E456" s="567"/>
      <c r="F456" s="553"/>
      <c r="G456" s="557"/>
      <c r="H456" s="558"/>
      <c r="I456" s="558"/>
      <c r="J456" s="558"/>
    </row>
    <row r="457" spans="1:10">
      <c r="A457" s="564"/>
      <c r="B457" s="553"/>
      <c r="C457" s="565"/>
      <c r="D457" s="566"/>
      <c r="E457" s="567"/>
      <c r="F457" s="553"/>
      <c r="G457" s="557"/>
      <c r="H457" s="558"/>
      <c r="I457" s="558"/>
      <c r="J457" s="558"/>
    </row>
    <row r="458" spans="1:10">
      <c r="A458" s="564"/>
      <c r="B458" s="553"/>
      <c r="C458" s="565"/>
      <c r="D458" s="566"/>
      <c r="E458" s="567"/>
      <c r="F458" s="553"/>
      <c r="G458" s="557"/>
      <c r="H458" s="558"/>
      <c r="I458" s="558"/>
      <c r="J458" s="558"/>
    </row>
    <row r="459" spans="1:10">
      <c r="A459" s="564"/>
      <c r="B459" s="553"/>
      <c r="C459" s="565"/>
      <c r="D459" s="566"/>
      <c r="E459" s="567"/>
      <c r="F459" s="553"/>
      <c r="G459" s="557"/>
      <c r="H459" s="558"/>
      <c r="I459" s="558"/>
      <c r="J459" s="558"/>
    </row>
    <row r="460" spans="1:10">
      <c r="A460" s="564"/>
      <c r="B460" s="553"/>
      <c r="C460" s="565"/>
      <c r="D460" s="566"/>
      <c r="E460" s="567"/>
      <c r="F460" s="553"/>
      <c r="G460" s="557"/>
      <c r="H460" s="558"/>
      <c r="I460" s="558"/>
      <c r="J460" s="558"/>
    </row>
    <row r="461" spans="1:10">
      <c r="A461" s="564"/>
      <c r="B461" s="553"/>
      <c r="C461" s="565"/>
      <c r="D461" s="566"/>
      <c r="E461" s="567"/>
      <c r="F461" s="553"/>
      <c r="G461" s="557"/>
      <c r="H461" s="558"/>
      <c r="I461" s="558"/>
      <c r="J461" s="558"/>
    </row>
    <row r="462" spans="1:10">
      <c r="A462" s="564"/>
      <c r="B462" s="553"/>
      <c r="C462" s="565"/>
      <c r="D462" s="566"/>
      <c r="E462" s="567"/>
      <c r="F462" s="553"/>
      <c r="G462" s="557"/>
      <c r="H462" s="558"/>
      <c r="I462" s="558"/>
      <c r="J462" s="558"/>
    </row>
    <row r="463" spans="1:10">
      <c r="A463" s="564"/>
      <c r="B463" s="553"/>
      <c r="C463" s="565"/>
      <c r="D463" s="566"/>
      <c r="E463" s="567"/>
      <c r="F463" s="553"/>
      <c r="G463" s="557"/>
      <c r="H463" s="558"/>
      <c r="I463" s="558"/>
      <c r="J463" s="558"/>
    </row>
    <row r="464" spans="1:10">
      <c r="A464" s="564"/>
      <c r="B464" s="553"/>
      <c r="C464" s="565"/>
      <c r="D464" s="566"/>
      <c r="E464" s="567"/>
      <c r="F464" s="553"/>
      <c r="G464" s="557"/>
      <c r="H464" s="558"/>
      <c r="I464" s="558"/>
      <c r="J464" s="558"/>
    </row>
    <row r="465" spans="1:10">
      <c r="A465" s="564"/>
      <c r="B465" s="553"/>
      <c r="C465" s="565"/>
      <c r="D465" s="566"/>
      <c r="E465" s="567"/>
      <c r="F465" s="553"/>
      <c r="G465" s="557"/>
      <c r="H465" s="558"/>
      <c r="I465" s="558"/>
      <c r="J465" s="558"/>
    </row>
    <row r="466" spans="1:10">
      <c r="A466" s="564"/>
      <c r="B466" s="553"/>
      <c r="C466" s="565"/>
      <c r="D466" s="566"/>
      <c r="E466" s="567"/>
      <c r="F466" s="553"/>
      <c r="G466" s="557"/>
      <c r="H466" s="558"/>
      <c r="I466" s="558"/>
      <c r="J466" s="558"/>
    </row>
    <row r="467" spans="1:10">
      <c r="A467" s="564"/>
      <c r="B467" s="553"/>
      <c r="C467" s="565"/>
      <c r="D467" s="566"/>
      <c r="E467" s="567"/>
      <c r="F467" s="553"/>
      <c r="G467" s="557"/>
      <c r="H467" s="558"/>
      <c r="I467" s="558"/>
      <c r="J467" s="558"/>
    </row>
    <row r="468" spans="1:10">
      <c r="A468" s="564"/>
      <c r="B468" s="553"/>
      <c r="C468" s="565"/>
      <c r="D468" s="566"/>
      <c r="E468" s="567"/>
      <c r="F468" s="553"/>
      <c r="G468" s="557"/>
      <c r="H468" s="558"/>
      <c r="I468" s="558"/>
      <c r="J468" s="558"/>
    </row>
    <row r="469" spans="1:10">
      <c r="A469" s="564"/>
      <c r="B469" s="553"/>
      <c r="C469" s="565"/>
      <c r="D469" s="566"/>
      <c r="E469" s="567"/>
      <c r="F469" s="553"/>
      <c r="G469" s="557"/>
      <c r="H469" s="558"/>
      <c r="I469" s="558"/>
      <c r="J469" s="558"/>
    </row>
    <row r="470" spans="1:10">
      <c r="A470" s="564"/>
      <c r="B470" s="553"/>
      <c r="C470" s="565"/>
      <c r="D470" s="566"/>
      <c r="E470" s="567"/>
      <c r="F470" s="553"/>
      <c r="G470" s="557"/>
      <c r="H470" s="558"/>
      <c r="I470" s="558"/>
      <c r="J470" s="558"/>
    </row>
    <row r="471" spans="1:10">
      <c r="A471" s="564"/>
      <c r="B471" s="553"/>
      <c r="C471" s="565"/>
      <c r="D471" s="566"/>
      <c r="E471" s="567"/>
      <c r="F471" s="553"/>
      <c r="G471" s="557"/>
      <c r="H471" s="558"/>
      <c r="I471" s="558"/>
      <c r="J471" s="558"/>
    </row>
    <row r="472" spans="1:10">
      <c r="A472" s="564"/>
      <c r="B472" s="553"/>
      <c r="C472" s="565"/>
      <c r="D472" s="566"/>
      <c r="E472" s="567"/>
      <c r="F472" s="553"/>
      <c r="G472" s="557"/>
      <c r="H472" s="558"/>
      <c r="I472" s="558"/>
      <c r="J472" s="558"/>
    </row>
    <row r="473" spans="1:10">
      <c r="A473" s="564"/>
      <c r="B473" s="553"/>
      <c r="C473" s="565"/>
      <c r="D473" s="566"/>
      <c r="E473" s="567"/>
      <c r="F473" s="553"/>
      <c r="G473" s="557"/>
      <c r="H473" s="558"/>
      <c r="I473" s="558"/>
      <c r="J473" s="558"/>
    </row>
    <row r="474" spans="1:10">
      <c r="A474" s="564"/>
      <c r="B474" s="553"/>
      <c r="C474" s="565"/>
      <c r="D474" s="566"/>
      <c r="E474" s="567"/>
      <c r="F474" s="553"/>
      <c r="G474" s="557"/>
      <c r="H474" s="558"/>
      <c r="I474" s="558"/>
      <c r="J474" s="558"/>
    </row>
    <row r="475" spans="1:10">
      <c r="A475" s="564"/>
      <c r="B475" s="553"/>
      <c r="C475" s="565"/>
      <c r="D475" s="566"/>
      <c r="E475" s="567"/>
      <c r="F475" s="553"/>
      <c r="G475" s="557"/>
      <c r="H475" s="558"/>
      <c r="I475" s="558"/>
      <c r="J475" s="558"/>
    </row>
    <row r="476" spans="1:10">
      <c r="A476" s="564"/>
      <c r="B476" s="553"/>
      <c r="C476" s="565"/>
      <c r="D476" s="566"/>
      <c r="E476" s="567"/>
      <c r="F476" s="553"/>
      <c r="G476" s="557"/>
      <c r="H476" s="558"/>
      <c r="I476" s="558"/>
      <c r="J476" s="558"/>
    </row>
    <row r="477" spans="1:10">
      <c r="A477" s="564"/>
      <c r="B477" s="553"/>
      <c r="C477" s="565"/>
      <c r="D477" s="566"/>
      <c r="E477" s="567"/>
      <c r="F477" s="553"/>
      <c r="G477" s="557"/>
      <c r="H477" s="558"/>
      <c r="I477" s="558"/>
      <c r="J477" s="558"/>
    </row>
    <row r="478" spans="1:10">
      <c r="A478" s="564"/>
      <c r="B478" s="553"/>
      <c r="C478" s="565"/>
      <c r="D478" s="566"/>
      <c r="E478" s="567"/>
      <c r="F478" s="553"/>
      <c r="G478" s="557"/>
      <c r="H478" s="558"/>
      <c r="I478" s="558"/>
      <c r="J478" s="558"/>
    </row>
    <row r="479" spans="1:10">
      <c r="A479" s="564"/>
      <c r="B479" s="553"/>
      <c r="C479" s="565"/>
      <c r="D479" s="566"/>
      <c r="E479" s="567"/>
      <c r="F479" s="553"/>
      <c r="G479" s="557"/>
      <c r="H479" s="558"/>
      <c r="I479" s="558"/>
      <c r="J479" s="558"/>
    </row>
    <row r="480" spans="1:10">
      <c r="A480" s="564"/>
      <c r="B480" s="553"/>
      <c r="C480" s="565"/>
      <c r="D480" s="566"/>
      <c r="E480" s="567"/>
      <c r="F480" s="553"/>
      <c r="G480" s="557"/>
      <c r="H480" s="558"/>
      <c r="I480" s="558"/>
      <c r="J480" s="558"/>
    </row>
    <row r="481" spans="1:10">
      <c r="A481" s="564"/>
      <c r="B481" s="553"/>
      <c r="C481" s="565"/>
      <c r="D481" s="566"/>
      <c r="E481" s="567"/>
      <c r="F481" s="553"/>
      <c r="G481" s="557"/>
      <c r="H481" s="558"/>
      <c r="I481" s="558"/>
      <c r="J481" s="558"/>
    </row>
    <row r="482" spans="1:10">
      <c r="A482" s="564"/>
      <c r="B482" s="553"/>
      <c r="C482" s="565"/>
      <c r="D482" s="566"/>
      <c r="E482" s="567"/>
      <c r="F482" s="553"/>
      <c r="G482" s="557"/>
      <c r="H482" s="558"/>
      <c r="I482" s="558"/>
      <c r="J482" s="558"/>
    </row>
    <row r="483" spans="1:10">
      <c r="A483" s="564"/>
      <c r="B483" s="553"/>
      <c r="C483" s="565"/>
      <c r="D483" s="566"/>
      <c r="E483" s="567"/>
      <c r="F483" s="553"/>
      <c r="G483" s="557"/>
      <c r="H483" s="558"/>
      <c r="I483" s="558"/>
      <c r="J483" s="558"/>
    </row>
    <row r="484" spans="1:10">
      <c r="A484" s="564"/>
      <c r="B484" s="553"/>
      <c r="C484" s="565"/>
      <c r="D484" s="566"/>
      <c r="E484" s="567"/>
      <c r="F484" s="553"/>
      <c r="G484" s="557"/>
      <c r="H484" s="558"/>
      <c r="I484" s="558"/>
      <c r="J484" s="558"/>
    </row>
    <row r="485" spans="1:10">
      <c r="A485" s="564"/>
      <c r="B485" s="553"/>
      <c r="C485" s="565"/>
      <c r="D485" s="566"/>
      <c r="E485" s="567"/>
      <c r="F485" s="553"/>
      <c r="G485" s="557"/>
      <c r="H485" s="558"/>
      <c r="I485" s="558"/>
      <c r="J485" s="558"/>
    </row>
    <row r="486" spans="1:10">
      <c r="A486" s="564"/>
      <c r="B486" s="553"/>
      <c r="C486" s="565"/>
      <c r="D486" s="566"/>
      <c r="E486" s="567"/>
      <c r="F486" s="553"/>
      <c r="G486" s="557"/>
      <c r="H486" s="558"/>
      <c r="I486" s="558"/>
      <c r="J486" s="558"/>
    </row>
    <row r="487" spans="1:10">
      <c r="A487" s="564"/>
      <c r="B487" s="553"/>
      <c r="C487" s="565"/>
      <c r="D487" s="566"/>
      <c r="E487" s="567"/>
      <c r="F487" s="553"/>
      <c r="G487" s="557"/>
      <c r="H487" s="558"/>
      <c r="I487" s="558"/>
      <c r="J487" s="558"/>
    </row>
    <row r="488" spans="1:10">
      <c r="A488" s="564"/>
      <c r="B488" s="553"/>
      <c r="C488" s="565"/>
      <c r="D488" s="566"/>
      <c r="E488" s="567"/>
      <c r="F488" s="553"/>
      <c r="G488" s="557"/>
      <c r="H488" s="558"/>
      <c r="I488" s="558"/>
      <c r="J488" s="558"/>
    </row>
    <row r="489" spans="1:10">
      <c r="A489" s="564"/>
      <c r="B489" s="553"/>
      <c r="C489" s="565"/>
      <c r="D489" s="566"/>
      <c r="E489" s="567"/>
      <c r="F489" s="553"/>
      <c r="G489" s="557"/>
      <c r="H489" s="558"/>
      <c r="I489" s="558"/>
      <c r="J489" s="558"/>
    </row>
    <row r="490" spans="1:10">
      <c r="A490" s="564"/>
      <c r="B490" s="553"/>
      <c r="C490" s="565"/>
      <c r="D490" s="566"/>
      <c r="E490" s="567"/>
      <c r="F490" s="553"/>
      <c r="G490" s="557"/>
      <c r="H490" s="558"/>
      <c r="I490" s="558"/>
      <c r="J490" s="558"/>
    </row>
    <row r="491" spans="1:10">
      <c r="A491" s="564"/>
      <c r="B491" s="553"/>
      <c r="C491" s="565"/>
      <c r="D491" s="566"/>
      <c r="E491" s="567"/>
      <c r="F491" s="553"/>
      <c r="G491" s="557"/>
      <c r="H491" s="558"/>
      <c r="I491" s="558"/>
      <c r="J491" s="558"/>
    </row>
    <row r="492" spans="1:10">
      <c r="A492" s="564"/>
      <c r="B492" s="553"/>
      <c r="C492" s="565"/>
      <c r="D492" s="566"/>
      <c r="E492" s="567"/>
      <c r="F492" s="553"/>
      <c r="G492" s="557"/>
      <c r="H492" s="558"/>
      <c r="I492" s="558"/>
      <c r="J492" s="558"/>
    </row>
    <row r="493" spans="1:10">
      <c r="A493" s="564"/>
      <c r="B493" s="553"/>
      <c r="C493" s="565"/>
      <c r="D493" s="566"/>
      <c r="E493" s="567"/>
      <c r="F493" s="553"/>
      <c r="G493" s="557"/>
      <c r="H493" s="558"/>
      <c r="I493" s="558"/>
      <c r="J493" s="558"/>
    </row>
    <row r="494" spans="1:10">
      <c r="A494" s="564"/>
      <c r="B494" s="553"/>
      <c r="C494" s="565"/>
      <c r="D494" s="566"/>
      <c r="E494" s="567"/>
      <c r="F494" s="553"/>
      <c r="G494" s="557"/>
      <c r="H494" s="558"/>
      <c r="I494" s="558"/>
      <c r="J494" s="558"/>
    </row>
    <row r="495" spans="1:10">
      <c r="A495" s="564"/>
      <c r="B495" s="553"/>
      <c r="C495" s="565"/>
      <c r="D495" s="566"/>
      <c r="E495" s="567"/>
      <c r="F495" s="553"/>
      <c r="G495" s="557"/>
      <c r="H495" s="558"/>
      <c r="I495" s="558"/>
      <c r="J495" s="558"/>
    </row>
    <row r="496" spans="1:10">
      <c r="A496" s="564"/>
      <c r="B496" s="553"/>
      <c r="C496" s="565"/>
      <c r="D496" s="566"/>
      <c r="E496" s="567"/>
      <c r="F496" s="553"/>
      <c r="G496" s="557"/>
      <c r="H496" s="558"/>
      <c r="I496" s="558"/>
      <c r="J496" s="558"/>
    </row>
    <row r="497" spans="1:10">
      <c r="A497" s="564"/>
      <c r="B497" s="553"/>
      <c r="C497" s="565"/>
      <c r="D497" s="566"/>
      <c r="E497" s="567"/>
      <c r="F497" s="553"/>
      <c r="G497" s="557"/>
      <c r="H497" s="558"/>
      <c r="I497" s="558"/>
      <c r="J497" s="558"/>
    </row>
    <row r="498" spans="1:10">
      <c r="A498" s="564"/>
      <c r="B498" s="553"/>
      <c r="C498" s="565"/>
      <c r="D498" s="566"/>
      <c r="E498" s="567"/>
      <c r="F498" s="553"/>
      <c r="G498" s="557"/>
      <c r="H498" s="558"/>
      <c r="I498" s="558"/>
      <c r="J498" s="558"/>
    </row>
    <row r="499" spans="1:10">
      <c r="A499" s="564"/>
      <c r="B499" s="553"/>
      <c r="C499" s="565"/>
      <c r="D499" s="566"/>
      <c r="E499" s="567"/>
      <c r="F499" s="553"/>
      <c r="G499" s="557"/>
      <c r="H499" s="558"/>
      <c r="I499" s="558"/>
      <c r="J499" s="558"/>
    </row>
    <row r="500" spans="1:10">
      <c r="A500" s="564"/>
      <c r="B500" s="553"/>
      <c r="C500" s="565"/>
      <c r="D500" s="566"/>
      <c r="E500" s="567"/>
      <c r="F500" s="553"/>
      <c r="G500" s="557"/>
      <c r="H500" s="558"/>
      <c r="I500" s="558"/>
      <c r="J500" s="558"/>
    </row>
    <row r="501" spans="1:10">
      <c r="A501" s="564"/>
      <c r="B501" s="553"/>
      <c r="C501" s="565"/>
      <c r="D501" s="566"/>
      <c r="E501" s="567"/>
      <c r="F501" s="553"/>
      <c r="G501" s="557"/>
      <c r="H501" s="558"/>
      <c r="I501" s="558"/>
      <c r="J501" s="558"/>
    </row>
    <row r="502" spans="1:10">
      <c r="A502" s="564"/>
      <c r="B502" s="553"/>
      <c r="C502" s="565"/>
      <c r="D502" s="566"/>
      <c r="E502" s="567"/>
      <c r="F502" s="553"/>
      <c r="G502" s="557"/>
      <c r="H502" s="558"/>
      <c r="I502" s="558"/>
      <c r="J502" s="558"/>
    </row>
    <row r="503" spans="1:10">
      <c r="A503" s="564"/>
      <c r="B503" s="553"/>
      <c r="C503" s="565"/>
      <c r="D503" s="566"/>
      <c r="E503" s="567"/>
      <c r="F503" s="553"/>
      <c r="G503" s="557"/>
      <c r="H503" s="558"/>
      <c r="I503" s="558"/>
      <c r="J503" s="558"/>
    </row>
    <row r="504" spans="1:10">
      <c r="A504" s="564"/>
      <c r="B504" s="553"/>
      <c r="C504" s="565"/>
      <c r="D504" s="566"/>
      <c r="E504" s="567"/>
      <c r="F504" s="553"/>
      <c r="G504" s="557"/>
      <c r="H504" s="558"/>
      <c r="I504" s="558"/>
      <c r="J504" s="558"/>
    </row>
    <row r="505" spans="1:10">
      <c r="A505" s="564"/>
      <c r="B505" s="553"/>
      <c r="C505" s="565"/>
      <c r="D505" s="566"/>
      <c r="E505" s="567"/>
      <c r="F505" s="553"/>
      <c r="G505" s="557"/>
      <c r="H505" s="558"/>
      <c r="I505" s="558"/>
      <c r="J505" s="558"/>
    </row>
    <row r="506" spans="1:10">
      <c r="A506" s="564"/>
      <c r="B506" s="553"/>
      <c r="C506" s="565"/>
      <c r="D506" s="566"/>
      <c r="E506" s="567"/>
      <c r="F506" s="553"/>
      <c r="G506" s="557"/>
      <c r="H506" s="558"/>
      <c r="I506" s="558"/>
      <c r="J506" s="558"/>
    </row>
    <row r="507" spans="1:10">
      <c r="A507" s="564"/>
      <c r="B507" s="553"/>
      <c r="C507" s="565"/>
      <c r="D507" s="566"/>
      <c r="E507" s="567"/>
      <c r="F507" s="553"/>
      <c r="G507" s="557"/>
      <c r="H507" s="558"/>
      <c r="I507" s="558"/>
      <c r="J507" s="558"/>
    </row>
    <row r="508" spans="1:10">
      <c r="A508" s="564"/>
      <c r="B508" s="553"/>
      <c r="C508" s="565"/>
      <c r="D508" s="566"/>
      <c r="E508" s="567"/>
      <c r="F508" s="553"/>
      <c r="G508" s="557"/>
      <c r="H508" s="558"/>
      <c r="I508" s="558"/>
      <c r="J508" s="558"/>
    </row>
    <row r="509" spans="1:10">
      <c r="A509" s="564"/>
      <c r="B509" s="553"/>
      <c r="C509" s="565"/>
      <c r="D509" s="566"/>
      <c r="E509" s="567"/>
      <c r="F509" s="553"/>
      <c r="G509" s="557"/>
      <c r="H509" s="558"/>
      <c r="I509" s="558"/>
      <c r="J509" s="558"/>
    </row>
    <row r="510" spans="1:10">
      <c r="A510" s="564"/>
      <c r="B510" s="553"/>
      <c r="C510" s="565"/>
      <c r="D510" s="566"/>
      <c r="E510" s="567"/>
      <c r="F510" s="553"/>
      <c r="G510" s="557"/>
      <c r="H510" s="558"/>
      <c r="I510" s="558"/>
      <c r="J510" s="558"/>
    </row>
    <row r="511" spans="1:10">
      <c r="A511" s="564"/>
      <c r="B511" s="553"/>
      <c r="C511" s="565"/>
      <c r="D511" s="566"/>
      <c r="E511" s="567"/>
      <c r="F511" s="553"/>
      <c r="G511" s="557"/>
      <c r="H511" s="558"/>
      <c r="I511" s="558"/>
      <c r="J511" s="558"/>
    </row>
    <row r="512" spans="1:10">
      <c r="A512" s="564"/>
      <c r="B512" s="553"/>
      <c r="C512" s="565"/>
      <c r="D512" s="566"/>
      <c r="E512" s="567"/>
      <c r="F512" s="553"/>
      <c r="G512" s="557"/>
      <c r="H512" s="558"/>
      <c r="I512" s="558"/>
      <c r="J512" s="558"/>
    </row>
    <row r="513" spans="1:10">
      <c r="A513" s="564"/>
      <c r="B513" s="553"/>
      <c r="C513" s="565"/>
      <c r="D513" s="566"/>
      <c r="E513" s="567"/>
      <c r="F513" s="553"/>
      <c r="G513" s="557"/>
      <c r="H513" s="558"/>
      <c r="I513" s="558"/>
      <c r="J513" s="558"/>
    </row>
    <row r="514" spans="1:10">
      <c r="A514" s="564"/>
      <c r="B514" s="553"/>
      <c r="C514" s="565"/>
      <c r="D514" s="566"/>
      <c r="E514" s="567"/>
      <c r="F514" s="553"/>
      <c r="G514" s="557"/>
      <c r="H514" s="558"/>
      <c r="I514" s="558"/>
      <c r="J514" s="558"/>
    </row>
    <row r="515" spans="1:10">
      <c r="A515" s="564"/>
      <c r="B515" s="553"/>
      <c r="C515" s="565"/>
      <c r="D515" s="566"/>
      <c r="E515" s="567"/>
      <c r="F515" s="553"/>
      <c r="G515" s="557"/>
      <c r="H515" s="558"/>
      <c r="I515" s="558"/>
      <c r="J515" s="558"/>
    </row>
    <row r="516" spans="1:10">
      <c r="A516" s="564"/>
      <c r="B516" s="553"/>
      <c r="C516" s="565"/>
      <c r="D516" s="566"/>
      <c r="E516" s="567"/>
      <c r="F516" s="553"/>
      <c r="G516" s="557"/>
      <c r="H516" s="558"/>
      <c r="I516" s="558"/>
      <c r="J516" s="558"/>
    </row>
    <row r="517" spans="1:10">
      <c r="A517" s="564"/>
      <c r="B517" s="553"/>
      <c r="C517" s="565"/>
      <c r="D517" s="566"/>
      <c r="E517" s="567"/>
      <c r="F517" s="553"/>
      <c r="G517" s="557"/>
      <c r="H517" s="558"/>
      <c r="I517" s="558"/>
      <c r="J517" s="558"/>
    </row>
    <row r="518" spans="1:10">
      <c r="A518" s="564"/>
      <c r="B518" s="553"/>
      <c r="C518" s="565"/>
      <c r="D518" s="566"/>
      <c r="E518" s="567"/>
      <c r="F518" s="553"/>
      <c r="G518" s="557"/>
      <c r="H518" s="558"/>
      <c r="I518" s="558"/>
      <c r="J518" s="558"/>
    </row>
    <row r="519" spans="1:10">
      <c r="A519" s="564"/>
      <c r="B519" s="553"/>
      <c r="C519" s="565"/>
      <c r="D519" s="566"/>
      <c r="E519" s="567"/>
      <c r="F519" s="553"/>
      <c r="G519" s="557"/>
      <c r="H519" s="558"/>
      <c r="I519" s="558"/>
      <c r="J519" s="558"/>
    </row>
    <row r="520" spans="1:10">
      <c r="A520" s="564"/>
      <c r="B520" s="553"/>
      <c r="C520" s="565"/>
      <c r="D520" s="566"/>
      <c r="E520" s="567"/>
      <c r="F520" s="553"/>
      <c r="G520" s="557"/>
      <c r="H520" s="558"/>
      <c r="I520" s="558"/>
      <c r="J520" s="558"/>
    </row>
    <row r="521" spans="1:10">
      <c r="A521" s="564"/>
      <c r="B521" s="553"/>
      <c r="C521" s="565"/>
      <c r="D521" s="566"/>
      <c r="E521" s="567"/>
      <c r="F521" s="553"/>
      <c r="G521" s="557"/>
      <c r="H521" s="558"/>
      <c r="I521" s="558"/>
      <c r="J521" s="558"/>
    </row>
    <row r="522" spans="1:10">
      <c r="A522" s="564"/>
      <c r="B522" s="553"/>
      <c r="C522" s="565"/>
      <c r="D522" s="566"/>
      <c r="E522" s="567"/>
      <c r="F522" s="553"/>
      <c r="G522" s="557"/>
      <c r="H522" s="558"/>
      <c r="I522" s="558"/>
      <c r="J522" s="558"/>
    </row>
    <row r="523" spans="1:10">
      <c r="A523" s="564"/>
      <c r="B523" s="553"/>
      <c r="C523" s="565"/>
      <c r="D523" s="566"/>
      <c r="E523" s="567"/>
      <c r="F523" s="553"/>
      <c r="G523" s="557"/>
      <c r="H523" s="558"/>
      <c r="I523" s="558"/>
      <c r="J523" s="558"/>
    </row>
    <row r="524" spans="1:10">
      <c r="A524" s="564"/>
      <c r="B524" s="553"/>
      <c r="C524" s="565"/>
      <c r="D524" s="566"/>
      <c r="E524" s="567"/>
      <c r="F524" s="553"/>
      <c r="G524" s="557"/>
      <c r="H524" s="558"/>
      <c r="I524" s="558"/>
      <c r="J524" s="558"/>
    </row>
    <row r="525" spans="1:10">
      <c r="A525" s="564"/>
      <c r="B525" s="553"/>
      <c r="C525" s="565"/>
      <c r="D525" s="566"/>
      <c r="E525" s="567"/>
      <c r="F525" s="553"/>
      <c r="G525" s="557"/>
      <c r="H525" s="558"/>
      <c r="I525" s="558"/>
      <c r="J525" s="558"/>
    </row>
    <row r="526" spans="1:10">
      <c r="A526" s="564"/>
      <c r="B526" s="553"/>
      <c r="C526" s="565"/>
      <c r="D526" s="566"/>
      <c r="E526" s="567"/>
      <c r="F526" s="553"/>
      <c r="G526" s="557"/>
      <c r="H526" s="558"/>
      <c r="I526" s="558"/>
      <c r="J526" s="558"/>
    </row>
    <row r="527" spans="1:10">
      <c r="A527" s="564"/>
      <c r="B527" s="553"/>
      <c r="C527" s="565"/>
      <c r="D527" s="566"/>
      <c r="E527" s="567"/>
      <c r="F527" s="553"/>
      <c r="G527" s="557"/>
      <c r="H527" s="558"/>
      <c r="I527" s="558"/>
      <c r="J527" s="558"/>
    </row>
    <row r="528" spans="1:10">
      <c r="A528" s="564"/>
      <c r="B528" s="553"/>
      <c r="C528" s="565"/>
      <c r="D528" s="566"/>
      <c r="E528" s="567"/>
      <c r="F528" s="553"/>
      <c r="G528" s="557"/>
      <c r="H528" s="558"/>
      <c r="I528" s="558"/>
      <c r="J528" s="558"/>
    </row>
    <row r="529" spans="1:10">
      <c r="A529" s="564"/>
      <c r="B529" s="553"/>
      <c r="C529" s="565"/>
      <c r="D529" s="566"/>
      <c r="E529" s="567"/>
      <c r="F529" s="553"/>
      <c r="G529" s="557"/>
      <c r="H529" s="558"/>
      <c r="I529" s="558"/>
      <c r="J529" s="558"/>
    </row>
    <row r="530" spans="1:10">
      <c r="A530" s="564"/>
      <c r="B530" s="553"/>
      <c r="C530" s="565"/>
      <c r="D530" s="566"/>
      <c r="E530" s="567"/>
      <c r="F530" s="553"/>
      <c r="G530" s="557"/>
      <c r="H530" s="558"/>
      <c r="I530" s="558"/>
      <c r="J530" s="558"/>
    </row>
    <row r="531" spans="1:10">
      <c r="A531" s="564"/>
      <c r="B531" s="553"/>
      <c r="C531" s="565"/>
      <c r="D531" s="566"/>
      <c r="E531" s="567"/>
      <c r="F531" s="553"/>
      <c r="G531" s="557"/>
      <c r="H531" s="558"/>
      <c r="I531" s="558"/>
      <c r="J531" s="558"/>
    </row>
    <row r="532" spans="1:10">
      <c r="A532" s="564"/>
      <c r="B532" s="553"/>
      <c r="C532" s="565"/>
      <c r="D532" s="566"/>
      <c r="E532" s="567"/>
      <c r="F532" s="553"/>
      <c r="G532" s="557"/>
      <c r="H532" s="558"/>
      <c r="I532" s="558"/>
      <c r="J532" s="558"/>
    </row>
    <row r="533" spans="1:10">
      <c r="A533" s="564"/>
      <c r="B533" s="553"/>
      <c r="C533" s="565"/>
      <c r="D533" s="566"/>
      <c r="E533" s="567"/>
      <c r="F533" s="553"/>
      <c r="G533" s="557"/>
      <c r="H533" s="558"/>
      <c r="I533" s="558"/>
      <c r="J533" s="558"/>
    </row>
    <row r="534" spans="1:10">
      <c r="A534" s="564"/>
      <c r="B534" s="553"/>
      <c r="C534" s="565"/>
      <c r="D534" s="566"/>
      <c r="E534" s="567"/>
      <c r="F534" s="553"/>
      <c r="G534" s="557"/>
      <c r="H534" s="558"/>
      <c r="I534" s="558"/>
      <c r="J534" s="558"/>
    </row>
    <row r="535" spans="1:10">
      <c r="A535" s="564"/>
      <c r="B535" s="553"/>
      <c r="C535" s="565"/>
      <c r="D535" s="566"/>
      <c r="E535" s="567"/>
      <c r="F535" s="553"/>
      <c r="G535" s="557"/>
      <c r="H535" s="558"/>
      <c r="I535" s="558"/>
      <c r="J535" s="558"/>
    </row>
    <row r="536" spans="1:10">
      <c r="A536" s="564"/>
      <c r="B536" s="553"/>
      <c r="C536" s="565"/>
      <c r="D536" s="566"/>
      <c r="E536" s="567"/>
      <c r="F536" s="553"/>
      <c r="G536" s="557"/>
      <c r="H536" s="558"/>
      <c r="I536" s="558"/>
      <c r="J536" s="558"/>
    </row>
    <row r="537" spans="1:10">
      <c r="A537" s="564"/>
      <c r="B537" s="553"/>
      <c r="C537" s="565"/>
      <c r="D537" s="566"/>
      <c r="E537" s="567"/>
      <c r="F537" s="553"/>
      <c r="G537" s="557"/>
      <c r="H537" s="558"/>
      <c r="I537" s="558"/>
      <c r="J537" s="558"/>
    </row>
    <row r="538" spans="1:10">
      <c r="A538" s="564"/>
      <c r="B538" s="553"/>
      <c r="C538" s="565"/>
      <c r="D538" s="566"/>
      <c r="E538" s="567"/>
      <c r="F538" s="553"/>
      <c r="G538" s="557"/>
      <c r="H538" s="558"/>
      <c r="I538" s="558"/>
      <c r="J538" s="558"/>
    </row>
    <row r="539" spans="1:10">
      <c r="A539" s="564"/>
      <c r="B539" s="553"/>
      <c r="C539" s="565"/>
      <c r="D539" s="566"/>
      <c r="E539" s="567"/>
      <c r="F539" s="553"/>
      <c r="G539" s="557"/>
      <c r="H539" s="558"/>
      <c r="I539" s="558"/>
      <c r="J539" s="558"/>
    </row>
    <row r="540" spans="1:10">
      <c r="A540" s="564"/>
      <c r="B540" s="553"/>
      <c r="C540" s="565"/>
      <c r="D540" s="566"/>
      <c r="E540" s="567"/>
      <c r="F540" s="553"/>
      <c r="G540" s="557"/>
      <c r="H540" s="558"/>
      <c r="I540" s="558"/>
      <c r="J540" s="558"/>
    </row>
    <row r="541" spans="1:10">
      <c r="A541" s="564"/>
      <c r="B541" s="553"/>
      <c r="C541" s="565"/>
      <c r="D541" s="566"/>
      <c r="E541" s="567"/>
      <c r="F541" s="553"/>
      <c r="G541" s="557"/>
      <c r="H541" s="558"/>
      <c r="I541" s="558"/>
      <c r="J541" s="558"/>
    </row>
    <row r="542" spans="1:10">
      <c r="A542" s="564"/>
      <c r="B542" s="553"/>
      <c r="C542" s="565"/>
      <c r="D542" s="566"/>
      <c r="E542" s="567"/>
      <c r="F542" s="553"/>
      <c r="G542" s="557"/>
      <c r="H542" s="558"/>
      <c r="I542" s="558"/>
      <c r="J542" s="558"/>
    </row>
    <row r="543" spans="1:10">
      <c r="A543" s="564"/>
      <c r="B543" s="553"/>
      <c r="C543" s="565"/>
      <c r="D543" s="566"/>
      <c r="E543" s="567"/>
      <c r="F543" s="553"/>
      <c r="G543" s="557"/>
      <c r="H543" s="558"/>
      <c r="I543" s="558"/>
      <c r="J543" s="558"/>
    </row>
    <row r="544" spans="1:10">
      <c r="A544" s="564"/>
      <c r="B544" s="553"/>
      <c r="C544" s="565"/>
      <c r="D544" s="566"/>
      <c r="E544" s="567"/>
      <c r="F544" s="553"/>
      <c r="G544" s="557"/>
      <c r="H544" s="558"/>
      <c r="I544" s="558"/>
      <c r="J544" s="558"/>
    </row>
    <row r="545" spans="1:10">
      <c r="A545" s="564"/>
      <c r="B545" s="553"/>
      <c r="C545" s="565"/>
      <c r="D545" s="566"/>
      <c r="E545" s="567"/>
      <c r="F545" s="553"/>
      <c r="G545" s="557"/>
      <c r="H545" s="558"/>
      <c r="I545" s="558"/>
      <c r="J545" s="558"/>
    </row>
    <row r="546" spans="1:10">
      <c r="A546" s="564"/>
      <c r="B546" s="553"/>
      <c r="C546" s="565"/>
      <c r="D546" s="566"/>
      <c r="E546" s="567"/>
      <c r="F546" s="553"/>
      <c r="G546" s="557"/>
      <c r="H546" s="558"/>
      <c r="I546" s="558"/>
      <c r="J546" s="558"/>
    </row>
    <row r="547" spans="1:10">
      <c r="A547" s="564"/>
      <c r="B547" s="553"/>
      <c r="C547" s="565"/>
      <c r="D547" s="566"/>
      <c r="E547" s="567"/>
      <c r="F547" s="553"/>
      <c r="G547" s="557"/>
      <c r="H547" s="558"/>
      <c r="I547" s="558"/>
      <c r="J547" s="558"/>
    </row>
    <row r="548" spans="1:10">
      <c r="A548" s="564"/>
      <c r="B548" s="553"/>
      <c r="C548" s="565"/>
      <c r="D548" s="566"/>
      <c r="E548" s="567"/>
      <c r="F548" s="553"/>
      <c r="G548" s="557"/>
      <c r="H548" s="558"/>
      <c r="I548" s="558"/>
      <c r="J548" s="558"/>
    </row>
    <row r="549" spans="1:10">
      <c r="A549" s="564"/>
      <c r="B549" s="553"/>
      <c r="C549" s="565"/>
      <c r="D549" s="566"/>
      <c r="E549" s="567"/>
      <c r="F549" s="553"/>
      <c r="G549" s="557"/>
      <c r="H549" s="558"/>
      <c r="I549" s="558"/>
      <c r="J549" s="558"/>
    </row>
    <row r="550" spans="1:10">
      <c r="A550" s="564"/>
      <c r="B550" s="553"/>
      <c r="C550" s="565"/>
      <c r="D550" s="566"/>
      <c r="E550" s="567"/>
      <c r="F550" s="553"/>
      <c r="G550" s="557"/>
      <c r="H550" s="558"/>
      <c r="I550" s="558"/>
      <c r="J550" s="558"/>
    </row>
    <row r="551" spans="1:10">
      <c r="A551" s="564"/>
      <c r="B551" s="553"/>
      <c r="C551" s="565"/>
      <c r="D551" s="566"/>
      <c r="E551" s="567"/>
      <c r="F551" s="553"/>
      <c r="G551" s="557"/>
      <c r="H551" s="558"/>
      <c r="I551" s="558"/>
      <c r="J551" s="558"/>
    </row>
    <row r="552" spans="1:10">
      <c r="A552" s="564"/>
      <c r="B552" s="553"/>
      <c r="C552" s="565"/>
      <c r="D552" s="566"/>
      <c r="E552" s="567"/>
      <c r="F552" s="553"/>
      <c r="G552" s="557"/>
      <c r="H552" s="558"/>
      <c r="I552" s="558"/>
      <c r="J552" s="558"/>
    </row>
    <row r="553" spans="1:10">
      <c r="A553" s="564"/>
      <c r="B553" s="553"/>
      <c r="C553" s="565"/>
      <c r="D553" s="566"/>
      <c r="E553" s="567"/>
      <c r="F553" s="553"/>
      <c r="G553" s="557"/>
      <c r="H553" s="558"/>
      <c r="I553" s="558"/>
      <c r="J553" s="558"/>
    </row>
    <row r="554" spans="1:10">
      <c r="A554" s="564"/>
      <c r="B554" s="553"/>
      <c r="C554" s="565"/>
      <c r="D554" s="566"/>
      <c r="E554" s="567"/>
      <c r="F554" s="553"/>
      <c r="G554" s="557"/>
      <c r="H554" s="558"/>
      <c r="I554" s="558"/>
      <c r="J554" s="558"/>
    </row>
    <row r="555" spans="1:10">
      <c r="A555" s="564"/>
      <c r="B555" s="553"/>
      <c r="C555" s="565"/>
      <c r="D555" s="566"/>
      <c r="E555" s="567"/>
      <c r="F555" s="553"/>
      <c r="G555" s="557"/>
      <c r="H555" s="558"/>
      <c r="I555" s="558"/>
      <c r="J555" s="558"/>
    </row>
    <row r="556" spans="1:10">
      <c r="A556" s="564"/>
      <c r="B556" s="553"/>
      <c r="C556" s="565"/>
      <c r="D556" s="566"/>
      <c r="E556" s="567"/>
      <c r="F556" s="553"/>
      <c r="G556" s="557"/>
      <c r="H556" s="558"/>
      <c r="I556" s="558"/>
      <c r="J556" s="558"/>
    </row>
    <row r="557" spans="1:10">
      <c r="A557" s="564"/>
      <c r="B557" s="553"/>
      <c r="C557" s="565"/>
      <c r="D557" s="566"/>
      <c r="E557" s="567"/>
      <c r="F557" s="553"/>
      <c r="G557" s="557"/>
      <c r="H557" s="558"/>
      <c r="I557" s="558"/>
      <c r="J557" s="558"/>
    </row>
    <row r="558" spans="1:10">
      <c r="A558" s="564"/>
      <c r="B558" s="553"/>
      <c r="C558" s="565"/>
      <c r="D558" s="566"/>
      <c r="E558" s="567"/>
      <c r="F558" s="553"/>
      <c r="G558" s="557"/>
      <c r="H558" s="558"/>
      <c r="I558" s="558"/>
      <c r="J558" s="558"/>
    </row>
    <row r="559" spans="1:10">
      <c r="A559" s="564"/>
      <c r="B559" s="553"/>
      <c r="C559" s="565"/>
      <c r="D559" s="566"/>
      <c r="E559" s="567"/>
      <c r="F559" s="553"/>
      <c r="G559" s="557"/>
      <c r="H559" s="558"/>
      <c r="I559" s="558"/>
      <c r="J559" s="558"/>
    </row>
    <row r="560" spans="1:10">
      <c r="A560" s="564"/>
      <c r="B560" s="553"/>
      <c r="C560" s="565"/>
      <c r="D560" s="566"/>
      <c r="E560" s="567"/>
      <c r="F560" s="553"/>
      <c r="G560" s="557"/>
      <c r="H560" s="558"/>
      <c r="I560" s="558"/>
      <c r="J560" s="558"/>
    </row>
    <row r="561" spans="1:10">
      <c r="A561" s="564"/>
      <c r="B561" s="553"/>
      <c r="C561" s="565"/>
      <c r="D561" s="566"/>
      <c r="E561" s="567"/>
      <c r="F561" s="553"/>
      <c r="G561" s="557"/>
      <c r="H561" s="558"/>
      <c r="I561" s="558"/>
      <c r="J561" s="558"/>
    </row>
    <row r="562" spans="1:10">
      <c r="A562" s="564"/>
      <c r="B562" s="553"/>
      <c r="C562" s="565"/>
      <c r="D562" s="566"/>
      <c r="E562" s="567"/>
      <c r="F562" s="553"/>
      <c r="G562" s="557"/>
      <c r="H562" s="558"/>
      <c r="I562" s="558"/>
      <c r="J562" s="558"/>
    </row>
    <row r="563" spans="1:10">
      <c r="A563" s="564"/>
      <c r="B563" s="553"/>
      <c r="C563" s="565"/>
      <c r="D563" s="566"/>
      <c r="E563" s="567"/>
      <c r="F563" s="553"/>
      <c r="G563" s="557"/>
      <c r="H563" s="558"/>
      <c r="I563" s="558"/>
      <c r="J563" s="558"/>
    </row>
    <row r="564" spans="1:10">
      <c r="A564" s="564"/>
      <c r="B564" s="553"/>
      <c r="C564" s="565"/>
      <c r="D564" s="566"/>
      <c r="E564" s="567"/>
      <c r="F564" s="553"/>
      <c r="G564" s="557"/>
      <c r="H564" s="558"/>
      <c r="I564" s="558"/>
      <c r="J564" s="558"/>
    </row>
    <row r="565" spans="1:10">
      <c r="A565" s="564"/>
      <c r="B565" s="553"/>
      <c r="C565" s="565"/>
      <c r="D565" s="566"/>
      <c r="E565" s="567"/>
      <c r="F565" s="553"/>
      <c r="G565" s="557"/>
      <c r="H565" s="558"/>
      <c r="I565" s="558"/>
      <c r="J565" s="558"/>
    </row>
    <row r="566" spans="1:10">
      <c r="A566" s="564"/>
      <c r="B566" s="553"/>
      <c r="C566" s="565"/>
      <c r="D566" s="566"/>
      <c r="E566" s="567"/>
      <c r="F566" s="553"/>
      <c r="G566" s="557"/>
      <c r="H566" s="558"/>
      <c r="I566" s="558"/>
      <c r="J566" s="558"/>
    </row>
    <row r="567" spans="1:10">
      <c r="A567" s="564"/>
      <c r="B567" s="553"/>
      <c r="C567" s="565"/>
      <c r="D567" s="566"/>
      <c r="E567" s="567"/>
      <c r="F567" s="553"/>
      <c r="G567" s="557"/>
      <c r="H567" s="558"/>
      <c r="I567" s="558"/>
      <c r="J567" s="558"/>
    </row>
    <row r="568" spans="1:10">
      <c r="A568" s="564"/>
      <c r="B568" s="553"/>
      <c r="C568" s="565"/>
      <c r="D568" s="566"/>
      <c r="E568" s="567"/>
      <c r="F568" s="553"/>
      <c r="G568" s="557"/>
      <c r="H568" s="558"/>
      <c r="I568" s="558"/>
      <c r="J568" s="558"/>
    </row>
    <row r="569" spans="1:10">
      <c r="A569" s="564"/>
      <c r="B569" s="553"/>
      <c r="C569" s="565"/>
      <c r="D569" s="566"/>
      <c r="E569" s="567"/>
      <c r="F569" s="553"/>
      <c r="G569" s="557"/>
      <c r="H569" s="558"/>
      <c r="I569" s="558"/>
      <c r="J569" s="558"/>
    </row>
    <row r="570" spans="1:10">
      <c r="A570" s="564"/>
      <c r="B570" s="553"/>
      <c r="C570" s="565"/>
      <c r="D570" s="566"/>
      <c r="E570" s="567"/>
      <c r="F570" s="553"/>
      <c r="G570" s="557"/>
      <c r="H570" s="558"/>
      <c r="I570" s="558"/>
      <c r="J570" s="558"/>
    </row>
    <row r="571" spans="1:10">
      <c r="A571" s="564"/>
      <c r="B571" s="553"/>
      <c r="C571" s="565"/>
      <c r="D571" s="566"/>
      <c r="E571" s="567"/>
      <c r="F571" s="553"/>
      <c r="G571" s="557"/>
      <c r="H571" s="558"/>
      <c r="I571" s="558"/>
      <c r="J571" s="558"/>
    </row>
    <row r="572" spans="1:10">
      <c r="A572" s="564"/>
      <c r="B572" s="553"/>
      <c r="C572" s="565"/>
      <c r="D572" s="566"/>
      <c r="E572" s="567"/>
      <c r="F572" s="553"/>
      <c r="G572" s="557"/>
      <c r="H572" s="558"/>
      <c r="I572" s="558"/>
      <c r="J572" s="558"/>
    </row>
    <row r="573" spans="1:10">
      <c r="A573" s="564"/>
      <c r="B573" s="553"/>
      <c r="C573" s="565"/>
      <c r="D573" s="566"/>
      <c r="E573" s="567"/>
      <c r="F573" s="553"/>
      <c r="G573" s="557"/>
      <c r="H573" s="558"/>
      <c r="I573" s="558"/>
      <c r="J573" s="558"/>
    </row>
    <row r="574" spans="1:10">
      <c r="A574" s="564"/>
      <c r="B574" s="553"/>
      <c r="C574" s="565"/>
      <c r="D574" s="566"/>
      <c r="E574" s="567"/>
      <c r="F574" s="553"/>
      <c r="G574" s="557"/>
      <c r="H574" s="558"/>
      <c r="I574" s="558"/>
      <c r="J574" s="558"/>
    </row>
    <row r="575" spans="1:10">
      <c r="A575" s="564"/>
      <c r="B575" s="553"/>
      <c r="C575" s="565"/>
      <c r="D575" s="566"/>
      <c r="E575" s="567"/>
      <c r="F575" s="553"/>
      <c r="G575" s="557"/>
      <c r="H575" s="558"/>
      <c r="I575" s="558"/>
      <c r="J575" s="558"/>
    </row>
    <row r="576" spans="1:10">
      <c r="A576" s="564"/>
      <c r="B576" s="553"/>
      <c r="C576" s="565"/>
      <c r="D576" s="566"/>
      <c r="E576" s="567"/>
      <c r="F576" s="553"/>
      <c r="G576" s="557"/>
      <c r="H576" s="558"/>
      <c r="I576" s="558"/>
      <c r="J576" s="558"/>
    </row>
    <row r="577" spans="1:10">
      <c r="A577" s="564"/>
      <c r="B577" s="553"/>
      <c r="C577" s="565"/>
      <c r="D577" s="566"/>
      <c r="E577" s="567"/>
      <c r="F577" s="553"/>
      <c r="G577" s="557"/>
      <c r="H577" s="558"/>
      <c r="I577" s="558"/>
      <c r="J577" s="558"/>
    </row>
    <row r="578" spans="1:10">
      <c r="A578" s="564"/>
      <c r="B578" s="553"/>
      <c r="C578" s="565"/>
      <c r="D578" s="566"/>
      <c r="E578" s="567"/>
      <c r="F578" s="553"/>
      <c r="G578" s="557"/>
      <c r="H578" s="558"/>
      <c r="I578" s="558"/>
      <c r="J578" s="558"/>
    </row>
    <row r="579" spans="1:10">
      <c r="A579" s="564"/>
      <c r="B579" s="553"/>
      <c r="C579" s="565"/>
      <c r="D579" s="566"/>
      <c r="E579" s="567"/>
      <c r="F579" s="553"/>
      <c r="G579" s="557"/>
      <c r="H579" s="558"/>
      <c r="I579" s="558"/>
      <c r="J579" s="558"/>
    </row>
    <row r="580" spans="1:10">
      <c r="A580" s="564"/>
      <c r="B580" s="553"/>
      <c r="C580" s="565"/>
      <c r="D580" s="566"/>
      <c r="E580" s="567"/>
      <c r="F580" s="553"/>
      <c r="G580" s="557"/>
      <c r="H580" s="558"/>
      <c r="I580" s="558"/>
      <c r="J580" s="558"/>
    </row>
    <row r="581" spans="1:10">
      <c r="A581" s="564"/>
      <c r="B581" s="553"/>
      <c r="C581" s="565"/>
      <c r="D581" s="566"/>
      <c r="E581" s="567"/>
      <c r="F581" s="553"/>
      <c r="G581" s="557"/>
      <c r="H581" s="558"/>
      <c r="I581" s="558"/>
      <c r="J581" s="558"/>
    </row>
    <row r="582" spans="1:10">
      <c r="A582" s="564"/>
      <c r="B582" s="553"/>
      <c r="C582" s="565"/>
      <c r="D582" s="566"/>
      <c r="E582" s="567"/>
      <c r="F582" s="553"/>
      <c r="G582" s="557"/>
      <c r="H582" s="558"/>
      <c r="I582" s="558"/>
      <c r="J582" s="558"/>
    </row>
    <row r="583" spans="1:10">
      <c r="A583" s="564"/>
      <c r="B583" s="553"/>
      <c r="C583" s="565"/>
      <c r="D583" s="566"/>
      <c r="E583" s="567"/>
      <c r="F583" s="553"/>
      <c r="G583" s="557"/>
      <c r="H583" s="558"/>
      <c r="I583" s="558"/>
      <c r="J583" s="558"/>
    </row>
    <row r="584" spans="1:10">
      <c r="A584" s="564"/>
      <c r="B584" s="553"/>
      <c r="C584" s="565"/>
      <c r="D584" s="566"/>
      <c r="E584" s="567"/>
      <c r="F584" s="553"/>
      <c r="G584" s="557"/>
      <c r="H584" s="558"/>
      <c r="I584" s="558"/>
      <c r="J584" s="558"/>
    </row>
    <row r="585" spans="1:10">
      <c r="A585" s="564"/>
      <c r="B585" s="553"/>
      <c r="C585" s="565"/>
      <c r="D585" s="566"/>
      <c r="E585" s="567"/>
      <c r="F585" s="553"/>
      <c r="G585" s="557"/>
      <c r="H585" s="558"/>
      <c r="I585" s="558"/>
      <c r="J585" s="558"/>
    </row>
    <row r="586" spans="1:10">
      <c r="A586" s="564"/>
      <c r="B586" s="553"/>
      <c r="C586" s="565"/>
      <c r="D586" s="566"/>
      <c r="E586" s="567"/>
      <c r="F586" s="553"/>
      <c r="G586" s="557"/>
      <c r="H586" s="558"/>
      <c r="I586" s="558"/>
      <c r="J586" s="558"/>
    </row>
    <row r="587" spans="1:10">
      <c r="A587" s="564"/>
      <c r="B587" s="553"/>
      <c r="C587" s="565"/>
      <c r="D587" s="566"/>
      <c r="E587" s="567"/>
      <c r="F587" s="553"/>
      <c r="G587" s="557"/>
      <c r="H587" s="558"/>
      <c r="I587" s="558"/>
      <c r="J587" s="558"/>
    </row>
    <row r="588" spans="1:10">
      <c r="A588" s="564"/>
      <c r="B588" s="553"/>
      <c r="C588" s="565"/>
      <c r="D588" s="566"/>
      <c r="E588" s="567"/>
      <c r="F588" s="553"/>
      <c r="G588" s="557"/>
      <c r="H588" s="558"/>
      <c r="I588" s="558"/>
      <c r="J588" s="558"/>
    </row>
    <row r="589" spans="1:10">
      <c r="A589" s="564"/>
      <c r="B589" s="553"/>
      <c r="C589" s="565"/>
      <c r="D589" s="566"/>
      <c r="E589" s="567"/>
      <c r="F589" s="553"/>
      <c r="G589" s="557"/>
      <c r="H589" s="558"/>
      <c r="I589" s="558"/>
      <c r="J589" s="558"/>
    </row>
    <row r="590" spans="1:10">
      <c r="A590" s="564"/>
      <c r="B590" s="553"/>
      <c r="C590" s="565"/>
      <c r="D590" s="566"/>
      <c r="E590" s="567"/>
      <c r="F590" s="553"/>
      <c r="G590" s="557"/>
      <c r="H590" s="558"/>
      <c r="I590" s="558"/>
      <c r="J590" s="558"/>
    </row>
    <row r="591" spans="1:10">
      <c r="A591" s="564"/>
      <c r="B591" s="553"/>
      <c r="C591" s="565"/>
      <c r="D591" s="566"/>
      <c r="E591" s="567"/>
      <c r="F591" s="553"/>
      <c r="G591" s="557"/>
      <c r="H591" s="558"/>
      <c r="I591" s="558"/>
      <c r="J591" s="558"/>
    </row>
    <row r="592" spans="1:10">
      <c r="A592" s="564"/>
      <c r="B592" s="553"/>
      <c r="C592" s="565"/>
      <c r="D592" s="566"/>
      <c r="E592" s="567"/>
      <c r="F592" s="553"/>
      <c r="G592" s="557"/>
      <c r="H592" s="558"/>
      <c r="I592" s="558"/>
      <c r="J592" s="558"/>
    </row>
    <row r="593" spans="1:10">
      <c r="A593" s="564"/>
      <c r="B593" s="553"/>
      <c r="C593" s="565"/>
      <c r="D593" s="566"/>
      <c r="E593" s="567"/>
      <c r="F593" s="553"/>
      <c r="G593" s="557"/>
      <c r="H593" s="558"/>
      <c r="I593" s="558"/>
      <c r="J593" s="558"/>
    </row>
    <row r="594" spans="1:10">
      <c r="A594" s="564"/>
      <c r="B594" s="553"/>
      <c r="C594" s="565"/>
      <c r="D594" s="566"/>
      <c r="E594" s="567"/>
      <c r="F594" s="553"/>
      <c r="G594" s="557"/>
      <c r="H594" s="558"/>
      <c r="I594" s="558"/>
      <c r="J594" s="558"/>
    </row>
    <row r="595" spans="1:10">
      <c r="A595" s="564"/>
      <c r="B595" s="553"/>
      <c r="C595" s="565"/>
      <c r="D595" s="566"/>
      <c r="E595" s="567"/>
      <c r="F595" s="553"/>
      <c r="G595" s="557"/>
      <c r="H595" s="558"/>
      <c r="I595" s="558"/>
      <c r="J595" s="558"/>
    </row>
    <row r="596" spans="1:10">
      <c r="A596" s="564"/>
      <c r="B596" s="553"/>
      <c r="C596" s="565"/>
      <c r="D596" s="566"/>
      <c r="E596" s="567"/>
      <c r="F596" s="553"/>
      <c r="G596" s="557"/>
      <c r="H596" s="558"/>
      <c r="I596" s="558"/>
      <c r="J596" s="558"/>
    </row>
    <row r="597" spans="1:10">
      <c r="A597" s="564"/>
      <c r="B597" s="553"/>
      <c r="C597" s="565"/>
      <c r="D597" s="566"/>
      <c r="E597" s="567"/>
      <c r="F597" s="553"/>
      <c r="G597" s="557"/>
      <c r="H597" s="558"/>
      <c r="I597" s="558"/>
      <c r="J597" s="558"/>
    </row>
    <row r="598" spans="1:10">
      <c r="A598" s="564"/>
      <c r="B598" s="553"/>
      <c r="C598" s="565"/>
      <c r="D598" s="566"/>
      <c r="E598" s="567"/>
      <c r="F598" s="553"/>
      <c r="G598" s="557"/>
      <c r="H598" s="558"/>
      <c r="I598" s="558"/>
      <c r="J598" s="558"/>
    </row>
    <row r="599" spans="1:10">
      <c r="A599" s="564"/>
      <c r="B599" s="553"/>
      <c r="C599" s="565"/>
      <c r="D599" s="566"/>
      <c r="E599" s="567"/>
      <c r="F599" s="553"/>
      <c r="G599" s="557"/>
      <c r="H599" s="558"/>
      <c r="I599" s="558"/>
      <c r="J599" s="558"/>
    </row>
    <row r="600" spans="1:10">
      <c r="A600" s="564"/>
      <c r="B600" s="553"/>
      <c r="C600" s="565"/>
      <c r="D600" s="566"/>
      <c r="E600" s="567"/>
      <c r="F600" s="553"/>
      <c r="G600" s="557"/>
      <c r="H600" s="558"/>
      <c r="I600" s="558"/>
      <c r="J600" s="558"/>
    </row>
    <row r="601" spans="1:10">
      <c r="A601" s="564"/>
      <c r="B601" s="553"/>
      <c r="C601" s="565"/>
      <c r="D601" s="566"/>
      <c r="E601" s="567"/>
      <c r="F601" s="553"/>
      <c r="G601" s="557"/>
      <c r="H601" s="558"/>
      <c r="I601" s="558"/>
      <c r="J601" s="558"/>
    </row>
    <row r="602" spans="1:10">
      <c r="A602" s="564"/>
      <c r="B602" s="553"/>
      <c r="C602" s="565"/>
      <c r="D602" s="566"/>
      <c r="E602" s="567"/>
      <c r="F602" s="553"/>
      <c r="G602" s="557"/>
      <c r="H602" s="558"/>
      <c r="I602" s="558"/>
      <c r="J602" s="558"/>
    </row>
    <row r="603" spans="1:10">
      <c r="A603" s="564"/>
      <c r="B603" s="553"/>
      <c r="C603" s="565"/>
      <c r="D603" s="566"/>
      <c r="E603" s="567"/>
      <c r="F603" s="553"/>
      <c r="G603" s="557"/>
      <c r="H603" s="558"/>
      <c r="I603" s="558"/>
      <c r="J603" s="558"/>
    </row>
    <row r="604" spans="1:10">
      <c r="A604" s="564"/>
      <c r="B604" s="553"/>
      <c r="C604" s="565"/>
      <c r="D604" s="566"/>
      <c r="E604" s="567"/>
      <c r="F604" s="553"/>
      <c r="G604" s="557"/>
      <c r="H604" s="558"/>
      <c r="I604" s="558"/>
      <c r="J604" s="558"/>
    </row>
    <row r="605" spans="1:10">
      <c r="A605" s="564"/>
      <c r="B605" s="553"/>
      <c r="C605" s="565"/>
      <c r="D605" s="566"/>
      <c r="E605" s="567"/>
      <c r="F605" s="553"/>
      <c r="G605" s="557"/>
      <c r="H605" s="558"/>
      <c r="I605" s="558"/>
      <c r="J605" s="558"/>
    </row>
    <row r="606" spans="1:10">
      <c r="A606" s="564"/>
      <c r="B606" s="553"/>
      <c r="C606" s="565"/>
      <c r="D606" s="566"/>
      <c r="E606" s="567"/>
      <c r="F606" s="553"/>
      <c r="G606" s="557"/>
      <c r="H606" s="558"/>
      <c r="I606" s="558"/>
      <c r="J606" s="558"/>
    </row>
    <row r="607" spans="1:10">
      <c r="A607" s="564"/>
      <c r="B607" s="553"/>
      <c r="C607" s="565"/>
      <c r="D607" s="566"/>
      <c r="E607" s="567"/>
      <c r="F607" s="553"/>
      <c r="G607" s="557"/>
      <c r="H607" s="558"/>
      <c r="I607" s="558"/>
      <c r="J607" s="558"/>
    </row>
    <row r="608" spans="1:10">
      <c r="A608" s="564"/>
      <c r="B608" s="553"/>
      <c r="C608" s="565"/>
      <c r="D608" s="566"/>
      <c r="E608" s="567"/>
      <c r="F608" s="553"/>
      <c r="G608" s="557"/>
      <c r="H608" s="558"/>
      <c r="I608" s="558"/>
      <c r="J608" s="558"/>
    </row>
    <row r="609" spans="1:10">
      <c r="A609" s="564"/>
      <c r="B609" s="553"/>
      <c r="C609" s="565"/>
      <c r="D609" s="566"/>
      <c r="E609" s="567"/>
      <c r="F609" s="553"/>
      <c r="G609" s="557"/>
      <c r="H609" s="558"/>
      <c r="I609" s="558"/>
      <c r="J609" s="558"/>
    </row>
    <row r="610" spans="1:10">
      <c r="A610" s="564"/>
      <c r="B610" s="553"/>
      <c r="C610" s="565"/>
      <c r="D610" s="566"/>
      <c r="E610" s="567"/>
      <c r="F610" s="553"/>
      <c r="G610" s="557"/>
      <c r="H610" s="558"/>
      <c r="I610" s="558"/>
      <c r="J610" s="558"/>
    </row>
    <row r="611" spans="1:10">
      <c r="A611" s="564"/>
      <c r="B611" s="553"/>
      <c r="C611" s="565"/>
      <c r="D611" s="566"/>
      <c r="E611" s="567"/>
      <c r="F611" s="553"/>
      <c r="G611" s="557"/>
      <c r="H611" s="558"/>
      <c r="I611" s="558"/>
      <c r="J611" s="558"/>
    </row>
    <row r="612" spans="1:10">
      <c r="A612" s="564"/>
      <c r="B612" s="553"/>
      <c r="C612" s="565"/>
      <c r="D612" s="566"/>
      <c r="E612" s="567"/>
      <c r="F612" s="553"/>
      <c r="G612" s="557"/>
      <c r="H612" s="558"/>
      <c r="I612" s="558"/>
      <c r="J612" s="558"/>
    </row>
    <row r="613" spans="1:10">
      <c r="A613" s="564"/>
      <c r="B613" s="553"/>
      <c r="C613" s="565"/>
      <c r="D613" s="566"/>
      <c r="E613" s="567"/>
      <c r="F613" s="553"/>
      <c r="G613" s="557"/>
      <c r="H613" s="558"/>
      <c r="I613" s="558"/>
      <c r="J613" s="558"/>
    </row>
    <row r="614" spans="1:10">
      <c r="A614" s="564"/>
      <c r="B614" s="553"/>
      <c r="C614" s="565"/>
      <c r="D614" s="566"/>
      <c r="E614" s="567"/>
      <c r="F614" s="553"/>
      <c r="G614" s="557"/>
      <c r="H614" s="558"/>
      <c r="I614" s="558"/>
      <c r="J614" s="558"/>
    </row>
    <row r="615" spans="1:10">
      <c r="A615" s="564"/>
      <c r="B615" s="553"/>
      <c r="C615" s="565"/>
      <c r="D615" s="566"/>
      <c r="E615" s="567"/>
      <c r="F615" s="553"/>
      <c r="G615" s="557"/>
      <c r="H615" s="558"/>
      <c r="I615" s="558"/>
      <c r="J615" s="558"/>
    </row>
    <row r="616" spans="1:10">
      <c r="A616" s="564"/>
      <c r="B616" s="553"/>
      <c r="C616" s="565"/>
      <c r="D616" s="566"/>
      <c r="E616" s="567"/>
      <c r="F616" s="553"/>
      <c r="G616" s="557"/>
      <c r="H616" s="558"/>
      <c r="I616" s="558"/>
      <c r="J616" s="558"/>
    </row>
    <row r="617" spans="1:10">
      <c r="A617" s="564"/>
      <c r="B617" s="553"/>
      <c r="C617" s="565"/>
      <c r="D617" s="566"/>
      <c r="E617" s="567"/>
      <c r="F617" s="553"/>
      <c r="G617" s="557"/>
      <c r="H617" s="558"/>
      <c r="I617" s="558"/>
      <c r="J617" s="558"/>
    </row>
    <row r="618" spans="1:10">
      <c r="A618" s="564"/>
      <c r="B618" s="553"/>
      <c r="C618" s="565"/>
      <c r="D618" s="566"/>
      <c r="E618" s="567"/>
      <c r="F618" s="553"/>
      <c r="G618" s="557"/>
      <c r="H618" s="558"/>
      <c r="I618" s="558"/>
      <c r="J618" s="558"/>
    </row>
    <row r="619" spans="1:10">
      <c r="A619" s="564"/>
      <c r="B619" s="553"/>
      <c r="C619" s="565"/>
      <c r="D619" s="566"/>
      <c r="E619" s="567"/>
      <c r="F619" s="553"/>
      <c r="G619" s="557"/>
      <c r="H619" s="558"/>
      <c r="I619" s="558"/>
      <c r="J619" s="558"/>
    </row>
    <row r="620" spans="1:10">
      <c r="A620" s="564"/>
      <c r="B620" s="553"/>
      <c r="C620" s="565"/>
      <c r="D620" s="566"/>
      <c r="E620" s="567"/>
      <c r="F620" s="553"/>
      <c r="G620" s="557"/>
      <c r="H620" s="558"/>
      <c r="I620" s="558"/>
      <c r="J620" s="558"/>
    </row>
    <row r="621" spans="1:10">
      <c r="A621" s="564"/>
      <c r="B621" s="553"/>
      <c r="C621" s="565"/>
      <c r="D621" s="566"/>
      <c r="E621" s="567"/>
      <c r="F621" s="553"/>
      <c r="G621" s="557"/>
      <c r="H621" s="558"/>
      <c r="I621" s="558"/>
      <c r="J621" s="558"/>
    </row>
    <row r="622" spans="1:10">
      <c r="A622" s="564"/>
      <c r="B622" s="553"/>
      <c r="C622" s="565"/>
      <c r="D622" s="566"/>
      <c r="E622" s="567"/>
      <c r="F622" s="553"/>
      <c r="G622" s="557"/>
      <c r="H622" s="558"/>
      <c r="I622" s="558"/>
      <c r="J622" s="558"/>
    </row>
    <row r="623" spans="1:10">
      <c r="A623" s="564"/>
      <c r="B623" s="553"/>
      <c r="C623" s="565"/>
      <c r="D623" s="566"/>
      <c r="E623" s="567"/>
      <c r="F623" s="553"/>
      <c r="G623" s="557"/>
      <c r="H623" s="558"/>
      <c r="I623" s="558"/>
      <c r="J623" s="558"/>
    </row>
    <row r="624" spans="1:10">
      <c r="A624" s="564"/>
      <c r="B624" s="553"/>
      <c r="C624" s="565"/>
      <c r="D624" s="566"/>
      <c r="E624" s="567"/>
      <c r="F624" s="553"/>
      <c r="G624" s="557"/>
      <c r="H624" s="558"/>
      <c r="I624" s="558"/>
      <c r="J624" s="558"/>
    </row>
    <row r="625" spans="1:10">
      <c r="A625" s="564"/>
      <c r="B625" s="553"/>
      <c r="C625" s="565"/>
      <c r="D625" s="566"/>
      <c r="E625" s="567"/>
      <c r="F625" s="553"/>
      <c r="G625" s="557"/>
      <c r="H625" s="558"/>
      <c r="I625" s="558"/>
      <c r="J625" s="558"/>
    </row>
    <row r="626" spans="1:10">
      <c r="A626" s="564"/>
      <c r="B626" s="553"/>
      <c r="C626" s="565"/>
      <c r="D626" s="566"/>
      <c r="E626" s="567"/>
      <c r="F626" s="553"/>
      <c r="G626" s="557"/>
      <c r="H626" s="558"/>
      <c r="I626" s="558"/>
      <c r="J626" s="558"/>
    </row>
    <row r="627" spans="1:10">
      <c r="A627" s="564"/>
      <c r="B627" s="553"/>
      <c r="C627" s="565"/>
      <c r="D627" s="566"/>
      <c r="E627" s="567"/>
      <c r="F627" s="553"/>
      <c r="G627" s="557"/>
      <c r="H627" s="558"/>
      <c r="I627" s="558"/>
      <c r="J627" s="558"/>
    </row>
    <row r="628" spans="1:10">
      <c r="A628" s="564"/>
      <c r="B628" s="553"/>
      <c r="C628" s="565"/>
      <c r="D628" s="566"/>
      <c r="E628" s="567"/>
      <c r="F628" s="553"/>
      <c r="G628" s="557"/>
      <c r="H628" s="558"/>
      <c r="I628" s="558"/>
      <c r="J628" s="558"/>
    </row>
    <row r="629" spans="1:10">
      <c r="A629" s="564"/>
      <c r="B629" s="553"/>
      <c r="C629" s="565"/>
      <c r="D629" s="566"/>
      <c r="E629" s="567"/>
      <c r="F629" s="553"/>
      <c r="G629" s="557"/>
      <c r="H629" s="558"/>
      <c r="I629" s="558"/>
      <c r="J629" s="558"/>
    </row>
    <row r="630" spans="1:10">
      <c r="A630" s="564"/>
      <c r="B630" s="553"/>
      <c r="C630" s="565"/>
      <c r="D630" s="566"/>
      <c r="E630" s="567"/>
      <c r="F630" s="553"/>
      <c r="G630" s="557"/>
      <c r="H630" s="558"/>
      <c r="I630" s="558"/>
      <c r="J630" s="558"/>
    </row>
    <row r="631" spans="1:10">
      <c r="A631" s="564"/>
      <c r="B631" s="553"/>
      <c r="C631" s="565"/>
      <c r="D631" s="566"/>
      <c r="E631" s="567"/>
      <c r="F631" s="553"/>
      <c r="G631" s="557"/>
      <c r="H631" s="558"/>
      <c r="I631" s="558"/>
      <c r="J631" s="558"/>
    </row>
    <row r="632" spans="1:10">
      <c r="A632" s="564"/>
      <c r="B632" s="553"/>
      <c r="C632" s="565"/>
      <c r="D632" s="566"/>
      <c r="E632" s="567"/>
      <c r="F632" s="553"/>
      <c r="G632" s="557"/>
      <c r="H632" s="558"/>
      <c r="I632" s="558"/>
      <c r="J632" s="558"/>
    </row>
    <row r="633" spans="1:10">
      <c r="A633" s="564"/>
      <c r="B633" s="553"/>
      <c r="C633" s="565"/>
      <c r="D633" s="566"/>
      <c r="E633" s="567"/>
      <c r="F633" s="553"/>
      <c r="G633" s="557"/>
      <c r="H633" s="558"/>
      <c r="I633" s="558"/>
      <c r="J633" s="558"/>
    </row>
    <row r="634" spans="1:10">
      <c r="A634" s="564"/>
      <c r="B634" s="553"/>
      <c r="C634" s="565"/>
      <c r="D634" s="566"/>
      <c r="E634" s="567"/>
      <c r="F634" s="553"/>
      <c r="G634" s="557"/>
      <c r="H634" s="558"/>
      <c r="I634" s="558"/>
      <c r="J634" s="558"/>
    </row>
    <row r="635" spans="1:10">
      <c r="A635" s="564"/>
      <c r="B635" s="553"/>
      <c r="C635" s="565"/>
      <c r="D635" s="566"/>
      <c r="E635" s="567"/>
      <c r="F635" s="553"/>
      <c r="G635" s="557"/>
      <c r="H635" s="558"/>
      <c r="I635" s="558"/>
      <c r="J635" s="558"/>
    </row>
    <row r="636" spans="1:10">
      <c r="A636" s="564"/>
      <c r="B636" s="553"/>
      <c r="C636" s="565"/>
      <c r="D636" s="566"/>
      <c r="E636" s="567"/>
      <c r="F636" s="553"/>
      <c r="G636" s="557"/>
      <c r="H636" s="558"/>
      <c r="I636" s="558"/>
      <c r="J636" s="558"/>
    </row>
    <row r="637" spans="1:10">
      <c r="A637" s="564"/>
      <c r="B637" s="553"/>
      <c r="C637" s="565"/>
      <c r="D637" s="566"/>
      <c r="E637" s="567"/>
      <c r="F637" s="553"/>
      <c r="G637" s="557"/>
      <c r="H637" s="558"/>
      <c r="I637" s="558"/>
      <c r="J637" s="558"/>
    </row>
    <row r="638" spans="1:10">
      <c r="A638" s="564"/>
      <c r="B638" s="553"/>
      <c r="C638" s="565"/>
      <c r="D638" s="566"/>
      <c r="E638" s="567"/>
      <c r="F638" s="553"/>
      <c r="G638" s="557"/>
      <c r="H638" s="558"/>
      <c r="I638" s="558"/>
      <c r="J638" s="558"/>
    </row>
    <row r="639" spans="1:10">
      <c r="A639" s="564"/>
      <c r="B639" s="553"/>
      <c r="C639" s="565"/>
      <c r="D639" s="566"/>
      <c r="E639" s="567"/>
      <c r="F639" s="553"/>
      <c r="G639" s="557"/>
      <c r="H639" s="558"/>
      <c r="I639" s="558"/>
      <c r="J639" s="558"/>
    </row>
    <row r="640" spans="1:10">
      <c r="A640" s="564"/>
      <c r="B640" s="553"/>
      <c r="C640" s="565"/>
      <c r="D640" s="566"/>
      <c r="E640" s="567"/>
      <c r="F640" s="553"/>
      <c r="G640" s="557"/>
      <c r="H640" s="558"/>
      <c r="I640" s="558"/>
      <c r="J640" s="558"/>
    </row>
    <row r="641" spans="1:10">
      <c r="A641" s="564"/>
      <c r="B641" s="553"/>
      <c r="C641" s="565"/>
      <c r="D641" s="566"/>
      <c r="E641" s="567"/>
      <c r="F641" s="553"/>
      <c r="G641" s="557"/>
      <c r="H641" s="558"/>
      <c r="I641" s="558"/>
      <c r="J641" s="558"/>
    </row>
    <row r="642" spans="1:10">
      <c r="A642" s="564"/>
      <c r="B642" s="553"/>
      <c r="C642" s="565"/>
      <c r="D642" s="566"/>
      <c r="E642" s="567"/>
      <c r="F642" s="553"/>
      <c r="G642" s="557"/>
      <c r="H642" s="558"/>
      <c r="I642" s="558"/>
      <c r="J642" s="558"/>
    </row>
    <row r="643" spans="1:10">
      <c r="A643" s="564"/>
      <c r="B643" s="553"/>
      <c r="C643" s="565"/>
      <c r="D643" s="566"/>
      <c r="E643" s="567"/>
      <c r="F643" s="553"/>
      <c r="G643" s="557"/>
      <c r="H643" s="558"/>
      <c r="I643" s="558"/>
      <c r="J643" s="558"/>
    </row>
    <row r="644" spans="1:10">
      <c r="A644" s="564"/>
      <c r="B644" s="553"/>
      <c r="C644" s="565"/>
      <c r="D644" s="566"/>
      <c r="E644" s="567"/>
      <c r="F644" s="553"/>
      <c r="G644" s="557"/>
      <c r="H644" s="558"/>
      <c r="I644" s="558"/>
      <c r="J644" s="558"/>
    </row>
    <row r="645" spans="1:10">
      <c r="A645" s="564"/>
      <c r="B645" s="553"/>
      <c r="C645" s="565"/>
      <c r="D645" s="566"/>
      <c r="E645" s="567"/>
      <c r="F645" s="553"/>
      <c r="G645" s="557"/>
      <c r="H645" s="558"/>
      <c r="I645" s="558"/>
      <c r="J645" s="558"/>
    </row>
    <row r="646" spans="1:10">
      <c r="A646" s="564"/>
      <c r="B646" s="553"/>
      <c r="C646" s="565"/>
      <c r="D646" s="566"/>
      <c r="E646" s="567"/>
      <c r="F646" s="553"/>
      <c r="G646" s="557"/>
      <c r="H646" s="558"/>
      <c r="I646" s="558"/>
      <c r="J646" s="558"/>
    </row>
    <row r="647" spans="1:10">
      <c r="A647" s="564"/>
      <c r="B647" s="553"/>
      <c r="C647" s="565"/>
      <c r="D647" s="566"/>
      <c r="E647" s="567"/>
      <c r="F647" s="553"/>
      <c r="G647" s="557"/>
      <c r="H647" s="558"/>
      <c r="I647" s="558"/>
      <c r="J647" s="558"/>
    </row>
    <row r="648" spans="1:10">
      <c r="A648" s="564"/>
      <c r="B648" s="553"/>
      <c r="C648" s="565"/>
      <c r="D648" s="566"/>
      <c r="E648" s="567"/>
      <c r="F648" s="553"/>
      <c r="G648" s="557"/>
      <c r="H648" s="558"/>
      <c r="I648" s="558"/>
      <c r="J648" s="558"/>
    </row>
    <row r="649" spans="1:10">
      <c r="A649" s="564"/>
      <c r="B649" s="553"/>
      <c r="C649" s="565"/>
      <c r="D649" s="566"/>
      <c r="E649" s="567"/>
      <c r="F649" s="553"/>
      <c r="G649" s="557"/>
      <c r="H649" s="558"/>
      <c r="I649" s="558"/>
      <c r="J649" s="558"/>
    </row>
    <row r="650" spans="1:10">
      <c r="A650" s="564"/>
      <c r="B650" s="553"/>
      <c r="C650" s="565"/>
      <c r="D650" s="566"/>
      <c r="E650" s="567"/>
      <c r="F650" s="553"/>
      <c r="G650" s="557"/>
      <c r="H650" s="558"/>
      <c r="I650" s="558"/>
      <c r="J650" s="558"/>
    </row>
    <row r="651" spans="1:10">
      <c r="A651" s="564"/>
      <c r="B651" s="553"/>
      <c r="C651" s="565"/>
      <c r="D651" s="566"/>
      <c r="E651" s="567"/>
      <c r="F651" s="553"/>
      <c r="G651" s="557"/>
      <c r="H651" s="558"/>
      <c r="I651" s="558"/>
      <c r="J651" s="558"/>
    </row>
    <row r="652" spans="1:10">
      <c r="A652" s="564"/>
      <c r="B652" s="553"/>
      <c r="C652" s="565"/>
      <c r="D652" s="566"/>
      <c r="E652" s="567"/>
      <c r="F652" s="553"/>
      <c r="G652" s="557"/>
      <c r="H652" s="558"/>
      <c r="I652" s="558"/>
      <c r="J652" s="558"/>
    </row>
    <row r="653" spans="1:10">
      <c r="A653" s="564"/>
      <c r="B653" s="553"/>
      <c r="C653" s="565"/>
      <c r="D653" s="566"/>
      <c r="E653" s="567"/>
      <c r="F653" s="553"/>
      <c r="G653" s="557"/>
      <c r="H653" s="558"/>
      <c r="I653" s="558"/>
      <c r="J653" s="558"/>
    </row>
    <row r="654" spans="1:10">
      <c r="A654" s="564"/>
      <c r="B654" s="553"/>
      <c r="C654" s="565"/>
      <c r="D654" s="566"/>
      <c r="E654" s="567"/>
      <c r="F654" s="553"/>
      <c r="G654" s="557"/>
      <c r="H654" s="558"/>
      <c r="I654" s="558"/>
      <c r="J654" s="558"/>
    </row>
    <row r="655" spans="1:10">
      <c r="A655" s="564"/>
      <c r="B655" s="553"/>
      <c r="C655" s="565"/>
      <c r="D655" s="566"/>
      <c r="E655" s="567"/>
      <c r="F655" s="553"/>
      <c r="G655" s="557"/>
      <c r="H655" s="558"/>
      <c r="I655" s="558"/>
      <c r="J655" s="558"/>
    </row>
    <row r="656" spans="1:10">
      <c r="A656" s="564"/>
      <c r="B656" s="553"/>
      <c r="C656" s="565"/>
      <c r="D656" s="566"/>
      <c r="E656" s="567"/>
      <c r="F656" s="553"/>
      <c r="G656" s="557"/>
      <c r="H656" s="558"/>
      <c r="I656" s="558"/>
      <c r="J656" s="558"/>
    </row>
    <row r="657" spans="1:10">
      <c r="A657" s="564"/>
      <c r="B657" s="553"/>
      <c r="C657" s="565"/>
      <c r="D657" s="566"/>
      <c r="E657" s="567"/>
      <c r="F657" s="553"/>
      <c r="G657" s="557"/>
      <c r="H657" s="558"/>
      <c r="I657" s="558"/>
      <c r="J657" s="558"/>
    </row>
    <row r="658" spans="1:10">
      <c r="A658" s="564"/>
      <c r="B658" s="553"/>
      <c r="C658" s="565"/>
      <c r="D658" s="566"/>
      <c r="E658" s="567"/>
      <c r="F658" s="553"/>
      <c r="G658" s="557"/>
      <c r="H658" s="558"/>
      <c r="I658" s="558"/>
      <c r="J658" s="558"/>
    </row>
    <row r="659" spans="1:10">
      <c r="A659" s="564"/>
      <c r="B659" s="553"/>
      <c r="C659" s="565"/>
      <c r="D659" s="566"/>
      <c r="E659" s="567"/>
      <c r="F659" s="553"/>
      <c r="G659" s="557"/>
      <c r="H659" s="558"/>
      <c r="I659" s="558"/>
      <c r="J659" s="558"/>
    </row>
    <row r="660" spans="1:10">
      <c r="A660" s="564"/>
      <c r="B660" s="553"/>
      <c r="C660" s="565"/>
      <c r="D660" s="566"/>
      <c r="E660" s="567"/>
      <c r="F660" s="553"/>
      <c r="G660" s="557"/>
      <c r="H660" s="558"/>
      <c r="I660" s="558"/>
      <c r="J660" s="558"/>
    </row>
    <row r="661" spans="1:10">
      <c r="A661" s="564"/>
      <c r="B661" s="553"/>
      <c r="C661" s="565"/>
      <c r="D661" s="566"/>
      <c r="E661" s="567"/>
      <c r="F661" s="553"/>
      <c r="G661" s="557"/>
      <c r="H661" s="558"/>
      <c r="I661" s="558"/>
      <c r="J661" s="558"/>
    </row>
    <row r="662" spans="1:10">
      <c r="A662" s="564"/>
      <c r="B662" s="553"/>
      <c r="C662" s="565"/>
      <c r="D662" s="566"/>
      <c r="E662" s="567"/>
      <c r="F662" s="553"/>
      <c r="G662" s="557"/>
      <c r="H662" s="558"/>
      <c r="I662" s="558"/>
      <c r="J662" s="558"/>
    </row>
    <row r="663" spans="1:10">
      <c r="A663" s="564"/>
      <c r="B663" s="553"/>
      <c r="C663" s="565"/>
      <c r="D663" s="566"/>
      <c r="E663" s="567"/>
      <c r="F663" s="553"/>
      <c r="G663" s="557"/>
      <c r="H663" s="558"/>
      <c r="I663" s="558"/>
      <c r="J663" s="558"/>
    </row>
    <row r="664" spans="1:10">
      <c r="A664" s="564"/>
      <c r="B664" s="553"/>
      <c r="C664" s="565"/>
      <c r="D664" s="566"/>
      <c r="E664" s="567"/>
      <c r="F664" s="553"/>
      <c r="G664" s="557"/>
      <c r="H664" s="558"/>
      <c r="I664" s="558"/>
      <c r="J664" s="558"/>
    </row>
    <row r="665" spans="1:10">
      <c r="A665" s="564"/>
      <c r="B665" s="553"/>
      <c r="C665" s="565"/>
      <c r="D665" s="566"/>
      <c r="E665" s="567"/>
      <c r="F665" s="553"/>
      <c r="G665" s="557"/>
      <c r="H665" s="558"/>
      <c r="I665" s="558"/>
      <c r="J665" s="558"/>
    </row>
    <row r="666" spans="1:10">
      <c r="A666" s="564"/>
      <c r="B666" s="553"/>
      <c r="C666" s="565"/>
      <c r="D666" s="566"/>
      <c r="E666" s="567"/>
      <c r="F666" s="553"/>
      <c r="G666" s="557"/>
      <c r="H666" s="558"/>
      <c r="I666" s="558"/>
      <c r="J666" s="558"/>
    </row>
    <row r="667" spans="1:10">
      <c r="A667" s="564"/>
      <c r="B667" s="553"/>
      <c r="C667" s="565"/>
      <c r="D667" s="566"/>
      <c r="E667" s="567"/>
      <c r="F667" s="553"/>
      <c r="G667" s="557"/>
      <c r="H667" s="558"/>
      <c r="I667" s="558"/>
      <c r="J667" s="558"/>
    </row>
    <row r="668" spans="1:10">
      <c r="A668" s="564"/>
      <c r="B668" s="553"/>
      <c r="C668" s="565"/>
      <c r="D668" s="566"/>
      <c r="E668" s="567"/>
      <c r="F668" s="553"/>
      <c r="G668" s="557"/>
      <c r="H668" s="558"/>
      <c r="I668" s="558"/>
      <c r="J668" s="558"/>
    </row>
    <row r="669" spans="1:10">
      <c r="A669" s="564"/>
      <c r="B669" s="553"/>
      <c r="C669" s="565"/>
      <c r="D669" s="566"/>
      <c r="E669" s="567"/>
      <c r="F669" s="553"/>
      <c r="G669" s="557"/>
      <c r="H669" s="558"/>
      <c r="I669" s="558"/>
      <c r="J669" s="558"/>
    </row>
    <row r="670" spans="1:10">
      <c r="A670" s="564"/>
      <c r="B670" s="553"/>
      <c r="C670" s="565"/>
      <c r="D670" s="566"/>
      <c r="E670" s="567"/>
      <c r="F670" s="553"/>
      <c r="G670" s="557"/>
      <c r="H670" s="558"/>
      <c r="I670" s="558"/>
      <c r="J670" s="558"/>
    </row>
    <row r="671" spans="1:10">
      <c r="A671" s="564"/>
      <c r="B671" s="553"/>
      <c r="C671" s="565"/>
      <c r="D671" s="566"/>
      <c r="E671" s="567"/>
      <c r="F671" s="553"/>
      <c r="G671" s="557"/>
      <c r="H671" s="558"/>
      <c r="I671" s="558"/>
      <c r="J671" s="558"/>
    </row>
    <row r="672" spans="1:10">
      <c r="A672" s="564"/>
      <c r="B672" s="553"/>
      <c r="C672" s="565"/>
      <c r="D672" s="566"/>
      <c r="E672" s="567"/>
      <c r="F672" s="553"/>
      <c r="G672" s="557"/>
      <c r="H672" s="558"/>
      <c r="I672" s="558"/>
      <c r="J672" s="558"/>
    </row>
    <row r="673" spans="1:10">
      <c r="A673" s="564"/>
      <c r="B673" s="553"/>
      <c r="C673" s="565"/>
      <c r="D673" s="566"/>
      <c r="E673" s="567"/>
      <c r="F673" s="553"/>
      <c r="G673" s="557"/>
      <c r="H673" s="558"/>
      <c r="I673" s="558"/>
      <c r="J673" s="558"/>
    </row>
    <row r="674" spans="1:10">
      <c r="A674" s="564"/>
      <c r="B674" s="553"/>
      <c r="C674" s="565"/>
      <c r="D674" s="566"/>
      <c r="E674" s="567"/>
      <c r="F674" s="553"/>
      <c r="G674" s="557"/>
      <c r="H674" s="558"/>
      <c r="I674" s="558"/>
      <c r="J674" s="558"/>
    </row>
    <row r="675" spans="1:10">
      <c r="A675" s="564"/>
      <c r="B675" s="553"/>
      <c r="C675" s="565"/>
      <c r="D675" s="566"/>
      <c r="E675" s="567"/>
      <c r="F675" s="553"/>
      <c r="G675" s="557"/>
      <c r="H675" s="558"/>
      <c r="I675" s="558"/>
      <c r="J675" s="558"/>
    </row>
    <row r="676" spans="1:10">
      <c r="A676" s="564"/>
      <c r="B676" s="553"/>
      <c r="C676" s="565"/>
      <c r="D676" s="566"/>
      <c r="E676" s="567"/>
      <c r="F676" s="553"/>
      <c r="G676" s="557"/>
      <c r="H676" s="558"/>
      <c r="I676" s="558"/>
      <c r="J676" s="558"/>
    </row>
    <row r="677" spans="1:10">
      <c r="A677" s="564"/>
      <c r="B677" s="553"/>
      <c r="C677" s="565"/>
      <c r="D677" s="566"/>
      <c r="E677" s="567"/>
      <c r="F677" s="553"/>
      <c r="G677" s="557"/>
      <c r="H677" s="558"/>
      <c r="I677" s="558"/>
      <c r="J677" s="558"/>
    </row>
    <row r="678" spans="1:10">
      <c r="A678" s="564"/>
      <c r="B678" s="553"/>
      <c r="C678" s="565"/>
      <c r="D678" s="566"/>
      <c r="E678" s="567"/>
      <c r="F678" s="553"/>
      <c r="G678" s="557"/>
      <c r="H678" s="558"/>
      <c r="I678" s="558"/>
      <c r="J678" s="558"/>
    </row>
    <row r="679" spans="1:10">
      <c r="A679" s="564"/>
      <c r="B679" s="553"/>
      <c r="C679" s="565"/>
      <c r="D679" s="566"/>
      <c r="E679" s="567"/>
      <c r="F679" s="553"/>
      <c r="G679" s="557"/>
      <c r="H679" s="558"/>
      <c r="I679" s="558"/>
      <c r="J679" s="558"/>
    </row>
    <row r="680" spans="1:10">
      <c r="A680" s="564"/>
      <c r="B680" s="553"/>
      <c r="C680" s="565"/>
      <c r="D680" s="566"/>
      <c r="E680" s="567"/>
      <c r="F680" s="553"/>
      <c r="G680" s="557"/>
      <c r="H680" s="558"/>
      <c r="I680" s="558"/>
      <c r="J680" s="558"/>
    </row>
    <row r="681" spans="1:10">
      <c r="A681" s="564"/>
      <c r="B681" s="553"/>
      <c r="C681" s="565"/>
      <c r="D681" s="566"/>
      <c r="E681" s="567"/>
      <c r="F681" s="553"/>
      <c r="G681" s="557"/>
      <c r="H681" s="558"/>
      <c r="I681" s="558"/>
      <c r="J681" s="558"/>
    </row>
    <row r="682" spans="1:10">
      <c r="A682" s="564"/>
      <c r="B682" s="553"/>
      <c r="C682" s="565"/>
      <c r="D682" s="566"/>
      <c r="E682" s="567"/>
      <c r="F682" s="553"/>
      <c r="G682" s="557"/>
      <c r="H682" s="558"/>
      <c r="I682" s="558"/>
      <c r="J682" s="558"/>
    </row>
    <row r="683" spans="1:10">
      <c r="A683" s="564"/>
      <c r="B683" s="553"/>
      <c r="C683" s="565"/>
      <c r="D683" s="566"/>
      <c r="E683" s="567"/>
      <c r="F683" s="553"/>
      <c r="G683" s="557"/>
      <c r="H683" s="558"/>
      <c r="I683" s="558"/>
      <c r="J683" s="558"/>
    </row>
    <row r="684" spans="1:10">
      <c r="A684" s="564"/>
      <c r="B684" s="553"/>
      <c r="C684" s="565"/>
      <c r="D684" s="566"/>
      <c r="E684" s="567"/>
      <c r="F684" s="553"/>
      <c r="G684" s="557"/>
      <c r="H684" s="558"/>
      <c r="I684" s="558"/>
      <c r="J684" s="558"/>
    </row>
    <row r="685" spans="1:10">
      <c r="A685" s="564"/>
      <c r="B685" s="553"/>
      <c r="C685" s="565"/>
      <c r="D685" s="566"/>
      <c r="E685" s="567"/>
      <c r="F685" s="553"/>
      <c r="G685" s="557"/>
      <c r="H685" s="558"/>
      <c r="I685" s="558"/>
      <c r="J685" s="558"/>
    </row>
    <row r="686" spans="1:10">
      <c r="A686" s="564"/>
      <c r="B686" s="553"/>
      <c r="C686" s="565"/>
      <c r="D686" s="566"/>
      <c r="E686" s="567"/>
      <c r="F686" s="553"/>
      <c r="G686" s="557"/>
      <c r="H686" s="558"/>
      <c r="I686" s="558"/>
      <c r="J686" s="558"/>
    </row>
    <row r="687" spans="1:10">
      <c r="A687" s="564"/>
      <c r="B687" s="553"/>
      <c r="C687" s="565"/>
      <c r="D687" s="566"/>
      <c r="E687" s="567"/>
      <c r="F687" s="553"/>
      <c r="G687" s="557"/>
      <c r="H687" s="558"/>
      <c r="I687" s="558"/>
      <c r="J687" s="558"/>
    </row>
    <row r="688" spans="1:10">
      <c r="A688" s="564"/>
      <c r="B688" s="553"/>
      <c r="C688" s="565"/>
      <c r="D688" s="566"/>
      <c r="E688" s="567"/>
      <c r="F688" s="553"/>
      <c r="G688" s="557"/>
      <c r="H688" s="558"/>
      <c r="I688" s="558"/>
      <c r="J688" s="558"/>
    </row>
    <row r="689" spans="1:10">
      <c r="A689" s="564"/>
      <c r="B689" s="553"/>
      <c r="C689" s="565"/>
      <c r="D689" s="566"/>
      <c r="E689" s="567"/>
      <c r="F689" s="553"/>
      <c r="G689" s="557"/>
      <c r="H689" s="558"/>
      <c r="I689" s="558"/>
      <c r="J689" s="558"/>
    </row>
    <row r="690" spans="1:10">
      <c r="A690" s="564"/>
      <c r="B690" s="553"/>
      <c r="C690" s="565"/>
      <c r="D690" s="566"/>
      <c r="E690" s="567"/>
      <c r="F690" s="553"/>
      <c r="G690" s="557"/>
      <c r="H690" s="558"/>
      <c r="I690" s="558"/>
      <c r="J690" s="558"/>
    </row>
    <row r="691" spans="1:10">
      <c r="A691" s="564"/>
      <c r="B691" s="553"/>
      <c r="C691" s="565"/>
      <c r="D691" s="566"/>
      <c r="E691" s="567"/>
      <c r="F691" s="553"/>
      <c r="G691" s="557"/>
      <c r="H691" s="558"/>
      <c r="I691" s="558"/>
      <c r="J691" s="558"/>
    </row>
    <row r="692" spans="1:10">
      <c r="A692" s="564"/>
      <c r="B692" s="553"/>
      <c r="C692" s="565"/>
      <c r="D692" s="566"/>
      <c r="E692" s="567"/>
      <c r="F692" s="553"/>
      <c r="G692" s="557"/>
      <c r="H692" s="558"/>
      <c r="I692" s="558"/>
      <c r="J692" s="558"/>
    </row>
    <row r="693" spans="1:10">
      <c r="A693" s="564"/>
      <c r="B693" s="553"/>
      <c r="C693" s="565"/>
      <c r="D693" s="566"/>
      <c r="E693" s="567"/>
      <c r="F693" s="553"/>
      <c r="G693" s="557"/>
      <c r="H693" s="558"/>
      <c r="I693" s="558"/>
      <c r="J693" s="558"/>
    </row>
    <row r="694" spans="1:10">
      <c r="A694" s="564"/>
      <c r="B694" s="553"/>
      <c r="C694" s="565"/>
      <c r="D694" s="566"/>
      <c r="E694" s="567"/>
      <c r="F694" s="553"/>
      <c r="G694" s="557"/>
      <c r="H694" s="558"/>
      <c r="I694" s="558"/>
      <c r="J694" s="558"/>
    </row>
    <row r="695" spans="1:10">
      <c r="A695" s="564"/>
      <c r="B695" s="553"/>
      <c r="C695" s="565"/>
      <c r="D695" s="566"/>
      <c r="E695" s="567"/>
      <c r="F695" s="553"/>
      <c r="G695" s="557"/>
      <c r="H695" s="558"/>
      <c r="I695" s="558"/>
      <c r="J695" s="558"/>
    </row>
    <row r="696" spans="1:10">
      <c r="A696" s="564"/>
      <c r="B696" s="553"/>
      <c r="C696" s="565"/>
      <c r="D696" s="566"/>
      <c r="E696" s="567"/>
      <c r="F696" s="553"/>
      <c r="G696" s="557"/>
      <c r="H696" s="558"/>
      <c r="I696" s="558"/>
      <c r="J696" s="558"/>
    </row>
    <row r="697" spans="1:10">
      <c r="A697" s="564"/>
      <c r="B697" s="553"/>
      <c r="C697" s="565"/>
      <c r="D697" s="566"/>
      <c r="E697" s="567"/>
      <c r="F697" s="553"/>
      <c r="G697" s="557"/>
      <c r="H697" s="558"/>
      <c r="I697" s="558"/>
      <c r="J697" s="558"/>
    </row>
    <row r="698" spans="1:10">
      <c r="A698" s="564"/>
      <c r="B698" s="553"/>
      <c r="C698" s="565"/>
      <c r="D698" s="566"/>
      <c r="E698" s="567"/>
      <c r="F698" s="553"/>
      <c r="G698" s="557"/>
      <c r="H698" s="558"/>
      <c r="I698" s="558"/>
      <c r="J698" s="558"/>
    </row>
    <row r="699" spans="1:10">
      <c r="A699" s="564"/>
      <c r="B699" s="553"/>
      <c r="C699" s="565"/>
      <c r="D699" s="566"/>
      <c r="E699" s="567"/>
      <c r="F699" s="553"/>
      <c r="G699" s="557"/>
      <c r="H699" s="558"/>
      <c r="I699" s="558"/>
      <c r="J699" s="558"/>
    </row>
    <row r="700" spans="1:10">
      <c r="A700" s="564"/>
      <c r="B700" s="553"/>
      <c r="C700" s="565"/>
      <c r="D700" s="566"/>
      <c r="E700" s="567"/>
      <c r="F700" s="553"/>
      <c r="G700" s="557"/>
      <c r="H700" s="558"/>
      <c r="I700" s="558"/>
      <c r="J700" s="558"/>
    </row>
    <row r="701" spans="1:10">
      <c r="A701" s="564"/>
      <c r="B701" s="553"/>
      <c r="C701" s="565"/>
      <c r="D701" s="566"/>
      <c r="E701" s="567"/>
      <c r="F701" s="553"/>
      <c r="G701" s="557"/>
      <c r="H701" s="558"/>
      <c r="I701" s="558"/>
      <c r="J701" s="558"/>
    </row>
    <row r="702" spans="1:10">
      <c r="A702" s="564"/>
      <c r="B702" s="553"/>
      <c r="C702" s="565"/>
      <c r="D702" s="566"/>
      <c r="E702" s="567"/>
      <c r="F702" s="553"/>
      <c r="G702" s="557"/>
      <c r="H702" s="558"/>
      <c r="I702" s="558"/>
      <c r="J702" s="558"/>
    </row>
    <row r="703" spans="1:10">
      <c r="A703" s="564"/>
      <c r="B703" s="553"/>
      <c r="C703" s="565"/>
      <c r="D703" s="566"/>
      <c r="E703" s="567"/>
      <c r="F703" s="553"/>
      <c r="G703" s="557"/>
      <c r="H703" s="558"/>
      <c r="I703" s="558"/>
      <c r="J703" s="558"/>
    </row>
    <row r="704" spans="1:10">
      <c r="A704" s="564"/>
      <c r="B704" s="553"/>
      <c r="C704" s="565"/>
      <c r="D704" s="566"/>
      <c r="E704" s="567"/>
      <c r="F704" s="553"/>
      <c r="G704" s="557"/>
      <c r="H704" s="558"/>
      <c r="I704" s="558"/>
      <c r="J704" s="558"/>
    </row>
    <row r="705" spans="1:10">
      <c r="A705" s="564"/>
      <c r="B705" s="553"/>
      <c r="C705" s="565"/>
      <c r="D705" s="566"/>
      <c r="E705" s="567"/>
      <c r="F705" s="553"/>
      <c r="G705" s="557"/>
      <c r="H705" s="558"/>
      <c r="I705" s="558"/>
      <c r="J705" s="558"/>
    </row>
    <row r="706" spans="1:10">
      <c r="A706" s="564"/>
      <c r="B706" s="553"/>
      <c r="C706" s="565"/>
      <c r="D706" s="566"/>
      <c r="E706" s="567"/>
      <c r="F706" s="553"/>
      <c r="G706" s="557"/>
      <c r="H706" s="558"/>
      <c r="I706" s="558"/>
      <c r="J706" s="558"/>
    </row>
    <row r="707" spans="1:10">
      <c r="A707" s="564"/>
      <c r="B707" s="553"/>
      <c r="C707" s="565"/>
      <c r="D707" s="566"/>
      <c r="E707" s="567"/>
      <c r="F707" s="553"/>
      <c r="G707" s="557"/>
      <c r="H707" s="558"/>
      <c r="I707" s="558"/>
      <c r="J707" s="558"/>
    </row>
    <row r="708" spans="1:10">
      <c r="A708" s="564"/>
      <c r="B708" s="553"/>
      <c r="C708" s="565"/>
      <c r="D708" s="566"/>
      <c r="E708" s="567"/>
      <c r="F708" s="553"/>
      <c r="G708" s="557"/>
      <c r="H708" s="558"/>
      <c r="I708" s="558"/>
      <c r="J708" s="558"/>
    </row>
    <row r="709" spans="1:10">
      <c r="A709" s="564"/>
      <c r="B709" s="553"/>
      <c r="C709" s="565"/>
      <c r="D709" s="566"/>
      <c r="E709" s="567"/>
      <c r="F709" s="553"/>
      <c r="G709" s="557"/>
      <c r="H709" s="558"/>
      <c r="I709" s="558"/>
      <c r="J709" s="558"/>
    </row>
    <row r="710" spans="1:10">
      <c r="A710" s="564"/>
      <c r="B710" s="553"/>
      <c r="C710" s="565"/>
      <c r="D710" s="566"/>
      <c r="E710" s="567"/>
      <c r="F710" s="553"/>
      <c r="G710" s="557"/>
      <c r="H710" s="558"/>
      <c r="I710" s="558"/>
      <c r="J710" s="558"/>
    </row>
    <row r="711" spans="1:10">
      <c r="A711" s="564"/>
      <c r="B711" s="553"/>
      <c r="C711" s="565"/>
      <c r="D711" s="566"/>
      <c r="E711" s="567"/>
      <c r="F711" s="553"/>
      <c r="G711" s="557"/>
      <c r="H711" s="558"/>
      <c r="I711" s="558"/>
      <c r="J711" s="558"/>
    </row>
    <row r="712" spans="1:10">
      <c r="A712" s="564"/>
      <c r="B712" s="553"/>
      <c r="C712" s="565"/>
      <c r="D712" s="566"/>
      <c r="E712" s="567"/>
      <c r="F712" s="553"/>
      <c r="G712" s="557"/>
      <c r="H712" s="558"/>
      <c r="I712" s="558"/>
      <c r="J712" s="558"/>
    </row>
    <row r="713" spans="1:10">
      <c r="A713" s="564"/>
      <c r="B713" s="553"/>
      <c r="C713" s="565"/>
      <c r="D713" s="566"/>
      <c r="E713" s="567"/>
      <c r="F713" s="553"/>
      <c r="G713" s="557"/>
      <c r="H713" s="558"/>
      <c r="I713" s="558"/>
      <c r="J713" s="558"/>
    </row>
    <row r="714" spans="1:10">
      <c r="A714" s="564"/>
      <c r="B714" s="553"/>
      <c r="C714" s="565"/>
      <c r="D714" s="566"/>
      <c r="E714" s="567"/>
      <c r="F714" s="553"/>
      <c r="G714" s="557"/>
      <c r="H714" s="558"/>
      <c r="I714" s="558"/>
      <c r="J714" s="558"/>
    </row>
    <row r="715" spans="1:10">
      <c r="A715" s="564"/>
      <c r="B715" s="553"/>
      <c r="C715" s="565"/>
      <c r="D715" s="566"/>
      <c r="E715" s="567"/>
      <c r="F715" s="553"/>
      <c r="G715" s="557"/>
      <c r="H715" s="558"/>
      <c r="I715" s="558"/>
      <c r="J715" s="558"/>
    </row>
    <row r="716" spans="1:10">
      <c r="A716" s="564"/>
      <c r="B716" s="553"/>
      <c r="C716" s="565"/>
      <c r="D716" s="566"/>
      <c r="E716" s="567"/>
      <c r="F716" s="553"/>
      <c r="G716" s="557"/>
      <c r="H716" s="558"/>
      <c r="I716" s="558"/>
      <c r="J716" s="558"/>
    </row>
    <row r="717" spans="1:10">
      <c r="A717" s="564"/>
      <c r="B717" s="553"/>
      <c r="C717" s="565"/>
      <c r="D717" s="566"/>
      <c r="E717" s="567"/>
      <c r="F717" s="553"/>
      <c r="G717" s="557"/>
      <c r="H717" s="558"/>
      <c r="I717" s="558"/>
      <c r="J717" s="558"/>
    </row>
    <row r="718" spans="1:10">
      <c r="A718" s="564"/>
      <c r="B718" s="553"/>
      <c r="C718" s="565"/>
      <c r="D718" s="566"/>
      <c r="E718" s="567"/>
      <c r="F718" s="553"/>
      <c r="G718" s="557"/>
      <c r="H718" s="558"/>
      <c r="I718" s="558"/>
      <c r="J718" s="558"/>
    </row>
    <row r="719" spans="1:10">
      <c r="A719" s="564"/>
      <c r="B719" s="553"/>
      <c r="C719" s="565"/>
      <c r="D719" s="566"/>
      <c r="E719" s="567"/>
      <c r="F719" s="553"/>
      <c r="G719" s="557"/>
      <c r="H719" s="558"/>
      <c r="I719" s="558"/>
      <c r="J719" s="558"/>
    </row>
    <row r="720" spans="1:10">
      <c r="A720" s="564"/>
      <c r="B720" s="553"/>
      <c r="C720" s="565"/>
      <c r="D720" s="566"/>
      <c r="E720" s="567"/>
      <c r="F720" s="553"/>
      <c r="G720" s="557"/>
      <c r="H720" s="558"/>
      <c r="I720" s="558"/>
      <c r="J720" s="558"/>
    </row>
    <row r="721" spans="1:10">
      <c r="A721" s="564"/>
      <c r="B721" s="553"/>
      <c r="C721" s="565"/>
      <c r="D721" s="566"/>
      <c r="E721" s="567"/>
      <c r="F721" s="553"/>
      <c r="G721" s="557"/>
      <c r="H721" s="558"/>
      <c r="I721" s="558"/>
      <c r="J721" s="558"/>
    </row>
    <row r="722" spans="1:10">
      <c r="A722" s="564"/>
      <c r="B722" s="553"/>
      <c r="C722" s="565"/>
      <c r="D722" s="566"/>
      <c r="E722" s="567"/>
      <c r="F722" s="553"/>
      <c r="G722" s="557"/>
      <c r="H722" s="558"/>
      <c r="I722" s="558"/>
      <c r="J722" s="558"/>
    </row>
    <row r="723" spans="1:10">
      <c r="A723" s="564"/>
      <c r="B723" s="553"/>
      <c r="C723" s="565"/>
      <c r="D723" s="566"/>
      <c r="E723" s="567"/>
      <c r="F723" s="553"/>
      <c r="G723" s="557"/>
      <c r="H723" s="558"/>
      <c r="I723" s="558"/>
      <c r="J723" s="558"/>
    </row>
    <row r="724" spans="1:10">
      <c r="A724" s="564"/>
      <c r="B724" s="553"/>
      <c r="C724" s="565"/>
      <c r="D724" s="566"/>
      <c r="E724" s="567"/>
      <c r="F724" s="553"/>
      <c r="G724" s="557"/>
      <c r="H724" s="558"/>
      <c r="I724" s="558"/>
      <c r="J724" s="558"/>
    </row>
    <row r="725" spans="1:10">
      <c r="A725" s="564"/>
      <c r="B725" s="553"/>
      <c r="C725" s="565"/>
      <c r="D725" s="566"/>
      <c r="E725" s="567"/>
      <c r="F725" s="553"/>
      <c r="G725" s="557"/>
      <c r="H725" s="558"/>
      <c r="I725" s="558"/>
      <c r="J725" s="558"/>
    </row>
    <row r="726" spans="1:10">
      <c r="A726" s="564"/>
      <c r="B726" s="553"/>
      <c r="C726" s="565"/>
      <c r="D726" s="566"/>
      <c r="E726" s="567"/>
      <c r="F726" s="553"/>
      <c r="G726" s="557"/>
      <c r="H726" s="558"/>
      <c r="I726" s="558"/>
      <c r="J726" s="558"/>
    </row>
    <row r="727" spans="1:10">
      <c r="A727" s="564"/>
      <c r="B727" s="553"/>
      <c r="C727" s="565"/>
      <c r="D727" s="566"/>
      <c r="E727" s="567"/>
      <c r="F727" s="553"/>
      <c r="G727" s="557"/>
      <c r="H727" s="558"/>
      <c r="I727" s="558"/>
      <c r="J727" s="558"/>
    </row>
    <row r="728" spans="1:10">
      <c r="A728" s="564"/>
      <c r="B728" s="553"/>
      <c r="C728" s="565"/>
      <c r="D728" s="566"/>
      <c r="E728" s="567"/>
      <c r="F728" s="553"/>
      <c r="G728" s="557"/>
      <c r="H728" s="558"/>
      <c r="I728" s="558"/>
      <c r="J728" s="558"/>
    </row>
    <row r="729" spans="1:10">
      <c r="A729" s="564"/>
      <c r="B729" s="553"/>
      <c r="C729" s="565"/>
      <c r="D729" s="566"/>
      <c r="E729" s="567"/>
      <c r="F729" s="553"/>
      <c r="G729" s="557"/>
      <c r="H729" s="558"/>
      <c r="I729" s="558"/>
      <c r="J729" s="558"/>
    </row>
    <row r="730" spans="1:10">
      <c r="A730" s="564"/>
      <c r="B730" s="553"/>
      <c r="C730" s="565"/>
      <c r="D730" s="566"/>
      <c r="E730" s="567"/>
      <c r="F730" s="553"/>
      <c r="G730" s="557"/>
      <c r="H730" s="558"/>
      <c r="I730" s="558"/>
      <c r="J730" s="558"/>
    </row>
    <row r="731" spans="1:10">
      <c r="A731" s="564"/>
      <c r="B731" s="553"/>
      <c r="C731" s="565"/>
      <c r="D731" s="566"/>
      <c r="E731" s="567"/>
      <c r="F731" s="553"/>
      <c r="G731" s="557"/>
      <c r="H731" s="558"/>
      <c r="I731" s="558"/>
      <c r="J731" s="558"/>
    </row>
    <row r="732" spans="1:10">
      <c r="A732" s="564"/>
      <c r="B732" s="553"/>
      <c r="C732" s="565"/>
      <c r="D732" s="566"/>
      <c r="E732" s="567"/>
      <c r="F732" s="553"/>
      <c r="G732" s="557"/>
      <c r="H732" s="558"/>
      <c r="I732" s="558"/>
      <c r="J732" s="558"/>
    </row>
    <row r="733" spans="1:10">
      <c r="A733" s="564"/>
      <c r="B733" s="553"/>
      <c r="C733" s="565"/>
      <c r="D733" s="566"/>
      <c r="E733" s="567"/>
      <c r="F733" s="553"/>
      <c r="G733" s="557"/>
      <c r="H733" s="558"/>
      <c r="I733" s="558"/>
      <c r="J733" s="558"/>
    </row>
    <row r="734" spans="1:10">
      <c r="A734" s="564"/>
      <c r="B734" s="553"/>
      <c r="C734" s="565"/>
      <c r="D734" s="566"/>
      <c r="E734" s="567"/>
      <c r="F734" s="553"/>
      <c r="G734" s="557"/>
      <c r="H734" s="558"/>
      <c r="I734" s="558"/>
      <c r="J734" s="558"/>
    </row>
    <row r="735" spans="1:10">
      <c r="A735" s="564"/>
      <c r="B735" s="553"/>
      <c r="C735" s="565"/>
      <c r="D735" s="566"/>
      <c r="E735" s="567"/>
      <c r="F735" s="553"/>
      <c r="G735" s="557"/>
      <c r="H735" s="558"/>
      <c r="I735" s="558"/>
      <c r="J735" s="558"/>
    </row>
    <row r="736" spans="1:10">
      <c r="A736" s="564"/>
      <c r="B736" s="553"/>
      <c r="C736" s="565"/>
      <c r="D736" s="566"/>
      <c r="E736" s="567"/>
      <c r="F736" s="553"/>
      <c r="G736" s="557"/>
      <c r="H736" s="558"/>
      <c r="I736" s="558"/>
      <c r="J736" s="558"/>
    </row>
    <row r="737" spans="1:10">
      <c r="A737" s="564"/>
      <c r="B737" s="553"/>
      <c r="C737" s="565"/>
      <c r="D737" s="566"/>
      <c r="E737" s="567"/>
      <c r="F737" s="553"/>
      <c r="G737" s="557"/>
      <c r="H737" s="558"/>
      <c r="I737" s="558"/>
      <c r="J737" s="558"/>
    </row>
    <row r="738" spans="1:10">
      <c r="A738" s="564"/>
      <c r="B738" s="553"/>
      <c r="C738" s="565"/>
      <c r="D738" s="566"/>
      <c r="E738" s="567"/>
      <c r="F738" s="553"/>
      <c r="G738" s="557"/>
      <c r="H738" s="558"/>
      <c r="I738" s="558"/>
      <c r="J738" s="558"/>
    </row>
    <row r="739" spans="1:10">
      <c r="A739" s="564"/>
      <c r="B739" s="553"/>
      <c r="C739" s="565"/>
      <c r="D739" s="566"/>
      <c r="E739" s="567"/>
      <c r="F739" s="553"/>
      <c r="G739" s="557"/>
      <c r="H739" s="558"/>
      <c r="I739" s="558"/>
      <c r="J739" s="558"/>
    </row>
    <row r="740" spans="1:10">
      <c r="A740" s="564"/>
      <c r="B740" s="553"/>
      <c r="C740" s="565"/>
      <c r="D740" s="566"/>
      <c r="E740" s="567"/>
      <c r="F740" s="553"/>
      <c r="G740" s="557"/>
      <c r="H740" s="558"/>
      <c r="I740" s="558"/>
      <c r="J740" s="558"/>
    </row>
    <row r="741" spans="1:10">
      <c r="A741" s="564"/>
      <c r="B741" s="553"/>
      <c r="C741" s="565"/>
      <c r="D741" s="566"/>
      <c r="E741" s="567"/>
      <c r="F741" s="553"/>
      <c r="G741" s="557"/>
      <c r="H741" s="558"/>
      <c r="I741" s="558"/>
      <c r="J741" s="558"/>
    </row>
    <row r="742" spans="1:10">
      <c r="A742" s="564"/>
      <c r="B742" s="553"/>
      <c r="C742" s="565"/>
      <c r="D742" s="566"/>
      <c r="E742" s="567"/>
      <c r="F742" s="553"/>
      <c r="G742" s="557"/>
      <c r="H742" s="558"/>
      <c r="I742" s="558"/>
      <c r="J742" s="558"/>
    </row>
    <row r="743" spans="1:10">
      <c r="A743" s="564"/>
      <c r="B743" s="553"/>
      <c r="C743" s="565"/>
      <c r="D743" s="566"/>
      <c r="E743" s="567"/>
      <c r="F743" s="553"/>
      <c r="G743" s="557"/>
      <c r="H743" s="558"/>
      <c r="I743" s="558"/>
      <c r="J743" s="558"/>
    </row>
    <row r="744" spans="1:10">
      <c r="A744" s="564"/>
      <c r="B744" s="553"/>
      <c r="C744" s="565"/>
      <c r="D744" s="566"/>
      <c r="E744" s="567"/>
      <c r="F744" s="553"/>
      <c r="G744" s="557"/>
      <c r="H744" s="558"/>
      <c r="I744" s="558"/>
      <c r="J744" s="558"/>
    </row>
    <row r="745" spans="1:10">
      <c r="A745" s="564"/>
      <c r="B745" s="553"/>
      <c r="C745" s="565"/>
      <c r="D745" s="566"/>
      <c r="E745" s="567"/>
      <c r="F745" s="553"/>
      <c r="G745" s="557"/>
      <c r="H745" s="558"/>
      <c r="I745" s="558"/>
      <c r="J745" s="558"/>
    </row>
    <row r="746" spans="1:10">
      <c r="A746" s="564"/>
      <c r="B746" s="553"/>
      <c r="C746" s="565"/>
      <c r="D746" s="566"/>
      <c r="E746" s="567"/>
      <c r="F746" s="553"/>
      <c r="G746" s="557"/>
      <c r="H746" s="558"/>
      <c r="I746" s="558"/>
      <c r="J746" s="558"/>
    </row>
    <row r="747" spans="1:10">
      <c r="A747" s="564"/>
      <c r="B747" s="553"/>
      <c r="C747" s="565"/>
      <c r="D747" s="566"/>
      <c r="E747" s="567"/>
      <c r="F747" s="553"/>
      <c r="G747" s="557"/>
      <c r="H747" s="558"/>
      <c r="I747" s="558"/>
      <c r="J747" s="558"/>
    </row>
    <row r="748" spans="1:10">
      <c r="A748" s="564"/>
      <c r="B748" s="553"/>
      <c r="C748" s="565"/>
      <c r="D748" s="566"/>
      <c r="E748" s="567"/>
      <c r="F748" s="553"/>
      <c r="G748" s="557"/>
      <c r="H748" s="558"/>
      <c r="I748" s="558"/>
      <c r="J748" s="558"/>
    </row>
    <row r="749" spans="1:10">
      <c r="A749" s="564"/>
      <c r="B749" s="553"/>
      <c r="C749" s="565"/>
      <c r="D749" s="566"/>
      <c r="E749" s="567"/>
      <c r="F749" s="553"/>
      <c r="G749" s="557"/>
      <c r="H749" s="558"/>
      <c r="I749" s="558"/>
      <c r="J749" s="558"/>
    </row>
    <row r="750" spans="1:10">
      <c r="A750" s="564"/>
      <c r="B750" s="553"/>
      <c r="C750" s="565"/>
      <c r="D750" s="566"/>
      <c r="E750" s="567"/>
      <c r="F750" s="553"/>
      <c r="G750" s="557"/>
      <c r="H750" s="558"/>
      <c r="I750" s="558"/>
      <c r="J750" s="558"/>
    </row>
    <row r="751" spans="1:10">
      <c r="A751" s="564"/>
      <c r="B751" s="553"/>
      <c r="C751" s="565"/>
      <c r="D751" s="566"/>
      <c r="E751" s="567"/>
      <c r="F751" s="553"/>
      <c r="G751" s="557"/>
      <c r="H751" s="558"/>
      <c r="I751" s="558"/>
      <c r="J751" s="558"/>
    </row>
    <row r="752" spans="1:10">
      <c r="A752" s="564"/>
      <c r="B752" s="553"/>
      <c r="C752" s="565"/>
      <c r="D752" s="566"/>
      <c r="E752" s="567"/>
      <c r="F752" s="553"/>
      <c r="G752" s="557"/>
      <c r="H752" s="558"/>
      <c r="I752" s="558"/>
      <c r="J752" s="558"/>
    </row>
    <row r="753" spans="1:10">
      <c r="A753" s="564"/>
      <c r="B753" s="553"/>
      <c r="C753" s="565"/>
      <c r="D753" s="566"/>
      <c r="E753" s="567"/>
      <c r="F753" s="553"/>
      <c r="G753" s="557"/>
      <c r="H753" s="558"/>
      <c r="I753" s="558"/>
      <c r="J753" s="558"/>
    </row>
    <row r="754" spans="1:10">
      <c r="A754" s="564"/>
      <c r="B754" s="553"/>
      <c r="C754" s="565"/>
      <c r="D754" s="566"/>
      <c r="E754" s="567"/>
      <c r="F754" s="553"/>
      <c r="G754" s="557"/>
      <c r="H754" s="558"/>
      <c r="I754" s="558"/>
      <c r="J754" s="558"/>
    </row>
    <row r="755" spans="1:10">
      <c r="A755" s="564"/>
      <c r="B755" s="553"/>
      <c r="C755" s="565"/>
      <c r="D755" s="566"/>
      <c r="E755" s="567"/>
      <c r="F755" s="553"/>
      <c r="G755" s="557"/>
      <c r="H755" s="558"/>
      <c r="I755" s="558"/>
      <c r="J755" s="558"/>
    </row>
    <row r="756" spans="1:10">
      <c r="A756" s="564"/>
      <c r="B756" s="553"/>
      <c r="C756" s="565"/>
      <c r="D756" s="566"/>
      <c r="E756" s="567"/>
      <c r="F756" s="553"/>
      <c r="G756" s="557"/>
      <c r="H756" s="558"/>
      <c r="I756" s="558"/>
      <c r="J756" s="558"/>
    </row>
    <row r="757" spans="1:10">
      <c r="A757" s="564"/>
      <c r="B757" s="553"/>
      <c r="C757" s="565"/>
      <c r="D757" s="566"/>
      <c r="E757" s="567"/>
      <c r="F757" s="553"/>
      <c r="G757" s="557"/>
      <c r="H757" s="558"/>
      <c r="I757" s="558"/>
      <c r="J757" s="558"/>
    </row>
    <row r="758" spans="1:10">
      <c r="A758" s="564"/>
      <c r="B758" s="553"/>
      <c r="C758" s="565"/>
      <c r="D758" s="566"/>
      <c r="E758" s="567"/>
      <c r="F758" s="553"/>
      <c r="G758" s="557"/>
      <c r="H758" s="558"/>
      <c r="I758" s="558"/>
      <c r="J758" s="558"/>
    </row>
    <row r="759" spans="1:10">
      <c r="A759" s="564"/>
      <c r="B759" s="553"/>
      <c r="C759" s="565"/>
      <c r="D759" s="566"/>
      <c r="E759" s="567"/>
      <c r="F759" s="553"/>
      <c r="G759" s="557"/>
      <c r="H759" s="558"/>
      <c r="I759" s="558"/>
      <c r="J759" s="558"/>
    </row>
    <row r="760" spans="1:10">
      <c r="A760" s="564"/>
      <c r="B760" s="553"/>
      <c r="C760" s="565"/>
      <c r="D760" s="566"/>
      <c r="E760" s="567"/>
      <c r="F760" s="553"/>
      <c r="G760" s="557"/>
      <c r="H760" s="558"/>
      <c r="I760" s="558"/>
      <c r="J760" s="558"/>
    </row>
    <row r="761" spans="1:10">
      <c r="A761" s="564"/>
      <c r="B761" s="553"/>
      <c r="C761" s="565"/>
      <c r="D761" s="566"/>
      <c r="E761" s="567"/>
      <c r="F761" s="553"/>
      <c r="G761" s="557"/>
      <c r="H761" s="558"/>
      <c r="I761" s="558"/>
      <c r="J761" s="558"/>
    </row>
    <row r="762" spans="1:10">
      <c r="A762" s="564"/>
      <c r="B762" s="553"/>
      <c r="C762" s="565"/>
      <c r="D762" s="566"/>
      <c r="E762" s="567"/>
      <c r="F762" s="553"/>
      <c r="G762" s="557"/>
      <c r="H762" s="558"/>
      <c r="I762" s="558"/>
      <c r="J762" s="558"/>
    </row>
    <row r="763" spans="1:10">
      <c r="A763" s="564"/>
      <c r="B763" s="553"/>
      <c r="C763" s="565"/>
      <c r="D763" s="566"/>
      <c r="E763" s="567"/>
      <c r="F763" s="553"/>
      <c r="G763" s="557"/>
      <c r="H763" s="558"/>
      <c r="I763" s="558"/>
      <c r="J763" s="558"/>
    </row>
    <row r="764" spans="1:10">
      <c r="A764" s="564"/>
      <c r="B764" s="553"/>
      <c r="C764" s="565"/>
      <c r="D764" s="566"/>
      <c r="E764" s="567"/>
      <c r="F764" s="553"/>
      <c r="G764" s="557"/>
      <c r="H764" s="558"/>
      <c r="I764" s="558"/>
      <c r="J764" s="558"/>
    </row>
    <row r="765" spans="1:10">
      <c r="A765" s="564"/>
      <c r="B765" s="553"/>
      <c r="C765" s="565"/>
      <c r="D765" s="566"/>
      <c r="E765" s="567"/>
      <c r="F765" s="553"/>
      <c r="G765" s="557"/>
      <c r="H765" s="558"/>
      <c r="I765" s="558"/>
      <c r="J765" s="558"/>
    </row>
    <row r="766" spans="1:10">
      <c r="A766" s="564"/>
      <c r="B766" s="553"/>
      <c r="C766" s="565"/>
      <c r="D766" s="566"/>
      <c r="E766" s="567"/>
      <c r="F766" s="553"/>
      <c r="G766" s="557"/>
      <c r="H766" s="558"/>
      <c r="I766" s="558"/>
      <c r="J766" s="558"/>
    </row>
    <row r="767" spans="1:10">
      <c r="A767" s="564"/>
      <c r="B767" s="553"/>
      <c r="C767" s="565"/>
      <c r="D767" s="566"/>
      <c r="E767" s="567"/>
      <c r="F767" s="553"/>
      <c r="G767" s="557"/>
      <c r="H767" s="558"/>
      <c r="I767" s="558"/>
      <c r="J767" s="558"/>
    </row>
    <row r="768" spans="1:10">
      <c r="A768" s="564"/>
      <c r="B768" s="553"/>
      <c r="C768" s="565"/>
      <c r="D768" s="566"/>
      <c r="E768" s="567"/>
      <c r="F768" s="553"/>
      <c r="G768" s="557"/>
      <c r="H768" s="558"/>
      <c r="I768" s="558"/>
      <c r="J768" s="558"/>
    </row>
    <row r="769" spans="1:10">
      <c r="A769" s="564"/>
      <c r="B769" s="553"/>
      <c r="C769" s="565"/>
      <c r="D769" s="566"/>
      <c r="E769" s="567"/>
      <c r="F769" s="553"/>
      <c r="G769" s="557"/>
      <c r="H769" s="558"/>
      <c r="I769" s="558"/>
      <c r="J769" s="558"/>
    </row>
    <row r="770" spans="1:10">
      <c r="A770" s="564"/>
      <c r="B770" s="553"/>
      <c r="C770" s="565"/>
      <c r="D770" s="566"/>
      <c r="E770" s="567"/>
      <c r="F770" s="553"/>
      <c r="G770" s="557"/>
      <c r="H770" s="558"/>
      <c r="I770" s="558"/>
      <c r="J770" s="558"/>
    </row>
    <row r="771" spans="1:10">
      <c r="A771" s="564"/>
      <c r="B771" s="553"/>
      <c r="C771" s="565"/>
      <c r="D771" s="566"/>
      <c r="E771" s="567"/>
      <c r="F771" s="553"/>
      <c r="G771" s="557"/>
      <c r="H771" s="558"/>
      <c r="I771" s="558"/>
      <c r="J771" s="558"/>
    </row>
    <row r="772" spans="1:10">
      <c r="A772" s="564"/>
      <c r="B772" s="553"/>
      <c r="C772" s="565"/>
      <c r="D772" s="566"/>
      <c r="E772" s="567"/>
      <c r="F772" s="553"/>
      <c r="G772" s="557"/>
      <c r="H772" s="558"/>
      <c r="I772" s="558"/>
      <c r="J772" s="558"/>
    </row>
    <row r="773" spans="1:10">
      <c r="A773" s="564"/>
      <c r="B773" s="553"/>
      <c r="C773" s="565"/>
      <c r="D773" s="566"/>
      <c r="E773" s="567"/>
      <c r="F773" s="553"/>
      <c r="G773" s="557"/>
      <c r="H773" s="558"/>
      <c r="I773" s="558"/>
      <c r="J773" s="558"/>
    </row>
    <row r="774" spans="1:10">
      <c r="A774" s="564"/>
      <c r="B774" s="553"/>
      <c r="C774" s="565"/>
      <c r="D774" s="566"/>
      <c r="E774" s="567"/>
      <c r="F774" s="553"/>
      <c r="G774" s="557"/>
      <c r="H774" s="558"/>
      <c r="I774" s="558"/>
      <c r="J774" s="558"/>
    </row>
    <row r="775" spans="1:10">
      <c r="A775" s="564"/>
      <c r="B775" s="553"/>
      <c r="C775" s="565"/>
      <c r="D775" s="566"/>
      <c r="E775" s="567"/>
      <c r="F775" s="553"/>
      <c r="G775" s="557"/>
      <c r="H775" s="558"/>
      <c r="I775" s="558"/>
      <c r="J775" s="558"/>
    </row>
    <row r="776" spans="1:10">
      <c r="A776" s="564"/>
      <c r="B776" s="553"/>
      <c r="C776" s="565"/>
      <c r="D776" s="566"/>
      <c r="E776" s="567"/>
      <c r="F776" s="553"/>
      <c r="G776" s="557"/>
      <c r="H776" s="558"/>
      <c r="I776" s="558"/>
      <c r="J776" s="558"/>
    </row>
    <row r="777" spans="1:10">
      <c r="A777" s="564"/>
      <c r="B777" s="553"/>
      <c r="C777" s="565"/>
      <c r="D777" s="566"/>
      <c r="E777" s="567"/>
      <c r="F777" s="553"/>
      <c r="G777" s="557"/>
      <c r="H777" s="558"/>
      <c r="I777" s="558"/>
      <c r="J777" s="558"/>
    </row>
    <row r="778" spans="1:10">
      <c r="A778" s="564"/>
      <c r="B778" s="553"/>
      <c r="C778" s="565"/>
      <c r="D778" s="566"/>
      <c r="E778" s="567"/>
      <c r="F778" s="553"/>
      <c r="G778" s="557"/>
      <c r="H778" s="558"/>
      <c r="I778" s="558"/>
      <c r="J778" s="558"/>
    </row>
    <row r="779" spans="1:10">
      <c r="A779" s="564"/>
      <c r="B779" s="553"/>
      <c r="C779" s="565"/>
      <c r="D779" s="566"/>
      <c r="E779" s="567"/>
      <c r="F779" s="553"/>
      <c r="G779" s="557"/>
      <c r="H779" s="558"/>
      <c r="I779" s="558"/>
      <c r="J779" s="558"/>
    </row>
    <row r="780" spans="1:10">
      <c r="A780" s="564"/>
      <c r="B780" s="553"/>
      <c r="C780" s="565"/>
      <c r="D780" s="566"/>
      <c r="E780" s="567"/>
      <c r="F780" s="553"/>
      <c r="G780" s="557"/>
      <c r="H780" s="558"/>
      <c r="I780" s="558"/>
      <c r="J780" s="558"/>
    </row>
    <row r="781" spans="1:10">
      <c r="A781" s="564"/>
      <c r="B781" s="553"/>
      <c r="C781" s="565"/>
      <c r="D781" s="566"/>
      <c r="E781" s="567"/>
      <c r="F781" s="553"/>
      <c r="G781" s="557"/>
      <c r="H781" s="558"/>
      <c r="I781" s="558"/>
      <c r="J781" s="558"/>
    </row>
    <row r="782" spans="1:10">
      <c r="A782" s="564"/>
      <c r="B782" s="553"/>
      <c r="C782" s="565"/>
      <c r="D782" s="566"/>
      <c r="E782" s="567"/>
      <c r="F782" s="553"/>
      <c r="G782" s="557"/>
      <c r="H782" s="558"/>
      <c r="I782" s="558"/>
      <c r="J782" s="558"/>
    </row>
    <row r="783" spans="1:10">
      <c r="A783" s="564"/>
      <c r="B783" s="553"/>
      <c r="C783" s="565"/>
      <c r="D783" s="566"/>
      <c r="E783" s="567"/>
      <c r="F783" s="553"/>
      <c r="G783" s="557"/>
      <c r="H783" s="558"/>
      <c r="I783" s="558"/>
      <c r="J783" s="558"/>
    </row>
    <row r="784" spans="1:10">
      <c r="A784" s="564"/>
      <c r="B784" s="553"/>
      <c r="C784" s="565"/>
      <c r="D784" s="566"/>
      <c r="E784" s="567"/>
      <c r="F784" s="553"/>
      <c r="G784" s="557"/>
      <c r="H784" s="558"/>
      <c r="I784" s="558"/>
      <c r="J784" s="558"/>
    </row>
    <row r="785" spans="1:10">
      <c r="A785" s="564"/>
      <c r="B785" s="553"/>
      <c r="C785" s="565"/>
      <c r="D785" s="566"/>
      <c r="E785" s="567"/>
      <c r="F785" s="553"/>
      <c r="G785" s="557"/>
      <c r="H785" s="558"/>
      <c r="I785" s="558"/>
      <c r="J785" s="558"/>
    </row>
    <row r="786" spans="1:10">
      <c r="A786" s="564"/>
      <c r="B786" s="553"/>
      <c r="C786" s="565"/>
      <c r="D786" s="566"/>
      <c r="E786" s="567"/>
      <c r="F786" s="553"/>
      <c r="G786" s="557"/>
      <c r="H786" s="558"/>
      <c r="I786" s="558"/>
      <c r="J786" s="558"/>
    </row>
    <row r="787" spans="1:10">
      <c r="A787" s="564"/>
      <c r="B787" s="553"/>
      <c r="C787" s="565"/>
      <c r="D787" s="566"/>
      <c r="E787" s="567"/>
      <c r="F787" s="553"/>
      <c r="G787" s="557"/>
      <c r="H787" s="558"/>
      <c r="I787" s="558"/>
      <c r="J787" s="558"/>
    </row>
    <row r="788" spans="1:10">
      <c r="A788" s="564"/>
      <c r="B788" s="553"/>
      <c r="C788" s="565"/>
      <c r="D788" s="566"/>
      <c r="E788" s="567"/>
      <c r="F788" s="553"/>
      <c r="G788" s="557"/>
      <c r="H788" s="558"/>
      <c r="I788" s="558"/>
      <c r="J788" s="558"/>
    </row>
    <row r="789" spans="1:10">
      <c r="A789" s="564"/>
      <c r="B789" s="553"/>
      <c r="C789" s="565"/>
      <c r="D789" s="566"/>
      <c r="E789" s="567"/>
      <c r="F789" s="553"/>
      <c r="G789" s="557"/>
      <c r="H789" s="558"/>
      <c r="I789" s="558"/>
      <c r="J789" s="558"/>
    </row>
    <row r="790" spans="1:10">
      <c r="A790" s="564"/>
      <c r="B790" s="553"/>
      <c r="C790" s="565"/>
      <c r="D790" s="566"/>
      <c r="E790" s="567"/>
      <c r="F790" s="553"/>
      <c r="G790" s="557"/>
      <c r="H790" s="558"/>
      <c r="I790" s="558"/>
      <c r="J790" s="558"/>
    </row>
    <row r="791" spans="1:10">
      <c r="A791" s="564"/>
      <c r="B791" s="553"/>
      <c r="C791" s="565"/>
      <c r="D791" s="566"/>
      <c r="E791" s="567"/>
      <c r="F791" s="553"/>
      <c r="G791" s="557"/>
      <c r="H791" s="558"/>
      <c r="I791" s="558"/>
      <c r="J791" s="558"/>
    </row>
    <row r="792" spans="1:10">
      <c r="A792" s="564"/>
      <c r="B792" s="553"/>
      <c r="C792" s="565"/>
      <c r="D792" s="566"/>
      <c r="E792" s="567"/>
      <c r="F792" s="553"/>
      <c r="G792" s="557"/>
      <c r="H792" s="558"/>
      <c r="I792" s="558"/>
      <c r="J792" s="558"/>
    </row>
    <row r="793" spans="1:10">
      <c r="A793" s="564"/>
      <c r="B793" s="553"/>
      <c r="C793" s="565"/>
      <c r="D793" s="566"/>
      <c r="E793" s="567"/>
      <c r="F793" s="553"/>
      <c r="G793" s="557"/>
      <c r="H793" s="558"/>
      <c r="I793" s="558"/>
      <c r="J793" s="558"/>
    </row>
    <row r="794" spans="1:10">
      <c r="A794" s="564"/>
      <c r="B794" s="553"/>
      <c r="C794" s="565"/>
      <c r="D794" s="566"/>
      <c r="E794" s="567"/>
      <c r="F794" s="553"/>
      <c r="G794" s="557"/>
      <c r="H794" s="558"/>
      <c r="I794" s="558"/>
      <c r="J794" s="558"/>
    </row>
    <row r="795" spans="1:10">
      <c r="A795" s="564"/>
      <c r="B795" s="553"/>
      <c r="C795" s="565"/>
      <c r="D795" s="566"/>
      <c r="E795" s="567"/>
      <c r="F795" s="553"/>
      <c r="G795" s="557"/>
      <c r="H795" s="558"/>
      <c r="I795" s="558"/>
      <c r="J795" s="558"/>
    </row>
    <row r="796" spans="1:10">
      <c r="A796" s="564"/>
      <c r="B796" s="553"/>
      <c r="C796" s="565"/>
      <c r="D796" s="566"/>
      <c r="E796" s="567"/>
      <c r="F796" s="553"/>
      <c r="G796" s="557"/>
      <c r="H796" s="558"/>
      <c r="I796" s="558"/>
      <c r="J796" s="558"/>
    </row>
    <row r="797" spans="1:10">
      <c r="A797" s="564"/>
      <c r="B797" s="553"/>
      <c r="C797" s="565"/>
      <c r="D797" s="566"/>
      <c r="E797" s="567"/>
      <c r="F797" s="553"/>
      <c r="G797" s="557"/>
      <c r="H797" s="558"/>
      <c r="I797" s="558"/>
      <c r="J797" s="558"/>
    </row>
    <row r="798" spans="1:10">
      <c r="A798" s="564"/>
      <c r="B798" s="553"/>
      <c r="C798" s="565"/>
      <c r="D798" s="566"/>
      <c r="E798" s="567"/>
      <c r="F798" s="553"/>
      <c r="G798" s="557"/>
      <c r="H798" s="558"/>
      <c r="I798" s="558"/>
      <c r="J798" s="558"/>
    </row>
    <row r="799" spans="1:10">
      <c r="A799" s="564"/>
      <c r="B799" s="553"/>
      <c r="C799" s="565"/>
      <c r="D799" s="566"/>
      <c r="E799" s="567"/>
      <c r="F799" s="553"/>
      <c r="G799" s="557"/>
      <c r="H799" s="558"/>
      <c r="I799" s="558"/>
      <c r="J799" s="558"/>
    </row>
    <row r="800" spans="1:10">
      <c r="A800" s="564"/>
      <c r="B800" s="553"/>
      <c r="C800" s="565"/>
      <c r="D800" s="566"/>
      <c r="E800" s="567"/>
      <c r="F800" s="553"/>
      <c r="G800" s="557"/>
      <c r="H800" s="558"/>
      <c r="I800" s="558"/>
      <c r="J800" s="558"/>
    </row>
    <row r="801" spans="1:10">
      <c r="A801" s="564"/>
      <c r="B801" s="553"/>
      <c r="C801" s="565"/>
      <c r="D801" s="566"/>
      <c r="E801" s="567"/>
      <c r="F801" s="553"/>
      <c r="G801" s="557"/>
      <c r="H801" s="558"/>
      <c r="I801" s="558"/>
      <c r="J801" s="558"/>
    </row>
    <row r="802" spans="1:10">
      <c r="A802" s="564"/>
      <c r="B802" s="553"/>
      <c r="C802" s="565"/>
      <c r="D802" s="566"/>
      <c r="E802" s="567"/>
      <c r="F802" s="553"/>
      <c r="G802" s="557"/>
      <c r="H802" s="558"/>
      <c r="I802" s="558"/>
      <c r="J802" s="558"/>
    </row>
    <row r="803" spans="1:10">
      <c r="A803" s="564"/>
      <c r="B803" s="553"/>
      <c r="C803" s="565"/>
      <c r="D803" s="566"/>
      <c r="E803" s="567"/>
      <c r="F803" s="553"/>
      <c r="G803" s="557"/>
      <c r="H803" s="558"/>
      <c r="I803" s="558"/>
      <c r="J803" s="558"/>
    </row>
    <row r="804" spans="1:10">
      <c r="A804" s="564"/>
      <c r="B804" s="553"/>
      <c r="C804" s="565"/>
      <c r="D804" s="566"/>
      <c r="E804" s="567"/>
      <c r="F804" s="553"/>
      <c r="G804" s="557"/>
      <c r="H804" s="558"/>
      <c r="I804" s="558"/>
      <c r="J804" s="558"/>
    </row>
    <row r="805" spans="1:10">
      <c r="A805" s="564"/>
      <c r="B805" s="553"/>
      <c r="C805" s="565"/>
      <c r="D805" s="566"/>
      <c r="E805" s="567"/>
      <c r="F805" s="553"/>
      <c r="G805" s="557"/>
      <c r="H805" s="558"/>
      <c r="I805" s="558"/>
      <c r="J805" s="558"/>
    </row>
    <row r="806" spans="1:10">
      <c r="A806" s="564"/>
      <c r="B806" s="553"/>
      <c r="C806" s="565"/>
      <c r="D806" s="566"/>
      <c r="E806" s="567"/>
      <c r="F806" s="553"/>
      <c r="G806" s="557"/>
      <c r="H806" s="558"/>
      <c r="I806" s="558"/>
      <c r="J806" s="558"/>
    </row>
    <row r="807" spans="1:10">
      <c r="A807" s="564"/>
      <c r="B807" s="553"/>
      <c r="C807" s="565"/>
      <c r="D807" s="566"/>
      <c r="E807" s="567"/>
      <c r="F807" s="553"/>
      <c r="G807" s="557"/>
      <c r="H807" s="558"/>
      <c r="I807" s="558"/>
      <c r="J807" s="558"/>
    </row>
    <row r="808" spans="1:10">
      <c r="A808" s="564"/>
      <c r="B808" s="553"/>
      <c r="C808" s="565"/>
      <c r="D808" s="566"/>
      <c r="E808" s="567"/>
      <c r="F808" s="553"/>
      <c r="G808" s="557"/>
      <c r="H808" s="558"/>
      <c r="I808" s="558"/>
      <c r="J808" s="558"/>
    </row>
    <row r="809" spans="1:10">
      <c r="A809" s="564"/>
      <c r="B809" s="553"/>
      <c r="C809" s="565"/>
      <c r="D809" s="566"/>
      <c r="E809" s="567"/>
      <c r="F809" s="553"/>
      <c r="G809" s="557"/>
      <c r="H809" s="558"/>
      <c r="I809" s="558"/>
      <c r="J809" s="558"/>
    </row>
    <row r="810" spans="1:10">
      <c r="A810" s="564"/>
      <c r="B810" s="553"/>
      <c r="C810" s="565"/>
      <c r="D810" s="566"/>
      <c r="E810" s="567"/>
      <c r="F810" s="553"/>
      <c r="G810" s="557"/>
      <c r="H810" s="558"/>
      <c r="I810" s="558"/>
      <c r="J810" s="558"/>
    </row>
    <row r="811" spans="1:10">
      <c r="A811" s="564"/>
      <c r="B811" s="553"/>
      <c r="C811" s="565"/>
      <c r="D811" s="566"/>
      <c r="E811" s="567"/>
      <c r="F811" s="553"/>
      <c r="G811" s="557"/>
      <c r="H811" s="558"/>
      <c r="I811" s="558"/>
      <c r="J811" s="558"/>
    </row>
    <row r="812" spans="1:10">
      <c r="A812" s="564"/>
      <c r="B812" s="553"/>
      <c r="C812" s="565"/>
      <c r="D812" s="566"/>
      <c r="E812" s="567"/>
      <c r="F812" s="553"/>
      <c r="G812" s="557"/>
      <c r="H812" s="558"/>
      <c r="I812" s="558"/>
      <c r="J812" s="558"/>
    </row>
    <row r="813" spans="1:10">
      <c r="A813" s="564"/>
      <c r="B813" s="553"/>
      <c r="C813" s="565"/>
      <c r="D813" s="566"/>
      <c r="E813" s="567"/>
      <c r="F813" s="553"/>
      <c r="G813" s="557"/>
      <c r="H813" s="558"/>
      <c r="I813" s="558"/>
      <c r="J813" s="558"/>
    </row>
    <row r="814" spans="1:10">
      <c r="A814" s="564"/>
      <c r="B814" s="553"/>
      <c r="C814" s="565"/>
      <c r="D814" s="566"/>
      <c r="E814" s="567"/>
      <c r="F814" s="553"/>
      <c r="G814" s="557"/>
      <c r="H814" s="558"/>
      <c r="I814" s="558"/>
      <c r="J814" s="558"/>
    </row>
    <row r="815" spans="1:10">
      <c r="A815" s="564"/>
      <c r="B815" s="553"/>
      <c r="C815" s="565"/>
      <c r="D815" s="566"/>
      <c r="E815" s="567"/>
      <c r="F815" s="553"/>
      <c r="G815" s="557"/>
      <c r="H815" s="558"/>
      <c r="I815" s="558"/>
      <c r="J815" s="558"/>
    </row>
    <row r="816" spans="1:10">
      <c r="A816" s="564"/>
      <c r="B816" s="553"/>
      <c r="C816" s="565"/>
      <c r="D816" s="566"/>
      <c r="E816" s="567"/>
      <c r="F816" s="553"/>
      <c r="G816" s="557"/>
      <c r="H816" s="558"/>
      <c r="I816" s="558"/>
      <c r="J816" s="558"/>
    </row>
    <row r="817" spans="1:10">
      <c r="A817" s="564"/>
      <c r="B817" s="553"/>
      <c r="C817" s="565"/>
      <c r="D817" s="566"/>
      <c r="E817" s="567"/>
      <c r="F817" s="553"/>
      <c r="G817" s="557"/>
      <c r="H817" s="558"/>
      <c r="I817" s="558"/>
      <c r="J817" s="558"/>
    </row>
    <row r="818" spans="1:10">
      <c r="A818" s="564"/>
      <c r="B818" s="553"/>
      <c r="C818" s="565"/>
      <c r="D818" s="566"/>
      <c r="E818" s="567"/>
      <c r="F818" s="553"/>
      <c r="G818" s="557"/>
      <c r="H818" s="558"/>
      <c r="I818" s="558"/>
      <c r="J818" s="558"/>
    </row>
    <row r="819" spans="1:10">
      <c r="A819" s="564"/>
      <c r="B819" s="553"/>
      <c r="C819" s="565"/>
      <c r="D819" s="566"/>
      <c r="E819" s="567"/>
      <c r="F819" s="553"/>
      <c r="G819" s="557"/>
      <c r="H819" s="558"/>
      <c r="I819" s="558"/>
      <c r="J819" s="558"/>
    </row>
    <row r="820" spans="1:10">
      <c r="A820" s="564"/>
      <c r="B820" s="553"/>
      <c r="C820" s="565"/>
      <c r="D820" s="566"/>
      <c r="E820" s="567"/>
      <c r="F820" s="553"/>
      <c r="G820" s="557"/>
      <c r="H820" s="558"/>
      <c r="I820" s="558"/>
      <c r="J820" s="558"/>
    </row>
    <row r="821" spans="1:10">
      <c r="A821" s="564"/>
      <c r="B821" s="553"/>
      <c r="C821" s="565"/>
      <c r="D821" s="566"/>
      <c r="E821" s="567"/>
      <c r="F821" s="553"/>
      <c r="G821" s="557"/>
      <c r="H821" s="558"/>
      <c r="I821" s="558"/>
      <c r="J821" s="558"/>
    </row>
    <row r="822" spans="1:10">
      <c r="A822" s="564"/>
      <c r="B822" s="553"/>
      <c r="C822" s="565"/>
      <c r="D822" s="566"/>
      <c r="E822" s="567"/>
      <c r="F822" s="553"/>
      <c r="G822" s="557"/>
      <c r="H822" s="558"/>
      <c r="I822" s="558"/>
      <c r="J822" s="558"/>
    </row>
    <row r="823" spans="1:10">
      <c r="A823" s="564"/>
      <c r="B823" s="553"/>
      <c r="C823" s="565"/>
      <c r="D823" s="566"/>
      <c r="E823" s="567"/>
      <c r="F823" s="553"/>
      <c r="G823" s="557"/>
      <c r="H823" s="558"/>
      <c r="I823" s="558"/>
      <c r="J823" s="558"/>
    </row>
    <row r="824" spans="1:10">
      <c r="A824" s="564"/>
      <c r="B824" s="553"/>
      <c r="C824" s="565"/>
      <c r="D824" s="566"/>
      <c r="E824" s="567"/>
      <c r="F824" s="553"/>
      <c r="G824" s="557"/>
      <c r="H824" s="558"/>
      <c r="I824" s="558"/>
      <c r="J824" s="558"/>
    </row>
    <row r="825" spans="1:10">
      <c r="A825" s="564"/>
      <c r="B825" s="553"/>
      <c r="C825" s="565"/>
      <c r="D825" s="566"/>
      <c r="E825" s="567"/>
      <c r="F825" s="553"/>
      <c r="G825" s="557"/>
      <c r="H825" s="558"/>
      <c r="I825" s="558"/>
      <c r="J825" s="558"/>
    </row>
    <row r="826" spans="1:10">
      <c r="A826" s="564"/>
      <c r="B826" s="553"/>
      <c r="C826" s="565"/>
      <c r="D826" s="566"/>
      <c r="E826" s="567"/>
      <c r="F826" s="553"/>
      <c r="G826" s="557"/>
      <c r="H826" s="558"/>
      <c r="I826" s="558"/>
      <c r="J826" s="558"/>
    </row>
    <row r="827" spans="1:10">
      <c r="A827" s="564"/>
      <c r="B827" s="553"/>
      <c r="C827" s="565"/>
      <c r="D827" s="566"/>
      <c r="E827" s="567"/>
      <c r="F827" s="553"/>
      <c r="G827" s="557"/>
      <c r="H827" s="558"/>
      <c r="I827" s="558"/>
      <c r="J827" s="558"/>
    </row>
    <row r="828" spans="1:10">
      <c r="A828" s="564"/>
      <c r="B828" s="553"/>
      <c r="C828" s="565"/>
      <c r="D828" s="566"/>
      <c r="E828" s="567"/>
      <c r="F828" s="553"/>
      <c r="G828" s="557"/>
      <c r="H828" s="558"/>
      <c r="I828" s="558"/>
      <c r="J828" s="558"/>
    </row>
    <row r="829" spans="1:10">
      <c r="A829" s="564"/>
      <c r="B829" s="553"/>
      <c r="C829" s="565"/>
      <c r="D829" s="566"/>
      <c r="E829" s="567"/>
      <c r="F829" s="553"/>
      <c r="G829" s="557"/>
      <c r="H829" s="558"/>
      <c r="I829" s="558"/>
      <c r="J829" s="558"/>
    </row>
    <row r="830" spans="1:10">
      <c r="A830" s="564"/>
      <c r="B830" s="553"/>
      <c r="C830" s="565"/>
      <c r="D830" s="566"/>
      <c r="E830" s="567"/>
      <c r="F830" s="553"/>
      <c r="G830" s="557"/>
      <c r="H830" s="558"/>
      <c r="I830" s="558"/>
      <c r="J830" s="558"/>
    </row>
    <row r="831" spans="1:10">
      <c r="A831" s="564"/>
      <c r="B831" s="553"/>
      <c r="C831" s="565"/>
      <c r="D831" s="566"/>
      <c r="E831" s="567"/>
      <c r="F831" s="553"/>
      <c r="G831" s="557"/>
      <c r="H831" s="558"/>
      <c r="I831" s="558"/>
      <c r="J831" s="558"/>
    </row>
    <row r="832" spans="1:10">
      <c r="A832" s="564"/>
      <c r="B832" s="553"/>
      <c r="C832" s="565"/>
      <c r="D832" s="566"/>
      <c r="E832" s="567"/>
      <c r="F832" s="553"/>
      <c r="G832" s="557"/>
      <c r="H832" s="558"/>
      <c r="I832" s="558"/>
      <c r="J832" s="558"/>
    </row>
    <row r="833" spans="1:10">
      <c r="A833" s="564"/>
      <c r="B833" s="553"/>
      <c r="C833" s="565"/>
      <c r="D833" s="566"/>
      <c r="E833" s="567"/>
      <c r="F833" s="553"/>
      <c r="G833" s="557"/>
      <c r="H833" s="558"/>
      <c r="I833" s="558"/>
      <c r="J833" s="558"/>
    </row>
    <row r="834" spans="1:10">
      <c r="A834" s="564"/>
      <c r="B834" s="553"/>
      <c r="C834" s="565"/>
      <c r="D834" s="566"/>
      <c r="E834" s="567"/>
      <c r="F834" s="553"/>
      <c r="G834" s="557"/>
      <c r="H834" s="558"/>
      <c r="I834" s="558"/>
      <c r="J834" s="558"/>
    </row>
    <row r="835" spans="1:10">
      <c r="A835" s="564"/>
      <c r="B835" s="553"/>
      <c r="C835" s="565"/>
      <c r="D835" s="566"/>
      <c r="E835" s="567"/>
      <c r="F835" s="553"/>
      <c r="G835" s="557"/>
      <c r="H835" s="558"/>
      <c r="I835" s="558"/>
      <c r="J835" s="558"/>
    </row>
    <row r="836" spans="1:10">
      <c r="A836" s="564"/>
      <c r="B836" s="553"/>
      <c r="C836" s="565"/>
      <c r="D836" s="566"/>
      <c r="E836" s="567"/>
      <c r="F836" s="553"/>
      <c r="G836" s="557"/>
      <c r="H836" s="558"/>
      <c r="I836" s="558"/>
      <c r="J836" s="558"/>
    </row>
    <row r="837" spans="1:10">
      <c r="A837" s="564"/>
      <c r="B837" s="553"/>
      <c r="C837" s="565"/>
      <c r="D837" s="566"/>
      <c r="E837" s="567"/>
      <c r="F837" s="553"/>
      <c r="G837" s="557"/>
      <c r="H837" s="558"/>
      <c r="I837" s="558"/>
      <c r="J837" s="558"/>
    </row>
    <row r="838" spans="1:10">
      <c r="A838" s="564"/>
      <c r="B838" s="553"/>
      <c r="C838" s="565"/>
      <c r="D838" s="566"/>
      <c r="E838" s="567"/>
      <c r="F838" s="553"/>
      <c r="G838" s="557"/>
      <c r="H838" s="558"/>
      <c r="I838" s="558"/>
      <c r="J838" s="558"/>
    </row>
    <row r="839" spans="1:10">
      <c r="A839" s="564"/>
      <c r="B839" s="553"/>
      <c r="C839" s="565"/>
      <c r="D839" s="566"/>
      <c r="E839" s="567"/>
      <c r="F839" s="553"/>
      <c r="G839" s="557"/>
      <c r="H839" s="558"/>
      <c r="I839" s="558"/>
      <c r="J839" s="558"/>
    </row>
    <row r="840" spans="1:10">
      <c r="A840" s="564"/>
      <c r="B840" s="553"/>
      <c r="C840" s="565"/>
      <c r="D840" s="566"/>
      <c r="E840" s="567"/>
      <c r="F840" s="553"/>
      <c r="G840" s="557"/>
      <c r="H840" s="558"/>
      <c r="I840" s="558"/>
      <c r="J840" s="558"/>
    </row>
    <row r="841" spans="1:10">
      <c r="A841" s="564"/>
      <c r="B841" s="553"/>
      <c r="C841" s="565"/>
      <c r="D841" s="566"/>
      <c r="E841" s="567"/>
      <c r="F841" s="553"/>
      <c r="G841" s="557"/>
      <c r="H841" s="558"/>
      <c r="I841" s="558"/>
      <c r="J841" s="558"/>
    </row>
    <row r="842" spans="1:10">
      <c r="A842" s="564"/>
      <c r="B842" s="553"/>
      <c r="C842" s="565"/>
      <c r="D842" s="566"/>
      <c r="E842" s="567"/>
      <c r="F842" s="553"/>
      <c r="G842" s="557"/>
      <c r="H842" s="558"/>
      <c r="I842" s="558"/>
      <c r="J842" s="558"/>
    </row>
    <row r="843" spans="1:10">
      <c r="A843" s="564"/>
      <c r="B843" s="553"/>
      <c r="C843" s="565"/>
      <c r="D843" s="566"/>
      <c r="E843" s="567"/>
      <c r="F843" s="553"/>
      <c r="G843" s="557"/>
      <c r="H843" s="558"/>
      <c r="I843" s="558"/>
      <c r="J843" s="558"/>
    </row>
    <row r="844" spans="1:10">
      <c r="A844" s="564"/>
      <c r="B844" s="553"/>
      <c r="C844" s="565"/>
      <c r="D844" s="566"/>
      <c r="E844" s="567"/>
      <c r="F844" s="553"/>
      <c r="G844" s="557"/>
      <c r="H844" s="558"/>
      <c r="I844" s="558"/>
      <c r="J844" s="558"/>
    </row>
    <row r="845" spans="1:10">
      <c r="A845" s="564"/>
      <c r="B845" s="553"/>
      <c r="C845" s="565"/>
      <c r="D845" s="566"/>
      <c r="E845" s="567"/>
      <c r="F845" s="553"/>
      <c r="G845" s="557"/>
      <c r="H845" s="558"/>
      <c r="I845" s="558"/>
      <c r="J845" s="558"/>
    </row>
    <row r="846" spans="1:10">
      <c r="A846" s="564"/>
      <c r="B846" s="553"/>
      <c r="C846" s="565"/>
      <c r="D846" s="566"/>
      <c r="E846" s="567"/>
      <c r="F846" s="553"/>
      <c r="G846" s="557"/>
      <c r="H846" s="558"/>
      <c r="I846" s="558"/>
      <c r="J846" s="558"/>
    </row>
    <row r="847" spans="1:10">
      <c r="A847" s="564"/>
      <c r="B847" s="553"/>
      <c r="C847" s="565"/>
      <c r="D847" s="566"/>
      <c r="E847" s="567"/>
      <c r="F847" s="553"/>
      <c r="G847" s="557"/>
      <c r="H847" s="558"/>
      <c r="I847" s="558"/>
      <c r="J847" s="558"/>
    </row>
    <row r="848" spans="1:10">
      <c r="A848" s="564"/>
      <c r="B848" s="553"/>
      <c r="C848" s="565"/>
      <c r="D848" s="566"/>
      <c r="E848" s="567"/>
      <c r="F848" s="553"/>
      <c r="G848" s="557"/>
      <c r="H848" s="558"/>
      <c r="I848" s="558"/>
      <c r="J848" s="558"/>
    </row>
    <row r="849" spans="1:10">
      <c r="A849" s="564"/>
      <c r="B849" s="553"/>
      <c r="C849" s="565"/>
      <c r="D849" s="566"/>
      <c r="E849" s="567"/>
      <c r="F849" s="553"/>
      <c r="G849" s="557"/>
      <c r="H849" s="558"/>
      <c r="I849" s="558"/>
      <c r="J849" s="558"/>
    </row>
    <row r="850" spans="1:10">
      <c r="A850" s="564"/>
      <c r="B850" s="553"/>
      <c r="C850" s="565"/>
      <c r="D850" s="566"/>
      <c r="E850" s="567"/>
      <c r="F850" s="553"/>
      <c r="G850" s="557"/>
      <c r="H850" s="558"/>
      <c r="I850" s="558"/>
      <c r="J850" s="558"/>
    </row>
    <row r="851" spans="1:10">
      <c r="A851" s="564"/>
      <c r="B851" s="553"/>
      <c r="C851" s="565"/>
      <c r="D851" s="566"/>
      <c r="E851" s="567"/>
      <c r="F851" s="553"/>
      <c r="G851" s="557"/>
      <c r="H851" s="558"/>
      <c r="I851" s="558"/>
      <c r="J851" s="558"/>
    </row>
    <row r="852" spans="1:10">
      <c r="A852" s="564"/>
      <c r="B852" s="553"/>
      <c r="C852" s="565"/>
      <c r="D852" s="566"/>
      <c r="E852" s="567"/>
      <c r="F852" s="553"/>
      <c r="G852" s="557"/>
      <c r="H852" s="558"/>
      <c r="I852" s="558"/>
      <c r="J852" s="558"/>
    </row>
    <row r="853" spans="1:10">
      <c r="A853" s="564"/>
      <c r="B853" s="553"/>
      <c r="C853" s="565"/>
      <c r="D853" s="566"/>
      <c r="E853" s="567"/>
      <c r="F853" s="553"/>
      <c r="G853" s="557"/>
      <c r="H853" s="558"/>
      <c r="I853" s="558"/>
      <c r="J853" s="558"/>
    </row>
    <row r="854" spans="1:10">
      <c r="A854" s="564"/>
      <c r="B854" s="553"/>
      <c r="C854" s="565"/>
      <c r="D854" s="566"/>
      <c r="E854" s="567"/>
      <c r="F854" s="553"/>
      <c r="G854" s="557"/>
      <c r="H854" s="558"/>
      <c r="I854" s="558"/>
      <c r="J854" s="558"/>
    </row>
    <row r="855" spans="1:10">
      <c r="A855" s="564"/>
      <c r="B855" s="553"/>
      <c r="C855" s="565"/>
      <c r="D855" s="566"/>
      <c r="E855" s="567"/>
      <c r="F855" s="553"/>
      <c r="G855" s="557"/>
      <c r="H855" s="558"/>
      <c r="I855" s="558"/>
      <c r="J855" s="558"/>
    </row>
    <row r="856" spans="1:10">
      <c r="A856" s="564"/>
      <c r="B856" s="553"/>
      <c r="C856" s="565"/>
      <c r="D856" s="566"/>
      <c r="E856" s="567"/>
      <c r="F856" s="553"/>
      <c r="G856" s="557"/>
      <c r="H856" s="558"/>
      <c r="I856" s="558"/>
      <c r="J856" s="558"/>
    </row>
    <row r="857" spans="1:10">
      <c r="A857" s="564"/>
      <c r="B857" s="553"/>
      <c r="C857" s="565"/>
      <c r="D857" s="566"/>
      <c r="E857" s="567"/>
      <c r="F857" s="553"/>
      <c r="G857" s="557"/>
      <c r="H857" s="558"/>
      <c r="I857" s="558"/>
      <c r="J857" s="558"/>
    </row>
    <row r="858" spans="1:10">
      <c r="A858" s="564"/>
      <c r="B858" s="553"/>
      <c r="C858" s="565"/>
      <c r="D858" s="566"/>
      <c r="E858" s="567"/>
      <c r="F858" s="553"/>
      <c r="G858" s="557"/>
      <c r="H858" s="558"/>
      <c r="I858" s="558"/>
      <c r="J858" s="558"/>
    </row>
    <row r="859" spans="1:10">
      <c r="A859" s="564"/>
      <c r="B859" s="553"/>
      <c r="C859" s="565"/>
      <c r="D859" s="566"/>
      <c r="E859" s="567"/>
      <c r="F859" s="553"/>
      <c r="G859" s="557"/>
      <c r="H859" s="558"/>
      <c r="I859" s="558"/>
      <c r="J859" s="558"/>
    </row>
    <row r="860" spans="1:10">
      <c r="A860" s="564"/>
      <c r="B860" s="553"/>
      <c r="C860" s="565"/>
      <c r="D860" s="566"/>
      <c r="E860" s="567"/>
      <c r="F860" s="553"/>
      <c r="G860" s="557"/>
      <c r="H860" s="558"/>
      <c r="I860" s="558"/>
      <c r="J860" s="558"/>
    </row>
    <row r="861" spans="1:10">
      <c r="A861" s="564"/>
      <c r="B861" s="553"/>
      <c r="C861" s="565"/>
      <c r="D861" s="566"/>
      <c r="E861" s="567"/>
      <c r="F861" s="553"/>
      <c r="G861" s="557"/>
      <c r="H861" s="558"/>
      <c r="I861" s="558"/>
      <c r="J861" s="558"/>
    </row>
    <row r="862" spans="1:10">
      <c r="A862" s="564"/>
      <c r="B862" s="553"/>
      <c r="C862" s="565"/>
      <c r="D862" s="566"/>
      <c r="E862" s="567"/>
      <c r="F862" s="553"/>
      <c r="G862" s="557"/>
      <c r="H862" s="558"/>
      <c r="I862" s="558"/>
      <c r="J862" s="558"/>
    </row>
    <row r="863" spans="1:10">
      <c r="A863" s="564"/>
      <c r="B863" s="553"/>
      <c r="C863" s="565"/>
      <c r="D863" s="566"/>
      <c r="E863" s="567"/>
      <c r="F863" s="553"/>
      <c r="G863" s="557"/>
      <c r="H863" s="558"/>
      <c r="I863" s="558"/>
      <c r="J863" s="558"/>
    </row>
    <row r="864" spans="1:10">
      <c r="A864" s="564"/>
      <c r="B864" s="553"/>
      <c r="C864" s="565"/>
      <c r="D864" s="566"/>
      <c r="E864" s="567"/>
      <c r="F864" s="553"/>
      <c r="G864" s="557"/>
      <c r="H864" s="558"/>
      <c r="I864" s="558"/>
      <c r="J864" s="558"/>
    </row>
    <row r="865" spans="1:10">
      <c r="A865" s="564"/>
      <c r="B865" s="553"/>
      <c r="C865" s="565"/>
      <c r="D865" s="566"/>
      <c r="E865" s="567"/>
      <c r="F865" s="553"/>
      <c r="G865" s="557"/>
      <c r="H865" s="558"/>
      <c r="I865" s="558"/>
      <c r="J865" s="558"/>
    </row>
    <row r="866" spans="1:10">
      <c r="A866" s="564"/>
      <c r="B866" s="553"/>
      <c r="C866" s="565"/>
      <c r="D866" s="566"/>
      <c r="E866" s="567"/>
      <c r="F866" s="553"/>
      <c r="G866" s="557"/>
      <c r="H866" s="558"/>
      <c r="I866" s="558"/>
      <c r="J866" s="558"/>
    </row>
    <row r="867" spans="1:10">
      <c r="A867" s="564"/>
      <c r="B867" s="553"/>
      <c r="C867" s="565"/>
      <c r="D867" s="566"/>
      <c r="E867" s="567"/>
      <c r="F867" s="553"/>
      <c r="G867" s="557"/>
      <c r="H867" s="558"/>
      <c r="I867" s="558"/>
      <c r="J867" s="558"/>
    </row>
    <row r="868" spans="1:10">
      <c r="A868" s="564"/>
      <c r="B868" s="553"/>
      <c r="C868" s="565"/>
      <c r="D868" s="566"/>
      <c r="E868" s="567"/>
      <c r="F868" s="553"/>
      <c r="G868" s="557"/>
      <c r="H868" s="558"/>
      <c r="I868" s="558"/>
      <c r="J868" s="558"/>
    </row>
    <row r="869" spans="1:10">
      <c r="A869" s="564"/>
      <c r="B869" s="553"/>
      <c r="C869" s="565"/>
      <c r="D869" s="566"/>
      <c r="E869" s="567"/>
      <c r="F869" s="553"/>
      <c r="G869" s="557"/>
      <c r="H869" s="558"/>
      <c r="I869" s="558"/>
      <c r="J869" s="558"/>
    </row>
    <row r="870" spans="1:10">
      <c r="A870" s="564"/>
      <c r="B870" s="553"/>
      <c r="C870" s="565"/>
      <c r="D870" s="566"/>
      <c r="E870" s="567"/>
      <c r="F870" s="553"/>
      <c r="G870" s="557"/>
      <c r="H870" s="558"/>
      <c r="I870" s="558"/>
      <c r="J870" s="558"/>
    </row>
    <row r="871" spans="1:10">
      <c r="A871" s="564"/>
      <c r="B871" s="553"/>
      <c r="C871" s="565"/>
      <c r="D871" s="566"/>
      <c r="E871" s="567"/>
      <c r="F871" s="553"/>
      <c r="G871" s="557"/>
      <c r="H871" s="558"/>
      <c r="I871" s="558"/>
      <c r="J871" s="558"/>
    </row>
    <row r="872" spans="1:10">
      <c r="A872" s="564"/>
      <c r="B872" s="553"/>
      <c r="C872" s="565"/>
      <c r="D872" s="566"/>
      <c r="E872" s="567"/>
      <c r="F872" s="553"/>
      <c r="G872" s="557"/>
      <c r="H872" s="558"/>
      <c r="I872" s="558"/>
      <c r="J872" s="558"/>
    </row>
    <row r="873" spans="1:10">
      <c r="A873" s="564"/>
      <c r="B873" s="553"/>
      <c r="C873" s="565"/>
      <c r="D873" s="566"/>
      <c r="E873" s="567"/>
      <c r="F873" s="553"/>
      <c r="G873" s="557"/>
      <c r="H873" s="558"/>
      <c r="I873" s="558"/>
      <c r="J873" s="558"/>
    </row>
    <row r="874" spans="1:10">
      <c r="A874" s="564"/>
      <c r="B874" s="553"/>
      <c r="C874" s="565"/>
      <c r="D874" s="566"/>
      <c r="E874" s="567"/>
      <c r="F874" s="553"/>
      <c r="G874" s="557"/>
      <c r="H874" s="558"/>
      <c r="I874" s="558"/>
      <c r="J874" s="558"/>
    </row>
    <row r="875" spans="1:10">
      <c r="A875" s="564"/>
      <c r="B875" s="553"/>
      <c r="C875" s="565"/>
      <c r="D875" s="566"/>
      <c r="E875" s="567"/>
      <c r="F875" s="553"/>
      <c r="G875" s="557"/>
      <c r="H875" s="558"/>
      <c r="I875" s="558"/>
      <c r="J875" s="558"/>
    </row>
    <row r="876" spans="1:10">
      <c r="A876" s="564"/>
      <c r="B876" s="553"/>
      <c r="C876" s="565"/>
      <c r="D876" s="566"/>
      <c r="E876" s="567"/>
      <c r="F876" s="553"/>
      <c r="G876" s="557"/>
      <c r="H876" s="558"/>
      <c r="I876" s="558"/>
      <c r="J876" s="558"/>
    </row>
    <row r="877" spans="1:10">
      <c r="A877" s="564"/>
      <c r="B877" s="553"/>
      <c r="C877" s="565"/>
      <c r="D877" s="566"/>
      <c r="E877" s="567"/>
      <c r="F877" s="553"/>
      <c r="G877" s="557"/>
      <c r="H877" s="558"/>
      <c r="I877" s="558"/>
      <c r="J877" s="558"/>
    </row>
    <row r="878" spans="1:10">
      <c r="A878" s="564"/>
      <c r="B878" s="553"/>
      <c r="C878" s="565"/>
      <c r="D878" s="566"/>
      <c r="E878" s="567"/>
      <c r="F878" s="553"/>
      <c r="G878" s="557"/>
      <c r="H878" s="558"/>
      <c r="I878" s="558"/>
      <c r="J878" s="558"/>
    </row>
    <row r="879" spans="1:10">
      <c r="A879" s="564"/>
      <c r="B879" s="553"/>
      <c r="C879" s="565"/>
      <c r="D879" s="566"/>
      <c r="E879" s="567"/>
      <c r="F879" s="553"/>
      <c r="G879" s="557"/>
      <c r="H879" s="558"/>
      <c r="I879" s="558"/>
      <c r="J879" s="558"/>
    </row>
    <row r="880" spans="1:10">
      <c r="A880" s="564"/>
      <c r="B880" s="553"/>
      <c r="C880" s="565"/>
      <c r="D880" s="566"/>
      <c r="E880" s="567"/>
      <c r="F880" s="553"/>
      <c r="G880" s="557"/>
      <c r="H880" s="558"/>
      <c r="I880" s="558"/>
      <c r="J880" s="558"/>
    </row>
    <row r="881" spans="1:10">
      <c r="A881" s="564"/>
      <c r="B881" s="553"/>
      <c r="C881" s="565"/>
      <c r="D881" s="566"/>
      <c r="E881" s="567"/>
      <c r="F881" s="553"/>
      <c r="G881" s="557"/>
      <c r="H881" s="558"/>
      <c r="I881" s="558"/>
      <c r="J881" s="558"/>
    </row>
    <row r="882" spans="1:10">
      <c r="A882" s="564"/>
      <c r="B882" s="553"/>
      <c r="C882" s="565"/>
      <c r="D882" s="566"/>
      <c r="E882" s="567"/>
      <c r="F882" s="553"/>
      <c r="G882" s="557"/>
      <c r="H882" s="558"/>
      <c r="I882" s="558"/>
      <c r="J882" s="558"/>
    </row>
    <row r="883" spans="1:10">
      <c r="A883" s="564"/>
      <c r="B883" s="553"/>
      <c r="C883" s="565"/>
      <c r="D883" s="566"/>
      <c r="E883" s="567"/>
      <c r="F883" s="553"/>
      <c r="G883" s="557"/>
      <c r="H883" s="558"/>
      <c r="I883" s="558"/>
      <c r="J883" s="558"/>
    </row>
    <row r="884" spans="1:10">
      <c r="A884" s="564"/>
      <c r="B884" s="553"/>
      <c r="C884" s="565"/>
      <c r="D884" s="566"/>
      <c r="E884" s="567"/>
      <c r="F884" s="553"/>
      <c r="G884" s="557"/>
      <c r="H884" s="558"/>
      <c r="I884" s="558"/>
      <c r="J884" s="558"/>
    </row>
    <row r="885" spans="1:10">
      <c r="A885" s="564"/>
      <c r="B885" s="553"/>
      <c r="C885" s="565"/>
      <c r="D885" s="566"/>
      <c r="E885" s="567"/>
      <c r="F885" s="553"/>
      <c r="G885" s="557"/>
      <c r="H885" s="558"/>
      <c r="I885" s="558"/>
      <c r="J885" s="558"/>
    </row>
    <row r="886" spans="1:10">
      <c r="A886" s="564"/>
      <c r="B886" s="553"/>
      <c r="C886" s="565"/>
      <c r="D886" s="566"/>
      <c r="E886" s="567"/>
      <c r="F886" s="553"/>
      <c r="G886" s="557"/>
      <c r="H886" s="558"/>
      <c r="I886" s="558"/>
      <c r="J886" s="558"/>
    </row>
    <row r="887" spans="1:10">
      <c r="A887" s="564"/>
      <c r="B887" s="553"/>
      <c r="C887" s="565"/>
      <c r="D887" s="566"/>
      <c r="E887" s="567"/>
      <c r="F887" s="553"/>
      <c r="G887" s="557"/>
      <c r="H887" s="558"/>
      <c r="I887" s="558"/>
      <c r="J887" s="558"/>
    </row>
    <row r="888" spans="1:10">
      <c r="A888" s="564"/>
      <c r="B888" s="553"/>
      <c r="C888" s="565"/>
      <c r="D888" s="566"/>
      <c r="E888" s="567"/>
      <c r="F888" s="553"/>
      <c r="G888" s="557"/>
      <c r="H888" s="558"/>
      <c r="I888" s="558"/>
      <c r="J888" s="558"/>
    </row>
    <row r="889" spans="1:10">
      <c r="A889" s="564"/>
      <c r="B889" s="553"/>
      <c r="C889" s="565"/>
      <c r="D889" s="566"/>
      <c r="E889" s="567"/>
      <c r="F889" s="553"/>
      <c r="G889" s="557"/>
      <c r="H889" s="558"/>
      <c r="I889" s="558"/>
      <c r="J889" s="558"/>
    </row>
    <row r="890" spans="1:10">
      <c r="A890" s="564"/>
      <c r="B890" s="553"/>
      <c r="C890" s="565"/>
      <c r="D890" s="566"/>
      <c r="E890" s="567"/>
      <c r="F890" s="553"/>
      <c r="G890" s="557"/>
      <c r="H890" s="558"/>
      <c r="I890" s="558"/>
      <c r="J890" s="558"/>
    </row>
    <row r="891" spans="1:10">
      <c r="A891" s="564"/>
      <c r="B891" s="553"/>
      <c r="C891" s="565"/>
      <c r="D891" s="566"/>
      <c r="E891" s="567"/>
      <c r="F891" s="553"/>
      <c r="G891" s="557"/>
      <c r="H891" s="558"/>
      <c r="I891" s="558"/>
      <c r="J891" s="558"/>
    </row>
    <row r="892" spans="1:10">
      <c r="A892" s="564"/>
      <c r="B892" s="553"/>
      <c r="C892" s="565"/>
      <c r="D892" s="566"/>
      <c r="E892" s="567"/>
      <c r="F892" s="553"/>
      <c r="G892" s="557"/>
      <c r="H892" s="558"/>
      <c r="I892" s="558"/>
      <c r="J892" s="558"/>
    </row>
    <row r="893" spans="1:10">
      <c r="A893" s="564"/>
      <c r="B893" s="553"/>
      <c r="C893" s="565"/>
      <c r="D893" s="566"/>
      <c r="E893" s="567"/>
      <c r="F893" s="553"/>
      <c r="G893" s="557"/>
      <c r="H893" s="558"/>
      <c r="I893" s="558"/>
      <c r="J893" s="558"/>
    </row>
    <row r="894" spans="1:10">
      <c r="A894" s="564"/>
      <c r="B894" s="553"/>
      <c r="C894" s="565"/>
      <c r="D894" s="566"/>
      <c r="E894" s="567"/>
      <c r="F894" s="553"/>
      <c r="G894" s="557"/>
      <c r="H894" s="558"/>
      <c r="I894" s="558"/>
      <c r="J894" s="558"/>
    </row>
    <row r="895" spans="1:10">
      <c r="A895" s="564"/>
      <c r="B895" s="553"/>
      <c r="C895" s="565"/>
      <c r="D895" s="566"/>
      <c r="E895" s="567"/>
      <c r="F895" s="553"/>
      <c r="G895" s="557"/>
      <c r="H895" s="558"/>
      <c r="I895" s="558"/>
      <c r="J895" s="558"/>
    </row>
    <row r="896" spans="1:10">
      <c r="A896" s="564"/>
      <c r="B896" s="553"/>
      <c r="C896" s="565"/>
      <c r="D896" s="566"/>
      <c r="E896" s="567"/>
      <c r="F896" s="553"/>
      <c r="G896" s="557"/>
      <c r="H896" s="558"/>
      <c r="I896" s="558"/>
      <c r="J896" s="558"/>
    </row>
    <row r="897" spans="1:10">
      <c r="A897" s="564"/>
      <c r="B897" s="553"/>
      <c r="C897" s="565"/>
      <c r="D897" s="566"/>
      <c r="E897" s="567"/>
      <c r="F897" s="553"/>
      <c r="G897" s="557"/>
      <c r="H897" s="558"/>
      <c r="I897" s="558"/>
      <c r="J897" s="558"/>
    </row>
    <row r="898" spans="1:10">
      <c r="A898" s="564"/>
      <c r="B898" s="553"/>
      <c r="C898" s="565"/>
      <c r="D898" s="566"/>
      <c r="E898" s="567"/>
      <c r="F898" s="553"/>
      <c r="G898" s="557"/>
      <c r="H898" s="558"/>
      <c r="I898" s="558"/>
      <c r="J898" s="558"/>
    </row>
    <row r="899" spans="1:10">
      <c r="A899" s="564"/>
      <c r="B899" s="553"/>
      <c r="C899" s="565"/>
      <c r="D899" s="566"/>
      <c r="E899" s="567"/>
      <c r="F899" s="553"/>
      <c r="G899" s="557"/>
      <c r="H899" s="558"/>
      <c r="I899" s="558"/>
      <c r="J899" s="558"/>
    </row>
    <row r="900" spans="1:10">
      <c r="A900" s="564"/>
      <c r="B900" s="553"/>
      <c r="C900" s="565"/>
      <c r="D900" s="566"/>
      <c r="E900" s="567"/>
      <c r="F900" s="553"/>
      <c r="G900" s="557"/>
      <c r="H900" s="558"/>
      <c r="I900" s="558"/>
      <c r="J900" s="558"/>
    </row>
    <row r="901" spans="1:10">
      <c r="A901" s="564"/>
      <c r="B901" s="553"/>
      <c r="C901" s="565"/>
      <c r="D901" s="566"/>
      <c r="E901" s="567"/>
      <c r="F901" s="553"/>
      <c r="G901" s="557"/>
      <c r="H901" s="558"/>
      <c r="I901" s="558"/>
      <c r="J901" s="558"/>
    </row>
    <row r="902" spans="1:10">
      <c r="A902" s="564"/>
      <c r="B902" s="553"/>
      <c r="C902" s="565"/>
      <c r="D902" s="566"/>
      <c r="E902" s="567"/>
      <c r="F902" s="553"/>
      <c r="G902" s="557"/>
      <c r="H902" s="558"/>
      <c r="I902" s="558"/>
      <c r="J902" s="558"/>
    </row>
    <row r="903" spans="1:10">
      <c r="A903" s="564"/>
      <c r="B903" s="553"/>
      <c r="C903" s="565"/>
      <c r="D903" s="566"/>
      <c r="E903" s="567"/>
      <c r="F903" s="553"/>
      <c r="G903" s="557"/>
      <c r="H903" s="558"/>
      <c r="I903" s="558"/>
      <c r="J903" s="558"/>
    </row>
    <row r="904" spans="1:10">
      <c r="A904" s="564"/>
      <c r="B904" s="553"/>
      <c r="C904" s="565"/>
      <c r="D904" s="566"/>
      <c r="E904" s="567"/>
      <c r="F904" s="553"/>
      <c r="G904" s="557"/>
      <c r="H904" s="558"/>
      <c r="I904" s="558"/>
      <c r="J904" s="558"/>
    </row>
    <row r="905" spans="1:10">
      <c r="A905" s="564"/>
      <c r="B905" s="553"/>
      <c r="C905" s="565"/>
      <c r="D905" s="566"/>
      <c r="E905" s="567"/>
      <c r="F905" s="553"/>
      <c r="G905" s="557"/>
      <c r="H905" s="558"/>
      <c r="I905" s="558"/>
      <c r="J905" s="558"/>
    </row>
    <row r="906" spans="1:10">
      <c r="A906" s="564"/>
      <c r="B906" s="553"/>
      <c r="C906" s="565"/>
      <c r="D906" s="566"/>
      <c r="E906" s="567"/>
      <c r="F906" s="553"/>
      <c r="G906" s="557"/>
      <c r="H906" s="558"/>
      <c r="I906" s="558"/>
      <c r="J906" s="558"/>
    </row>
    <row r="907" spans="1:10">
      <c r="A907" s="564"/>
      <c r="B907" s="553"/>
      <c r="C907" s="565"/>
      <c r="D907" s="566"/>
      <c r="E907" s="567"/>
      <c r="F907" s="553"/>
      <c r="G907" s="557"/>
      <c r="H907" s="558"/>
      <c r="I907" s="558"/>
      <c r="J907" s="558"/>
    </row>
    <row r="908" spans="1:10">
      <c r="A908" s="564"/>
      <c r="B908" s="553"/>
      <c r="C908" s="565"/>
      <c r="D908" s="566"/>
      <c r="E908" s="567"/>
      <c r="F908" s="553"/>
      <c r="G908" s="557"/>
      <c r="H908" s="558"/>
      <c r="I908" s="558"/>
      <c r="J908" s="558"/>
    </row>
    <row r="909" spans="1:10">
      <c r="A909" s="564"/>
      <c r="B909" s="553"/>
      <c r="C909" s="565"/>
      <c r="D909" s="566"/>
      <c r="E909" s="567"/>
      <c r="F909" s="553"/>
      <c r="G909" s="557"/>
      <c r="H909" s="558"/>
      <c r="I909" s="558"/>
      <c r="J909" s="558"/>
    </row>
    <row r="910" spans="1:10">
      <c r="A910" s="564"/>
      <c r="B910" s="553"/>
      <c r="C910" s="565"/>
      <c r="D910" s="566"/>
      <c r="E910" s="567"/>
      <c r="F910" s="553"/>
      <c r="G910" s="557"/>
      <c r="H910" s="558"/>
      <c r="I910" s="558"/>
      <c r="J910" s="558"/>
    </row>
    <row r="911" spans="1:10">
      <c r="A911" s="564"/>
      <c r="B911" s="553"/>
      <c r="C911" s="565"/>
      <c r="D911" s="566"/>
      <c r="E911" s="567"/>
      <c r="F911" s="553"/>
      <c r="G911" s="557"/>
      <c r="H911" s="558"/>
      <c r="I911" s="558"/>
      <c r="J911" s="558"/>
    </row>
    <row r="912" spans="1:10">
      <c r="A912" s="564"/>
      <c r="B912" s="553"/>
      <c r="C912" s="565"/>
      <c r="D912" s="566"/>
      <c r="E912" s="567"/>
      <c r="F912" s="553"/>
      <c r="G912" s="557"/>
      <c r="H912" s="558"/>
      <c r="I912" s="558"/>
      <c r="J912" s="558"/>
    </row>
    <row r="913" spans="1:10">
      <c r="A913" s="564"/>
      <c r="B913" s="553"/>
      <c r="C913" s="565"/>
      <c r="D913" s="566"/>
      <c r="E913" s="567"/>
      <c r="F913" s="553"/>
      <c r="G913" s="557"/>
      <c r="H913" s="558"/>
      <c r="I913" s="558"/>
      <c r="J913" s="558"/>
    </row>
    <row r="914" spans="1:10">
      <c r="A914" s="564"/>
      <c r="B914" s="553"/>
      <c r="C914" s="565"/>
      <c r="D914" s="566"/>
      <c r="E914" s="567"/>
      <c r="F914" s="553"/>
      <c r="G914" s="557"/>
      <c r="H914" s="558"/>
      <c r="I914" s="558"/>
      <c r="J914" s="558"/>
    </row>
    <row r="915" spans="1:10">
      <c r="A915" s="564"/>
      <c r="B915" s="553"/>
      <c r="C915" s="565"/>
      <c r="D915" s="566"/>
      <c r="E915" s="567"/>
      <c r="F915" s="553"/>
      <c r="G915" s="557"/>
      <c r="H915" s="558"/>
      <c r="I915" s="558"/>
      <c r="J915" s="558"/>
    </row>
    <row r="916" spans="1:10">
      <c r="A916" s="564"/>
      <c r="B916" s="553"/>
      <c r="C916" s="565"/>
      <c r="D916" s="566"/>
      <c r="E916" s="567"/>
      <c r="F916" s="553"/>
      <c r="G916" s="557"/>
      <c r="H916" s="558"/>
      <c r="I916" s="558"/>
      <c r="J916" s="558"/>
    </row>
    <row r="917" spans="1:10">
      <c r="A917" s="564"/>
      <c r="B917" s="553"/>
      <c r="C917" s="565"/>
      <c r="D917" s="566"/>
      <c r="E917" s="567"/>
      <c r="F917" s="553"/>
      <c r="G917" s="557"/>
      <c r="H917" s="558"/>
      <c r="I917" s="558"/>
      <c r="J917" s="558"/>
    </row>
    <row r="918" spans="1:10">
      <c r="A918" s="564"/>
      <c r="B918" s="553"/>
      <c r="C918" s="565"/>
      <c r="D918" s="566"/>
      <c r="E918" s="567"/>
      <c r="F918" s="553"/>
      <c r="G918" s="557"/>
      <c r="H918" s="558"/>
      <c r="I918" s="558"/>
      <c r="J918" s="558"/>
    </row>
    <row r="919" spans="1:10">
      <c r="A919" s="564"/>
      <c r="B919" s="553"/>
      <c r="C919" s="565"/>
      <c r="D919" s="566"/>
      <c r="E919" s="567"/>
      <c r="F919" s="553"/>
      <c r="G919" s="557"/>
      <c r="H919" s="558"/>
      <c r="I919" s="558"/>
      <c r="J919" s="558"/>
    </row>
    <row r="920" spans="1:10">
      <c r="A920" s="564"/>
      <c r="B920" s="553"/>
      <c r="C920" s="565"/>
      <c r="D920" s="566"/>
      <c r="E920" s="567"/>
      <c r="F920" s="553"/>
      <c r="G920" s="557"/>
      <c r="H920" s="558"/>
      <c r="I920" s="558"/>
      <c r="J920" s="558"/>
    </row>
    <row r="921" spans="1:10">
      <c r="A921" s="564"/>
      <c r="B921" s="553"/>
      <c r="C921" s="565"/>
      <c r="D921" s="566"/>
      <c r="E921" s="567"/>
      <c r="F921" s="553"/>
      <c r="G921" s="557"/>
      <c r="H921" s="558"/>
      <c r="I921" s="558"/>
      <c r="J921" s="558"/>
    </row>
    <row r="922" spans="1:10">
      <c r="A922" s="564"/>
      <c r="B922" s="553"/>
      <c r="C922" s="565"/>
      <c r="D922" s="566"/>
      <c r="E922" s="567"/>
      <c r="F922" s="553"/>
      <c r="G922" s="557"/>
      <c r="H922" s="558"/>
      <c r="I922" s="558"/>
      <c r="J922" s="558"/>
    </row>
    <row r="923" spans="1:10">
      <c r="A923" s="564"/>
      <c r="B923" s="553"/>
      <c r="C923" s="565"/>
      <c r="D923" s="566"/>
      <c r="E923" s="567"/>
      <c r="F923" s="553"/>
      <c r="G923" s="557"/>
      <c r="H923" s="558"/>
      <c r="I923" s="558"/>
      <c r="J923" s="558"/>
    </row>
    <row r="924" spans="1:10">
      <c r="A924" s="564"/>
      <c r="B924" s="553"/>
      <c r="C924" s="565"/>
      <c r="D924" s="566"/>
      <c r="E924" s="567"/>
      <c r="F924" s="553"/>
      <c r="G924" s="557"/>
      <c r="H924" s="558"/>
      <c r="I924" s="558"/>
      <c r="J924" s="558"/>
    </row>
    <row r="925" spans="1:10">
      <c r="A925" s="564"/>
      <c r="B925" s="553"/>
      <c r="C925" s="565"/>
      <c r="D925" s="566"/>
      <c r="E925" s="567"/>
      <c r="F925" s="553"/>
      <c r="G925" s="557"/>
      <c r="H925" s="558"/>
      <c r="I925" s="558"/>
      <c r="J925" s="558"/>
    </row>
    <row r="926" spans="1:10">
      <c r="A926" s="564"/>
      <c r="B926" s="553"/>
      <c r="C926" s="565"/>
      <c r="D926" s="566"/>
      <c r="E926" s="567"/>
      <c r="F926" s="553"/>
      <c r="G926" s="557"/>
      <c r="H926" s="558"/>
      <c r="I926" s="558"/>
      <c r="J926" s="558"/>
    </row>
    <row r="927" spans="1:10">
      <c r="A927" s="564"/>
      <c r="B927" s="553"/>
      <c r="C927" s="565"/>
      <c r="D927" s="566"/>
      <c r="E927" s="567"/>
      <c r="F927" s="553"/>
      <c r="G927" s="557"/>
      <c r="H927" s="558"/>
      <c r="I927" s="558"/>
      <c r="J927" s="558"/>
    </row>
    <row r="928" spans="1:10">
      <c r="A928" s="564"/>
      <c r="B928" s="553"/>
      <c r="C928" s="565"/>
      <c r="D928" s="566"/>
      <c r="E928" s="567"/>
      <c r="F928" s="553"/>
      <c r="G928" s="557"/>
      <c r="H928" s="558"/>
      <c r="I928" s="558"/>
      <c r="J928" s="558"/>
    </row>
    <row r="929" spans="1:10">
      <c r="A929" s="564"/>
      <c r="B929" s="553"/>
      <c r="C929" s="565"/>
      <c r="D929" s="566"/>
      <c r="E929" s="567"/>
      <c r="F929" s="553"/>
      <c r="G929" s="557"/>
      <c r="H929" s="558"/>
      <c r="I929" s="558"/>
      <c r="J929" s="558"/>
    </row>
    <row r="930" spans="1:10">
      <c r="A930" s="564"/>
      <c r="B930" s="553"/>
      <c r="C930" s="565"/>
      <c r="D930" s="566"/>
      <c r="E930" s="567"/>
      <c r="F930" s="553"/>
      <c r="G930" s="557"/>
      <c r="H930" s="558"/>
      <c r="I930" s="558"/>
      <c r="J930" s="558"/>
    </row>
    <row r="931" spans="1:10">
      <c r="A931" s="564"/>
      <c r="B931" s="553"/>
      <c r="C931" s="565"/>
      <c r="D931" s="566"/>
      <c r="E931" s="567"/>
      <c r="F931" s="553"/>
      <c r="G931" s="557"/>
      <c r="H931" s="558"/>
      <c r="I931" s="558"/>
      <c r="J931" s="558"/>
    </row>
    <row r="932" spans="1:10">
      <c r="A932" s="564"/>
      <c r="B932" s="553"/>
      <c r="C932" s="565"/>
      <c r="D932" s="566"/>
      <c r="E932" s="567"/>
      <c r="F932" s="553"/>
      <c r="G932" s="557"/>
      <c r="H932" s="558"/>
      <c r="I932" s="558"/>
      <c r="J932" s="558"/>
    </row>
    <row r="933" spans="1:10">
      <c r="A933" s="564"/>
      <c r="B933" s="553"/>
      <c r="C933" s="565"/>
      <c r="D933" s="566"/>
      <c r="E933" s="567"/>
      <c r="F933" s="553"/>
      <c r="G933" s="557"/>
      <c r="H933" s="558"/>
      <c r="I933" s="558"/>
      <c r="J933" s="558"/>
    </row>
    <row r="934" spans="1:10">
      <c r="A934" s="564"/>
      <c r="B934" s="553"/>
      <c r="C934" s="565"/>
      <c r="D934" s="566"/>
      <c r="E934" s="567"/>
      <c r="F934" s="553"/>
      <c r="G934" s="557"/>
      <c r="H934" s="558"/>
      <c r="I934" s="558"/>
      <c r="J934" s="558"/>
    </row>
    <row r="935" spans="1:10">
      <c r="A935" s="564"/>
      <c r="B935" s="553"/>
      <c r="C935" s="565"/>
      <c r="D935" s="566"/>
      <c r="E935" s="567"/>
      <c r="F935" s="553"/>
      <c r="G935" s="557"/>
      <c r="H935" s="558"/>
      <c r="I935" s="558"/>
      <c r="J935" s="558"/>
    </row>
    <row r="936" spans="1:10">
      <c r="A936" s="564"/>
      <c r="B936" s="553"/>
      <c r="C936" s="565"/>
      <c r="D936" s="566"/>
      <c r="E936" s="567"/>
      <c r="F936" s="553"/>
      <c r="G936" s="557"/>
      <c r="H936" s="558"/>
      <c r="I936" s="558"/>
      <c r="J936" s="558"/>
    </row>
    <row r="937" spans="1:10">
      <c r="A937" s="564"/>
      <c r="B937" s="553"/>
      <c r="C937" s="565"/>
      <c r="D937" s="566"/>
      <c r="E937" s="567"/>
      <c r="F937" s="553"/>
      <c r="G937" s="557"/>
      <c r="H937" s="558"/>
      <c r="I937" s="558"/>
      <c r="J937" s="558"/>
    </row>
    <row r="938" spans="1:10">
      <c r="A938" s="564"/>
      <c r="B938" s="553"/>
      <c r="C938" s="565"/>
      <c r="D938" s="566"/>
      <c r="E938" s="567"/>
      <c r="F938" s="553"/>
      <c r="G938" s="557"/>
      <c r="H938" s="558"/>
      <c r="I938" s="558"/>
      <c r="J938" s="558"/>
    </row>
    <row r="939" spans="1:10">
      <c r="A939" s="564"/>
      <c r="B939" s="553"/>
      <c r="C939" s="565"/>
      <c r="D939" s="566"/>
      <c r="E939" s="567"/>
      <c r="F939" s="553"/>
      <c r="G939" s="557"/>
      <c r="H939" s="558"/>
      <c r="I939" s="558"/>
      <c r="J939" s="558"/>
    </row>
    <row r="940" spans="1:10">
      <c r="A940" s="564"/>
      <c r="B940" s="553"/>
      <c r="C940" s="565"/>
      <c r="D940" s="566"/>
      <c r="E940" s="567"/>
      <c r="F940" s="553"/>
      <c r="G940" s="557"/>
      <c r="H940" s="558"/>
      <c r="I940" s="558"/>
      <c r="J940" s="558"/>
    </row>
    <row r="941" spans="1:10">
      <c r="A941" s="564"/>
      <c r="B941" s="553"/>
      <c r="C941" s="565"/>
      <c r="D941" s="566"/>
      <c r="E941" s="567"/>
      <c r="F941" s="553"/>
      <c r="G941" s="557"/>
      <c r="H941" s="558"/>
      <c r="I941" s="558"/>
      <c r="J941" s="558"/>
    </row>
    <row r="942" spans="1:10">
      <c r="A942" s="564"/>
      <c r="B942" s="553"/>
      <c r="C942" s="565"/>
      <c r="D942" s="566"/>
      <c r="E942" s="567"/>
      <c r="F942" s="553"/>
      <c r="G942" s="557"/>
      <c r="H942" s="558"/>
      <c r="I942" s="558"/>
      <c r="J942" s="558"/>
    </row>
    <row r="943" spans="1:10">
      <c r="A943" s="564"/>
      <c r="B943" s="553"/>
      <c r="C943" s="565"/>
      <c r="D943" s="566"/>
      <c r="E943" s="567"/>
      <c r="F943" s="553"/>
      <c r="G943" s="557"/>
      <c r="H943" s="558"/>
      <c r="I943" s="558"/>
      <c r="J943" s="558"/>
    </row>
    <row r="944" spans="1:10">
      <c r="A944" s="564"/>
      <c r="B944" s="553"/>
      <c r="C944" s="565"/>
      <c r="D944" s="566"/>
      <c r="E944" s="567"/>
      <c r="F944" s="553"/>
      <c r="G944" s="557"/>
      <c r="H944" s="558"/>
      <c r="I944" s="558"/>
      <c r="J944" s="558"/>
    </row>
    <row r="945" spans="1:10">
      <c r="A945" s="564"/>
      <c r="B945" s="553"/>
      <c r="C945" s="565"/>
      <c r="D945" s="566"/>
      <c r="E945" s="567"/>
      <c r="F945" s="553"/>
      <c r="G945" s="557"/>
      <c r="H945" s="558"/>
      <c r="I945" s="558"/>
      <c r="J945" s="558"/>
    </row>
    <row r="946" spans="1:10">
      <c r="A946" s="564"/>
      <c r="B946" s="553"/>
      <c r="C946" s="565"/>
      <c r="D946" s="566"/>
      <c r="E946" s="567"/>
      <c r="F946" s="553"/>
      <c r="G946" s="557"/>
      <c r="H946" s="558"/>
      <c r="I946" s="558"/>
      <c r="J946" s="558"/>
    </row>
    <row r="947" spans="1:10">
      <c r="A947" s="564"/>
      <c r="B947" s="553"/>
      <c r="C947" s="565"/>
      <c r="D947" s="566"/>
      <c r="E947" s="567"/>
      <c r="F947" s="553"/>
      <c r="G947" s="557"/>
      <c r="H947" s="558"/>
      <c r="I947" s="558"/>
      <c r="J947" s="558"/>
    </row>
    <row r="948" spans="1:10">
      <c r="A948" s="564"/>
      <c r="B948" s="553"/>
      <c r="C948" s="565"/>
      <c r="D948" s="566"/>
      <c r="E948" s="567"/>
      <c r="F948" s="553"/>
      <c r="G948" s="557"/>
      <c r="H948" s="558"/>
      <c r="I948" s="558"/>
      <c r="J948" s="558"/>
    </row>
    <row r="949" spans="1:10">
      <c r="A949" s="564"/>
      <c r="B949" s="553"/>
      <c r="C949" s="565"/>
      <c r="D949" s="566"/>
      <c r="E949" s="567"/>
      <c r="F949" s="553"/>
      <c r="G949" s="557"/>
      <c r="H949" s="558"/>
      <c r="I949" s="558"/>
      <c r="J949" s="558"/>
    </row>
    <row r="950" spans="1:10">
      <c r="A950" s="564"/>
      <c r="B950" s="553"/>
      <c r="C950" s="565"/>
      <c r="D950" s="566"/>
      <c r="E950" s="567"/>
      <c r="F950" s="553"/>
      <c r="G950" s="557"/>
      <c r="H950" s="558"/>
      <c r="I950" s="558"/>
      <c r="J950" s="558"/>
    </row>
    <row r="951" spans="1:10">
      <c r="A951" s="564"/>
      <c r="B951" s="553"/>
      <c r="C951" s="565"/>
      <c r="D951" s="566"/>
      <c r="E951" s="567"/>
      <c r="F951" s="553"/>
      <c r="G951" s="557"/>
      <c r="H951" s="558"/>
      <c r="I951" s="558"/>
      <c r="J951" s="558"/>
    </row>
    <row r="952" spans="1:10">
      <c r="A952" s="564"/>
      <c r="B952" s="553"/>
      <c r="C952" s="565"/>
      <c r="D952" s="566"/>
      <c r="E952" s="567"/>
      <c r="F952" s="553"/>
      <c r="G952" s="557"/>
      <c r="H952" s="558"/>
      <c r="I952" s="558"/>
      <c r="J952" s="558"/>
    </row>
    <row r="953" spans="1:10">
      <c r="A953" s="564"/>
      <c r="B953" s="553"/>
      <c r="C953" s="565"/>
      <c r="D953" s="566"/>
      <c r="E953" s="567"/>
      <c r="F953" s="553"/>
      <c r="G953" s="557"/>
      <c r="H953" s="558"/>
      <c r="I953" s="558"/>
      <c r="J953" s="558"/>
    </row>
    <row r="954" spans="1:10">
      <c r="A954" s="564"/>
      <c r="B954" s="553"/>
      <c r="C954" s="565"/>
      <c r="D954" s="566"/>
      <c r="E954" s="567"/>
      <c r="F954" s="553"/>
      <c r="G954" s="557"/>
      <c r="H954" s="558"/>
      <c r="I954" s="558"/>
      <c r="J954" s="558"/>
    </row>
    <row r="955" spans="1:10">
      <c r="A955" s="564"/>
      <c r="B955" s="553"/>
      <c r="C955" s="565"/>
      <c r="D955" s="566"/>
      <c r="E955" s="567"/>
      <c r="F955" s="553"/>
      <c r="G955" s="557"/>
      <c r="H955" s="558"/>
      <c r="I955" s="558"/>
      <c r="J955" s="558"/>
    </row>
    <row r="956" spans="1:10">
      <c r="A956" s="564"/>
      <c r="B956" s="553"/>
      <c r="C956" s="565"/>
      <c r="D956" s="566"/>
      <c r="E956" s="567"/>
      <c r="F956" s="553"/>
      <c r="G956" s="557"/>
      <c r="H956" s="558"/>
      <c r="I956" s="558"/>
      <c r="J956" s="558"/>
    </row>
    <row r="957" spans="1:10">
      <c r="A957" s="564"/>
      <c r="B957" s="553"/>
      <c r="C957" s="565"/>
      <c r="D957" s="566"/>
      <c r="E957" s="567"/>
      <c r="F957" s="553"/>
      <c r="G957" s="557"/>
      <c r="H957" s="558"/>
      <c r="I957" s="558"/>
      <c r="J957" s="558"/>
    </row>
    <row r="958" spans="1:10">
      <c r="A958" s="564"/>
      <c r="B958" s="553"/>
      <c r="C958" s="565"/>
      <c r="D958" s="566"/>
      <c r="E958" s="567"/>
      <c r="F958" s="553"/>
      <c r="G958" s="557"/>
      <c r="H958" s="558"/>
      <c r="I958" s="558"/>
      <c r="J958" s="558"/>
    </row>
    <row r="959" spans="1:10">
      <c r="A959" s="564"/>
      <c r="B959" s="553"/>
      <c r="C959" s="565"/>
      <c r="D959" s="566"/>
      <c r="E959" s="567"/>
      <c r="F959" s="553"/>
      <c r="G959" s="557"/>
      <c r="H959" s="558"/>
      <c r="I959" s="558"/>
      <c r="J959" s="558"/>
    </row>
    <row r="960" spans="1:10">
      <c r="A960" s="564"/>
      <c r="B960" s="553"/>
      <c r="C960" s="565"/>
      <c r="D960" s="566"/>
      <c r="E960" s="567"/>
      <c r="F960" s="553"/>
      <c r="G960" s="557"/>
      <c r="H960" s="558"/>
      <c r="I960" s="558"/>
      <c r="J960" s="558"/>
    </row>
    <row r="961" spans="1:10">
      <c r="A961" s="564"/>
      <c r="B961" s="553"/>
      <c r="C961" s="565"/>
      <c r="D961" s="566"/>
      <c r="E961" s="567"/>
      <c r="F961" s="553"/>
      <c r="G961" s="557"/>
      <c r="H961" s="558"/>
      <c r="I961" s="558"/>
      <c r="J961" s="558"/>
    </row>
    <row r="962" spans="1:10">
      <c r="A962" s="564"/>
      <c r="B962" s="553"/>
      <c r="C962" s="565"/>
      <c r="D962" s="566"/>
      <c r="E962" s="567"/>
      <c r="F962" s="553"/>
      <c r="G962" s="557"/>
      <c r="H962" s="558"/>
      <c r="I962" s="558"/>
      <c r="J962" s="558"/>
    </row>
    <row r="963" spans="1:10">
      <c r="A963" s="564"/>
      <c r="B963" s="553"/>
      <c r="C963" s="565"/>
      <c r="D963" s="566"/>
      <c r="E963" s="567"/>
      <c r="F963" s="553"/>
      <c r="G963" s="557"/>
      <c r="H963" s="558"/>
      <c r="I963" s="558"/>
      <c r="J963" s="558"/>
    </row>
    <row r="964" spans="1:10">
      <c r="A964" s="564"/>
      <c r="B964" s="553"/>
      <c r="C964" s="565"/>
      <c r="D964" s="566"/>
      <c r="E964" s="567"/>
      <c r="F964" s="553"/>
      <c r="G964" s="557"/>
      <c r="H964" s="558"/>
      <c r="I964" s="558"/>
      <c r="J964" s="558"/>
    </row>
    <row r="965" spans="1:10">
      <c r="A965" s="564"/>
      <c r="B965" s="553"/>
      <c r="C965" s="565"/>
      <c r="D965" s="566"/>
      <c r="E965" s="567"/>
      <c r="F965" s="553"/>
      <c r="G965" s="557"/>
      <c r="H965" s="558"/>
      <c r="I965" s="558"/>
      <c r="J965" s="558"/>
    </row>
    <row r="966" spans="1:10">
      <c r="A966" s="564"/>
      <c r="B966" s="553"/>
      <c r="C966" s="565"/>
      <c r="D966" s="566"/>
      <c r="E966" s="567"/>
      <c r="F966" s="553"/>
      <c r="G966" s="557"/>
      <c r="H966" s="558"/>
      <c r="I966" s="558"/>
      <c r="J966" s="558"/>
    </row>
    <row r="967" spans="1:10">
      <c r="A967" s="564"/>
      <c r="B967" s="553"/>
      <c r="C967" s="565"/>
      <c r="D967" s="566"/>
      <c r="E967" s="567"/>
      <c r="F967" s="553"/>
      <c r="G967" s="557"/>
      <c r="H967" s="558"/>
      <c r="I967" s="558"/>
      <c r="J967" s="558"/>
    </row>
    <row r="968" spans="1:10">
      <c r="A968" s="564"/>
      <c r="B968" s="553"/>
      <c r="C968" s="565"/>
      <c r="D968" s="566"/>
      <c r="E968" s="567"/>
      <c r="F968" s="553"/>
      <c r="G968" s="557"/>
      <c r="H968" s="558"/>
      <c r="I968" s="558"/>
      <c r="J968" s="558"/>
    </row>
    <row r="969" spans="1:10">
      <c r="A969" s="564"/>
      <c r="B969" s="553"/>
      <c r="C969" s="565"/>
      <c r="D969" s="566"/>
      <c r="E969" s="567"/>
      <c r="F969" s="553"/>
      <c r="G969" s="557"/>
      <c r="H969" s="558"/>
      <c r="I969" s="558"/>
      <c r="J969" s="558"/>
    </row>
    <row r="970" spans="1:10">
      <c r="A970" s="564"/>
      <c r="B970" s="553"/>
      <c r="C970" s="565"/>
      <c r="D970" s="566"/>
      <c r="E970" s="567"/>
      <c r="F970" s="553"/>
      <c r="G970" s="557"/>
      <c r="H970" s="558"/>
      <c r="I970" s="558"/>
      <c r="J970" s="558"/>
    </row>
    <row r="971" spans="1:10">
      <c r="A971" s="564"/>
      <c r="B971" s="553"/>
      <c r="C971" s="565"/>
      <c r="D971" s="566"/>
      <c r="E971" s="567"/>
      <c r="F971" s="553"/>
      <c r="G971" s="557"/>
      <c r="H971" s="558"/>
      <c r="I971" s="558"/>
      <c r="J971" s="558"/>
    </row>
    <row r="972" spans="1:10">
      <c r="A972" s="564"/>
      <c r="B972" s="553"/>
      <c r="C972" s="565"/>
      <c r="D972" s="566"/>
      <c r="E972" s="567"/>
      <c r="F972" s="553"/>
      <c r="G972" s="557"/>
      <c r="H972" s="558"/>
      <c r="I972" s="558"/>
      <c r="J972" s="558"/>
    </row>
    <row r="973" spans="1:10">
      <c r="A973" s="564"/>
      <c r="B973" s="553"/>
      <c r="C973" s="565"/>
      <c r="D973" s="566"/>
      <c r="E973" s="567"/>
      <c r="F973" s="553"/>
      <c r="G973" s="557"/>
      <c r="H973" s="558"/>
      <c r="I973" s="558"/>
      <c r="J973" s="558"/>
    </row>
    <row r="974" spans="1:10">
      <c r="A974" s="564"/>
      <c r="B974" s="553"/>
      <c r="C974" s="565"/>
      <c r="D974" s="566"/>
      <c r="E974" s="567"/>
      <c r="F974" s="553"/>
      <c r="G974" s="557"/>
      <c r="H974" s="558"/>
      <c r="I974" s="558"/>
      <c r="J974" s="558"/>
    </row>
    <row r="975" spans="1:10">
      <c r="A975" s="564"/>
      <c r="B975" s="553"/>
      <c r="C975" s="565"/>
      <c r="D975" s="566"/>
      <c r="E975" s="567"/>
      <c r="F975" s="553"/>
      <c r="G975" s="557"/>
      <c r="H975" s="558"/>
      <c r="I975" s="558"/>
      <c r="J975" s="558"/>
    </row>
    <row r="976" spans="1:10">
      <c r="A976" s="564"/>
      <c r="B976" s="553"/>
      <c r="C976" s="565"/>
      <c r="D976" s="566"/>
      <c r="E976" s="567"/>
      <c r="F976" s="553"/>
      <c r="G976" s="557"/>
      <c r="H976" s="558"/>
      <c r="I976" s="558"/>
      <c r="J976" s="558"/>
    </row>
    <row r="977" spans="1:10">
      <c r="A977" s="564"/>
      <c r="B977" s="553"/>
      <c r="C977" s="565"/>
      <c r="D977" s="566"/>
      <c r="E977" s="567"/>
      <c r="F977" s="553"/>
      <c r="G977" s="557"/>
      <c r="H977" s="558"/>
      <c r="I977" s="558"/>
      <c r="J977" s="558"/>
    </row>
    <row r="978" spans="1:10">
      <c r="A978" s="564"/>
      <c r="B978" s="553"/>
      <c r="C978" s="565"/>
      <c r="D978" s="566"/>
      <c r="E978" s="567"/>
      <c r="F978" s="553"/>
      <c r="G978" s="557"/>
      <c r="H978" s="558"/>
      <c r="I978" s="558"/>
      <c r="J978" s="558"/>
    </row>
    <row r="979" spans="1:10">
      <c r="A979" s="564"/>
      <c r="B979" s="553"/>
      <c r="C979" s="565"/>
      <c r="D979" s="566"/>
      <c r="E979" s="567"/>
      <c r="F979" s="553"/>
      <c r="G979" s="557"/>
      <c r="H979" s="558"/>
      <c r="I979" s="558"/>
      <c r="J979" s="558"/>
    </row>
    <row r="980" spans="1:10">
      <c r="A980" s="564"/>
      <c r="B980" s="553"/>
      <c r="C980" s="565"/>
      <c r="D980" s="566"/>
      <c r="E980" s="567"/>
      <c r="F980" s="553"/>
      <c r="G980" s="557"/>
      <c r="H980" s="558"/>
      <c r="I980" s="558"/>
      <c r="J980" s="558"/>
    </row>
    <row r="981" spans="1:10">
      <c r="A981" s="564"/>
      <c r="B981" s="553"/>
      <c r="C981" s="565"/>
      <c r="D981" s="566"/>
      <c r="E981" s="567"/>
      <c r="F981" s="553"/>
      <c r="G981" s="557"/>
      <c r="H981" s="558"/>
      <c r="I981" s="558"/>
      <c r="J981" s="558"/>
    </row>
    <row r="982" spans="1:10">
      <c r="A982" s="564"/>
      <c r="B982" s="553"/>
      <c r="C982" s="565"/>
      <c r="D982" s="566"/>
      <c r="E982" s="567"/>
      <c r="F982" s="553"/>
      <c r="G982" s="557"/>
      <c r="H982" s="558"/>
      <c r="I982" s="558"/>
      <c r="J982" s="558"/>
    </row>
    <row r="983" spans="1:10">
      <c r="A983" s="564"/>
      <c r="B983" s="553"/>
      <c r="C983" s="565"/>
      <c r="D983" s="566"/>
      <c r="E983" s="567"/>
      <c r="F983" s="553"/>
      <c r="G983" s="557"/>
      <c r="H983" s="558"/>
      <c r="I983" s="558"/>
      <c r="J983" s="558"/>
    </row>
    <row r="984" spans="1:10">
      <c r="A984" s="564"/>
      <c r="B984" s="553"/>
      <c r="C984" s="565"/>
      <c r="D984" s="566"/>
      <c r="E984" s="567"/>
      <c r="F984" s="553"/>
      <c r="G984" s="557"/>
      <c r="H984" s="558"/>
      <c r="I984" s="558"/>
      <c r="J984" s="558"/>
    </row>
    <row r="985" spans="1:10">
      <c r="A985" s="564"/>
      <c r="B985" s="553"/>
      <c r="C985" s="565"/>
      <c r="D985" s="566"/>
      <c r="E985" s="567"/>
      <c r="F985" s="553"/>
      <c r="G985" s="557"/>
      <c r="H985" s="558"/>
      <c r="I985" s="558"/>
      <c r="J985" s="558"/>
    </row>
    <row r="986" spans="1:10">
      <c r="A986" s="564"/>
      <c r="B986" s="553"/>
      <c r="C986" s="565"/>
      <c r="D986" s="566"/>
      <c r="E986" s="567"/>
      <c r="F986" s="553"/>
      <c r="G986" s="557"/>
      <c r="H986" s="558"/>
      <c r="I986" s="558"/>
      <c r="J986" s="558"/>
    </row>
    <row r="987" spans="1:10">
      <c r="A987" s="564"/>
      <c r="B987" s="553"/>
      <c r="C987" s="565"/>
      <c r="D987" s="566"/>
      <c r="E987" s="567"/>
      <c r="F987" s="553"/>
      <c r="G987" s="557"/>
      <c r="H987" s="558"/>
      <c r="I987" s="558"/>
      <c r="J987" s="558"/>
    </row>
    <row r="988" spans="1:10">
      <c r="A988" s="564"/>
      <c r="B988" s="553"/>
      <c r="C988" s="565"/>
      <c r="D988" s="566"/>
      <c r="E988" s="567"/>
      <c r="F988" s="553"/>
      <c r="G988" s="557"/>
      <c r="H988" s="558"/>
      <c r="I988" s="558"/>
      <c r="J988" s="558"/>
    </row>
    <row r="989" spans="1:10">
      <c r="A989" s="564"/>
      <c r="B989" s="553"/>
      <c r="C989" s="565"/>
      <c r="D989" s="566"/>
      <c r="E989" s="567"/>
      <c r="F989" s="553"/>
      <c r="G989" s="557"/>
      <c r="H989" s="558"/>
      <c r="I989" s="558"/>
      <c r="J989" s="558"/>
    </row>
    <row r="990" spans="1:10">
      <c r="A990" s="564"/>
      <c r="B990" s="553"/>
      <c r="C990" s="565"/>
      <c r="D990" s="566"/>
      <c r="E990" s="567"/>
      <c r="F990" s="553"/>
      <c r="G990" s="557"/>
      <c r="H990" s="558"/>
      <c r="I990" s="558"/>
      <c r="J990" s="558"/>
    </row>
    <row r="991" spans="1:10">
      <c r="A991" s="564"/>
      <c r="B991" s="553"/>
      <c r="C991" s="565"/>
      <c r="D991" s="566"/>
      <c r="E991" s="567"/>
      <c r="F991" s="553"/>
      <c r="G991" s="557"/>
      <c r="H991" s="558"/>
      <c r="I991" s="558"/>
      <c r="J991" s="558"/>
    </row>
    <row r="992" spans="1:10">
      <c r="A992" s="564"/>
      <c r="B992" s="553"/>
      <c r="C992" s="565"/>
      <c r="D992" s="566"/>
      <c r="E992" s="567"/>
      <c r="F992" s="553"/>
      <c r="G992" s="557"/>
      <c r="H992" s="558"/>
      <c r="I992" s="558"/>
      <c r="J992" s="558"/>
    </row>
    <row r="993" spans="1:10">
      <c r="A993" s="564"/>
      <c r="B993" s="553"/>
      <c r="C993" s="565"/>
      <c r="D993" s="566"/>
      <c r="E993" s="567"/>
      <c r="F993" s="553"/>
      <c r="G993" s="557"/>
      <c r="H993" s="558"/>
      <c r="I993" s="558"/>
      <c r="J993" s="558"/>
    </row>
    <row r="994" spans="1:10">
      <c r="A994" s="564"/>
      <c r="B994" s="553"/>
      <c r="C994" s="565"/>
      <c r="D994" s="566"/>
      <c r="E994" s="567"/>
      <c r="F994" s="553"/>
      <c r="G994" s="557"/>
      <c r="H994" s="558"/>
      <c r="I994" s="558"/>
      <c r="J994" s="558"/>
    </row>
    <row r="995" spans="1:10">
      <c r="A995" s="564"/>
      <c r="B995" s="553"/>
      <c r="C995" s="565"/>
      <c r="D995" s="566"/>
      <c r="E995" s="567"/>
      <c r="F995" s="553"/>
      <c r="G995" s="557"/>
      <c r="H995" s="558"/>
      <c r="I995" s="558"/>
      <c r="J995" s="558"/>
    </row>
    <row r="996" spans="1:10">
      <c r="A996" s="564"/>
      <c r="B996" s="553"/>
      <c r="C996" s="565"/>
      <c r="D996" s="566"/>
      <c r="E996" s="567"/>
      <c r="F996" s="553"/>
      <c r="G996" s="557"/>
      <c r="H996" s="558"/>
      <c r="I996" s="558"/>
      <c r="J996" s="558"/>
    </row>
    <row r="997" spans="1:10">
      <c r="A997" s="564"/>
      <c r="B997" s="553"/>
      <c r="C997" s="565"/>
      <c r="D997" s="566"/>
      <c r="E997" s="567"/>
      <c r="F997" s="553"/>
      <c r="G997" s="557"/>
      <c r="H997" s="558"/>
      <c r="I997" s="558"/>
      <c r="J997" s="558"/>
    </row>
    <row r="998" spans="1:10">
      <c r="A998" s="564"/>
      <c r="B998" s="553"/>
      <c r="C998" s="565"/>
      <c r="D998" s="566"/>
      <c r="E998" s="567"/>
      <c r="F998" s="553"/>
      <c r="G998" s="557"/>
      <c r="H998" s="558"/>
      <c r="I998" s="558"/>
      <c r="J998" s="558"/>
    </row>
    <row r="999" spans="1:10">
      <c r="A999" s="564"/>
      <c r="B999" s="553"/>
      <c r="C999" s="565"/>
      <c r="D999" s="566"/>
      <c r="E999" s="567"/>
      <c r="F999" s="553"/>
      <c r="G999" s="557"/>
      <c r="H999" s="558"/>
      <c r="I999" s="558"/>
      <c r="J999" s="558"/>
    </row>
    <row r="1000" spans="1:10">
      <c r="A1000" s="564"/>
      <c r="B1000" s="553"/>
      <c r="C1000" s="565"/>
      <c r="D1000" s="566"/>
      <c r="E1000" s="567"/>
      <c r="F1000" s="553"/>
      <c r="G1000" s="557"/>
      <c r="H1000" s="558"/>
      <c r="I1000" s="558"/>
      <c r="J1000" s="558"/>
    </row>
    <row r="1001" spans="1:10">
      <c r="I1001" s="558"/>
      <c r="J1001" s="558"/>
    </row>
    <row r="1002" spans="1:10">
      <c r="I1002" s="558"/>
      <c r="J1002" s="558"/>
    </row>
    <row r="1003" spans="1:10">
      <c r="I1003" s="558"/>
      <c r="J1003" s="558"/>
    </row>
    <row r="1004" spans="1:10">
      <c r="I1004" s="558"/>
      <c r="J1004" s="558"/>
    </row>
    <row r="1005" spans="1:10">
      <c r="I1005" s="558"/>
      <c r="J1005" s="558"/>
    </row>
    <row r="1006" spans="1:10">
      <c r="I1006" s="558"/>
      <c r="J1006" s="558"/>
    </row>
    <row r="1007" spans="1:10">
      <c r="I1007" s="558"/>
      <c r="J1007" s="558"/>
    </row>
    <row r="1008" spans="1:10">
      <c r="I1008" s="558"/>
      <c r="J1008" s="558"/>
    </row>
    <row r="1009" spans="9:10">
      <c r="I1009" s="558"/>
      <c r="J1009" s="558"/>
    </row>
    <row r="1010" spans="9:10">
      <c r="I1010" s="558"/>
      <c r="J1010" s="558"/>
    </row>
  </sheetData>
  <mergeCells count="7">
    <mergeCell ref="A7:B7"/>
    <mergeCell ref="C7:F7"/>
    <mergeCell ref="A1:A4"/>
    <mergeCell ref="G2:G3"/>
    <mergeCell ref="F5:G5"/>
    <mergeCell ref="A6:B6"/>
    <mergeCell ref="C6:F6"/>
  </mergeCells>
  <conditionalFormatting sqref="A10:A1000">
    <cfRule type="duplicateValues" dxfId="0" priority="1" stopIfTrue="1"/>
  </conditionalFormatting>
  <dataValidations count="2">
    <dataValidation type="list" allowBlank="1" showInputMessage="1" showErrorMessage="1" sqref="C10:C1000">
      <formula1>COMPET</formula1>
    </dataValidation>
    <dataValidation type="list" allowBlank="1" showInputMessage="1" showErrorMessage="1" sqref="F10:F1000">
      <formula1>$I$2:$I$15</formula1>
    </dataValidation>
  </dataValidation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25"/>
  <sheetViews>
    <sheetView zoomScale="89" zoomScaleNormal="89" workbookViewId="0">
      <selection activeCell="A18" sqref="A18"/>
    </sheetView>
  </sheetViews>
  <sheetFormatPr defaultColWidth="9.140625" defaultRowHeight="15"/>
  <cols>
    <col min="1" max="1" width="50.5703125" style="67" customWidth="1"/>
    <col min="2" max="2" width="14.28515625" style="67" customWidth="1"/>
    <col min="3" max="3" width="8.5703125" style="67" customWidth="1"/>
    <col min="4" max="4" width="7.7109375" style="67" customWidth="1"/>
    <col min="5" max="5" width="9.140625" style="67"/>
    <col min="6" max="6" width="9.28515625" style="67" customWidth="1"/>
    <col min="7" max="7" width="6.140625" style="67" customWidth="1"/>
    <col min="8" max="10" width="9.140625" style="67"/>
    <col min="11" max="11" width="12" style="67" customWidth="1"/>
    <col min="12" max="16384" width="9.140625" style="67"/>
  </cols>
  <sheetData>
    <row r="2" spans="1:11" ht="21">
      <c r="A2" s="861"/>
      <c r="B2" s="861"/>
      <c r="C2" s="70"/>
      <c r="D2" s="70"/>
      <c r="E2" s="70"/>
      <c r="F2" s="70"/>
      <c r="G2" s="70"/>
      <c r="H2" s="70"/>
      <c r="I2" s="70"/>
      <c r="J2" s="70"/>
      <c r="K2" s="70"/>
    </row>
    <row r="3" spans="1:11" ht="21">
      <c r="A3" s="68"/>
      <c r="B3" s="68"/>
      <c r="C3" s="70"/>
      <c r="D3" s="70"/>
      <c r="E3" s="70"/>
      <c r="F3" s="70"/>
      <c r="G3" s="70"/>
      <c r="H3" s="70"/>
      <c r="I3" s="70"/>
      <c r="J3" s="70"/>
      <c r="K3" s="70"/>
    </row>
    <row r="4" spans="1:11" ht="21">
      <c r="A4" s="68"/>
      <c r="B4" s="68"/>
      <c r="C4" s="70"/>
      <c r="D4" s="70"/>
      <c r="E4" s="70"/>
      <c r="F4" s="70"/>
      <c r="G4" s="70"/>
      <c r="H4" s="70"/>
      <c r="I4" s="70"/>
      <c r="J4" s="70"/>
      <c r="K4" s="70"/>
    </row>
    <row r="5" spans="1:11" ht="21">
      <c r="A5" s="68"/>
      <c r="B5" s="68"/>
      <c r="C5" s="70"/>
      <c r="D5" s="70"/>
      <c r="E5" s="70"/>
      <c r="F5" s="70"/>
      <c r="G5" s="70"/>
      <c r="H5" s="70"/>
      <c r="I5" s="70"/>
      <c r="J5" s="70"/>
      <c r="K5" s="70"/>
    </row>
    <row r="6" spans="1:11" ht="21" customHeight="1">
      <c r="A6" s="835" t="s">
        <v>0</v>
      </c>
      <c r="B6" s="835"/>
      <c r="C6" s="835"/>
      <c r="D6" s="835"/>
      <c r="E6" s="835"/>
      <c r="F6" s="835"/>
      <c r="G6" s="835"/>
      <c r="H6" s="835"/>
      <c r="I6" s="835"/>
      <c r="J6" s="835"/>
      <c r="K6" s="835"/>
    </row>
    <row r="7" spans="1:11" ht="21" customHeight="1">
      <c r="A7" s="835" t="s">
        <v>1</v>
      </c>
      <c r="B7" s="835"/>
      <c r="C7" s="835"/>
      <c r="D7" s="835"/>
      <c r="E7" s="835"/>
      <c r="F7" s="835"/>
      <c r="G7" s="835"/>
      <c r="H7" s="835"/>
      <c r="I7" s="835"/>
      <c r="J7" s="835"/>
      <c r="K7" s="835"/>
    </row>
    <row r="8" spans="1:11" ht="21" customHeight="1">
      <c r="A8" s="835" t="s">
        <v>4</v>
      </c>
      <c r="B8" s="835"/>
      <c r="C8" s="835"/>
      <c r="D8" s="835"/>
      <c r="E8" s="835"/>
      <c r="F8" s="835"/>
      <c r="G8" s="835"/>
      <c r="H8" s="835"/>
      <c r="I8" s="835"/>
      <c r="J8" s="835"/>
      <c r="K8" s="835"/>
    </row>
    <row r="9" spans="1:11" ht="21">
      <c r="A9" s="69"/>
      <c r="B9" s="69"/>
      <c r="C9" s="70"/>
      <c r="D9" s="70"/>
      <c r="E9" s="70"/>
      <c r="F9" s="70"/>
      <c r="G9" s="70"/>
      <c r="H9" s="70"/>
    </row>
    <row r="10" spans="1:11" ht="21" customHeight="1">
      <c r="A10" s="865" t="s">
        <v>237</v>
      </c>
      <c r="B10" s="866"/>
      <c r="C10" s="866"/>
      <c r="D10" s="866"/>
      <c r="E10" s="866"/>
      <c r="F10" s="866"/>
      <c r="G10" s="866"/>
      <c r="H10" s="867"/>
      <c r="I10" s="862" t="s">
        <v>413</v>
      </c>
      <c r="J10" s="863"/>
      <c r="K10" s="864"/>
    </row>
    <row r="11" spans="1:11" ht="21" customHeight="1">
      <c r="A11" s="518" t="s">
        <v>6</v>
      </c>
      <c r="B11" s="857" t="s">
        <v>238</v>
      </c>
      <c r="C11" s="857"/>
      <c r="D11" s="857"/>
      <c r="E11" s="857"/>
      <c r="F11" s="857"/>
      <c r="G11" s="857"/>
      <c r="H11" s="857"/>
      <c r="I11" s="858" t="s">
        <v>239</v>
      </c>
      <c r="J11" s="858"/>
      <c r="K11" s="858"/>
    </row>
    <row r="12" spans="1:11" ht="42.75" customHeight="1">
      <c r="A12" s="517" t="s">
        <v>525</v>
      </c>
      <c r="B12" s="859"/>
      <c r="C12" s="859"/>
      <c r="D12" s="859"/>
      <c r="E12" s="859"/>
      <c r="F12" s="859"/>
      <c r="G12" s="859"/>
      <c r="H12" s="859"/>
      <c r="I12" s="860" t="s">
        <v>522</v>
      </c>
      <c r="J12" s="860"/>
      <c r="K12" s="860"/>
    </row>
    <row r="13" spans="1:11" ht="21">
      <c r="A13" s="84"/>
      <c r="B13" s="70"/>
      <c r="C13" s="70"/>
      <c r="D13" s="70"/>
      <c r="E13" s="70"/>
      <c r="F13" s="70"/>
      <c r="G13" s="70"/>
      <c r="H13" s="103"/>
      <c r="I13" s="103"/>
      <c r="J13" s="103"/>
      <c r="K13" s="70"/>
    </row>
    <row r="14" spans="1:11" ht="15.75">
      <c r="A14" s="871" t="s">
        <v>240</v>
      </c>
      <c r="B14" s="872"/>
      <c r="C14" s="873" t="s">
        <v>241</v>
      </c>
      <c r="D14" s="873"/>
      <c r="E14" s="873"/>
      <c r="F14" s="873"/>
      <c r="G14" s="873"/>
      <c r="H14" s="873"/>
      <c r="I14" s="873"/>
      <c r="J14" s="873"/>
      <c r="K14" s="873"/>
    </row>
    <row r="15" spans="1:11" ht="34.5" customHeight="1">
      <c r="A15" s="663" t="s">
        <v>525</v>
      </c>
      <c r="B15" s="664"/>
      <c r="C15" s="874" t="s">
        <v>524</v>
      </c>
      <c r="D15" s="875"/>
      <c r="E15" s="875"/>
      <c r="F15" s="875"/>
      <c r="G15" s="875"/>
      <c r="H15" s="875"/>
      <c r="I15" s="875"/>
      <c r="J15" s="875"/>
      <c r="K15" s="876"/>
    </row>
    <row r="16" spans="1:11" ht="21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</row>
    <row r="17" spans="1:11" ht="21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</row>
    <row r="18" spans="1:11" ht="21">
      <c r="A18" s="86"/>
      <c r="B18" s="870"/>
      <c r="C18" s="870"/>
      <c r="D18" s="87"/>
      <c r="E18" s="870"/>
      <c r="F18" s="870"/>
      <c r="G18" s="86"/>
      <c r="H18" s="86"/>
      <c r="I18" s="85"/>
      <c r="J18" s="70"/>
      <c r="K18" s="70"/>
    </row>
    <row r="19" spans="1:11" ht="21">
      <c r="A19" s="88" t="s">
        <v>242</v>
      </c>
      <c r="B19" s="89" t="s">
        <v>243</v>
      </c>
      <c r="C19" s="90">
        <v>0</v>
      </c>
      <c r="D19" s="91" t="s">
        <v>244</v>
      </c>
      <c r="E19" s="90">
        <v>0</v>
      </c>
      <c r="F19" s="92" t="s">
        <v>245</v>
      </c>
      <c r="G19" s="91" t="s">
        <v>246</v>
      </c>
      <c r="H19" s="91">
        <v>2</v>
      </c>
      <c r="I19" s="70"/>
      <c r="J19" s="70"/>
      <c r="K19" s="70"/>
    </row>
    <row r="20" spans="1:11" ht="21">
      <c r="A20" s="88" t="s">
        <v>247</v>
      </c>
      <c r="B20" s="868">
        <v>0</v>
      </c>
      <c r="C20" s="868"/>
      <c r="D20" s="93"/>
      <c r="E20" s="94" t="s">
        <v>248</v>
      </c>
      <c r="F20" s="95"/>
      <c r="G20" s="869">
        <v>100</v>
      </c>
      <c r="H20" s="869"/>
      <c r="I20" s="70"/>
      <c r="J20" s="70"/>
      <c r="K20" s="70"/>
    </row>
    <row r="21" spans="1:11" ht="21">
      <c r="A21" s="96"/>
      <c r="B21" s="870"/>
      <c r="C21" s="870"/>
      <c r="D21" s="96"/>
      <c r="E21" s="96"/>
      <c r="F21" s="96"/>
      <c r="G21" s="96"/>
      <c r="H21" s="96"/>
      <c r="I21" s="70"/>
      <c r="J21" s="70"/>
      <c r="K21" s="70"/>
    </row>
    <row r="22" spans="1:11" ht="21">
      <c r="A22" s="88" t="s">
        <v>249</v>
      </c>
      <c r="B22" s="97" t="e">
        <f>(C19+E19)/H19/B20*G20</f>
        <v>#DIV/0!</v>
      </c>
      <c r="C22" s="98"/>
      <c r="D22" s="98"/>
      <c r="E22" s="96"/>
      <c r="F22" s="96"/>
      <c r="G22" s="96"/>
      <c r="H22" s="96"/>
      <c r="I22" s="70"/>
      <c r="J22" s="70"/>
      <c r="K22" s="70"/>
    </row>
    <row r="23" spans="1:11" ht="21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</row>
    <row r="24" spans="1:11" ht="21">
      <c r="A24" s="99"/>
      <c r="B24" s="100"/>
      <c r="C24" s="70"/>
      <c r="D24" s="70"/>
      <c r="E24" s="70"/>
      <c r="F24" s="70"/>
      <c r="G24" s="70"/>
      <c r="H24" s="70"/>
      <c r="I24" s="70"/>
      <c r="J24" s="70"/>
      <c r="K24" s="70"/>
    </row>
    <row r="25" spans="1:11" ht="21">
      <c r="A25" s="99"/>
      <c r="B25" s="101"/>
      <c r="C25" s="102"/>
      <c r="D25" s="70"/>
      <c r="E25" s="70"/>
      <c r="F25" s="70"/>
      <c r="G25" s="70"/>
      <c r="H25" s="70"/>
      <c r="I25" s="70"/>
      <c r="J25" s="70"/>
      <c r="K25" s="70"/>
    </row>
  </sheetData>
  <sheetProtection password="B090" sheet="1" objects="1" scenarios="1"/>
  <mergeCells count="19">
    <mergeCell ref="B20:C20"/>
    <mergeCell ref="G20:H20"/>
    <mergeCell ref="B21:C21"/>
    <mergeCell ref="A14:B14"/>
    <mergeCell ref="C14:K14"/>
    <mergeCell ref="A15:B15"/>
    <mergeCell ref="C15:K15"/>
    <mergeCell ref="B18:C18"/>
    <mergeCell ref="E18:F18"/>
    <mergeCell ref="B11:H11"/>
    <mergeCell ref="I11:K11"/>
    <mergeCell ref="B12:H12"/>
    <mergeCell ref="I12:K12"/>
    <mergeCell ref="A2:B2"/>
    <mergeCell ref="I10:K10"/>
    <mergeCell ref="A6:K6"/>
    <mergeCell ref="A7:K7"/>
    <mergeCell ref="A8:K8"/>
    <mergeCell ref="A10:H10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G61"/>
  <sheetViews>
    <sheetView workbookViewId="0">
      <selection activeCell="F20" sqref="F20"/>
    </sheetView>
  </sheetViews>
  <sheetFormatPr defaultColWidth="9.140625" defaultRowHeight="15"/>
  <cols>
    <col min="1" max="1" width="26" style="1" customWidth="1"/>
    <col min="2" max="2" width="23.7109375" style="1" customWidth="1"/>
    <col min="3" max="3" width="26.85546875" style="1" customWidth="1"/>
    <col min="4" max="4" width="45.7109375" style="1" customWidth="1"/>
    <col min="5" max="5" width="57.140625" style="1" customWidth="1"/>
    <col min="6" max="7" width="27.85546875" style="1" customWidth="1"/>
    <col min="8" max="16384" width="9.140625" style="1"/>
  </cols>
  <sheetData>
    <row r="2" spans="1:7" ht="18" customHeight="1">
      <c r="A2" s="877" t="s">
        <v>0</v>
      </c>
      <c r="B2" s="877"/>
      <c r="C2" s="877"/>
      <c r="D2" s="877"/>
      <c r="E2" s="877"/>
      <c r="F2" s="877"/>
      <c r="G2" s="877"/>
    </row>
    <row r="3" spans="1:7" ht="15.75" customHeight="1">
      <c r="A3" s="877" t="s">
        <v>1</v>
      </c>
      <c r="B3" s="877"/>
      <c r="C3" s="877"/>
      <c r="D3" s="877"/>
      <c r="E3" s="877"/>
      <c r="F3" s="877"/>
      <c r="G3" s="877"/>
    </row>
    <row r="4" spans="1:7" ht="15" customHeight="1">
      <c r="A4" s="877" t="s">
        <v>4</v>
      </c>
      <c r="B4" s="877"/>
      <c r="C4" s="877"/>
      <c r="D4" s="877"/>
      <c r="E4" s="877"/>
      <c r="F4" s="877"/>
      <c r="G4" s="877"/>
    </row>
    <row r="7" spans="1:7" ht="61.5" customHeight="1">
      <c r="A7" s="883" t="s">
        <v>527</v>
      </c>
      <c r="B7" s="884"/>
      <c r="C7" s="884"/>
      <c r="D7" s="884"/>
      <c r="E7" s="884"/>
      <c r="F7" s="884"/>
      <c r="G7" s="884"/>
    </row>
    <row r="9" spans="1:7">
      <c r="A9" s="139" t="s">
        <v>122</v>
      </c>
      <c r="B9" s="139" t="s">
        <v>123</v>
      </c>
      <c r="C9" s="139" t="s">
        <v>124</v>
      </c>
      <c r="D9" s="139" t="s">
        <v>125</v>
      </c>
      <c r="E9" s="139" t="s">
        <v>10</v>
      </c>
      <c r="F9" s="139" t="s">
        <v>126</v>
      </c>
      <c r="G9" s="139" t="s">
        <v>127</v>
      </c>
    </row>
    <row r="10" spans="1:7">
      <c r="A10" s="439"/>
      <c r="B10" s="203">
        <v>44655</v>
      </c>
      <c r="C10" s="204"/>
      <c r="D10" s="204"/>
      <c r="E10" s="204" t="s">
        <v>543</v>
      </c>
      <c r="F10" s="415">
        <v>0</v>
      </c>
      <c r="G10" s="415">
        <v>1000</v>
      </c>
    </row>
    <row r="11" spans="1:7">
      <c r="A11" s="522" t="s">
        <v>157</v>
      </c>
      <c r="B11" s="203">
        <v>44655</v>
      </c>
      <c r="C11" s="416">
        <v>8679</v>
      </c>
      <c r="D11" s="204" t="s">
        <v>533</v>
      </c>
      <c r="E11" s="204" t="s">
        <v>534</v>
      </c>
      <c r="F11" s="415">
        <v>510.19</v>
      </c>
      <c r="G11" s="415"/>
    </row>
    <row r="12" spans="1:7">
      <c r="A12" s="522" t="s">
        <v>542</v>
      </c>
      <c r="B12" s="203">
        <v>44657</v>
      </c>
      <c r="C12" s="416">
        <v>73034</v>
      </c>
      <c r="D12" s="204" t="s">
        <v>535</v>
      </c>
      <c r="E12" s="204" t="s">
        <v>536</v>
      </c>
      <c r="F12" s="415">
        <v>479.81</v>
      </c>
      <c r="G12" s="415">
        <v>0</v>
      </c>
    </row>
    <row r="13" spans="1:7">
      <c r="A13" s="439"/>
      <c r="B13" s="203">
        <v>44659</v>
      </c>
      <c r="C13" s="416"/>
      <c r="D13" s="204"/>
      <c r="E13" s="204" t="s">
        <v>543</v>
      </c>
      <c r="F13" s="415">
        <v>0</v>
      </c>
      <c r="G13" s="415">
        <v>990</v>
      </c>
    </row>
    <row r="14" spans="1:7">
      <c r="A14" s="522" t="s">
        <v>157</v>
      </c>
      <c r="B14" s="203">
        <v>44659</v>
      </c>
      <c r="C14" s="416">
        <v>10423</v>
      </c>
      <c r="D14" s="204" t="s">
        <v>533</v>
      </c>
      <c r="E14" s="204" t="s">
        <v>534</v>
      </c>
      <c r="F14" s="415">
        <v>201.19</v>
      </c>
      <c r="G14" s="415"/>
    </row>
    <row r="15" spans="1:7">
      <c r="A15" s="522" t="s">
        <v>157</v>
      </c>
      <c r="B15" s="203">
        <v>44664</v>
      </c>
      <c r="C15" s="204">
        <v>169122</v>
      </c>
      <c r="D15" s="204" t="s">
        <v>533</v>
      </c>
      <c r="E15" s="204" t="s">
        <v>534</v>
      </c>
      <c r="F15" s="415">
        <v>210.03</v>
      </c>
      <c r="G15" s="415">
        <v>0</v>
      </c>
    </row>
    <row r="16" spans="1:7">
      <c r="A16" s="522" t="s">
        <v>157</v>
      </c>
      <c r="B16" s="203">
        <v>44671</v>
      </c>
      <c r="C16" s="204">
        <v>12760</v>
      </c>
      <c r="D16" s="204" t="s">
        <v>533</v>
      </c>
      <c r="E16" s="204" t="s">
        <v>534</v>
      </c>
      <c r="F16" s="415">
        <v>150</v>
      </c>
      <c r="G16" s="415">
        <v>0</v>
      </c>
    </row>
    <row r="17" spans="1:7">
      <c r="A17" s="570" t="s">
        <v>146</v>
      </c>
      <c r="B17" s="203">
        <v>44675</v>
      </c>
      <c r="C17" s="204">
        <v>14460</v>
      </c>
      <c r="D17" s="204" t="s">
        <v>814</v>
      </c>
      <c r="E17" s="204" t="s">
        <v>537</v>
      </c>
      <c r="F17" s="415">
        <v>51.99</v>
      </c>
      <c r="G17" s="415">
        <v>0</v>
      </c>
    </row>
    <row r="18" spans="1:7">
      <c r="A18" s="522" t="s">
        <v>157</v>
      </c>
      <c r="B18" s="203">
        <v>44679</v>
      </c>
      <c r="C18" s="204">
        <v>74429</v>
      </c>
      <c r="D18" s="204" t="s">
        <v>538</v>
      </c>
      <c r="E18" s="204" t="s">
        <v>534</v>
      </c>
      <c r="F18" s="415">
        <v>100</v>
      </c>
      <c r="G18" s="415">
        <v>0</v>
      </c>
    </row>
    <row r="19" spans="1:7">
      <c r="A19" s="569" t="s">
        <v>813</v>
      </c>
      <c r="B19" s="203">
        <v>44680</v>
      </c>
      <c r="C19" s="204" t="s">
        <v>539</v>
      </c>
      <c r="D19" s="204" t="s">
        <v>540</v>
      </c>
      <c r="E19" s="204" t="s">
        <v>541</v>
      </c>
      <c r="F19" s="415">
        <v>80.28</v>
      </c>
      <c r="G19" s="415">
        <v>0</v>
      </c>
    </row>
    <row r="20" spans="1:7">
      <c r="A20" s="522"/>
      <c r="B20" s="203"/>
      <c r="C20" s="204"/>
      <c r="D20" s="204"/>
      <c r="E20" s="204"/>
      <c r="F20" s="415"/>
      <c r="G20" s="415">
        <v>0</v>
      </c>
    </row>
    <row r="21" spans="1:7">
      <c r="A21" s="439"/>
      <c r="B21" s="203"/>
      <c r="C21" s="204"/>
      <c r="D21" s="204"/>
      <c r="E21" s="204"/>
      <c r="F21" s="415">
        <v>0</v>
      </c>
      <c r="G21" s="415">
        <v>0</v>
      </c>
    </row>
    <row r="22" spans="1:7">
      <c r="A22" s="439"/>
      <c r="B22" s="203"/>
      <c r="C22" s="204"/>
      <c r="D22" s="204"/>
      <c r="E22" s="204"/>
      <c r="F22" s="415">
        <v>0</v>
      </c>
      <c r="G22" s="415">
        <v>0</v>
      </c>
    </row>
    <row r="23" spans="1:7">
      <c r="A23" s="439"/>
      <c r="B23" s="203"/>
      <c r="C23" s="204"/>
      <c r="D23" s="204"/>
      <c r="E23" s="204"/>
      <c r="F23" s="415">
        <v>0</v>
      </c>
      <c r="G23" s="415">
        <v>0</v>
      </c>
    </row>
    <row r="24" spans="1:7">
      <c r="A24" s="439"/>
      <c r="B24" s="203"/>
      <c r="C24" s="440"/>
      <c r="D24" s="204"/>
      <c r="E24" s="204"/>
      <c r="F24" s="415">
        <v>0</v>
      </c>
      <c r="G24" s="415">
        <v>0</v>
      </c>
    </row>
    <row r="25" spans="1:7">
      <c r="A25" s="140"/>
      <c r="B25" s="140"/>
      <c r="C25" s="247"/>
      <c r="D25" s="367"/>
      <c r="E25" s="367"/>
      <c r="F25" s="142">
        <v>0</v>
      </c>
      <c r="G25" s="142">
        <v>0</v>
      </c>
    </row>
    <row r="26" spans="1:7">
      <c r="A26" s="140"/>
      <c r="B26" s="140"/>
      <c r="C26" s="247"/>
      <c r="D26" s="367"/>
      <c r="E26" s="367"/>
      <c r="F26" s="142">
        <v>0</v>
      </c>
      <c r="G26" s="142">
        <v>0</v>
      </c>
    </row>
    <row r="27" spans="1:7">
      <c r="A27" s="140"/>
      <c r="B27" s="140"/>
      <c r="C27" s="247"/>
      <c r="D27" s="367"/>
      <c r="E27" s="367"/>
      <c r="F27" s="142">
        <v>0</v>
      </c>
      <c r="G27" s="142">
        <v>0</v>
      </c>
    </row>
    <row r="28" spans="1:7">
      <c r="A28" s="140"/>
      <c r="B28" s="140"/>
      <c r="C28" s="141"/>
      <c r="D28" s="367"/>
      <c r="E28" s="367"/>
      <c r="F28" s="415">
        <v>0</v>
      </c>
      <c r="G28" s="415">
        <v>0</v>
      </c>
    </row>
    <row r="29" spans="1:7">
      <c r="A29" s="140"/>
      <c r="B29" s="140"/>
      <c r="C29" s="141"/>
      <c r="D29" s="367"/>
      <c r="E29" s="367"/>
      <c r="F29" s="415">
        <v>0</v>
      </c>
      <c r="G29" s="415">
        <v>0</v>
      </c>
    </row>
    <row r="30" spans="1:7">
      <c r="F30" s="415">
        <v>0</v>
      </c>
      <c r="G30" s="415">
        <v>0</v>
      </c>
    </row>
    <row r="31" spans="1:7">
      <c r="A31" s="140"/>
      <c r="B31" s="140"/>
      <c r="C31" s="141"/>
      <c r="D31" s="141"/>
      <c r="E31" s="141"/>
      <c r="F31" s="415">
        <v>0</v>
      </c>
      <c r="G31" s="415">
        <v>0</v>
      </c>
    </row>
    <row r="32" spans="1:7">
      <c r="A32" s="140"/>
      <c r="B32" s="140"/>
      <c r="C32" s="141"/>
      <c r="D32" s="141"/>
      <c r="E32" s="141"/>
      <c r="F32" s="415">
        <v>0</v>
      </c>
      <c r="G32" s="415"/>
    </row>
    <row r="33" spans="1:7">
      <c r="A33" s="140"/>
      <c r="B33" s="140"/>
      <c r="C33" s="141"/>
      <c r="D33" s="141"/>
      <c r="E33" s="141"/>
      <c r="F33" s="415">
        <v>0</v>
      </c>
      <c r="G33" s="415">
        <v>0</v>
      </c>
    </row>
    <row r="34" spans="1:7">
      <c r="A34" s="203"/>
      <c r="B34" s="140"/>
      <c r="C34" s="141"/>
      <c r="D34" s="141"/>
      <c r="E34" s="141"/>
      <c r="F34" s="415">
        <v>0</v>
      </c>
      <c r="G34" s="415">
        <v>0</v>
      </c>
    </row>
    <row r="35" spans="1:7">
      <c r="A35" s="203"/>
      <c r="B35" s="140"/>
      <c r="C35" s="141"/>
      <c r="D35" s="141"/>
      <c r="E35" s="141"/>
      <c r="F35" s="415">
        <v>0</v>
      </c>
      <c r="G35" s="415">
        <v>0</v>
      </c>
    </row>
    <row r="36" spans="1:7">
      <c r="A36" s="203"/>
      <c r="B36" s="203"/>
      <c r="C36" s="204"/>
      <c r="D36" s="204"/>
      <c r="E36" s="204"/>
      <c r="F36" s="415">
        <v>0</v>
      </c>
      <c r="G36" s="415">
        <v>0</v>
      </c>
    </row>
    <row r="37" spans="1:7">
      <c r="A37" s="203"/>
      <c r="B37" s="203"/>
      <c r="C37" s="204"/>
      <c r="D37" s="204"/>
      <c r="E37" s="204"/>
      <c r="F37" s="415">
        <v>0</v>
      </c>
      <c r="G37" s="415">
        <v>0</v>
      </c>
    </row>
    <row r="38" spans="1:7">
      <c r="A38" s="203"/>
      <c r="B38" s="203"/>
      <c r="C38" s="204"/>
      <c r="D38" s="204"/>
      <c r="E38" s="204"/>
      <c r="F38" s="415">
        <v>0</v>
      </c>
      <c r="G38" s="415">
        <v>0</v>
      </c>
    </row>
    <row r="39" spans="1:7">
      <c r="A39" s="203"/>
      <c r="B39" s="203"/>
      <c r="C39" s="204"/>
      <c r="D39" s="204"/>
      <c r="E39" s="204"/>
      <c r="F39" s="415">
        <v>0</v>
      </c>
      <c r="G39" s="415">
        <v>0</v>
      </c>
    </row>
    <row r="40" spans="1:7">
      <c r="A40" s="203"/>
      <c r="B40" s="203"/>
      <c r="C40" s="204"/>
      <c r="D40" s="204"/>
      <c r="E40" s="204"/>
      <c r="F40" s="415">
        <v>0</v>
      </c>
      <c r="G40" s="415">
        <v>0</v>
      </c>
    </row>
    <row r="41" spans="1:7">
      <c r="A41" s="203"/>
      <c r="B41" s="203"/>
      <c r="C41" s="204"/>
      <c r="D41" s="204"/>
      <c r="E41" s="204"/>
      <c r="F41" s="415">
        <v>0</v>
      </c>
      <c r="G41" s="415">
        <v>0</v>
      </c>
    </row>
    <row r="42" spans="1:7">
      <c r="A42" s="203"/>
      <c r="B42" s="203"/>
      <c r="C42" s="204"/>
      <c r="D42" s="204"/>
      <c r="E42" s="204"/>
      <c r="F42" s="415">
        <v>0</v>
      </c>
      <c r="G42" s="415">
        <v>0</v>
      </c>
    </row>
    <row r="43" spans="1:7">
      <c r="A43" s="140"/>
      <c r="B43" s="141"/>
      <c r="C43" s="141"/>
      <c r="D43" s="141"/>
      <c r="E43" s="141"/>
      <c r="F43" s="142">
        <v>0</v>
      </c>
      <c r="G43" s="142">
        <v>0</v>
      </c>
    </row>
    <row r="44" spans="1:7">
      <c r="A44" s="140"/>
      <c r="B44" s="141"/>
      <c r="C44" s="141"/>
      <c r="D44" s="141"/>
      <c r="E44" s="141"/>
      <c r="F44" s="142">
        <v>0</v>
      </c>
      <c r="G44" s="142">
        <v>0</v>
      </c>
    </row>
    <row r="45" spans="1:7">
      <c r="A45" s="140"/>
      <c r="B45" s="141"/>
      <c r="C45" s="141"/>
      <c r="D45" s="141"/>
      <c r="E45" s="141"/>
      <c r="F45" s="142">
        <v>0</v>
      </c>
      <c r="G45" s="142">
        <v>0</v>
      </c>
    </row>
    <row r="46" spans="1:7">
      <c r="A46" s="140"/>
      <c r="B46" s="141"/>
      <c r="C46" s="141"/>
      <c r="D46" s="141"/>
      <c r="E46" s="141"/>
      <c r="F46" s="142">
        <v>0</v>
      </c>
      <c r="G46" s="142">
        <v>0</v>
      </c>
    </row>
    <row r="47" spans="1:7">
      <c r="A47" s="141"/>
      <c r="B47" s="141"/>
      <c r="C47" s="141"/>
      <c r="D47" s="141"/>
      <c r="E47" s="141"/>
      <c r="F47" s="142">
        <v>0</v>
      </c>
      <c r="G47" s="142">
        <v>0</v>
      </c>
    </row>
    <row r="48" spans="1:7">
      <c r="A48" s="885" t="s">
        <v>105</v>
      </c>
      <c r="B48" s="886"/>
      <c r="C48" s="886"/>
      <c r="D48" s="886"/>
      <c r="E48" s="887"/>
      <c r="F48" s="143">
        <f>SUM(F10:F47)</f>
        <v>1783.49</v>
      </c>
      <c r="G48" s="143">
        <f>SUM(G10:G47)</f>
        <v>1990</v>
      </c>
    </row>
    <row r="49" spans="1:6">
      <c r="A49" s="144"/>
      <c r="B49" s="144"/>
      <c r="C49" s="144"/>
      <c r="D49" s="144"/>
      <c r="E49" s="144"/>
      <c r="F49" s="144"/>
    </row>
    <row r="50" spans="1:6">
      <c r="B50" s="145"/>
      <c r="C50" s="145"/>
      <c r="D50" s="145"/>
      <c r="E50" s="145"/>
      <c r="F50" s="145"/>
    </row>
    <row r="51" spans="1:6">
      <c r="A51" s="880" t="s">
        <v>128</v>
      </c>
      <c r="B51" s="880"/>
      <c r="C51" s="880"/>
      <c r="D51" s="146"/>
    </row>
    <row r="52" spans="1:6" ht="15" customHeight="1">
      <c r="A52" s="881" t="s">
        <v>129</v>
      </c>
      <c r="B52" s="881"/>
      <c r="C52" s="147">
        <v>0</v>
      </c>
      <c r="D52" s="148"/>
    </row>
    <row r="53" spans="1:6" ht="15" customHeight="1">
      <c r="A53" s="881" t="s">
        <v>130</v>
      </c>
      <c r="B53" s="881"/>
      <c r="C53" s="149">
        <f>F48</f>
        <v>1783.49</v>
      </c>
      <c r="D53" s="150"/>
    </row>
    <row r="54" spans="1:6" ht="15" customHeight="1">
      <c r="A54" s="881" t="s">
        <v>131</v>
      </c>
      <c r="B54" s="881"/>
      <c r="C54" s="149">
        <f>G48</f>
        <v>1990</v>
      </c>
      <c r="D54" s="150"/>
    </row>
    <row r="55" spans="1:6">
      <c r="A55" s="882" t="s">
        <v>132</v>
      </c>
      <c r="B55" s="882"/>
      <c r="C55" s="151">
        <f>C52-C53+C54</f>
        <v>206.51</v>
      </c>
      <c r="D55" s="152"/>
    </row>
    <row r="56" spans="1:6">
      <c r="D56" s="153"/>
    </row>
    <row r="60" spans="1:6">
      <c r="B60" s="878" t="s">
        <v>133</v>
      </c>
      <c r="C60" s="878"/>
      <c r="D60" s="878"/>
      <c r="E60" s="878"/>
    </row>
    <row r="61" spans="1:6">
      <c r="B61" s="879" t="s">
        <v>134</v>
      </c>
      <c r="C61" s="879"/>
      <c r="D61" s="879"/>
      <c r="E61" s="879"/>
    </row>
  </sheetData>
  <sheetProtection password="8F50" sheet="1" objects="1" scenarios="1"/>
  <mergeCells count="12">
    <mergeCell ref="A2:G2"/>
    <mergeCell ref="A4:G4"/>
    <mergeCell ref="B60:E60"/>
    <mergeCell ref="B61:E61"/>
    <mergeCell ref="A51:C51"/>
    <mergeCell ref="A52:B52"/>
    <mergeCell ref="A53:B53"/>
    <mergeCell ref="A54:B54"/>
    <mergeCell ref="A55:B55"/>
    <mergeCell ref="A7:G7"/>
    <mergeCell ref="A48:E48"/>
    <mergeCell ref="A3:G3"/>
  </mergeCells>
  <phoneticPr fontId="168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F357"/>
  <sheetViews>
    <sheetView topLeftCell="B1" workbookViewId="0">
      <selection activeCell="C16" sqref="C16"/>
    </sheetView>
  </sheetViews>
  <sheetFormatPr defaultColWidth="9.140625" defaultRowHeight="15"/>
  <cols>
    <col min="1" max="1" width="25.5703125" style="1" customWidth="1"/>
    <col min="2" max="2" width="29.140625" style="107" customWidth="1"/>
    <col min="3" max="4" width="29.140625" style="1" customWidth="1"/>
    <col min="5" max="5" width="23.28515625" style="1" customWidth="1"/>
    <col min="6" max="6" width="13.28515625" style="1" bestFit="1" customWidth="1"/>
    <col min="7" max="16384" width="9.140625" style="1"/>
  </cols>
  <sheetData>
    <row r="3" spans="1:5" ht="15.75" customHeight="1">
      <c r="A3" s="888" t="s">
        <v>0</v>
      </c>
      <c r="B3" s="888"/>
      <c r="C3" s="888"/>
      <c r="D3" s="888"/>
      <c r="E3" s="888"/>
    </row>
    <row r="4" spans="1:5" ht="15.75" customHeight="1">
      <c r="A4" s="888" t="s">
        <v>1</v>
      </c>
      <c r="B4" s="888"/>
      <c r="C4" s="888"/>
      <c r="D4" s="888"/>
      <c r="E4" s="888"/>
    </row>
    <row r="5" spans="1:5" ht="15.75" customHeight="1">
      <c r="A5" s="888" t="s">
        <v>4</v>
      </c>
      <c r="B5" s="888"/>
      <c r="C5" s="888"/>
      <c r="D5" s="888"/>
      <c r="E5" s="888"/>
    </row>
    <row r="8" spans="1:5" ht="50.25" customHeight="1">
      <c r="A8" s="891" t="s">
        <v>528</v>
      </c>
      <c r="B8" s="892"/>
      <c r="C8" s="892"/>
      <c r="D8" s="892"/>
      <c r="E8" s="892"/>
    </row>
    <row r="10" spans="1:5" ht="46.5" customHeight="1">
      <c r="A10" s="893" t="s">
        <v>531</v>
      </c>
      <c r="B10" s="894"/>
      <c r="C10" s="894"/>
      <c r="D10" s="894"/>
      <c r="E10" s="894"/>
    </row>
    <row r="13" spans="1:5">
      <c r="B13" s="889" t="s">
        <v>137</v>
      </c>
      <c r="C13" s="889"/>
      <c r="D13" s="133">
        <v>0</v>
      </c>
    </row>
    <row r="14" spans="1:5">
      <c r="B14" s="134" t="s">
        <v>123</v>
      </c>
      <c r="C14" s="134" t="s">
        <v>138</v>
      </c>
      <c r="D14" s="454" t="s">
        <v>139</v>
      </c>
    </row>
    <row r="15" spans="1:5">
      <c r="B15" s="203">
        <v>44652</v>
      </c>
      <c r="C15" s="450">
        <v>60.95</v>
      </c>
      <c r="D15" s="450">
        <v>506939.71</v>
      </c>
    </row>
    <row r="16" spans="1:5">
      <c r="B16" s="203">
        <v>44655</v>
      </c>
      <c r="C16" s="450">
        <v>216.43</v>
      </c>
      <c r="D16" s="450">
        <v>0</v>
      </c>
    </row>
    <row r="17" spans="2:4">
      <c r="B17" s="203">
        <v>44655</v>
      </c>
      <c r="C17" s="450">
        <v>163.88</v>
      </c>
      <c r="D17" s="450">
        <v>0</v>
      </c>
    </row>
    <row r="18" spans="2:4">
      <c r="B18" s="203">
        <v>44655</v>
      </c>
      <c r="C18" s="450">
        <v>308.39999999999998</v>
      </c>
      <c r="D18" s="450">
        <v>0</v>
      </c>
    </row>
    <row r="19" spans="2:4">
      <c r="B19" s="203">
        <v>44655</v>
      </c>
      <c r="C19" s="450">
        <v>566.79999999999995</v>
      </c>
      <c r="D19" s="450">
        <v>0</v>
      </c>
    </row>
    <row r="20" spans="2:4">
      <c r="B20" s="203">
        <v>44655</v>
      </c>
      <c r="C20" s="450">
        <v>1253.8</v>
      </c>
      <c r="D20" s="450">
        <v>0</v>
      </c>
    </row>
    <row r="21" spans="2:4">
      <c r="B21" s="203">
        <v>44655</v>
      </c>
      <c r="C21" s="450">
        <v>603.25</v>
      </c>
      <c r="D21" s="450">
        <v>0</v>
      </c>
    </row>
    <row r="22" spans="2:4">
      <c r="B22" s="203">
        <v>44655</v>
      </c>
      <c r="C22" s="450">
        <v>193.5</v>
      </c>
      <c r="D22" s="450">
        <v>0</v>
      </c>
    </row>
    <row r="23" spans="2:4">
      <c r="B23" s="203">
        <v>44655</v>
      </c>
      <c r="C23" s="450">
        <v>1000</v>
      </c>
      <c r="D23" s="450">
        <v>0</v>
      </c>
    </row>
    <row r="24" spans="2:4">
      <c r="B24" s="203">
        <v>44655</v>
      </c>
      <c r="C24" s="450">
        <v>2108</v>
      </c>
      <c r="D24" s="450">
        <v>0</v>
      </c>
    </row>
    <row r="25" spans="2:4">
      <c r="B25" s="203">
        <v>44655</v>
      </c>
      <c r="C25" s="450">
        <v>1253.7</v>
      </c>
      <c r="D25" s="450">
        <v>0</v>
      </c>
    </row>
    <row r="26" spans="2:4">
      <c r="B26" s="203">
        <v>44655</v>
      </c>
      <c r="C26" s="450">
        <v>3090.6</v>
      </c>
      <c r="D26" s="450">
        <v>0</v>
      </c>
    </row>
    <row r="27" spans="2:4">
      <c r="B27" s="203">
        <v>44655</v>
      </c>
      <c r="C27" s="450">
        <v>512.79999999999995</v>
      </c>
      <c r="D27" s="450">
        <v>0</v>
      </c>
    </row>
    <row r="28" spans="2:4">
      <c r="B28" s="203">
        <v>44655</v>
      </c>
      <c r="C28" s="450">
        <v>6997.1</v>
      </c>
      <c r="D28" s="450">
        <v>0</v>
      </c>
    </row>
    <row r="29" spans="2:4">
      <c r="B29" s="203">
        <v>44655</v>
      </c>
      <c r="C29" s="450">
        <v>11.65</v>
      </c>
      <c r="D29" s="450">
        <v>0</v>
      </c>
    </row>
    <row r="30" spans="2:4">
      <c r="B30" s="203">
        <v>44655</v>
      </c>
      <c r="C30" s="450">
        <v>11.65</v>
      </c>
      <c r="D30" s="450">
        <v>0</v>
      </c>
    </row>
    <row r="31" spans="2:4">
      <c r="B31" s="203">
        <v>44655</v>
      </c>
      <c r="C31" s="450">
        <v>11.65</v>
      </c>
      <c r="D31" s="450">
        <v>0</v>
      </c>
    </row>
    <row r="32" spans="2:4">
      <c r="B32" s="203">
        <v>44655</v>
      </c>
      <c r="C32" s="450">
        <v>11.65</v>
      </c>
      <c r="D32" s="450">
        <v>0</v>
      </c>
    </row>
    <row r="33" spans="2:4">
      <c r="B33" s="203">
        <v>44655</v>
      </c>
      <c r="C33" s="450">
        <v>11.65</v>
      </c>
      <c r="D33" s="450">
        <v>0</v>
      </c>
    </row>
    <row r="34" spans="2:4">
      <c r="B34" s="203">
        <v>44655</v>
      </c>
      <c r="C34" s="450">
        <v>11.65</v>
      </c>
      <c r="D34" s="450">
        <v>0</v>
      </c>
    </row>
    <row r="35" spans="2:4">
      <c r="B35" s="203">
        <v>44655</v>
      </c>
      <c r="C35" s="450">
        <v>11.65</v>
      </c>
      <c r="D35" s="450">
        <v>0</v>
      </c>
    </row>
    <row r="36" spans="2:4">
      <c r="B36" s="203">
        <v>44655</v>
      </c>
      <c r="C36" s="450">
        <v>11.65</v>
      </c>
      <c r="D36" s="450">
        <v>0</v>
      </c>
    </row>
    <row r="37" spans="2:4">
      <c r="B37" s="203">
        <v>44655</v>
      </c>
      <c r="C37" s="450">
        <v>514.29</v>
      </c>
      <c r="D37" s="450">
        <v>0</v>
      </c>
    </row>
    <row r="38" spans="2:4">
      <c r="B38" s="203">
        <v>44655</v>
      </c>
      <c r="C38" s="450">
        <v>2131.64</v>
      </c>
      <c r="D38" s="450">
        <v>0</v>
      </c>
    </row>
    <row r="39" spans="2:4">
      <c r="B39" s="203">
        <v>44656</v>
      </c>
      <c r="C39" s="450">
        <v>700</v>
      </c>
      <c r="D39" s="450">
        <v>0</v>
      </c>
    </row>
    <row r="40" spans="2:4">
      <c r="B40" s="203">
        <v>44657</v>
      </c>
      <c r="C40" s="450">
        <v>0</v>
      </c>
      <c r="D40" s="450">
        <v>700</v>
      </c>
    </row>
    <row r="41" spans="2:4">
      <c r="B41" s="203">
        <v>44657</v>
      </c>
      <c r="C41" s="450">
        <v>4601.53</v>
      </c>
      <c r="D41" s="450">
        <v>0</v>
      </c>
    </row>
    <row r="42" spans="2:4">
      <c r="B42" s="203">
        <v>44657</v>
      </c>
      <c r="C42" s="450">
        <v>436.88</v>
      </c>
      <c r="D42" s="450">
        <v>0</v>
      </c>
    </row>
    <row r="43" spans="2:4">
      <c r="B43" s="203">
        <v>44657</v>
      </c>
      <c r="C43" s="450">
        <v>7.2</v>
      </c>
      <c r="D43" s="450">
        <v>0</v>
      </c>
    </row>
    <row r="44" spans="2:4">
      <c r="B44" s="203">
        <v>44657</v>
      </c>
      <c r="C44" s="450">
        <v>9</v>
      </c>
      <c r="D44" s="450">
        <v>0</v>
      </c>
    </row>
    <row r="45" spans="2:4">
      <c r="B45" s="203">
        <v>44657</v>
      </c>
      <c r="C45" s="450">
        <v>1891.64</v>
      </c>
      <c r="D45" s="450">
        <v>0</v>
      </c>
    </row>
    <row r="46" spans="2:4">
      <c r="B46" s="203">
        <v>44657</v>
      </c>
      <c r="C46" s="450">
        <v>379.8</v>
      </c>
      <c r="D46" s="450">
        <v>0</v>
      </c>
    </row>
    <row r="47" spans="2:4">
      <c r="B47" s="203">
        <v>44657</v>
      </c>
      <c r="C47" s="450">
        <v>1726.95</v>
      </c>
      <c r="D47" s="450">
        <v>0</v>
      </c>
    </row>
    <row r="48" spans="2:4">
      <c r="B48" s="203">
        <v>44657</v>
      </c>
      <c r="C48" s="450">
        <v>11.65</v>
      </c>
      <c r="D48" s="450">
        <v>0</v>
      </c>
    </row>
    <row r="49" spans="2:4">
      <c r="B49" s="203">
        <v>44657</v>
      </c>
      <c r="C49" s="450">
        <v>3613.5</v>
      </c>
      <c r="D49" s="450">
        <v>0</v>
      </c>
    </row>
    <row r="50" spans="2:4">
      <c r="B50" s="203">
        <v>44657</v>
      </c>
      <c r="C50" s="450">
        <v>1209.48</v>
      </c>
      <c r="D50" s="450">
        <v>0</v>
      </c>
    </row>
    <row r="51" spans="2:4">
      <c r="B51" s="203">
        <v>44657</v>
      </c>
      <c r="C51" s="450">
        <v>1457.5</v>
      </c>
      <c r="D51" s="450">
        <v>0</v>
      </c>
    </row>
    <row r="52" spans="2:4">
      <c r="B52" s="203">
        <v>44657</v>
      </c>
      <c r="C52" s="450">
        <v>104.5</v>
      </c>
      <c r="D52" s="450">
        <v>0</v>
      </c>
    </row>
    <row r="53" spans="2:4">
      <c r="B53" s="203">
        <v>44658</v>
      </c>
      <c r="C53" s="450">
        <v>9</v>
      </c>
      <c r="D53" s="450">
        <v>0</v>
      </c>
    </row>
    <row r="54" spans="2:4">
      <c r="B54" s="203">
        <v>44659</v>
      </c>
      <c r="C54" s="450">
        <v>792.42</v>
      </c>
      <c r="D54" s="450">
        <v>0</v>
      </c>
    </row>
    <row r="55" spans="2:4">
      <c r="B55" s="203">
        <v>44659</v>
      </c>
      <c r="C55" s="450">
        <v>990</v>
      </c>
      <c r="D55" s="450">
        <v>0</v>
      </c>
    </row>
    <row r="56" spans="2:4">
      <c r="B56" s="203">
        <v>44659</v>
      </c>
      <c r="C56" s="450">
        <v>723.56</v>
      </c>
      <c r="D56" s="450">
        <v>0</v>
      </c>
    </row>
    <row r="57" spans="2:4">
      <c r="B57" s="203">
        <v>44659</v>
      </c>
      <c r="C57" s="450">
        <v>724.67</v>
      </c>
      <c r="D57" s="450">
        <v>0</v>
      </c>
    </row>
    <row r="58" spans="2:4">
      <c r="B58" s="203">
        <v>44659</v>
      </c>
      <c r="C58" s="450">
        <v>203.16</v>
      </c>
      <c r="D58" s="450">
        <v>0</v>
      </c>
    </row>
    <row r="59" spans="2:4">
      <c r="B59" s="203">
        <v>44659</v>
      </c>
      <c r="C59" s="450">
        <v>2029.92</v>
      </c>
      <c r="D59" s="450">
        <v>0</v>
      </c>
    </row>
    <row r="60" spans="2:4">
      <c r="B60" s="203">
        <v>44659</v>
      </c>
      <c r="C60" s="450">
        <v>848.03</v>
      </c>
      <c r="D60" s="450">
        <v>0</v>
      </c>
    </row>
    <row r="61" spans="2:4">
      <c r="B61" s="203">
        <v>44659</v>
      </c>
      <c r="C61" s="450">
        <v>514.5</v>
      </c>
      <c r="D61" s="450">
        <v>0</v>
      </c>
    </row>
    <row r="62" spans="2:4">
      <c r="B62" s="203">
        <v>44659</v>
      </c>
      <c r="C62" s="450">
        <v>1.65</v>
      </c>
      <c r="D62" s="450">
        <v>0</v>
      </c>
    </row>
    <row r="63" spans="2:4">
      <c r="B63" s="203">
        <v>44659</v>
      </c>
      <c r="C63" s="450">
        <v>9</v>
      </c>
      <c r="D63" s="450">
        <v>0</v>
      </c>
    </row>
    <row r="64" spans="2:4">
      <c r="B64" s="203">
        <v>44659</v>
      </c>
      <c r="C64" s="450">
        <v>9</v>
      </c>
      <c r="D64" s="450">
        <v>0</v>
      </c>
    </row>
    <row r="65" spans="2:4">
      <c r="B65" s="203">
        <v>44659</v>
      </c>
      <c r="C65" s="450">
        <v>9</v>
      </c>
      <c r="D65" s="450">
        <v>0</v>
      </c>
    </row>
    <row r="66" spans="2:4">
      <c r="B66" s="203">
        <v>44659</v>
      </c>
      <c r="C66" s="450">
        <v>60.95</v>
      </c>
      <c r="D66" s="450">
        <v>0</v>
      </c>
    </row>
    <row r="67" spans="2:4">
      <c r="B67" s="203">
        <v>44659</v>
      </c>
      <c r="C67" s="450">
        <v>2268</v>
      </c>
      <c r="D67" s="450">
        <v>0</v>
      </c>
    </row>
    <row r="68" spans="2:4">
      <c r="B68" s="203">
        <v>44659</v>
      </c>
      <c r="C68" s="450">
        <v>673.2</v>
      </c>
      <c r="D68" s="450">
        <v>0</v>
      </c>
    </row>
    <row r="69" spans="2:4">
      <c r="B69" s="203">
        <v>44659</v>
      </c>
      <c r="C69" s="450">
        <v>360</v>
      </c>
      <c r="D69" s="450">
        <v>0</v>
      </c>
    </row>
    <row r="70" spans="2:4">
      <c r="B70" s="203">
        <v>44659</v>
      </c>
      <c r="C70" s="450">
        <v>1186.9100000000001</v>
      </c>
      <c r="D70" s="450">
        <v>0</v>
      </c>
    </row>
    <row r="71" spans="2:4">
      <c r="B71" s="203">
        <v>44659</v>
      </c>
      <c r="C71" s="450">
        <v>1167.5</v>
      </c>
      <c r="D71" s="450">
        <v>0</v>
      </c>
    </row>
    <row r="72" spans="2:4">
      <c r="B72" s="203">
        <v>44659</v>
      </c>
      <c r="C72" s="450">
        <v>11.65</v>
      </c>
      <c r="D72" s="450">
        <v>0</v>
      </c>
    </row>
    <row r="73" spans="2:4">
      <c r="B73" s="203">
        <v>44659</v>
      </c>
      <c r="C73" s="450">
        <v>11.65</v>
      </c>
      <c r="D73" s="450">
        <v>0</v>
      </c>
    </row>
    <row r="74" spans="2:4">
      <c r="B74" s="203">
        <v>44659</v>
      </c>
      <c r="C74" s="450">
        <v>11.65</v>
      </c>
      <c r="D74" s="450">
        <v>0</v>
      </c>
    </row>
    <row r="75" spans="2:4">
      <c r="B75" s="203">
        <v>44659</v>
      </c>
      <c r="C75" s="450">
        <v>11.65</v>
      </c>
      <c r="D75" s="450">
        <v>0</v>
      </c>
    </row>
    <row r="76" spans="2:4">
      <c r="B76" s="203">
        <v>44659</v>
      </c>
      <c r="C76" s="450">
        <v>11.65</v>
      </c>
      <c r="D76" s="450">
        <v>0</v>
      </c>
    </row>
    <row r="77" spans="2:4">
      <c r="B77" s="203">
        <v>44659</v>
      </c>
      <c r="C77" s="450">
        <v>11.65</v>
      </c>
      <c r="D77" s="450">
        <v>0</v>
      </c>
    </row>
    <row r="78" spans="2:4">
      <c r="B78" s="203">
        <v>44659</v>
      </c>
      <c r="C78" s="450">
        <v>11.65</v>
      </c>
      <c r="D78" s="450">
        <v>0</v>
      </c>
    </row>
    <row r="79" spans="2:4">
      <c r="B79" s="203">
        <v>44659</v>
      </c>
      <c r="C79" s="450">
        <v>11.65</v>
      </c>
      <c r="D79" s="450">
        <v>0</v>
      </c>
    </row>
    <row r="80" spans="2:4">
      <c r="B80" s="203">
        <v>44659</v>
      </c>
      <c r="C80" s="450">
        <v>24398.5</v>
      </c>
      <c r="D80" s="450">
        <v>0</v>
      </c>
    </row>
    <row r="81" spans="1:6">
      <c r="B81" s="203">
        <v>44663</v>
      </c>
      <c r="C81" s="450">
        <v>9</v>
      </c>
      <c r="D81" s="450">
        <v>0</v>
      </c>
    </row>
    <row r="82" spans="1:6">
      <c r="B82" s="203">
        <v>44664</v>
      </c>
      <c r="C82" s="450">
        <v>6.6</v>
      </c>
      <c r="D82" s="450">
        <v>0</v>
      </c>
    </row>
    <row r="83" spans="1:6">
      <c r="B83" s="203">
        <v>44664</v>
      </c>
      <c r="C83" s="450">
        <v>484.4</v>
      </c>
      <c r="D83" s="450">
        <v>0</v>
      </c>
    </row>
    <row r="84" spans="1:6">
      <c r="B84" s="203">
        <v>44665</v>
      </c>
      <c r="C84" s="450">
        <v>1089.6199999999999</v>
      </c>
      <c r="D84" s="450">
        <v>0</v>
      </c>
    </row>
    <row r="85" spans="1:6">
      <c r="B85" s="203">
        <v>44665</v>
      </c>
      <c r="C85" s="450">
        <v>4830.42</v>
      </c>
      <c r="D85" s="450">
        <v>0</v>
      </c>
    </row>
    <row r="86" spans="1:6">
      <c r="B86" s="203">
        <v>44665</v>
      </c>
      <c r="C86" s="450">
        <v>11.65</v>
      </c>
      <c r="D86" s="450">
        <v>0</v>
      </c>
    </row>
    <row r="87" spans="1:6">
      <c r="B87" s="203">
        <v>44669</v>
      </c>
      <c r="C87" s="450">
        <v>6.78</v>
      </c>
      <c r="D87" s="450">
        <v>0</v>
      </c>
      <c r="F87" s="417"/>
    </row>
    <row r="88" spans="1:6">
      <c r="B88" s="203">
        <v>44670</v>
      </c>
      <c r="C88" s="450">
        <v>245.95</v>
      </c>
      <c r="D88" s="450">
        <v>0</v>
      </c>
    </row>
    <row r="89" spans="1:6">
      <c r="B89" s="203">
        <v>44670</v>
      </c>
      <c r="C89" s="450">
        <v>1679.01</v>
      </c>
      <c r="D89" s="450">
        <v>0</v>
      </c>
    </row>
    <row r="90" spans="1:6">
      <c r="A90" s="417"/>
      <c r="B90" s="203">
        <v>44670</v>
      </c>
      <c r="C90" s="450">
        <v>680.36</v>
      </c>
      <c r="D90" s="450">
        <v>0</v>
      </c>
      <c r="E90" s="417"/>
      <c r="F90" s="418"/>
    </row>
    <row r="91" spans="1:6">
      <c r="B91" s="203">
        <v>44673</v>
      </c>
      <c r="C91" s="450">
        <v>9</v>
      </c>
      <c r="D91" s="450">
        <v>0</v>
      </c>
    </row>
    <row r="92" spans="1:6">
      <c r="B92" s="203">
        <v>44673</v>
      </c>
      <c r="C92" s="450">
        <v>9</v>
      </c>
      <c r="D92" s="450">
        <v>0</v>
      </c>
    </row>
    <row r="93" spans="1:6">
      <c r="B93" s="203">
        <v>44676</v>
      </c>
      <c r="C93" s="450">
        <v>646.4</v>
      </c>
      <c r="D93" s="450">
        <v>0</v>
      </c>
    </row>
    <row r="94" spans="1:6">
      <c r="B94" s="203">
        <v>44676</v>
      </c>
      <c r="C94" s="450">
        <v>11.65</v>
      </c>
      <c r="D94" s="450">
        <v>0</v>
      </c>
    </row>
    <row r="95" spans="1:6">
      <c r="B95" s="203">
        <v>44679</v>
      </c>
      <c r="C95" s="450">
        <v>746.25</v>
      </c>
      <c r="D95" s="450">
        <v>0</v>
      </c>
    </row>
    <row r="96" spans="1:6">
      <c r="B96" s="203">
        <v>44679</v>
      </c>
      <c r="C96" s="450">
        <v>7252.23</v>
      </c>
      <c r="D96" s="450">
        <v>0</v>
      </c>
    </row>
    <row r="97" spans="2:4">
      <c r="B97" s="203">
        <v>44679</v>
      </c>
      <c r="C97" s="450">
        <v>450</v>
      </c>
      <c r="D97" s="450">
        <v>0</v>
      </c>
    </row>
    <row r="98" spans="2:4">
      <c r="B98" s="203">
        <v>44680</v>
      </c>
      <c r="C98" s="450">
        <v>1328.31</v>
      </c>
      <c r="D98" s="450">
        <v>0</v>
      </c>
    </row>
    <row r="99" spans="2:4">
      <c r="B99" s="203">
        <v>44680</v>
      </c>
      <c r="C99" s="450">
        <v>835.72</v>
      </c>
      <c r="D99" s="450">
        <v>0</v>
      </c>
    </row>
    <row r="100" spans="2:4">
      <c r="B100" s="203">
        <v>44680</v>
      </c>
      <c r="C100" s="450">
        <v>2564.2199999999998</v>
      </c>
      <c r="D100" s="450">
        <v>0</v>
      </c>
    </row>
    <row r="101" spans="2:4">
      <c r="B101" s="203"/>
      <c r="C101" s="450">
        <v>0</v>
      </c>
      <c r="D101" s="450">
        <v>0</v>
      </c>
    </row>
    <row r="102" spans="2:4">
      <c r="B102" s="203"/>
      <c r="C102" s="450">
        <v>0</v>
      </c>
      <c r="D102" s="450">
        <v>0</v>
      </c>
    </row>
    <row r="103" spans="2:4">
      <c r="B103" s="203"/>
      <c r="C103" s="450">
        <v>0</v>
      </c>
      <c r="D103" s="450">
        <v>0</v>
      </c>
    </row>
    <row r="104" spans="2:4">
      <c r="B104" s="203"/>
      <c r="C104" s="450">
        <v>0</v>
      </c>
      <c r="D104" s="450">
        <v>0</v>
      </c>
    </row>
    <row r="105" spans="2:4">
      <c r="B105" s="203"/>
      <c r="C105" s="450">
        <v>0</v>
      </c>
      <c r="D105" s="450">
        <v>0</v>
      </c>
    </row>
    <row r="106" spans="2:4">
      <c r="B106" s="203"/>
      <c r="C106" s="450">
        <v>0</v>
      </c>
      <c r="D106" s="450">
        <v>0</v>
      </c>
    </row>
    <row r="107" spans="2:4">
      <c r="B107" s="203"/>
      <c r="C107" s="450">
        <v>0</v>
      </c>
      <c r="D107" s="450">
        <v>0</v>
      </c>
    </row>
    <row r="108" spans="2:4">
      <c r="B108" s="203"/>
      <c r="C108" s="450">
        <v>0</v>
      </c>
      <c r="D108" s="450">
        <v>0</v>
      </c>
    </row>
    <row r="109" spans="2:4">
      <c r="B109" s="203"/>
      <c r="C109" s="450">
        <v>0</v>
      </c>
      <c r="D109" s="450">
        <v>0</v>
      </c>
    </row>
    <row r="110" spans="2:4">
      <c r="B110" s="203"/>
      <c r="C110" s="450">
        <v>0</v>
      </c>
      <c r="D110" s="450">
        <v>0</v>
      </c>
    </row>
    <row r="111" spans="2:4">
      <c r="B111" s="203"/>
      <c r="C111" s="450">
        <v>0</v>
      </c>
      <c r="D111" s="450">
        <v>0</v>
      </c>
    </row>
    <row r="112" spans="2:4">
      <c r="B112" s="203"/>
      <c r="C112" s="450">
        <v>0</v>
      </c>
      <c r="D112" s="450">
        <v>0</v>
      </c>
    </row>
    <row r="113" spans="2:4">
      <c r="B113" s="203"/>
      <c r="C113" s="450">
        <v>0</v>
      </c>
      <c r="D113" s="450">
        <v>0</v>
      </c>
    </row>
    <row r="114" spans="2:4">
      <c r="B114" s="203"/>
      <c r="C114" s="450">
        <v>0</v>
      </c>
      <c r="D114" s="450">
        <v>0</v>
      </c>
    </row>
    <row r="115" spans="2:4">
      <c r="B115" s="203"/>
      <c r="C115" s="450">
        <v>0</v>
      </c>
      <c r="D115" s="450">
        <v>0</v>
      </c>
    </row>
    <row r="116" spans="2:4">
      <c r="B116" s="203"/>
      <c r="C116" s="450">
        <v>0</v>
      </c>
      <c r="D116" s="450">
        <v>0</v>
      </c>
    </row>
    <row r="117" spans="2:4">
      <c r="B117" s="203"/>
      <c r="C117" s="450">
        <v>0</v>
      </c>
      <c r="D117" s="450">
        <v>0</v>
      </c>
    </row>
    <row r="118" spans="2:4">
      <c r="B118" s="203"/>
      <c r="C118" s="450">
        <v>0</v>
      </c>
      <c r="D118" s="450">
        <v>0</v>
      </c>
    </row>
    <row r="119" spans="2:4">
      <c r="B119" s="203"/>
      <c r="C119" s="450">
        <v>0</v>
      </c>
      <c r="D119" s="450">
        <v>0</v>
      </c>
    </row>
    <row r="120" spans="2:4">
      <c r="B120" s="203"/>
      <c r="C120" s="450">
        <v>0</v>
      </c>
      <c r="D120" s="450">
        <v>0</v>
      </c>
    </row>
    <row r="121" spans="2:4">
      <c r="B121" s="203"/>
      <c r="C121" s="450">
        <v>0</v>
      </c>
      <c r="D121" s="450">
        <v>0</v>
      </c>
    </row>
    <row r="122" spans="2:4">
      <c r="B122" s="203"/>
      <c r="C122" s="450">
        <v>0</v>
      </c>
      <c r="D122" s="450">
        <v>0</v>
      </c>
    </row>
    <row r="123" spans="2:4">
      <c r="B123" s="203"/>
      <c r="C123" s="450">
        <v>0</v>
      </c>
      <c r="D123" s="450">
        <v>0</v>
      </c>
    </row>
    <row r="124" spans="2:4">
      <c r="B124" s="203"/>
      <c r="C124" s="450">
        <v>0</v>
      </c>
      <c r="D124" s="450">
        <v>0</v>
      </c>
    </row>
    <row r="125" spans="2:4">
      <c r="B125" s="203"/>
      <c r="C125" s="450">
        <v>0</v>
      </c>
      <c r="D125" s="450">
        <v>0</v>
      </c>
    </row>
    <row r="126" spans="2:4">
      <c r="B126" s="203"/>
      <c r="C126" s="450">
        <v>0</v>
      </c>
      <c r="D126" s="450">
        <v>0</v>
      </c>
    </row>
    <row r="127" spans="2:4">
      <c r="B127" s="203"/>
      <c r="C127" s="450">
        <v>0</v>
      </c>
      <c r="D127" s="450">
        <v>0</v>
      </c>
    </row>
    <row r="128" spans="2:4">
      <c r="B128" s="203"/>
      <c r="C128" s="450">
        <v>0</v>
      </c>
      <c r="D128" s="450">
        <v>0</v>
      </c>
    </row>
    <row r="129" spans="2:4">
      <c r="B129" s="203"/>
      <c r="C129" s="450">
        <v>0</v>
      </c>
      <c r="D129" s="450">
        <v>0</v>
      </c>
    </row>
    <row r="130" spans="2:4">
      <c r="B130" s="203"/>
      <c r="C130" s="450">
        <v>0</v>
      </c>
      <c r="D130" s="450">
        <v>0</v>
      </c>
    </row>
    <row r="131" spans="2:4">
      <c r="B131" s="203"/>
      <c r="C131" s="450">
        <v>0</v>
      </c>
      <c r="D131" s="450">
        <v>0</v>
      </c>
    </row>
    <row r="132" spans="2:4">
      <c r="B132" s="203"/>
      <c r="C132" s="450">
        <v>0</v>
      </c>
      <c r="D132" s="450">
        <v>0</v>
      </c>
    </row>
    <row r="133" spans="2:4">
      <c r="B133" s="203"/>
      <c r="C133" s="450">
        <v>0</v>
      </c>
      <c r="D133" s="450">
        <v>0</v>
      </c>
    </row>
    <row r="134" spans="2:4">
      <c r="B134" s="203"/>
      <c r="C134" s="450">
        <v>0</v>
      </c>
      <c r="D134" s="450">
        <v>0</v>
      </c>
    </row>
    <row r="135" spans="2:4">
      <c r="B135" s="203"/>
      <c r="C135" s="450">
        <v>0</v>
      </c>
      <c r="D135" s="450">
        <v>0</v>
      </c>
    </row>
    <row r="136" spans="2:4">
      <c r="B136" s="203"/>
      <c r="C136" s="450">
        <v>0</v>
      </c>
      <c r="D136" s="450">
        <v>0</v>
      </c>
    </row>
    <row r="137" spans="2:4">
      <c r="B137" s="203"/>
      <c r="C137" s="450">
        <v>0</v>
      </c>
      <c r="D137" s="450">
        <v>0</v>
      </c>
    </row>
    <row r="138" spans="2:4">
      <c r="B138" s="203"/>
      <c r="C138" s="450">
        <v>0</v>
      </c>
      <c r="D138" s="450">
        <v>0</v>
      </c>
    </row>
    <row r="139" spans="2:4">
      <c r="B139" s="203"/>
      <c r="C139" s="450">
        <v>0</v>
      </c>
      <c r="D139" s="450">
        <v>0</v>
      </c>
    </row>
    <row r="140" spans="2:4">
      <c r="B140" s="203"/>
      <c r="C140" s="450">
        <v>0</v>
      </c>
      <c r="D140" s="450">
        <v>0</v>
      </c>
    </row>
    <row r="141" spans="2:4">
      <c r="B141" s="203"/>
      <c r="C141" s="450">
        <v>0</v>
      </c>
      <c r="D141" s="450">
        <v>0</v>
      </c>
    </row>
    <row r="142" spans="2:4">
      <c r="B142" s="203"/>
      <c r="C142" s="450">
        <v>0</v>
      </c>
      <c r="D142" s="450">
        <v>0</v>
      </c>
    </row>
    <row r="143" spans="2:4">
      <c r="B143" s="203"/>
      <c r="C143" s="450">
        <v>0</v>
      </c>
      <c r="D143" s="450">
        <v>0</v>
      </c>
    </row>
    <row r="144" spans="2:4">
      <c r="B144" s="203"/>
      <c r="C144" s="450">
        <v>0</v>
      </c>
      <c r="D144" s="450">
        <v>0</v>
      </c>
    </row>
    <row r="145" spans="2:4">
      <c r="B145" s="203"/>
      <c r="C145" s="450">
        <v>0</v>
      </c>
      <c r="D145" s="450">
        <v>0</v>
      </c>
    </row>
    <row r="146" spans="2:4">
      <c r="B146" s="203"/>
      <c r="C146" s="450">
        <v>0</v>
      </c>
      <c r="D146" s="450">
        <v>0</v>
      </c>
    </row>
    <row r="147" spans="2:4">
      <c r="B147" s="203"/>
      <c r="C147" s="450">
        <v>0</v>
      </c>
      <c r="D147" s="450">
        <v>0</v>
      </c>
    </row>
    <row r="148" spans="2:4">
      <c r="B148" s="203"/>
      <c r="C148" s="450">
        <v>0</v>
      </c>
      <c r="D148" s="450">
        <v>0</v>
      </c>
    </row>
    <row r="149" spans="2:4">
      <c r="B149" s="203"/>
      <c r="C149" s="450">
        <v>0</v>
      </c>
      <c r="D149" s="450">
        <v>0</v>
      </c>
    </row>
    <row r="150" spans="2:4">
      <c r="B150" s="203"/>
      <c r="C150" s="450">
        <v>0</v>
      </c>
      <c r="D150" s="450">
        <v>0</v>
      </c>
    </row>
    <row r="151" spans="2:4">
      <c r="B151" s="203"/>
      <c r="C151" s="450">
        <v>0</v>
      </c>
      <c r="D151" s="450">
        <v>0</v>
      </c>
    </row>
    <row r="152" spans="2:4">
      <c r="B152" s="203"/>
      <c r="C152" s="450">
        <v>0</v>
      </c>
      <c r="D152" s="450">
        <v>0</v>
      </c>
    </row>
    <row r="153" spans="2:4">
      <c r="B153" s="203"/>
      <c r="C153" s="450">
        <v>0</v>
      </c>
      <c r="D153" s="450">
        <v>0</v>
      </c>
    </row>
    <row r="154" spans="2:4">
      <c r="B154" s="203"/>
      <c r="C154" s="450">
        <v>0</v>
      </c>
      <c r="D154" s="450">
        <v>0</v>
      </c>
    </row>
    <row r="155" spans="2:4">
      <c r="B155" s="203"/>
      <c r="C155" s="450">
        <v>0</v>
      </c>
      <c r="D155" s="450">
        <v>0</v>
      </c>
    </row>
    <row r="156" spans="2:4">
      <c r="B156" s="203"/>
      <c r="C156" s="450">
        <v>0</v>
      </c>
      <c r="D156" s="450">
        <v>0</v>
      </c>
    </row>
    <row r="157" spans="2:4">
      <c r="B157" s="203"/>
      <c r="C157" s="450">
        <v>0</v>
      </c>
      <c r="D157" s="450">
        <v>0</v>
      </c>
    </row>
    <row r="158" spans="2:4">
      <c r="B158" s="203"/>
      <c r="C158" s="450">
        <v>0</v>
      </c>
      <c r="D158" s="450">
        <v>0</v>
      </c>
    </row>
    <row r="159" spans="2:4">
      <c r="B159" s="203"/>
      <c r="C159" s="450">
        <v>0</v>
      </c>
      <c r="D159" s="450">
        <v>0</v>
      </c>
    </row>
    <row r="160" spans="2:4">
      <c r="B160" s="203"/>
      <c r="C160" s="450">
        <v>0</v>
      </c>
      <c r="D160" s="450">
        <v>0</v>
      </c>
    </row>
    <row r="161" spans="2:4">
      <c r="B161" s="203"/>
      <c r="C161" s="450">
        <v>0</v>
      </c>
      <c r="D161" s="450">
        <v>0</v>
      </c>
    </row>
    <row r="162" spans="2:4">
      <c r="B162" s="203"/>
      <c r="C162" s="450">
        <v>0</v>
      </c>
      <c r="D162" s="450">
        <v>0</v>
      </c>
    </row>
    <row r="163" spans="2:4">
      <c r="B163" s="203"/>
      <c r="C163" s="450">
        <v>0</v>
      </c>
      <c r="D163" s="450">
        <v>0</v>
      </c>
    </row>
    <row r="164" spans="2:4">
      <c r="B164" s="203"/>
      <c r="C164" s="450">
        <v>0</v>
      </c>
      <c r="D164" s="450">
        <v>0</v>
      </c>
    </row>
    <row r="165" spans="2:4">
      <c r="B165" s="203"/>
      <c r="C165" s="450">
        <v>0</v>
      </c>
      <c r="D165" s="450">
        <v>0</v>
      </c>
    </row>
    <row r="166" spans="2:4">
      <c r="B166" s="203"/>
      <c r="C166" s="450">
        <v>0</v>
      </c>
      <c r="D166" s="450">
        <v>0</v>
      </c>
    </row>
    <row r="167" spans="2:4">
      <c r="B167" s="203"/>
      <c r="C167" s="450">
        <v>0</v>
      </c>
      <c r="D167" s="450">
        <v>0</v>
      </c>
    </row>
    <row r="168" spans="2:4">
      <c r="B168" s="203"/>
      <c r="C168" s="450">
        <v>0</v>
      </c>
      <c r="D168" s="450">
        <v>0</v>
      </c>
    </row>
    <row r="169" spans="2:4">
      <c r="B169" s="203"/>
      <c r="C169" s="450">
        <v>0</v>
      </c>
      <c r="D169" s="450">
        <v>0</v>
      </c>
    </row>
    <row r="170" spans="2:4">
      <c r="B170" s="203"/>
      <c r="C170" s="450">
        <v>0</v>
      </c>
      <c r="D170" s="450">
        <v>0</v>
      </c>
    </row>
    <row r="171" spans="2:4">
      <c r="B171" s="203"/>
      <c r="C171" s="450">
        <v>0</v>
      </c>
      <c r="D171" s="450">
        <v>0</v>
      </c>
    </row>
    <row r="172" spans="2:4">
      <c r="B172" s="203"/>
      <c r="C172" s="450">
        <v>0</v>
      </c>
      <c r="D172" s="450">
        <v>0</v>
      </c>
    </row>
    <row r="173" spans="2:4">
      <c r="B173" s="203"/>
      <c r="C173" s="450">
        <v>0</v>
      </c>
      <c r="D173" s="450">
        <v>0</v>
      </c>
    </row>
    <row r="174" spans="2:4">
      <c r="B174" s="203"/>
      <c r="C174" s="450">
        <v>0</v>
      </c>
      <c r="D174" s="450">
        <v>0</v>
      </c>
    </row>
    <row r="175" spans="2:4">
      <c r="B175" s="203"/>
      <c r="C175" s="450">
        <v>0</v>
      </c>
      <c r="D175" s="450">
        <v>0</v>
      </c>
    </row>
    <row r="176" spans="2:4">
      <c r="B176" s="203"/>
      <c r="C176" s="450">
        <v>0</v>
      </c>
      <c r="D176" s="450">
        <v>0</v>
      </c>
    </row>
    <row r="177" spans="2:4">
      <c r="B177" s="203"/>
      <c r="C177" s="450">
        <v>0</v>
      </c>
      <c r="D177" s="450">
        <v>0</v>
      </c>
    </row>
    <row r="178" spans="2:4">
      <c r="B178" s="203"/>
      <c r="C178" s="450">
        <v>0</v>
      </c>
      <c r="D178" s="450">
        <v>0</v>
      </c>
    </row>
    <row r="179" spans="2:4">
      <c r="B179" s="203"/>
      <c r="C179" s="450">
        <v>0</v>
      </c>
      <c r="D179" s="450">
        <v>0</v>
      </c>
    </row>
    <row r="180" spans="2:4">
      <c r="B180" s="203"/>
      <c r="C180" s="450">
        <v>0</v>
      </c>
      <c r="D180" s="450">
        <v>0</v>
      </c>
    </row>
    <row r="181" spans="2:4">
      <c r="B181" s="203"/>
      <c r="C181" s="450">
        <v>0</v>
      </c>
      <c r="D181" s="450">
        <v>0</v>
      </c>
    </row>
    <row r="182" spans="2:4">
      <c r="B182" s="203"/>
      <c r="C182" s="450">
        <v>0</v>
      </c>
      <c r="D182" s="450">
        <v>0</v>
      </c>
    </row>
    <row r="183" spans="2:4">
      <c r="B183" s="203"/>
      <c r="C183" s="450">
        <v>0</v>
      </c>
      <c r="D183" s="450">
        <v>0</v>
      </c>
    </row>
    <row r="184" spans="2:4">
      <c r="B184" s="203"/>
      <c r="C184" s="450">
        <v>0</v>
      </c>
      <c r="D184" s="450">
        <v>0</v>
      </c>
    </row>
    <row r="185" spans="2:4">
      <c r="B185" s="203"/>
      <c r="C185" s="450">
        <v>0</v>
      </c>
      <c r="D185" s="450">
        <v>0</v>
      </c>
    </row>
    <row r="186" spans="2:4">
      <c r="B186" s="203"/>
      <c r="C186" s="450">
        <v>0</v>
      </c>
      <c r="D186" s="450">
        <v>0</v>
      </c>
    </row>
    <row r="187" spans="2:4">
      <c r="B187" s="203"/>
      <c r="C187" s="450">
        <v>0</v>
      </c>
      <c r="D187" s="450">
        <v>0</v>
      </c>
    </row>
    <row r="188" spans="2:4">
      <c r="B188" s="203"/>
      <c r="C188" s="450">
        <v>0</v>
      </c>
      <c r="D188" s="450">
        <v>0</v>
      </c>
    </row>
    <row r="189" spans="2:4">
      <c r="B189" s="203"/>
      <c r="C189" s="450">
        <v>0</v>
      </c>
      <c r="D189" s="450">
        <v>0</v>
      </c>
    </row>
    <row r="190" spans="2:4">
      <c r="B190" s="203"/>
      <c r="C190" s="450">
        <v>0</v>
      </c>
      <c r="D190" s="450">
        <v>0</v>
      </c>
    </row>
    <row r="191" spans="2:4">
      <c r="B191" s="203"/>
      <c r="C191" s="450">
        <v>0</v>
      </c>
      <c r="D191" s="450">
        <v>0</v>
      </c>
    </row>
    <row r="192" spans="2:4">
      <c r="B192" s="203"/>
      <c r="C192" s="450">
        <v>0</v>
      </c>
      <c r="D192" s="450">
        <v>0</v>
      </c>
    </row>
    <row r="193" spans="2:4">
      <c r="B193" s="203"/>
      <c r="C193" s="450">
        <v>0</v>
      </c>
      <c r="D193" s="450">
        <v>0</v>
      </c>
    </row>
    <row r="194" spans="2:4">
      <c r="B194" s="203"/>
      <c r="C194" s="450">
        <v>0</v>
      </c>
      <c r="D194" s="450">
        <v>0</v>
      </c>
    </row>
    <row r="195" spans="2:4">
      <c r="B195" s="203"/>
      <c r="C195" s="450">
        <v>0</v>
      </c>
      <c r="D195" s="450">
        <v>0</v>
      </c>
    </row>
    <row r="196" spans="2:4">
      <c r="B196" s="203"/>
      <c r="C196" s="450">
        <v>0</v>
      </c>
      <c r="D196" s="450">
        <v>0</v>
      </c>
    </row>
    <row r="197" spans="2:4">
      <c r="B197" s="203"/>
      <c r="C197" s="450">
        <v>0</v>
      </c>
      <c r="D197" s="450">
        <v>0</v>
      </c>
    </row>
    <row r="198" spans="2:4">
      <c r="B198" s="203"/>
      <c r="C198" s="450">
        <v>0</v>
      </c>
      <c r="D198" s="450">
        <v>0</v>
      </c>
    </row>
    <row r="199" spans="2:4">
      <c r="B199" s="203"/>
      <c r="C199" s="450">
        <v>0</v>
      </c>
      <c r="D199" s="450">
        <v>0</v>
      </c>
    </row>
    <row r="200" spans="2:4">
      <c r="B200" s="203"/>
      <c r="C200" s="450">
        <v>0</v>
      </c>
      <c r="D200" s="450">
        <v>0</v>
      </c>
    </row>
    <row r="201" spans="2:4">
      <c r="B201" s="203"/>
      <c r="C201" s="450">
        <v>0</v>
      </c>
      <c r="D201" s="450">
        <v>0</v>
      </c>
    </row>
    <row r="202" spans="2:4">
      <c r="B202" s="203"/>
      <c r="C202" s="450">
        <v>0</v>
      </c>
      <c r="D202" s="450">
        <v>0</v>
      </c>
    </row>
    <row r="203" spans="2:4">
      <c r="B203" s="203"/>
      <c r="C203" s="450">
        <v>0</v>
      </c>
      <c r="D203" s="450">
        <v>0</v>
      </c>
    </row>
    <row r="204" spans="2:4">
      <c r="B204" s="203"/>
      <c r="C204" s="450">
        <v>0</v>
      </c>
      <c r="D204" s="450">
        <v>0</v>
      </c>
    </row>
    <row r="205" spans="2:4">
      <c r="B205" s="203"/>
      <c r="C205" s="450">
        <v>0</v>
      </c>
      <c r="D205" s="450">
        <v>0</v>
      </c>
    </row>
    <row r="206" spans="2:4">
      <c r="B206" s="203"/>
      <c r="C206" s="450">
        <v>0</v>
      </c>
      <c r="D206" s="450">
        <v>0</v>
      </c>
    </row>
    <row r="207" spans="2:4">
      <c r="B207" s="203"/>
      <c r="C207" s="450">
        <v>0</v>
      </c>
      <c r="D207" s="450">
        <v>0</v>
      </c>
    </row>
    <row r="208" spans="2:4">
      <c r="B208" s="203"/>
      <c r="C208" s="450">
        <v>0</v>
      </c>
      <c r="D208" s="450">
        <v>0</v>
      </c>
    </row>
    <row r="209" spans="2:4">
      <c r="B209" s="203"/>
      <c r="C209" s="450">
        <v>0</v>
      </c>
      <c r="D209" s="450">
        <v>0</v>
      </c>
    </row>
    <row r="210" spans="2:4">
      <c r="B210" s="203"/>
      <c r="C210" s="450">
        <v>0</v>
      </c>
      <c r="D210" s="450">
        <v>0</v>
      </c>
    </row>
    <row r="211" spans="2:4">
      <c r="B211" s="203"/>
      <c r="C211" s="450">
        <v>0</v>
      </c>
      <c r="D211" s="450">
        <v>0</v>
      </c>
    </row>
    <row r="212" spans="2:4">
      <c r="B212" s="203"/>
      <c r="C212" s="450">
        <v>0</v>
      </c>
      <c r="D212" s="450">
        <v>0</v>
      </c>
    </row>
    <row r="213" spans="2:4">
      <c r="B213" s="203"/>
      <c r="C213" s="450">
        <v>0</v>
      </c>
      <c r="D213" s="450">
        <v>0</v>
      </c>
    </row>
    <row r="214" spans="2:4">
      <c r="B214" s="203"/>
      <c r="C214" s="450">
        <v>0</v>
      </c>
      <c r="D214" s="450">
        <v>0</v>
      </c>
    </row>
    <row r="215" spans="2:4">
      <c r="B215" s="203"/>
      <c r="C215" s="450">
        <v>0</v>
      </c>
      <c r="D215" s="450">
        <v>0</v>
      </c>
    </row>
    <row r="216" spans="2:4">
      <c r="B216" s="203"/>
      <c r="C216" s="450">
        <v>0</v>
      </c>
      <c r="D216" s="450">
        <v>0</v>
      </c>
    </row>
    <row r="217" spans="2:4">
      <c r="B217" s="203"/>
      <c r="C217" s="450">
        <v>0</v>
      </c>
      <c r="D217" s="450">
        <v>0</v>
      </c>
    </row>
    <row r="218" spans="2:4">
      <c r="B218" s="203"/>
      <c r="C218" s="450">
        <v>0</v>
      </c>
      <c r="D218" s="450">
        <v>0</v>
      </c>
    </row>
    <row r="219" spans="2:4">
      <c r="B219" s="203"/>
      <c r="C219" s="450">
        <v>0</v>
      </c>
      <c r="D219" s="450">
        <v>0</v>
      </c>
    </row>
    <row r="220" spans="2:4">
      <c r="B220" s="203"/>
      <c r="C220" s="450">
        <v>0</v>
      </c>
      <c r="D220" s="450">
        <v>0</v>
      </c>
    </row>
    <row r="221" spans="2:4">
      <c r="B221" s="203"/>
      <c r="C221" s="450">
        <v>0</v>
      </c>
      <c r="D221" s="450">
        <v>0</v>
      </c>
    </row>
    <row r="222" spans="2:4">
      <c r="B222" s="203"/>
      <c r="C222" s="450">
        <v>0</v>
      </c>
      <c r="D222" s="450">
        <v>0</v>
      </c>
    </row>
    <row r="223" spans="2:4">
      <c r="B223" s="203"/>
      <c r="C223" s="450">
        <v>0</v>
      </c>
      <c r="D223" s="450">
        <v>0</v>
      </c>
    </row>
    <row r="224" spans="2:4">
      <c r="B224" s="203"/>
      <c r="C224" s="450">
        <v>0</v>
      </c>
      <c r="D224" s="450">
        <v>0</v>
      </c>
    </row>
    <row r="225" spans="2:4">
      <c r="B225" s="203"/>
      <c r="C225" s="450">
        <v>0</v>
      </c>
      <c r="D225" s="450">
        <v>0</v>
      </c>
    </row>
    <row r="226" spans="2:4">
      <c r="B226" s="203"/>
      <c r="C226" s="450">
        <v>0</v>
      </c>
      <c r="D226" s="450">
        <v>0</v>
      </c>
    </row>
    <row r="227" spans="2:4">
      <c r="B227" s="203"/>
      <c r="C227" s="450">
        <v>0</v>
      </c>
      <c r="D227" s="450">
        <v>0</v>
      </c>
    </row>
    <row r="228" spans="2:4">
      <c r="B228" s="203"/>
      <c r="C228" s="450">
        <v>0</v>
      </c>
      <c r="D228" s="450">
        <v>0</v>
      </c>
    </row>
    <row r="229" spans="2:4">
      <c r="B229" s="203"/>
      <c r="C229" s="450">
        <v>0</v>
      </c>
      <c r="D229" s="450">
        <v>0</v>
      </c>
    </row>
    <row r="230" spans="2:4">
      <c r="B230" s="203"/>
      <c r="C230" s="450">
        <v>0</v>
      </c>
      <c r="D230" s="450">
        <v>0</v>
      </c>
    </row>
    <row r="231" spans="2:4">
      <c r="B231" s="203"/>
      <c r="C231" s="450">
        <v>0</v>
      </c>
      <c r="D231" s="450">
        <v>0</v>
      </c>
    </row>
    <row r="232" spans="2:4">
      <c r="B232" s="203"/>
      <c r="C232" s="450">
        <v>0</v>
      </c>
      <c r="D232" s="450">
        <v>0</v>
      </c>
    </row>
    <row r="233" spans="2:4">
      <c r="B233" s="203"/>
      <c r="C233" s="450">
        <v>0</v>
      </c>
      <c r="D233" s="450">
        <v>0</v>
      </c>
    </row>
    <row r="234" spans="2:4">
      <c r="B234" s="203"/>
      <c r="C234" s="450">
        <v>0</v>
      </c>
      <c r="D234" s="450">
        <v>0</v>
      </c>
    </row>
    <row r="235" spans="2:4">
      <c r="B235" s="203"/>
      <c r="C235" s="450">
        <v>0</v>
      </c>
      <c r="D235" s="450">
        <v>0</v>
      </c>
    </row>
    <row r="236" spans="2:4">
      <c r="B236" s="203"/>
      <c r="C236" s="450">
        <v>0</v>
      </c>
      <c r="D236" s="450">
        <v>0</v>
      </c>
    </row>
    <row r="237" spans="2:4">
      <c r="B237" s="203"/>
      <c r="C237" s="450">
        <v>0</v>
      </c>
      <c r="D237" s="450">
        <v>0</v>
      </c>
    </row>
    <row r="238" spans="2:4">
      <c r="B238" s="203"/>
      <c r="C238" s="450">
        <v>0</v>
      </c>
      <c r="D238" s="450">
        <v>0</v>
      </c>
    </row>
    <row r="239" spans="2:4">
      <c r="B239" s="203"/>
      <c r="C239" s="450">
        <v>0</v>
      </c>
      <c r="D239" s="450">
        <v>0</v>
      </c>
    </row>
    <row r="240" spans="2:4">
      <c r="B240" s="203"/>
      <c r="C240" s="450">
        <v>0</v>
      </c>
      <c r="D240" s="450">
        <v>0</v>
      </c>
    </row>
    <row r="241" spans="2:4">
      <c r="B241" s="203"/>
      <c r="C241" s="450">
        <v>0</v>
      </c>
      <c r="D241" s="450">
        <v>0</v>
      </c>
    </row>
    <row r="242" spans="2:4">
      <c r="B242" s="203"/>
      <c r="C242" s="450">
        <v>0</v>
      </c>
      <c r="D242" s="450">
        <v>0</v>
      </c>
    </row>
    <row r="243" spans="2:4">
      <c r="B243" s="203"/>
      <c r="C243" s="450">
        <v>0</v>
      </c>
      <c r="D243" s="450">
        <v>0</v>
      </c>
    </row>
    <row r="244" spans="2:4">
      <c r="B244" s="203"/>
      <c r="C244" s="450">
        <v>0</v>
      </c>
      <c r="D244" s="450">
        <v>0</v>
      </c>
    </row>
    <row r="245" spans="2:4">
      <c r="B245" s="203"/>
      <c r="C245" s="450">
        <v>0</v>
      </c>
      <c r="D245" s="450">
        <v>0</v>
      </c>
    </row>
    <row r="246" spans="2:4">
      <c r="B246" s="203"/>
      <c r="C246" s="450">
        <v>0</v>
      </c>
      <c r="D246" s="450">
        <v>0</v>
      </c>
    </row>
    <row r="247" spans="2:4">
      <c r="B247" s="203"/>
      <c r="C247" s="450">
        <v>0</v>
      </c>
      <c r="D247" s="450">
        <v>0</v>
      </c>
    </row>
    <row r="248" spans="2:4">
      <c r="B248" s="203"/>
      <c r="C248" s="450">
        <v>0</v>
      </c>
      <c r="D248" s="450">
        <v>0</v>
      </c>
    </row>
    <row r="249" spans="2:4">
      <c r="B249" s="203"/>
      <c r="C249" s="450">
        <v>0</v>
      </c>
      <c r="D249" s="450">
        <v>0</v>
      </c>
    </row>
    <row r="250" spans="2:4">
      <c r="B250" s="203"/>
      <c r="C250" s="450">
        <v>0</v>
      </c>
      <c r="D250" s="450">
        <v>0</v>
      </c>
    </row>
    <row r="251" spans="2:4">
      <c r="B251" s="203"/>
      <c r="C251" s="450">
        <v>0</v>
      </c>
      <c r="D251" s="450">
        <v>0</v>
      </c>
    </row>
    <row r="252" spans="2:4">
      <c r="B252" s="203"/>
      <c r="C252" s="450">
        <v>0</v>
      </c>
      <c r="D252" s="450">
        <v>0</v>
      </c>
    </row>
    <row r="253" spans="2:4">
      <c r="B253" s="203"/>
      <c r="C253" s="450">
        <v>0</v>
      </c>
      <c r="D253" s="450">
        <v>0</v>
      </c>
    </row>
    <row r="254" spans="2:4">
      <c r="B254" s="203"/>
      <c r="C254" s="450">
        <v>0</v>
      </c>
      <c r="D254" s="450">
        <v>0</v>
      </c>
    </row>
    <row r="255" spans="2:4">
      <c r="B255" s="203"/>
      <c r="C255" s="450">
        <v>0</v>
      </c>
      <c r="D255" s="450">
        <v>0</v>
      </c>
    </row>
    <row r="256" spans="2:4">
      <c r="B256" s="203"/>
      <c r="C256" s="450">
        <v>0</v>
      </c>
      <c r="D256" s="450">
        <v>0</v>
      </c>
    </row>
    <row r="257" spans="2:4">
      <c r="B257" s="203"/>
      <c r="C257" s="450">
        <v>0</v>
      </c>
      <c r="D257" s="450">
        <v>0</v>
      </c>
    </row>
    <row r="258" spans="2:4">
      <c r="B258" s="203"/>
      <c r="C258" s="450">
        <v>0</v>
      </c>
      <c r="D258" s="450">
        <v>0</v>
      </c>
    </row>
    <row r="259" spans="2:4">
      <c r="B259" s="203"/>
      <c r="C259" s="450">
        <v>0</v>
      </c>
      <c r="D259" s="450">
        <v>0</v>
      </c>
    </row>
    <row r="260" spans="2:4">
      <c r="B260" s="203"/>
      <c r="C260" s="450">
        <v>0</v>
      </c>
      <c r="D260" s="450">
        <v>0</v>
      </c>
    </row>
    <row r="261" spans="2:4">
      <c r="B261" s="203"/>
      <c r="C261" s="450">
        <v>0</v>
      </c>
      <c r="D261" s="450">
        <v>0</v>
      </c>
    </row>
    <row r="262" spans="2:4">
      <c r="B262" s="203"/>
      <c r="C262" s="450">
        <v>0</v>
      </c>
      <c r="D262" s="450">
        <v>0</v>
      </c>
    </row>
    <row r="263" spans="2:4">
      <c r="B263" s="203"/>
      <c r="C263" s="450">
        <v>0</v>
      </c>
      <c r="D263" s="450">
        <v>0</v>
      </c>
    </row>
    <row r="264" spans="2:4">
      <c r="B264" s="203"/>
      <c r="C264" s="450">
        <v>0</v>
      </c>
      <c r="D264" s="450">
        <v>0</v>
      </c>
    </row>
    <row r="265" spans="2:4">
      <c r="B265" s="203"/>
      <c r="C265" s="450">
        <v>0</v>
      </c>
      <c r="D265" s="450">
        <v>0</v>
      </c>
    </row>
    <row r="266" spans="2:4">
      <c r="B266" s="203"/>
      <c r="C266" s="450">
        <v>0</v>
      </c>
      <c r="D266" s="450">
        <v>0</v>
      </c>
    </row>
    <row r="267" spans="2:4">
      <c r="B267" s="203"/>
      <c r="C267" s="450">
        <v>0</v>
      </c>
      <c r="D267" s="450">
        <v>0</v>
      </c>
    </row>
    <row r="268" spans="2:4">
      <c r="B268" s="203"/>
      <c r="C268" s="450">
        <v>0</v>
      </c>
      <c r="D268" s="450">
        <v>0</v>
      </c>
    </row>
    <row r="269" spans="2:4">
      <c r="B269" s="203"/>
      <c r="C269" s="450">
        <v>0</v>
      </c>
      <c r="D269" s="450">
        <v>0</v>
      </c>
    </row>
    <row r="270" spans="2:4">
      <c r="B270" s="203"/>
      <c r="C270" s="450">
        <v>0</v>
      </c>
      <c r="D270" s="450">
        <v>0</v>
      </c>
    </row>
    <row r="271" spans="2:4">
      <c r="B271" s="203"/>
      <c r="C271" s="450">
        <v>0</v>
      </c>
      <c r="D271" s="450">
        <v>0</v>
      </c>
    </row>
    <row r="272" spans="2:4">
      <c r="B272" s="203"/>
      <c r="C272" s="450">
        <v>0</v>
      </c>
      <c r="D272" s="450">
        <v>0</v>
      </c>
    </row>
    <row r="273" spans="2:4">
      <c r="B273" s="203"/>
      <c r="C273" s="450">
        <v>0</v>
      </c>
      <c r="D273" s="450">
        <v>0</v>
      </c>
    </row>
    <row r="274" spans="2:4">
      <c r="B274" s="203"/>
      <c r="C274" s="450">
        <v>0</v>
      </c>
      <c r="D274" s="450">
        <v>0</v>
      </c>
    </row>
    <row r="275" spans="2:4">
      <c r="B275" s="203"/>
      <c r="C275" s="450">
        <v>0</v>
      </c>
      <c r="D275" s="450">
        <v>0</v>
      </c>
    </row>
    <row r="276" spans="2:4">
      <c r="B276" s="203"/>
      <c r="C276" s="450">
        <v>0</v>
      </c>
      <c r="D276" s="450">
        <v>0</v>
      </c>
    </row>
    <row r="277" spans="2:4">
      <c r="B277" s="203"/>
      <c r="C277" s="450">
        <v>0</v>
      </c>
      <c r="D277" s="450">
        <v>0</v>
      </c>
    </row>
    <row r="278" spans="2:4">
      <c r="B278" s="203"/>
      <c r="C278" s="450">
        <v>0</v>
      </c>
      <c r="D278" s="450">
        <v>0</v>
      </c>
    </row>
    <row r="279" spans="2:4">
      <c r="B279" s="203"/>
      <c r="C279" s="450">
        <v>0</v>
      </c>
      <c r="D279" s="450">
        <v>0</v>
      </c>
    </row>
    <row r="280" spans="2:4">
      <c r="B280" s="203"/>
      <c r="C280" s="450">
        <v>0</v>
      </c>
      <c r="D280" s="450">
        <v>0</v>
      </c>
    </row>
    <row r="281" spans="2:4">
      <c r="B281" s="203"/>
      <c r="C281" s="450">
        <v>0</v>
      </c>
      <c r="D281" s="450">
        <v>0</v>
      </c>
    </row>
    <row r="282" spans="2:4">
      <c r="B282" s="203"/>
      <c r="C282" s="450">
        <v>0</v>
      </c>
      <c r="D282" s="450">
        <v>0</v>
      </c>
    </row>
    <row r="283" spans="2:4">
      <c r="B283" s="203"/>
      <c r="C283" s="450">
        <v>0</v>
      </c>
      <c r="D283" s="450">
        <v>0</v>
      </c>
    </row>
    <row r="284" spans="2:4">
      <c r="B284" s="203"/>
      <c r="C284" s="450">
        <v>0</v>
      </c>
      <c r="D284" s="450">
        <v>0</v>
      </c>
    </row>
    <row r="285" spans="2:4">
      <c r="B285" s="203"/>
      <c r="C285" s="450">
        <v>0</v>
      </c>
      <c r="D285" s="450">
        <v>0</v>
      </c>
    </row>
    <row r="286" spans="2:4">
      <c r="B286" s="203"/>
      <c r="C286" s="450">
        <v>0</v>
      </c>
      <c r="D286" s="450">
        <v>0</v>
      </c>
    </row>
    <row r="287" spans="2:4">
      <c r="B287" s="203"/>
      <c r="C287" s="450">
        <v>0</v>
      </c>
      <c r="D287" s="450">
        <v>0</v>
      </c>
    </row>
    <row r="288" spans="2:4">
      <c r="B288" s="203"/>
      <c r="C288" s="450">
        <v>0</v>
      </c>
      <c r="D288" s="450">
        <v>0</v>
      </c>
    </row>
    <row r="289" spans="2:4">
      <c r="B289" s="203"/>
      <c r="C289" s="450">
        <v>0</v>
      </c>
      <c r="D289" s="450">
        <v>0</v>
      </c>
    </row>
    <row r="290" spans="2:4">
      <c r="B290" s="203"/>
      <c r="C290" s="450">
        <v>0</v>
      </c>
      <c r="D290" s="450">
        <v>0</v>
      </c>
    </row>
    <row r="291" spans="2:4">
      <c r="B291" s="203"/>
      <c r="C291" s="450">
        <v>0</v>
      </c>
      <c r="D291" s="450">
        <v>0</v>
      </c>
    </row>
    <row r="292" spans="2:4">
      <c r="B292" s="203"/>
      <c r="C292" s="450">
        <v>0</v>
      </c>
      <c r="D292" s="450">
        <v>0</v>
      </c>
    </row>
    <row r="293" spans="2:4">
      <c r="B293" s="203"/>
      <c r="C293" s="450">
        <v>0</v>
      </c>
      <c r="D293" s="450">
        <v>0</v>
      </c>
    </row>
    <row r="294" spans="2:4">
      <c r="B294" s="203"/>
      <c r="C294" s="450">
        <v>0</v>
      </c>
      <c r="D294" s="450">
        <v>0</v>
      </c>
    </row>
    <row r="295" spans="2:4">
      <c r="B295" s="203"/>
      <c r="C295" s="450">
        <v>0</v>
      </c>
      <c r="D295" s="450">
        <v>0</v>
      </c>
    </row>
    <row r="296" spans="2:4">
      <c r="B296" s="203"/>
      <c r="C296" s="450">
        <v>0</v>
      </c>
      <c r="D296" s="450">
        <v>0</v>
      </c>
    </row>
    <row r="297" spans="2:4">
      <c r="B297" s="203"/>
      <c r="C297" s="450">
        <v>0</v>
      </c>
      <c r="D297" s="450">
        <v>0</v>
      </c>
    </row>
    <row r="298" spans="2:4">
      <c r="B298" s="203"/>
      <c r="C298" s="450">
        <v>0</v>
      </c>
      <c r="D298" s="450">
        <v>0</v>
      </c>
    </row>
    <row r="299" spans="2:4">
      <c r="B299" s="203"/>
      <c r="C299" s="450">
        <v>0</v>
      </c>
      <c r="D299" s="450">
        <v>0</v>
      </c>
    </row>
    <row r="300" spans="2:4">
      <c r="B300" s="203"/>
      <c r="C300" s="450">
        <v>0</v>
      </c>
      <c r="D300" s="450">
        <v>0</v>
      </c>
    </row>
    <row r="301" spans="2:4">
      <c r="B301" s="203"/>
      <c r="C301" s="450">
        <v>0</v>
      </c>
      <c r="D301" s="450">
        <v>0</v>
      </c>
    </row>
    <row r="302" spans="2:4">
      <c r="B302" s="203"/>
      <c r="C302" s="450">
        <v>0</v>
      </c>
      <c r="D302" s="450">
        <v>0</v>
      </c>
    </row>
    <row r="303" spans="2:4">
      <c r="B303" s="203"/>
      <c r="C303" s="450">
        <v>0</v>
      </c>
      <c r="D303" s="450">
        <v>0</v>
      </c>
    </row>
    <row r="304" spans="2:4">
      <c r="B304" s="203"/>
      <c r="C304" s="450">
        <v>0</v>
      </c>
      <c r="D304" s="450">
        <v>0</v>
      </c>
    </row>
    <row r="305" spans="2:4">
      <c r="B305" s="203"/>
      <c r="C305" s="450">
        <v>0</v>
      </c>
      <c r="D305" s="450">
        <v>0</v>
      </c>
    </row>
    <row r="306" spans="2:4">
      <c r="B306" s="203"/>
      <c r="C306" s="450">
        <v>0</v>
      </c>
      <c r="D306" s="450">
        <v>0</v>
      </c>
    </row>
    <row r="307" spans="2:4">
      <c r="B307" s="203"/>
      <c r="C307" s="450">
        <v>0</v>
      </c>
      <c r="D307" s="450">
        <v>0</v>
      </c>
    </row>
    <row r="308" spans="2:4">
      <c r="B308" s="203"/>
      <c r="C308" s="450">
        <v>0</v>
      </c>
      <c r="D308" s="450">
        <v>0</v>
      </c>
    </row>
    <row r="309" spans="2:4">
      <c r="B309" s="203"/>
      <c r="C309" s="450">
        <v>0</v>
      </c>
      <c r="D309" s="450">
        <v>0</v>
      </c>
    </row>
    <row r="310" spans="2:4">
      <c r="B310" s="203"/>
      <c r="C310" s="450">
        <v>0</v>
      </c>
      <c r="D310" s="450">
        <v>0</v>
      </c>
    </row>
    <row r="311" spans="2:4">
      <c r="B311" s="203"/>
      <c r="C311" s="450">
        <v>0</v>
      </c>
      <c r="D311" s="450">
        <v>0</v>
      </c>
    </row>
    <row r="312" spans="2:4">
      <c r="B312" s="203"/>
      <c r="C312" s="450">
        <v>0</v>
      </c>
      <c r="D312" s="450">
        <v>0</v>
      </c>
    </row>
    <row r="313" spans="2:4">
      <c r="B313" s="203"/>
      <c r="C313" s="450">
        <v>0</v>
      </c>
      <c r="D313" s="450">
        <v>0</v>
      </c>
    </row>
    <row r="314" spans="2:4">
      <c r="B314" s="203"/>
      <c r="C314" s="450">
        <v>0</v>
      </c>
      <c r="D314" s="450">
        <v>0</v>
      </c>
    </row>
    <row r="315" spans="2:4">
      <c r="B315" s="203"/>
      <c r="C315" s="450">
        <v>0</v>
      </c>
      <c r="D315" s="450">
        <v>0</v>
      </c>
    </row>
    <row r="316" spans="2:4">
      <c r="B316" s="203"/>
      <c r="C316" s="450">
        <v>0</v>
      </c>
      <c r="D316" s="450">
        <v>0</v>
      </c>
    </row>
    <row r="317" spans="2:4">
      <c r="B317" s="203"/>
      <c r="C317" s="450">
        <v>0</v>
      </c>
      <c r="D317" s="450">
        <v>0</v>
      </c>
    </row>
    <row r="318" spans="2:4">
      <c r="B318" s="203"/>
      <c r="C318" s="450">
        <v>0</v>
      </c>
      <c r="D318" s="450">
        <v>0</v>
      </c>
    </row>
    <row r="319" spans="2:4">
      <c r="B319" s="203"/>
      <c r="C319" s="450">
        <v>0</v>
      </c>
      <c r="D319" s="450">
        <v>0</v>
      </c>
    </row>
    <row r="320" spans="2:4">
      <c r="B320" s="203"/>
      <c r="C320" s="450">
        <v>0</v>
      </c>
      <c r="D320" s="450">
        <v>0</v>
      </c>
    </row>
    <row r="321" spans="2:4">
      <c r="B321" s="203"/>
      <c r="C321" s="450">
        <v>0</v>
      </c>
      <c r="D321" s="450">
        <v>0</v>
      </c>
    </row>
    <row r="322" spans="2:4">
      <c r="B322" s="203"/>
      <c r="C322" s="450">
        <v>0</v>
      </c>
      <c r="D322" s="450">
        <v>0</v>
      </c>
    </row>
    <row r="323" spans="2:4">
      <c r="B323" s="203"/>
      <c r="C323" s="450">
        <v>0</v>
      </c>
      <c r="D323" s="450">
        <v>0</v>
      </c>
    </row>
    <row r="324" spans="2:4">
      <c r="B324" s="203"/>
      <c r="C324" s="450">
        <v>0</v>
      </c>
      <c r="D324" s="450">
        <v>0</v>
      </c>
    </row>
    <row r="325" spans="2:4">
      <c r="B325" s="203"/>
      <c r="C325" s="450">
        <v>0</v>
      </c>
      <c r="D325" s="450">
        <v>0</v>
      </c>
    </row>
    <row r="326" spans="2:4">
      <c r="B326" s="203"/>
      <c r="C326" s="450">
        <v>0</v>
      </c>
      <c r="D326" s="450">
        <v>0</v>
      </c>
    </row>
    <row r="327" spans="2:4">
      <c r="B327" s="203"/>
      <c r="C327" s="450">
        <v>0</v>
      </c>
      <c r="D327" s="450">
        <v>0</v>
      </c>
    </row>
    <row r="328" spans="2:4">
      <c r="B328" s="203"/>
      <c r="C328" s="450">
        <v>0</v>
      </c>
      <c r="D328" s="450">
        <v>0</v>
      </c>
    </row>
    <row r="329" spans="2:4">
      <c r="B329" s="203"/>
      <c r="C329" s="450">
        <v>0</v>
      </c>
      <c r="D329" s="450">
        <v>0</v>
      </c>
    </row>
    <row r="330" spans="2:4">
      <c r="B330" s="203"/>
      <c r="C330" s="450">
        <v>0</v>
      </c>
      <c r="D330" s="450">
        <v>0</v>
      </c>
    </row>
    <row r="331" spans="2:4">
      <c r="B331" s="203"/>
      <c r="C331" s="450">
        <v>0</v>
      </c>
      <c r="D331" s="450">
        <v>0</v>
      </c>
    </row>
    <row r="332" spans="2:4">
      <c r="B332" s="203"/>
      <c r="C332" s="450">
        <v>0</v>
      </c>
      <c r="D332" s="450">
        <v>0</v>
      </c>
    </row>
    <row r="333" spans="2:4">
      <c r="B333" s="203"/>
      <c r="C333" s="450">
        <v>0</v>
      </c>
      <c r="D333" s="450">
        <v>0</v>
      </c>
    </row>
    <row r="334" spans="2:4">
      <c r="B334" s="203"/>
      <c r="C334" s="450">
        <v>0</v>
      </c>
      <c r="D334" s="450">
        <v>0</v>
      </c>
    </row>
    <row r="335" spans="2:4">
      <c r="B335" s="203"/>
      <c r="C335" s="450">
        <v>0</v>
      </c>
      <c r="D335" s="450">
        <v>0</v>
      </c>
    </row>
    <row r="336" spans="2:4">
      <c r="B336" s="203"/>
      <c r="C336" s="450">
        <v>0</v>
      </c>
      <c r="D336" s="450">
        <v>0</v>
      </c>
    </row>
    <row r="337" spans="2:4">
      <c r="B337" s="203"/>
      <c r="C337" s="450">
        <v>0</v>
      </c>
      <c r="D337" s="450">
        <v>0</v>
      </c>
    </row>
    <row r="338" spans="2:4">
      <c r="B338" s="203"/>
      <c r="C338" s="450">
        <v>0</v>
      </c>
      <c r="D338" s="450">
        <v>0</v>
      </c>
    </row>
    <row r="339" spans="2:4">
      <c r="B339" s="203"/>
      <c r="C339" s="450">
        <v>0</v>
      </c>
      <c r="D339" s="450">
        <v>0</v>
      </c>
    </row>
    <row r="340" spans="2:4">
      <c r="B340" s="203"/>
      <c r="C340" s="450">
        <v>0</v>
      </c>
      <c r="D340" s="450">
        <v>0</v>
      </c>
    </row>
    <row r="341" spans="2:4">
      <c r="B341" s="203"/>
      <c r="C341" s="450">
        <v>0</v>
      </c>
      <c r="D341" s="450">
        <v>0</v>
      </c>
    </row>
    <row r="342" spans="2:4">
      <c r="B342" s="203"/>
      <c r="C342" s="450">
        <v>0</v>
      </c>
      <c r="D342" s="450">
        <v>0</v>
      </c>
    </row>
    <row r="343" spans="2:4">
      <c r="B343" s="203"/>
      <c r="C343" s="450">
        <v>0</v>
      </c>
      <c r="D343" s="450">
        <v>0</v>
      </c>
    </row>
    <row r="344" spans="2:4">
      <c r="B344" s="203"/>
      <c r="C344" s="450">
        <v>0</v>
      </c>
      <c r="D344" s="450">
        <v>0</v>
      </c>
    </row>
    <row r="345" spans="2:4">
      <c r="B345" s="203"/>
      <c r="C345" s="450">
        <v>0</v>
      </c>
      <c r="D345" s="450">
        <v>0</v>
      </c>
    </row>
    <row r="346" spans="2:4">
      <c r="B346" s="203"/>
      <c r="C346" s="450">
        <v>0</v>
      </c>
      <c r="D346" s="450">
        <v>0</v>
      </c>
    </row>
    <row r="347" spans="2:4">
      <c r="B347" s="203"/>
      <c r="C347" s="450">
        <v>0</v>
      </c>
      <c r="D347" s="450">
        <v>0</v>
      </c>
    </row>
    <row r="348" spans="2:4">
      <c r="B348" s="203"/>
      <c r="C348" s="450">
        <v>0</v>
      </c>
      <c r="D348" s="450">
        <v>0</v>
      </c>
    </row>
    <row r="349" spans="2:4">
      <c r="B349" s="203"/>
      <c r="C349" s="450">
        <v>0</v>
      </c>
      <c r="D349" s="450">
        <v>0</v>
      </c>
    </row>
    <row r="350" spans="2:4">
      <c r="B350" s="453" t="s">
        <v>105</v>
      </c>
      <c r="C350" s="451">
        <f>SUM(C15:C349)</f>
        <v>97186.709999999977</v>
      </c>
      <c r="D350" s="451">
        <f>SUM(D15:D349)</f>
        <v>507639.71</v>
      </c>
    </row>
    <row r="351" spans="2:4">
      <c r="B351" s="890" t="s">
        <v>140</v>
      </c>
      <c r="C351" s="890"/>
      <c r="D351" s="452">
        <f>D13-C350+D350</f>
        <v>410453.00000000006</v>
      </c>
    </row>
    <row r="356" spans="2:4">
      <c r="B356" s="878" t="s">
        <v>141</v>
      </c>
      <c r="C356" s="878"/>
      <c r="D356" s="878"/>
    </row>
    <row r="357" spans="2:4">
      <c r="B357" s="879" t="s">
        <v>142</v>
      </c>
      <c r="C357" s="879"/>
      <c r="D357" s="879"/>
    </row>
  </sheetData>
  <sheetProtection password="B090" sheet="1" objects="1" scenarios="1"/>
  <mergeCells count="9">
    <mergeCell ref="A3:E3"/>
    <mergeCell ref="B13:C13"/>
    <mergeCell ref="B351:C351"/>
    <mergeCell ref="B356:D356"/>
    <mergeCell ref="B357:D357"/>
    <mergeCell ref="A8:E8"/>
    <mergeCell ref="A10:E10"/>
    <mergeCell ref="A5:E5"/>
    <mergeCell ref="A4:E4"/>
  </mergeCells>
  <pageMargins left="0.51181102362204722" right="0.51181102362204722" top="0.78740157480314965" bottom="0.78740157480314965" header="0.31496062992125984" footer="0.31496062992125984"/>
  <pageSetup paperSize="9" scale="64" orientation="portrait" r:id="rId1"/>
  <rowBreaks count="3" manualBreakCount="3">
    <brk id="74" max="16383" man="1"/>
    <brk id="140" max="16383" man="1"/>
    <brk id="20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3:E256"/>
  <sheetViews>
    <sheetView workbookViewId="0">
      <selection activeCell="D36" sqref="D36"/>
    </sheetView>
  </sheetViews>
  <sheetFormatPr defaultColWidth="9.140625" defaultRowHeight="15"/>
  <cols>
    <col min="1" max="1" width="25.5703125" style="1" customWidth="1"/>
    <col min="2" max="4" width="29.140625" style="1" customWidth="1"/>
    <col min="5" max="5" width="26.28515625" style="1" customWidth="1"/>
    <col min="6" max="16384" width="9.140625" style="1"/>
  </cols>
  <sheetData>
    <row r="3" spans="1:5" ht="15.75">
      <c r="B3" s="888" t="s">
        <v>0</v>
      </c>
      <c r="C3" s="888"/>
      <c r="D3" s="888"/>
    </row>
    <row r="4" spans="1:5" ht="15.75">
      <c r="B4" s="888" t="s">
        <v>1</v>
      </c>
      <c r="C4" s="888"/>
      <c r="D4" s="888"/>
    </row>
    <row r="5" spans="1:5" ht="15.75">
      <c r="B5" s="888" t="s">
        <v>4</v>
      </c>
      <c r="C5" s="888"/>
      <c r="D5" s="888"/>
    </row>
    <row r="8" spans="1:5" ht="50.25" customHeight="1">
      <c r="A8" s="891" t="s">
        <v>135</v>
      </c>
      <c r="B8" s="896"/>
      <c r="C8" s="896"/>
      <c r="D8" s="896"/>
      <c r="E8" s="896"/>
    </row>
    <row r="10" spans="1:5" ht="46.5" customHeight="1">
      <c r="A10" s="897" t="s">
        <v>136</v>
      </c>
      <c r="B10" s="898"/>
      <c r="C10" s="898"/>
      <c r="D10" s="898"/>
      <c r="E10" s="898"/>
    </row>
    <row r="13" spans="1:5">
      <c r="B13" s="889" t="s">
        <v>137</v>
      </c>
      <c r="C13" s="889"/>
      <c r="D13" s="133">
        <v>0</v>
      </c>
    </row>
    <row r="14" spans="1:5">
      <c r="B14" s="134" t="s">
        <v>123</v>
      </c>
      <c r="C14" s="134" t="s">
        <v>138</v>
      </c>
      <c r="D14" s="134" t="s">
        <v>139</v>
      </c>
    </row>
    <row r="15" spans="1:5">
      <c r="B15" s="5"/>
      <c r="C15" s="135">
        <v>0</v>
      </c>
      <c r="D15" s="135">
        <v>0</v>
      </c>
    </row>
    <row r="16" spans="1:5">
      <c r="B16" s="5"/>
      <c r="C16" s="135">
        <v>0</v>
      </c>
      <c r="D16" s="135">
        <v>0</v>
      </c>
    </row>
    <row r="17" spans="2:4">
      <c r="B17" s="5"/>
      <c r="C17" s="135">
        <v>0</v>
      </c>
      <c r="D17" s="135">
        <v>0</v>
      </c>
    </row>
    <row r="18" spans="2:4">
      <c r="B18" s="5"/>
      <c r="C18" s="135">
        <v>0</v>
      </c>
      <c r="D18" s="135">
        <v>0</v>
      </c>
    </row>
    <row r="19" spans="2:4">
      <c r="B19" s="5"/>
      <c r="C19" s="135">
        <v>0</v>
      </c>
      <c r="D19" s="135">
        <v>0</v>
      </c>
    </row>
    <row r="20" spans="2:4">
      <c r="B20" s="5"/>
      <c r="C20" s="135">
        <v>0</v>
      </c>
      <c r="D20" s="135">
        <v>0</v>
      </c>
    </row>
    <row r="21" spans="2:4">
      <c r="B21" s="5"/>
      <c r="C21" s="135">
        <v>0</v>
      </c>
      <c r="D21" s="135">
        <v>0</v>
      </c>
    </row>
    <row r="22" spans="2:4">
      <c r="B22" s="5"/>
      <c r="C22" s="135">
        <v>0</v>
      </c>
      <c r="D22" s="135">
        <v>0</v>
      </c>
    </row>
    <row r="23" spans="2:4">
      <c r="B23" s="5"/>
      <c r="C23" s="135">
        <v>0</v>
      </c>
      <c r="D23" s="135">
        <v>0</v>
      </c>
    </row>
    <row r="24" spans="2:4">
      <c r="B24" s="5"/>
      <c r="C24" s="135">
        <v>0</v>
      </c>
      <c r="D24" s="135">
        <v>0</v>
      </c>
    </row>
    <row r="25" spans="2:4">
      <c r="B25" s="5"/>
      <c r="C25" s="135">
        <v>0</v>
      </c>
      <c r="D25" s="135">
        <v>0</v>
      </c>
    </row>
    <row r="26" spans="2:4">
      <c r="B26" s="5"/>
      <c r="C26" s="135">
        <v>0</v>
      </c>
      <c r="D26" s="135">
        <v>0</v>
      </c>
    </row>
    <row r="27" spans="2:4">
      <c r="B27" s="5"/>
      <c r="C27" s="135">
        <v>0</v>
      </c>
      <c r="D27" s="135">
        <v>0</v>
      </c>
    </row>
    <row r="28" spans="2:4">
      <c r="B28" s="5"/>
      <c r="C28" s="135">
        <v>0</v>
      </c>
      <c r="D28" s="135">
        <v>0</v>
      </c>
    </row>
    <row r="29" spans="2:4">
      <c r="B29" s="5"/>
      <c r="C29" s="135">
        <v>0</v>
      </c>
      <c r="D29" s="135">
        <v>0</v>
      </c>
    </row>
    <row r="30" spans="2:4">
      <c r="B30" s="5"/>
      <c r="C30" s="135">
        <v>0</v>
      </c>
      <c r="D30" s="135">
        <v>0</v>
      </c>
    </row>
    <row r="31" spans="2:4">
      <c r="B31" s="5"/>
      <c r="C31" s="135">
        <v>0</v>
      </c>
      <c r="D31" s="135">
        <v>0</v>
      </c>
    </row>
    <row r="32" spans="2:4">
      <c r="B32" s="5"/>
      <c r="C32" s="135">
        <v>0</v>
      </c>
      <c r="D32" s="135">
        <v>0</v>
      </c>
    </row>
    <row r="33" spans="2:4">
      <c r="B33" s="5"/>
      <c r="C33" s="135">
        <v>0</v>
      </c>
      <c r="D33" s="135">
        <v>0</v>
      </c>
    </row>
    <row r="34" spans="2:4">
      <c r="B34" s="5"/>
      <c r="C34" s="135">
        <v>0</v>
      </c>
      <c r="D34" s="135">
        <v>0</v>
      </c>
    </row>
    <row r="35" spans="2:4">
      <c r="B35" s="5"/>
      <c r="C35" s="135">
        <v>0</v>
      </c>
      <c r="D35" s="135">
        <v>0</v>
      </c>
    </row>
    <row r="36" spans="2:4">
      <c r="B36" s="5"/>
      <c r="C36" s="135">
        <v>0</v>
      </c>
      <c r="D36" s="135">
        <v>0</v>
      </c>
    </row>
    <row r="37" spans="2:4">
      <c r="B37" s="5"/>
      <c r="C37" s="135">
        <v>0</v>
      </c>
      <c r="D37" s="135">
        <v>0</v>
      </c>
    </row>
    <row r="38" spans="2:4">
      <c r="B38" s="5"/>
      <c r="C38" s="135">
        <v>0</v>
      </c>
      <c r="D38" s="135">
        <v>0</v>
      </c>
    </row>
    <row r="39" spans="2:4">
      <c r="B39" s="5"/>
      <c r="C39" s="135">
        <v>0</v>
      </c>
      <c r="D39" s="135">
        <v>0</v>
      </c>
    </row>
    <row r="40" spans="2:4">
      <c r="B40" s="5"/>
      <c r="C40" s="135">
        <v>0</v>
      </c>
      <c r="D40" s="135">
        <v>0</v>
      </c>
    </row>
    <row r="41" spans="2:4">
      <c r="B41" s="5"/>
      <c r="C41" s="135">
        <v>0</v>
      </c>
      <c r="D41" s="135">
        <v>0</v>
      </c>
    </row>
    <row r="42" spans="2:4">
      <c r="B42" s="5"/>
      <c r="C42" s="135">
        <v>0</v>
      </c>
      <c r="D42" s="135">
        <v>0</v>
      </c>
    </row>
    <row r="43" spans="2:4">
      <c r="B43" s="5"/>
      <c r="C43" s="135">
        <v>0</v>
      </c>
      <c r="D43" s="135">
        <v>0</v>
      </c>
    </row>
    <row r="44" spans="2:4">
      <c r="B44" s="5"/>
      <c r="C44" s="135">
        <v>0</v>
      </c>
      <c r="D44" s="135">
        <v>0</v>
      </c>
    </row>
    <row r="45" spans="2:4">
      <c r="B45" s="5"/>
      <c r="C45" s="135">
        <v>0</v>
      </c>
      <c r="D45" s="135">
        <v>0</v>
      </c>
    </row>
    <row r="46" spans="2:4">
      <c r="B46" s="5"/>
      <c r="C46" s="135">
        <v>0</v>
      </c>
      <c r="D46" s="135">
        <v>0</v>
      </c>
    </row>
    <row r="47" spans="2:4">
      <c r="B47" s="5"/>
      <c r="C47" s="135">
        <v>0</v>
      </c>
      <c r="D47" s="135">
        <v>0</v>
      </c>
    </row>
    <row r="48" spans="2:4">
      <c r="B48" s="5"/>
      <c r="C48" s="135">
        <v>0</v>
      </c>
      <c r="D48" s="135">
        <v>0</v>
      </c>
    </row>
    <row r="49" spans="2:4">
      <c r="B49" s="5"/>
      <c r="C49" s="135">
        <v>0</v>
      </c>
      <c r="D49" s="135">
        <v>0</v>
      </c>
    </row>
    <row r="50" spans="2:4">
      <c r="B50" s="5"/>
      <c r="C50" s="135">
        <v>0</v>
      </c>
      <c r="D50" s="135">
        <v>0</v>
      </c>
    </row>
    <row r="51" spans="2:4">
      <c r="B51" s="5"/>
      <c r="C51" s="135">
        <v>0</v>
      </c>
      <c r="D51" s="135">
        <v>0</v>
      </c>
    </row>
    <row r="52" spans="2:4">
      <c r="B52" s="5"/>
      <c r="C52" s="135">
        <v>0</v>
      </c>
      <c r="D52" s="135">
        <v>0</v>
      </c>
    </row>
    <row r="53" spans="2:4">
      <c r="B53" s="5"/>
      <c r="C53" s="135">
        <v>0</v>
      </c>
      <c r="D53" s="135">
        <v>0</v>
      </c>
    </row>
    <row r="54" spans="2:4">
      <c r="B54" s="5"/>
      <c r="C54" s="135">
        <v>0</v>
      </c>
      <c r="D54" s="135">
        <v>0</v>
      </c>
    </row>
    <row r="55" spans="2:4">
      <c r="B55" s="5"/>
      <c r="C55" s="135">
        <v>0</v>
      </c>
      <c r="D55" s="135">
        <v>0</v>
      </c>
    </row>
    <row r="56" spans="2:4">
      <c r="B56" s="5"/>
      <c r="C56" s="135">
        <v>0</v>
      </c>
      <c r="D56" s="135">
        <v>0</v>
      </c>
    </row>
    <row r="57" spans="2:4">
      <c r="B57" s="5"/>
      <c r="C57" s="135">
        <v>0</v>
      </c>
      <c r="D57" s="135">
        <v>0</v>
      </c>
    </row>
    <row r="58" spans="2:4">
      <c r="B58" s="5"/>
      <c r="C58" s="135">
        <v>0</v>
      </c>
      <c r="D58" s="135">
        <v>0</v>
      </c>
    </row>
    <row r="59" spans="2:4">
      <c r="B59" s="5"/>
      <c r="C59" s="135">
        <v>0</v>
      </c>
      <c r="D59" s="135">
        <v>0</v>
      </c>
    </row>
    <row r="60" spans="2:4">
      <c r="B60" s="5"/>
      <c r="C60" s="135">
        <v>0</v>
      </c>
      <c r="D60" s="135">
        <v>0</v>
      </c>
    </row>
    <row r="61" spans="2:4">
      <c r="B61" s="5"/>
      <c r="C61" s="135">
        <v>0</v>
      </c>
      <c r="D61" s="135">
        <v>0</v>
      </c>
    </row>
    <row r="62" spans="2:4">
      <c r="B62" s="5"/>
      <c r="C62" s="135">
        <v>0</v>
      </c>
      <c r="D62" s="135">
        <v>0</v>
      </c>
    </row>
    <row r="63" spans="2:4">
      <c r="B63" s="5"/>
      <c r="C63" s="135">
        <v>0</v>
      </c>
      <c r="D63" s="135">
        <v>0</v>
      </c>
    </row>
    <row r="64" spans="2:4">
      <c r="B64" s="5"/>
      <c r="C64" s="135">
        <v>0</v>
      </c>
      <c r="D64" s="135">
        <v>0</v>
      </c>
    </row>
    <row r="65" spans="2:4">
      <c r="B65" s="5"/>
      <c r="C65" s="135">
        <v>0</v>
      </c>
      <c r="D65" s="135">
        <v>0</v>
      </c>
    </row>
    <row r="66" spans="2:4">
      <c r="B66" s="5"/>
      <c r="C66" s="135">
        <v>0</v>
      </c>
      <c r="D66" s="135">
        <v>0</v>
      </c>
    </row>
    <row r="67" spans="2:4">
      <c r="B67" s="5"/>
      <c r="C67" s="135">
        <v>0</v>
      </c>
      <c r="D67" s="135">
        <v>0</v>
      </c>
    </row>
    <row r="68" spans="2:4">
      <c r="B68" s="5"/>
      <c r="C68" s="135">
        <v>0</v>
      </c>
      <c r="D68" s="135">
        <v>0</v>
      </c>
    </row>
    <row r="69" spans="2:4">
      <c r="B69" s="5"/>
      <c r="C69" s="135">
        <v>0</v>
      </c>
      <c r="D69" s="135">
        <v>0</v>
      </c>
    </row>
    <row r="70" spans="2:4">
      <c r="B70" s="5"/>
      <c r="C70" s="135">
        <v>0</v>
      </c>
      <c r="D70" s="135">
        <v>0</v>
      </c>
    </row>
    <row r="71" spans="2:4">
      <c r="B71" s="5"/>
      <c r="C71" s="135">
        <v>0</v>
      </c>
      <c r="D71" s="135">
        <v>0</v>
      </c>
    </row>
    <row r="72" spans="2:4">
      <c r="B72" s="5"/>
      <c r="C72" s="135">
        <v>0</v>
      </c>
      <c r="D72" s="135">
        <v>0</v>
      </c>
    </row>
    <row r="73" spans="2:4">
      <c r="B73" s="5"/>
      <c r="C73" s="135">
        <v>0</v>
      </c>
      <c r="D73" s="135">
        <v>0</v>
      </c>
    </row>
    <row r="74" spans="2:4">
      <c r="B74" s="5"/>
      <c r="C74" s="135">
        <v>0</v>
      </c>
      <c r="D74" s="135">
        <v>0</v>
      </c>
    </row>
    <row r="75" spans="2:4">
      <c r="B75" s="5"/>
      <c r="C75" s="135">
        <v>0</v>
      </c>
      <c r="D75" s="135">
        <v>0</v>
      </c>
    </row>
    <row r="76" spans="2:4">
      <c r="B76" s="5"/>
      <c r="C76" s="135">
        <v>0</v>
      </c>
      <c r="D76" s="135">
        <v>0</v>
      </c>
    </row>
    <row r="77" spans="2:4">
      <c r="B77" s="5"/>
      <c r="C77" s="135">
        <v>0</v>
      </c>
      <c r="D77" s="135">
        <v>0</v>
      </c>
    </row>
    <row r="78" spans="2:4">
      <c r="B78" s="5"/>
      <c r="C78" s="135">
        <v>0</v>
      </c>
      <c r="D78" s="135">
        <v>0</v>
      </c>
    </row>
    <row r="79" spans="2:4">
      <c r="B79" s="5"/>
      <c r="C79" s="135">
        <v>0</v>
      </c>
      <c r="D79" s="135">
        <v>0</v>
      </c>
    </row>
    <row r="80" spans="2:4">
      <c r="B80" s="5"/>
      <c r="C80" s="135">
        <v>0</v>
      </c>
      <c r="D80" s="135">
        <v>0</v>
      </c>
    </row>
    <row r="81" spans="2:4">
      <c r="B81" s="5"/>
      <c r="C81" s="135">
        <v>0</v>
      </c>
      <c r="D81" s="135">
        <v>0</v>
      </c>
    </row>
    <row r="82" spans="2:4">
      <c r="B82" s="5"/>
      <c r="C82" s="135">
        <v>0</v>
      </c>
      <c r="D82" s="135">
        <v>0</v>
      </c>
    </row>
    <row r="83" spans="2:4">
      <c r="B83" s="5"/>
      <c r="C83" s="135">
        <v>0</v>
      </c>
      <c r="D83" s="135">
        <v>0</v>
      </c>
    </row>
    <row r="84" spans="2:4">
      <c r="B84" s="5"/>
      <c r="C84" s="135">
        <v>0</v>
      </c>
      <c r="D84" s="135">
        <v>0</v>
      </c>
    </row>
    <row r="85" spans="2:4">
      <c r="B85" s="5"/>
      <c r="C85" s="135">
        <v>0</v>
      </c>
      <c r="D85" s="135">
        <v>0</v>
      </c>
    </row>
    <row r="86" spans="2:4">
      <c r="B86" s="5"/>
      <c r="C86" s="135">
        <v>0</v>
      </c>
      <c r="D86" s="135">
        <v>0</v>
      </c>
    </row>
    <row r="87" spans="2:4">
      <c r="B87" s="5"/>
      <c r="C87" s="135">
        <v>0</v>
      </c>
      <c r="D87" s="135">
        <v>0</v>
      </c>
    </row>
    <row r="88" spans="2:4">
      <c r="B88" s="5"/>
      <c r="C88" s="135">
        <v>0</v>
      </c>
      <c r="D88" s="135">
        <v>0</v>
      </c>
    </row>
    <row r="89" spans="2:4">
      <c r="B89" s="5"/>
      <c r="C89" s="135">
        <v>0</v>
      </c>
      <c r="D89" s="135">
        <v>0</v>
      </c>
    </row>
    <row r="90" spans="2:4">
      <c r="B90" s="5"/>
      <c r="C90" s="135">
        <v>0</v>
      </c>
      <c r="D90" s="135">
        <v>0</v>
      </c>
    </row>
    <row r="91" spans="2:4">
      <c r="B91" s="5"/>
      <c r="C91" s="135">
        <v>0</v>
      </c>
      <c r="D91" s="135">
        <v>0</v>
      </c>
    </row>
    <row r="92" spans="2:4">
      <c r="B92" s="5"/>
      <c r="C92" s="135">
        <v>0</v>
      </c>
      <c r="D92" s="135">
        <v>0</v>
      </c>
    </row>
    <row r="93" spans="2:4">
      <c r="B93" s="5"/>
      <c r="C93" s="135">
        <v>0</v>
      </c>
      <c r="D93" s="135">
        <v>0</v>
      </c>
    </row>
    <row r="94" spans="2:4">
      <c r="B94" s="5"/>
      <c r="C94" s="135">
        <v>0</v>
      </c>
      <c r="D94" s="135">
        <v>0</v>
      </c>
    </row>
    <row r="95" spans="2:4">
      <c r="B95" s="5"/>
      <c r="C95" s="135">
        <v>0</v>
      </c>
      <c r="D95" s="135">
        <v>0</v>
      </c>
    </row>
    <row r="96" spans="2:4">
      <c r="B96" s="5"/>
      <c r="C96" s="135">
        <v>0</v>
      </c>
      <c r="D96" s="135">
        <v>0</v>
      </c>
    </row>
    <row r="97" spans="2:4">
      <c r="B97" s="5"/>
      <c r="C97" s="135">
        <v>0</v>
      </c>
      <c r="D97" s="135">
        <v>0</v>
      </c>
    </row>
    <row r="98" spans="2:4">
      <c r="B98" s="5"/>
      <c r="C98" s="135">
        <v>0</v>
      </c>
      <c r="D98" s="135">
        <v>0</v>
      </c>
    </row>
    <row r="99" spans="2:4">
      <c r="B99" s="5"/>
      <c r="C99" s="135">
        <v>0</v>
      </c>
      <c r="D99" s="135">
        <v>0</v>
      </c>
    </row>
    <row r="100" spans="2:4">
      <c r="B100" s="5"/>
      <c r="C100" s="135">
        <v>0</v>
      </c>
      <c r="D100" s="135">
        <v>0</v>
      </c>
    </row>
    <row r="101" spans="2:4">
      <c r="B101" s="5"/>
      <c r="C101" s="135">
        <v>0</v>
      </c>
      <c r="D101" s="135">
        <v>0</v>
      </c>
    </row>
    <row r="102" spans="2:4">
      <c r="B102" s="5"/>
      <c r="C102" s="135">
        <v>0</v>
      </c>
      <c r="D102" s="135">
        <v>0</v>
      </c>
    </row>
    <row r="103" spans="2:4">
      <c r="B103" s="5"/>
      <c r="C103" s="135">
        <v>0</v>
      </c>
      <c r="D103" s="135">
        <v>0</v>
      </c>
    </row>
    <row r="104" spans="2:4">
      <c r="B104" s="5"/>
      <c r="C104" s="135">
        <v>0</v>
      </c>
      <c r="D104" s="135">
        <v>0</v>
      </c>
    </row>
    <row r="105" spans="2:4">
      <c r="B105" s="5"/>
      <c r="C105" s="135">
        <v>0</v>
      </c>
      <c r="D105" s="135">
        <v>0</v>
      </c>
    </row>
    <row r="106" spans="2:4">
      <c r="B106" s="5"/>
      <c r="C106" s="135">
        <v>0</v>
      </c>
      <c r="D106" s="135">
        <v>0</v>
      </c>
    </row>
    <row r="107" spans="2:4">
      <c r="B107" s="5"/>
      <c r="C107" s="135">
        <v>0</v>
      </c>
      <c r="D107" s="135">
        <v>0</v>
      </c>
    </row>
    <row r="108" spans="2:4">
      <c r="B108" s="5"/>
      <c r="C108" s="135">
        <v>0</v>
      </c>
      <c r="D108" s="135">
        <v>0</v>
      </c>
    </row>
    <row r="109" spans="2:4">
      <c r="B109" s="5"/>
      <c r="C109" s="135">
        <v>0</v>
      </c>
      <c r="D109" s="135">
        <v>0</v>
      </c>
    </row>
    <row r="110" spans="2:4">
      <c r="B110" s="5"/>
      <c r="C110" s="135">
        <v>0</v>
      </c>
      <c r="D110" s="135">
        <v>0</v>
      </c>
    </row>
    <row r="111" spans="2:4">
      <c r="B111" s="5"/>
      <c r="C111" s="135">
        <v>0</v>
      </c>
      <c r="D111" s="135">
        <v>0</v>
      </c>
    </row>
    <row r="112" spans="2:4">
      <c r="B112" s="5"/>
      <c r="C112" s="135">
        <v>0</v>
      </c>
      <c r="D112" s="135">
        <v>0</v>
      </c>
    </row>
    <row r="113" spans="2:4">
      <c r="B113" s="5"/>
      <c r="C113" s="135">
        <v>0</v>
      </c>
      <c r="D113" s="135">
        <v>0</v>
      </c>
    </row>
    <row r="114" spans="2:4">
      <c r="B114" s="5"/>
      <c r="C114" s="135">
        <v>0</v>
      </c>
      <c r="D114" s="135">
        <v>0</v>
      </c>
    </row>
    <row r="115" spans="2:4">
      <c r="B115" s="5"/>
      <c r="C115" s="135">
        <v>0</v>
      </c>
      <c r="D115" s="135">
        <v>0</v>
      </c>
    </row>
    <row r="116" spans="2:4">
      <c r="B116" s="5"/>
      <c r="C116" s="135">
        <v>0</v>
      </c>
      <c r="D116" s="135">
        <v>0</v>
      </c>
    </row>
    <row r="117" spans="2:4">
      <c r="B117" s="5"/>
      <c r="C117" s="135">
        <v>0</v>
      </c>
      <c r="D117" s="135">
        <v>0</v>
      </c>
    </row>
    <row r="118" spans="2:4">
      <c r="B118" s="5"/>
      <c r="C118" s="135">
        <v>0</v>
      </c>
      <c r="D118" s="135">
        <v>0</v>
      </c>
    </row>
    <row r="119" spans="2:4">
      <c r="B119" s="5"/>
      <c r="C119" s="135">
        <v>0</v>
      </c>
      <c r="D119" s="135">
        <v>0</v>
      </c>
    </row>
    <row r="120" spans="2:4">
      <c r="B120" s="5"/>
      <c r="C120" s="135">
        <v>0</v>
      </c>
      <c r="D120" s="135">
        <v>0</v>
      </c>
    </row>
    <row r="121" spans="2:4">
      <c r="B121" s="5"/>
      <c r="C121" s="135">
        <v>0</v>
      </c>
      <c r="D121" s="135">
        <v>0</v>
      </c>
    </row>
    <row r="122" spans="2:4">
      <c r="B122" s="5"/>
      <c r="C122" s="135">
        <v>0</v>
      </c>
      <c r="D122" s="135">
        <v>0</v>
      </c>
    </row>
    <row r="123" spans="2:4">
      <c r="B123" s="5"/>
      <c r="C123" s="135">
        <v>0</v>
      </c>
      <c r="D123" s="135">
        <v>0</v>
      </c>
    </row>
    <row r="124" spans="2:4">
      <c r="B124" s="5"/>
      <c r="C124" s="135">
        <v>0</v>
      </c>
      <c r="D124" s="135">
        <v>0</v>
      </c>
    </row>
    <row r="125" spans="2:4">
      <c r="B125" s="5"/>
      <c r="C125" s="135">
        <v>0</v>
      </c>
      <c r="D125" s="135">
        <v>0</v>
      </c>
    </row>
    <row r="126" spans="2:4">
      <c r="B126" s="5"/>
      <c r="C126" s="135">
        <v>0</v>
      </c>
      <c r="D126" s="135">
        <v>0</v>
      </c>
    </row>
    <row r="127" spans="2:4">
      <c r="B127" s="5"/>
      <c r="C127" s="135">
        <v>0</v>
      </c>
      <c r="D127" s="135">
        <v>0</v>
      </c>
    </row>
    <row r="128" spans="2:4">
      <c r="B128" s="5"/>
      <c r="C128" s="135">
        <v>0</v>
      </c>
      <c r="D128" s="135">
        <v>0</v>
      </c>
    </row>
    <row r="129" spans="2:4">
      <c r="B129" s="5"/>
      <c r="C129" s="135">
        <v>0</v>
      </c>
      <c r="D129" s="135">
        <v>0</v>
      </c>
    </row>
    <row r="130" spans="2:4">
      <c r="B130" s="5"/>
      <c r="C130" s="135">
        <v>0</v>
      </c>
      <c r="D130" s="135">
        <v>0</v>
      </c>
    </row>
    <row r="131" spans="2:4">
      <c r="B131" s="5"/>
      <c r="C131" s="135">
        <v>0</v>
      </c>
      <c r="D131" s="135">
        <v>0</v>
      </c>
    </row>
    <row r="132" spans="2:4">
      <c r="B132" s="5"/>
      <c r="C132" s="135">
        <v>0</v>
      </c>
      <c r="D132" s="135">
        <v>0</v>
      </c>
    </row>
    <row r="133" spans="2:4">
      <c r="B133" s="5"/>
      <c r="C133" s="135">
        <v>0</v>
      </c>
      <c r="D133" s="135">
        <v>0</v>
      </c>
    </row>
    <row r="134" spans="2:4">
      <c r="B134" s="5"/>
      <c r="C134" s="135">
        <v>0</v>
      </c>
      <c r="D134" s="135">
        <v>0</v>
      </c>
    </row>
    <row r="135" spans="2:4">
      <c r="B135" s="5"/>
      <c r="C135" s="135">
        <v>0</v>
      </c>
      <c r="D135" s="135">
        <v>0</v>
      </c>
    </row>
    <row r="136" spans="2:4">
      <c r="B136" s="5"/>
      <c r="C136" s="135">
        <v>0</v>
      </c>
      <c r="D136" s="135">
        <v>0</v>
      </c>
    </row>
    <row r="137" spans="2:4">
      <c r="B137" s="5"/>
      <c r="C137" s="135">
        <v>0</v>
      </c>
      <c r="D137" s="135">
        <v>0</v>
      </c>
    </row>
    <row r="138" spans="2:4">
      <c r="B138" s="5"/>
      <c r="C138" s="135">
        <v>0</v>
      </c>
      <c r="D138" s="135">
        <v>0</v>
      </c>
    </row>
    <row r="139" spans="2:4">
      <c r="B139" s="5"/>
      <c r="C139" s="135">
        <v>0</v>
      </c>
      <c r="D139" s="135">
        <v>0</v>
      </c>
    </row>
    <row r="140" spans="2:4">
      <c r="B140" s="5"/>
      <c r="C140" s="135">
        <v>0</v>
      </c>
      <c r="D140" s="135">
        <v>0</v>
      </c>
    </row>
    <row r="141" spans="2:4">
      <c r="B141" s="5"/>
      <c r="C141" s="135">
        <v>0</v>
      </c>
      <c r="D141" s="135">
        <v>0</v>
      </c>
    </row>
    <row r="142" spans="2:4">
      <c r="B142" s="5"/>
      <c r="C142" s="135">
        <v>0</v>
      </c>
      <c r="D142" s="135">
        <v>0</v>
      </c>
    </row>
    <row r="143" spans="2:4">
      <c r="B143" s="5"/>
      <c r="C143" s="135">
        <v>0</v>
      </c>
      <c r="D143" s="135">
        <v>0</v>
      </c>
    </row>
    <row r="144" spans="2:4">
      <c r="B144" s="5"/>
      <c r="C144" s="135">
        <v>0</v>
      </c>
      <c r="D144" s="135">
        <v>0</v>
      </c>
    </row>
    <row r="145" spans="2:4">
      <c r="B145" s="5"/>
      <c r="C145" s="135">
        <v>0</v>
      </c>
      <c r="D145" s="135">
        <v>0</v>
      </c>
    </row>
    <row r="146" spans="2:4">
      <c r="B146" s="5"/>
      <c r="C146" s="135">
        <v>0</v>
      </c>
      <c r="D146" s="135">
        <v>0</v>
      </c>
    </row>
    <row r="147" spans="2:4">
      <c r="B147" s="5"/>
      <c r="C147" s="135">
        <v>0</v>
      </c>
      <c r="D147" s="135">
        <v>0</v>
      </c>
    </row>
    <row r="148" spans="2:4">
      <c r="B148" s="5"/>
      <c r="C148" s="135">
        <v>0</v>
      </c>
      <c r="D148" s="135">
        <v>0</v>
      </c>
    </row>
    <row r="149" spans="2:4">
      <c r="B149" s="5"/>
      <c r="C149" s="135">
        <v>0</v>
      </c>
      <c r="D149" s="135">
        <v>0</v>
      </c>
    </row>
    <row r="150" spans="2:4">
      <c r="B150" s="5"/>
      <c r="C150" s="135">
        <v>0</v>
      </c>
      <c r="D150" s="135">
        <v>0</v>
      </c>
    </row>
    <row r="151" spans="2:4">
      <c r="B151" s="5"/>
      <c r="C151" s="135">
        <v>0</v>
      </c>
      <c r="D151" s="135">
        <v>0</v>
      </c>
    </row>
    <row r="152" spans="2:4">
      <c r="B152" s="5"/>
      <c r="C152" s="135">
        <v>0</v>
      </c>
      <c r="D152" s="135">
        <v>0</v>
      </c>
    </row>
    <row r="153" spans="2:4">
      <c r="B153" s="5"/>
      <c r="C153" s="135">
        <v>0</v>
      </c>
      <c r="D153" s="135">
        <v>0</v>
      </c>
    </row>
    <row r="154" spans="2:4">
      <c r="B154" s="5"/>
      <c r="C154" s="135">
        <v>0</v>
      </c>
      <c r="D154" s="135">
        <v>0</v>
      </c>
    </row>
    <row r="155" spans="2:4">
      <c r="B155" s="5"/>
      <c r="C155" s="135">
        <v>0</v>
      </c>
      <c r="D155" s="135">
        <v>0</v>
      </c>
    </row>
    <row r="156" spans="2:4">
      <c r="B156" s="5"/>
      <c r="C156" s="135">
        <v>0</v>
      </c>
      <c r="D156" s="135">
        <v>0</v>
      </c>
    </row>
    <row r="157" spans="2:4">
      <c r="B157" s="5"/>
      <c r="C157" s="135">
        <v>0</v>
      </c>
      <c r="D157" s="135">
        <v>0</v>
      </c>
    </row>
    <row r="158" spans="2:4">
      <c r="B158" s="5"/>
      <c r="C158" s="135">
        <v>0</v>
      </c>
      <c r="D158" s="135">
        <v>0</v>
      </c>
    </row>
    <row r="159" spans="2:4">
      <c r="B159" s="5"/>
      <c r="C159" s="135">
        <v>0</v>
      </c>
      <c r="D159" s="135">
        <v>0</v>
      </c>
    </row>
    <row r="160" spans="2:4">
      <c r="B160" s="5"/>
      <c r="C160" s="135">
        <v>0</v>
      </c>
      <c r="D160" s="135">
        <v>0</v>
      </c>
    </row>
    <row r="161" spans="2:4">
      <c r="B161" s="5"/>
      <c r="C161" s="135">
        <v>0</v>
      </c>
      <c r="D161" s="135">
        <v>0</v>
      </c>
    </row>
    <row r="162" spans="2:4">
      <c r="B162" s="5"/>
      <c r="C162" s="135">
        <v>0</v>
      </c>
      <c r="D162" s="135">
        <v>0</v>
      </c>
    </row>
    <row r="163" spans="2:4">
      <c r="B163" s="5"/>
      <c r="C163" s="135">
        <v>0</v>
      </c>
      <c r="D163" s="135">
        <v>0</v>
      </c>
    </row>
    <row r="164" spans="2:4">
      <c r="B164" s="5"/>
      <c r="C164" s="135">
        <v>0</v>
      </c>
      <c r="D164" s="135">
        <v>0</v>
      </c>
    </row>
    <row r="165" spans="2:4">
      <c r="B165" s="5"/>
      <c r="C165" s="135">
        <v>0</v>
      </c>
      <c r="D165" s="135">
        <v>0</v>
      </c>
    </row>
    <row r="166" spans="2:4">
      <c r="B166" s="5"/>
      <c r="C166" s="135">
        <v>0</v>
      </c>
      <c r="D166" s="135">
        <v>0</v>
      </c>
    </row>
    <row r="167" spans="2:4">
      <c r="B167" s="5"/>
      <c r="C167" s="135">
        <v>0</v>
      </c>
      <c r="D167" s="135">
        <v>0</v>
      </c>
    </row>
    <row r="168" spans="2:4">
      <c r="B168" s="5"/>
      <c r="C168" s="135">
        <v>0</v>
      </c>
      <c r="D168" s="135">
        <v>0</v>
      </c>
    </row>
    <row r="169" spans="2:4">
      <c r="B169" s="5"/>
      <c r="C169" s="135">
        <v>0</v>
      </c>
      <c r="D169" s="135">
        <v>0</v>
      </c>
    </row>
    <row r="170" spans="2:4">
      <c r="B170" s="5"/>
      <c r="C170" s="135">
        <v>0</v>
      </c>
      <c r="D170" s="135">
        <v>0</v>
      </c>
    </row>
    <row r="171" spans="2:4">
      <c r="B171" s="5"/>
      <c r="C171" s="135">
        <v>0</v>
      </c>
      <c r="D171" s="135">
        <v>0</v>
      </c>
    </row>
    <row r="172" spans="2:4">
      <c r="B172" s="5"/>
      <c r="C172" s="135">
        <v>0</v>
      </c>
      <c r="D172" s="135">
        <v>0</v>
      </c>
    </row>
    <row r="173" spans="2:4">
      <c r="B173" s="5"/>
      <c r="C173" s="135">
        <v>0</v>
      </c>
      <c r="D173" s="135">
        <v>0</v>
      </c>
    </row>
    <row r="174" spans="2:4">
      <c r="B174" s="5"/>
      <c r="C174" s="135">
        <v>0</v>
      </c>
      <c r="D174" s="135">
        <v>0</v>
      </c>
    </row>
    <row r="175" spans="2:4">
      <c r="B175" s="5"/>
      <c r="C175" s="135">
        <v>0</v>
      </c>
      <c r="D175" s="135">
        <v>0</v>
      </c>
    </row>
    <row r="176" spans="2:4">
      <c r="B176" s="5"/>
      <c r="C176" s="135">
        <v>0</v>
      </c>
      <c r="D176" s="135">
        <v>0</v>
      </c>
    </row>
    <row r="177" spans="2:4">
      <c r="B177" s="5"/>
      <c r="C177" s="135">
        <v>0</v>
      </c>
      <c r="D177" s="135">
        <v>0</v>
      </c>
    </row>
    <row r="178" spans="2:4">
      <c r="B178" s="5"/>
      <c r="C178" s="135">
        <v>0</v>
      </c>
      <c r="D178" s="135">
        <v>0</v>
      </c>
    </row>
    <row r="179" spans="2:4">
      <c r="B179" s="5"/>
      <c r="C179" s="135">
        <v>0</v>
      </c>
      <c r="D179" s="135">
        <v>0</v>
      </c>
    </row>
    <row r="180" spans="2:4">
      <c r="B180" s="5"/>
      <c r="C180" s="135">
        <v>0</v>
      </c>
      <c r="D180" s="135">
        <v>0</v>
      </c>
    </row>
    <row r="181" spans="2:4">
      <c r="B181" s="5"/>
      <c r="C181" s="135">
        <v>0</v>
      </c>
      <c r="D181" s="135">
        <v>0</v>
      </c>
    </row>
    <row r="182" spans="2:4">
      <c r="B182" s="5"/>
      <c r="C182" s="135">
        <v>0</v>
      </c>
      <c r="D182" s="135">
        <v>0</v>
      </c>
    </row>
    <row r="183" spans="2:4">
      <c r="B183" s="5"/>
      <c r="C183" s="135">
        <v>0</v>
      </c>
      <c r="D183" s="135">
        <v>0</v>
      </c>
    </row>
    <row r="184" spans="2:4">
      <c r="B184" s="5"/>
      <c r="C184" s="135">
        <v>0</v>
      </c>
      <c r="D184" s="135">
        <v>0</v>
      </c>
    </row>
    <row r="185" spans="2:4">
      <c r="B185" s="5"/>
      <c r="C185" s="135">
        <v>0</v>
      </c>
      <c r="D185" s="135">
        <v>0</v>
      </c>
    </row>
    <row r="186" spans="2:4">
      <c r="B186" s="5"/>
      <c r="C186" s="135">
        <v>0</v>
      </c>
      <c r="D186" s="135">
        <v>0</v>
      </c>
    </row>
    <row r="187" spans="2:4">
      <c r="B187" s="5"/>
      <c r="C187" s="135">
        <v>0</v>
      </c>
      <c r="D187" s="135">
        <v>0</v>
      </c>
    </row>
    <row r="188" spans="2:4">
      <c r="B188" s="5"/>
      <c r="C188" s="135">
        <v>0</v>
      </c>
      <c r="D188" s="135">
        <v>0</v>
      </c>
    </row>
    <row r="189" spans="2:4">
      <c r="B189" s="5"/>
      <c r="C189" s="135">
        <v>0</v>
      </c>
      <c r="D189" s="135">
        <v>0</v>
      </c>
    </row>
    <row r="190" spans="2:4">
      <c r="B190" s="5"/>
      <c r="C190" s="135">
        <v>0</v>
      </c>
      <c r="D190" s="135">
        <v>0</v>
      </c>
    </row>
    <row r="191" spans="2:4">
      <c r="B191" s="5"/>
      <c r="C191" s="135">
        <v>0</v>
      </c>
      <c r="D191" s="135">
        <v>0</v>
      </c>
    </row>
    <row r="192" spans="2:4">
      <c r="B192" s="5"/>
      <c r="C192" s="135">
        <v>0</v>
      </c>
      <c r="D192" s="135">
        <v>0</v>
      </c>
    </row>
    <row r="193" spans="2:4">
      <c r="B193" s="5"/>
      <c r="C193" s="135">
        <v>0</v>
      </c>
      <c r="D193" s="135">
        <v>0</v>
      </c>
    </row>
    <row r="194" spans="2:4">
      <c r="B194" s="5"/>
      <c r="C194" s="135">
        <v>0</v>
      </c>
      <c r="D194" s="135">
        <v>0</v>
      </c>
    </row>
    <row r="195" spans="2:4">
      <c r="B195" s="5"/>
      <c r="C195" s="135">
        <v>0</v>
      </c>
      <c r="D195" s="135">
        <v>0</v>
      </c>
    </row>
    <row r="196" spans="2:4">
      <c r="B196" s="5"/>
      <c r="C196" s="135">
        <v>0</v>
      </c>
      <c r="D196" s="135">
        <v>0</v>
      </c>
    </row>
    <row r="197" spans="2:4">
      <c r="B197" s="5"/>
      <c r="C197" s="135">
        <v>0</v>
      </c>
      <c r="D197" s="135">
        <v>0</v>
      </c>
    </row>
    <row r="198" spans="2:4">
      <c r="B198" s="5"/>
      <c r="C198" s="135">
        <v>0</v>
      </c>
      <c r="D198" s="135">
        <v>0</v>
      </c>
    </row>
    <row r="199" spans="2:4">
      <c r="B199" s="5"/>
      <c r="C199" s="135">
        <v>0</v>
      </c>
      <c r="D199" s="135">
        <v>0</v>
      </c>
    </row>
    <row r="200" spans="2:4">
      <c r="B200" s="5"/>
      <c r="C200" s="135">
        <v>0</v>
      </c>
      <c r="D200" s="135">
        <v>0</v>
      </c>
    </row>
    <row r="201" spans="2:4">
      <c r="B201" s="5"/>
      <c r="C201" s="135">
        <v>0</v>
      </c>
      <c r="D201" s="135">
        <v>0</v>
      </c>
    </row>
    <row r="202" spans="2:4">
      <c r="B202" s="5"/>
      <c r="C202" s="135">
        <v>0</v>
      </c>
      <c r="D202" s="135">
        <v>0</v>
      </c>
    </row>
    <row r="203" spans="2:4">
      <c r="B203" s="5"/>
      <c r="C203" s="135">
        <v>0</v>
      </c>
      <c r="D203" s="135">
        <v>0</v>
      </c>
    </row>
    <row r="204" spans="2:4">
      <c r="B204" s="5"/>
      <c r="C204" s="135">
        <v>0</v>
      </c>
      <c r="D204" s="135">
        <v>0</v>
      </c>
    </row>
    <row r="205" spans="2:4">
      <c r="B205" s="5"/>
      <c r="C205" s="135">
        <v>0</v>
      </c>
      <c r="D205" s="135">
        <v>0</v>
      </c>
    </row>
    <row r="206" spans="2:4">
      <c r="B206" s="5"/>
      <c r="C206" s="135">
        <v>0</v>
      </c>
      <c r="D206" s="135">
        <v>0</v>
      </c>
    </row>
    <row r="207" spans="2:4">
      <c r="B207" s="5"/>
      <c r="C207" s="135">
        <v>0</v>
      </c>
      <c r="D207" s="135">
        <v>0</v>
      </c>
    </row>
    <row r="208" spans="2:4">
      <c r="B208" s="5"/>
      <c r="C208" s="135">
        <v>0</v>
      </c>
      <c r="D208" s="135">
        <v>0</v>
      </c>
    </row>
    <row r="209" spans="2:4">
      <c r="B209" s="5"/>
      <c r="C209" s="135">
        <v>0</v>
      </c>
      <c r="D209" s="135">
        <v>0</v>
      </c>
    </row>
    <row r="210" spans="2:4">
      <c r="B210" s="5"/>
      <c r="C210" s="135">
        <v>0</v>
      </c>
      <c r="D210" s="135">
        <v>0</v>
      </c>
    </row>
    <row r="211" spans="2:4">
      <c r="B211" s="5"/>
      <c r="C211" s="135">
        <v>0</v>
      </c>
      <c r="D211" s="135">
        <v>0</v>
      </c>
    </row>
    <row r="212" spans="2:4">
      <c r="B212" s="5"/>
      <c r="C212" s="135">
        <v>0</v>
      </c>
      <c r="D212" s="135">
        <v>0</v>
      </c>
    </row>
    <row r="213" spans="2:4">
      <c r="B213" s="5"/>
      <c r="C213" s="135">
        <v>0</v>
      </c>
      <c r="D213" s="135">
        <v>0</v>
      </c>
    </row>
    <row r="214" spans="2:4">
      <c r="B214" s="5"/>
      <c r="C214" s="135">
        <v>0</v>
      </c>
      <c r="D214" s="135">
        <v>0</v>
      </c>
    </row>
    <row r="215" spans="2:4">
      <c r="B215" s="5"/>
      <c r="C215" s="135">
        <v>0</v>
      </c>
      <c r="D215" s="135">
        <v>0</v>
      </c>
    </row>
    <row r="216" spans="2:4">
      <c r="B216" s="5"/>
      <c r="C216" s="135">
        <v>0</v>
      </c>
      <c r="D216" s="135">
        <v>0</v>
      </c>
    </row>
    <row r="217" spans="2:4">
      <c r="B217" s="5"/>
      <c r="C217" s="135">
        <v>0</v>
      </c>
      <c r="D217" s="135">
        <v>0</v>
      </c>
    </row>
    <row r="218" spans="2:4">
      <c r="B218" s="5"/>
      <c r="C218" s="135">
        <v>0</v>
      </c>
      <c r="D218" s="135">
        <v>0</v>
      </c>
    </row>
    <row r="219" spans="2:4">
      <c r="B219" s="5"/>
      <c r="C219" s="135">
        <v>0</v>
      </c>
      <c r="D219" s="135">
        <v>0</v>
      </c>
    </row>
    <row r="220" spans="2:4">
      <c r="B220" s="5"/>
      <c r="C220" s="135">
        <v>0</v>
      </c>
      <c r="D220" s="135">
        <v>0</v>
      </c>
    </row>
    <row r="221" spans="2:4">
      <c r="B221" s="5"/>
      <c r="C221" s="135">
        <v>0</v>
      </c>
      <c r="D221" s="135">
        <v>0</v>
      </c>
    </row>
    <row r="222" spans="2:4">
      <c r="B222" s="5"/>
      <c r="C222" s="135">
        <v>0</v>
      </c>
      <c r="D222" s="135">
        <v>0</v>
      </c>
    </row>
    <row r="223" spans="2:4">
      <c r="B223" s="5"/>
      <c r="C223" s="135">
        <v>0</v>
      </c>
      <c r="D223" s="135">
        <v>0</v>
      </c>
    </row>
    <row r="224" spans="2:4">
      <c r="B224" s="5"/>
      <c r="C224" s="135">
        <v>0</v>
      </c>
      <c r="D224" s="135">
        <v>0</v>
      </c>
    </row>
    <row r="225" spans="2:4">
      <c r="B225" s="5"/>
      <c r="C225" s="135">
        <v>0</v>
      </c>
      <c r="D225" s="135">
        <v>0</v>
      </c>
    </row>
    <row r="226" spans="2:4">
      <c r="B226" s="5"/>
      <c r="C226" s="135">
        <v>0</v>
      </c>
      <c r="D226" s="135">
        <v>0</v>
      </c>
    </row>
    <row r="227" spans="2:4">
      <c r="B227" s="5"/>
      <c r="C227" s="135">
        <v>0</v>
      </c>
      <c r="D227" s="135">
        <v>0</v>
      </c>
    </row>
    <row r="228" spans="2:4">
      <c r="B228" s="5"/>
      <c r="C228" s="135">
        <v>0</v>
      </c>
      <c r="D228" s="135">
        <v>0</v>
      </c>
    </row>
    <row r="229" spans="2:4">
      <c r="B229" s="5"/>
      <c r="C229" s="135">
        <v>0</v>
      </c>
      <c r="D229" s="135">
        <v>0</v>
      </c>
    </row>
    <row r="230" spans="2:4">
      <c r="B230" s="5"/>
      <c r="C230" s="135">
        <v>0</v>
      </c>
      <c r="D230" s="135">
        <v>0</v>
      </c>
    </row>
    <row r="231" spans="2:4">
      <c r="B231" s="5"/>
      <c r="C231" s="135">
        <v>0</v>
      </c>
      <c r="D231" s="135">
        <v>0</v>
      </c>
    </row>
    <row r="232" spans="2:4">
      <c r="B232" s="5"/>
      <c r="C232" s="135">
        <v>0</v>
      </c>
      <c r="D232" s="135">
        <v>0</v>
      </c>
    </row>
    <row r="233" spans="2:4">
      <c r="B233" s="5"/>
      <c r="C233" s="135">
        <v>0</v>
      </c>
      <c r="D233" s="135">
        <v>0</v>
      </c>
    </row>
    <row r="234" spans="2:4">
      <c r="B234" s="5"/>
      <c r="C234" s="135">
        <v>0</v>
      </c>
      <c r="D234" s="135">
        <v>0</v>
      </c>
    </row>
    <row r="235" spans="2:4">
      <c r="B235" s="5"/>
      <c r="C235" s="135">
        <v>0</v>
      </c>
      <c r="D235" s="135">
        <v>0</v>
      </c>
    </row>
    <row r="236" spans="2:4">
      <c r="B236" s="5"/>
      <c r="C236" s="135">
        <v>0</v>
      </c>
      <c r="D236" s="135">
        <v>0</v>
      </c>
    </row>
    <row r="237" spans="2:4">
      <c r="B237" s="5"/>
      <c r="C237" s="135">
        <v>0</v>
      </c>
      <c r="D237" s="135">
        <v>0</v>
      </c>
    </row>
    <row r="238" spans="2:4">
      <c r="B238" s="5"/>
      <c r="C238" s="135">
        <v>0</v>
      </c>
      <c r="D238" s="135">
        <v>0</v>
      </c>
    </row>
    <row r="239" spans="2:4">
      <c r="B239" s="5"/>
      <c r="C239" s="135">
        <v>0</v>
      </c>
      <c r="D239" s="135">
        <v>0</v>
      </c>
    </row>
    <row r="240" spans="2:4">
      <c r="B240" s="5"/>
      <c r="C240" s="135">
        <v>0</v>
      </c>
      <c r="D240" s="135">
        <v>0</v>
      </c>
    </row>
    <row r="241" spans="2:4">
      <c r="B241" s="5"/>
      <c r="C241" s="135">
        <v>0</v>
      </c>
      <c r="D241" s="135">
        <v>0</v>
      </c>
    </row>
    <row r="242" spans="2:4">
      <c r="B242" s="5"/>
      <c r="C242" s="135">
        <v>0</v>
      </c>
      <c r="D242" s="135">
        <v>0</v>
      </c>
    </row>
    <row r="243" spans="2:4">
      <c r="B243" s="5"/>
      <c r="C243" s="135">
        <v>0</v>
      </c>
      <c r="D243" s="135">
        <v>0</v>
      </c>
    </row>
    <row r="244" spans="2:4">
      <c r="B244" s="5"/>
      <c r="C244" s="135">
        <v>0</v>
      </c>
      <c r="D244" s="135">
        <v>0</v>
      </c>
    </row>
    <row r="245" spans="2:4">
      <c r="B245" s="5"/>
      <c r="C245" s="135">
        <v>0</v>
      </c>
      <c r="D245" s="135">
        <v>0</v>
      </c>
    </row>
    <row r="246" spans="2:4">
      <c r="B246" s="5"/>
      <c r="C246" s="135">
        <v>0</v>
      </c>
      <c r="D246" s="135">
        <v>0</v>
      </c>
    </row>
    <row r="247" spans="2:4">
      <c r="B247" s="5"/>
      <c r="C247" s="135">
        <v>0</v>
      </c>
      <c r="D247" s="135">
        <v>0</v>
      </c>
    </row>
    <row r="248" spans="2:4">
      <c r="B248" s="5"/>
      <c r="C248" s="135">
        <v>0</v>
      </c>
      <c r="D248" s="135">
        <v>0</v>
      </c>
    </row>
    <row r="249" spans="2:4">
      <c r="B249" s="136" t="s">
        <v>105</v>
      </c>
      <c r="C249" s="137">
        <f>SUM(C15:C248)</f>
        <v>0</v>
      </c>
      <c r="D249" s="137">
        <f>SUM(D15:D248)</f>
        <v>0</v>
      </c>
    </row>
    <row r="250" spans="2:4">
      <c r="B250" s="895" t="s">
        <v>140</v>
      </c>
      <c r="C250" s="895"/>
      <c r="D250" s="138">
        <f>D13-C249+D249</f>
        <v>0</v>
      </c>
    </row>
    <row r="255" spans="2:4">
      <c r="B255" s="878" t="s">
        <v>141</v>
      </c>
      <c r="C255" s="878"/>
      <c r="D255" s="878"/>
    </row>
    <row r="256" spans="2:4">
      <c r="B256" s="879" t="s">
        <v>142</v>
      </c>
      <c r="C256" s="879"/>
      <c r="D256" s="879"/>
    </row>
  </sheetData>
  <sheetProtection password="B090" sheet="1" objects="1" scenarios="1"/>
  <mergeCells count="9">
    <mergeCell ref="B13:C13"/>
    <mergeCell ref="B250:C250"/>
    <mergeCell ref="B255:D255"/>
    <mergeCell ref="B256:D256"/>
    <mergeCell ref="B3:D3"/>
    <mergeCell ref="B4:D4"/>
    <mergeCell ref="B5:D5"/>
    <mergeCell ref="A8:E8"/>
    <mergeCell ref="A10:E10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F357"/>
  <sheetViews>
    <sheetView topLeftCell="A8" workbookViewId="0">
      <selection activeCell="B21" sqref="B21"/>
    </sheetView>
  </sheetViews>
  <sheetFormatPr defaultColWidth="9.140625" defaultRowHeight="15"/>
  <cols>
    <col min="1" max="1" width="25.5703125" style="1" customWidth="1"/>
    <col min="2" max="2" width="29.140625" style="107" customWidth="1"/>
    <col min="3" max="4" width="29.140625" style="1" customWidth="1"/>
    <col min="5" max="5" width="23.28515625" style="1" customWidth="1"/>
    <col min="6" max="6" width="11.7109375" style="1" bestFit="1" customWidth="1"/>
    <col min="7" max="16384" width="9.140625" style="1"/>
  </cols>
  <sheetData>
    <row r="3" spans="1:5" ht="15.75">
      <c r="A3" s="888" t="s">
        <v>0</v>
      </c>
      <c r="B3" s="888"/>
      <c r="C3" s="888"/>
      <c r="D3" s="888"/>
      <c r="E3" s="888"/>
    </row>
    <row r="4" spans="1:5" ht="15.75">
      <c r="A4" s="888" t="s">
        <v>1</v>
      </c>
      <c r="B4" s="888"/>
      <c r="C4" s="888"/>
      <c r="D4" s="888"/>
      <c r="E4" s="888"/>
    </row>
    <row r="5" spans="1:5" ht="15.75">
      <c r="A5" s="888" t="s">
        <v>4</v>
      </c>
      <c r="B5" s="888"/>
      <c r="C5" s="888"/>
      <c r="D5" s="888"/>
      <c r="E5" s="888"/>
    </row>
    <row r="8" spans="1:5" ht="47.25" customHeight="1">
      <c r="A8" s="891" t="s">
        <v>528</v>
      </c>
      <c r="B8" s="892"/>
      <c r="C8" s="892"/>
      <c r="D8" s="892"/>
      <c r="E8" s="892"/>
    </row>
    <row r="10" spans="1:5" ht="45.75" customHeight="1">
      <c r="A10" s="893" t="s">
        <v>531</v>
      </c>
      <c r="B10" s="894"/>
      <c r="C10" s="894"/>
      <c r="D10" s="894"/>
      <c r="E10" s="894"/>
    </row>
    <row r="13" spans="1:5">
      <c r="B13" s="889" t="s">
        <v>137</v>
      </c>
      <c r="C13" s="889"/>
      <c r="D13" s="133">
        <v>0</v>
      </c>
    </row>
    <row r="14" spans="1:5">
      <c r="B14" s="134" t="s">
        <v>123</v>
      </c>
      <c r="C14" s="134" t="s">
        <v>138</v>
      </c>
      <c r="D14" s="134" t="s">
        <v>139</v>
      </c>
    </row>
    <row r="15" spans="1:5">
      <c r="B15" s="203"/>
      <c r="C15" s="450">
        <v>0</v>
      </c>
      <c r="D15" s="450">
        <v>0</v>
      </c>
    </row>
    <row r="16" spans="1:5">
      <c r="B16" s="203"/>
      <c r="C16" s="450">
        <v>0</v>
      </c>
      <c r="D16" s="450">
        <v>0</v>
      </c>
    </row>
    <row r="17" spans="2:4">
      <c r="B17" s="203"/>
      <c r="C17" s="450">
        <v>0</v>
      </c>
      <c r="D17" s="450">
        <v>0</v>
      </c>
    </row>
    <row r="18" spans="2:4">
      <c r="B18" s="203"/>
      <c r="C18" s="450">
        <v>0</v>
      </c>
      <c r="D18" s="450">
        <v>0</v>
      </c>
    </row>
    <row r="19" spans="2:4">
      <c r="B19" s="203"/>
      <c r="C19" s="450">
        <v>0</v>
      </c>
      <c r="D19" s="450">
        <v>0</v>
      </c>
    </row>
    <row r="20" spans="2:4">
      <c r="B20" s="203"/>
      <c r="C20" s="450">
        <v>0</v>
      </c>
      <c r="D20" s="450">
        <v>0</v>
      </c>
    </row>
    <row r="21" spans="2:4">
      <c r="B21" s="203"/>
      <c r="C21" s="450">
        <v>0</v>
      </c>
      <c r="D21" s="450">
        <v>0</v>
      </c>
    </row>
    <row r="22" spans="2:4">
      <c r="B22" s="203"/>
      <c r="C22" s="450">
        <v>0</v>
      </c>
      <c r="D22" s="450">
        <v>0</v>
      </c>
    </row>
    <row r="23" spans="2:4">
      <c r="B23" s="203"/>
      <c r="C23" s="450">
        <v>0</v>
      </c>
      <c r="D23" s="450">
        <v>0</v>
      </c>
    </row>
    <row r="24" spans="2:4">
      <c r="B24" s="203"/>
      <c r="C24" s="450">
        <v>0</v>
      </c>
      <c r="D24" s="450">
        <v>0</v>
      </c>
    </row>
    <row r="25" spans="2:4">
      <c r="B25" s="203"/>
      <c r="C25" s="450">
        <v>0</v>
      </c>
      <c r="D25" s="450">
        <v>0</v>
      </c>
    </row>
    <row r="26" spans="2:4">
      <c r="B26" s="203"/>
      <c r="C26" s="450">
        <v>0</v>
      </c>
      <c r="D26" s="450">
        <v>0</v>
      </c>
    </row>
    <row r="27" spans="2:4">
      <c r="B27" s="203"/>
      <c r="C27" s="450">
        <v>0</v>
      </c>
      <c r="D27" s="450">
        <v>0</v>
      </c>
    </row>
    <row r="28" spans="2:4">
      <c r="B28" s="203"/>
      <c r="C28" s="450">
        <v>0</v>
      </c>
      <c r="D28" s="450">
        <v>0</v>
      </c>
    </row>
    <row r="29" spans="2:4">
      <c r="B29" s="203"/>
      <c r="C29" s="450">
        <v>0</v>
      </c>
      <c r="D29" s="450">
        <v>0</v>
      </c>
    </row>
    <row r="30" spans="2:4">
      <c r="B30" s="203"/>
      <c r="C30" s="450">
        <v>0</v>
      </c>
      <c r="D30" s="450">
        <v>0</v>
      </c>
    </row>
    <row r="31" spans="2:4">
      <c r="B31" s="203"/>
      <c r="C31" s="450">
        <v>0</v>
      </c>
      <c r="D31" s="450">
        <v>0</v>
      </c>
    </row>
    <row r="32" spans="2:4">
      <c r="B32" s="203"/>
      <c r="C32" s="450">
        <v>0</v>
      </c>
      <c r="D32" s="450">
        <v>0</v>
      </c>
    </row>
    <row r="33" spans="2:4">
      <c r="B33" s="203"/>
      <c r="C33" s="450">
        <v>0</v>
      </c>
      <c r="D33" s="450">
        <v>0</v>
      </c>
    </row>
    <row r="34" spans="2:4">
      <c r="B34" s="203"/>
      <c r="C34" s="450">
        <v>0</v>
      </c>
      <c r="D34" s="450">
        <v>0</v>
      </c>
    </row>
    <row r="35" spans="2:4">
      <c r="B35" s="203"/>
      <c r="C35" s="450">
        <v>0</v>
      </c>
      <c r="D35" s="450">
        <v>0</v>
      </c>
    </row>
    <row r="36" spans="2:4">
      <c r="B36" s="203"/>
      <c r="C36" s="450">
        <v>0</v>
      </c>
      <c r="D36" s="450">
        <v>0</v>
      </c>
    </row>
    <row r="37" spans="2:4">
      <c r="B37" s="203"/>
      <c r="C37" s="450">
        <v>0</v>
      </c>
      <c r="D37" s="450">
        <v>0</v>
      </c>
    </row>
    <row r="38" spans="2:4">
      <c r="B38" s="203"/>
      <c r="C38" s="450">
        <v>0</v>
      </c>
      <c r="D38" s="450">
        <v>0</v>
      </c>
    </row>
    <row r="39" spans="2:4">
      <c r="B39" s="203"/>
      <c r="C39" s="450">
        <v>0</v>
      </c>
      <c r="D39" s="450">
        <v>0</v>
      </c>
    </row>
    <row r="40" spans="2:4">
      <c r="B40" s="203"/>
      <c r="C40" s="450">
        <v>0</v>
      </c>
      <c r="D40" s="450">
        <v>0</v>
      </c>
    </row>
    <row r="41" spans="2:4">
      <c r="B41" s="203"/>
      <c r="C41" s="450">
        <v>0</v>
      </c>
      <c r="D41" s="450">
        <v>0</v>
      </c>
    </row>
    <row r="42" spans="2:4">
      <c r="B42" s="203"/>
      <c r="C42" s="450">
        <v>0</v>
      </c>
      <c r="D42" s="450">
        <v>0</v>
      </c>
    </row>
    <row r="43" spans="2:4">
      <c r="B43" s="203"/>
      <c r="C43" s="450">
        <v>0</v>
      </c>
      <c r="D43" s="450">
        <v>0</v>
      </c>
    </row>
    <row r="44" spans="2:4">
      <c r="B44" s="203"/>
      <c r="C44" s="450">
        <v>0</v>
      </c>
      <c r="D44" s="450">
        <v>0</v>
      </c>
    </row>
    <row r="45" spans="2:4">
      <c r="B45" s="203"/>
      <c r="C45" s="450">
        <v>0</v>
      </c>
      <c r="D45" s="450">
        <v>0</v>
      </c>
    </row>
    <row r="46" spans="2:4">
      <c r="B46" s="203"/>
      <c r="C46" s="450">
        <v>0</v>
      </c>
      <c r="D46" s="450">
        <v>0</v>
      </c>
    </row>
    <row r="47" spans="2:4">
      <c r="B47" s="203"/>
      <c r="C47" s="450">
        <v>0</v>
      </c>
      <c r="D47" s="450">
        <v>0</v>
      </c>
    </row>
    <row r="48" spans="2:4">
      <c r="B48" s="203"/>
      <c r="C48" s="450">
        <v>0</v>
      </c>
      <c r="D48" s="450">
        <v>0</v>
      </c>
    </row>
    <row r="49" spans="2:4">
      <c r="B49" s="203"/>
      <c r="C49" s="450">
        <v>0</v>
      </c>
      <c r="D49" s="450">
        <v>0</v>
      </c>
    </row>
    <row r="50" spans="2:4">
      <c r="B50" s="203"/>
      <c r="C50" s="450">
        <v>0</v>
      </c>
      <c r="D50" s="450">
        <v>0</v>
      </c>
    </row>
    <row r="51" spans="2:4">
      <c r="B51" s="203"/>
      <c r="C51" s="450">
        <v>0</v>
      </c>
      <c r="D51" s="450">
        <v>0</v>
      </c>
    </row>
    <row r="52" spans="2:4">
      <c r="B52" s="203"/>
      <c r="C52" s="450">
        <v>0</v>
      </c>
      <c r="D52" s="450">
        <v>0</v>
      </c>
    </row>
    <row r="53" spans="2:4">
      <c r="B53" s="203"/>
      <c r="C53" s="450">
        <v>0</v>
      </c>
      <c r="D53" s="450">
        <v>0</v>
      </c>
    </row>
    <row r="54" spans="2:4">
      <c r="B54" s="203"/>
      <c r="C54" s="450">
        <v>0</v>
      </c>
      <c r="D54" s="450">
        <v>0</v>
      </c>
    </row>
    <row r="55" spans="2:4">
      <c r="B55" s="203"/>
      <c r="C55" s="450">
        <v>0</v>
      </c>
      <c r="D55" s="450">
        <v>0</v>
      </c>
    </row>
    <row r="56" spans="2:4">
      <c r="B56" s="203"/>
      <c r="C56" s="450">
        <v>0</v>
      </c>
      <c r="D56" s="450">
        <v>0</v>
      </c>
    </row>
    <row r="57" spans="2:4">
      <c r="B57" s="203"/>
      <c r="C57" s="450">
        <v>0</v>
      </c>
      <c r="D57" s="450">
        <v>0</v>
      </c>
    </row>
    <row r="58" spans="2:4">
      <c r="B58" s="203"/>
      <c r="C58" s="450">
        <v>0</v>
      </c>
      <c r="D58" s="450">
        <v>0</v>
      </c>
    </row>
    <row r="59" spans="2:4">
      <c r="B59" s="203"/>
      <c r="C59" s="450">
        <v>0</v>
      </c>
      <c r="D59" s="450">
        <v>0</v>
      </c>
    </row>
    <row r="60" spans="2:4">
      <c r="B60" s="203"/>
      <c r="C60" s="450">
        <v>0</v>
      </c>
      <c r="D60" s="450">
        <v>0</v>
      </c>
    </row>
    <row r="61" spans="2:4">
      <c r="B61" s="203"/>
      <c r="C61" s="450">
        <v>0</v>
      </c>
      <c r="D61" s="450">
        <v>0</v>
      </c>
    </row>
    <row r="62" spans="2:4">
      <c r="B62" s="203"/>
      <c r="C62" s="450">
        <v>0</v>
      </c>
      <c r="D62" s="450">
        <v>0</v>
      </c>
    </row>
    <row r="63" spans="2:4">
      <c r="B63" s="203"/>
      <c r="C63" s="450">
        <v>0</v>
      </c>
      <c r="D63" s="450">
        <v>0</v>
      </c>
    </row>
    <row r="64" spans="2:4">
      <c r="B64" s="203"/>
      <c r="C64" s="450">
        <v>0</v>
      </c>
      <c r="D64" s="450">
        <v>0</v>
      </c>
    </row>
    <row r="65" spans="2:4">
      <c r="B65" s="203"/>
      <c r="C65" s="450">
        <v>0</v>
      </c>
      <c r="D65" s="450">
        <v>0</v>
      </c>
    </row>
    <row r="66" spans="2:4">
      <c r="B66" s="203"/>
      <c r="C66" s="450">
        <v>0</v>
      </c>
      <c r="D66" s="450">
        <v>0</v>
      </c>
    </row>
    <row r="67" spans="2:4">
      <c r="B67" s="203"/>
      <c r="C67" s="450">
        <v>0</v>
      </c>
      <c r="D67" s="450">
        <v>0</v>
      </c>
    </row>
    <row r="68" spans="2:4">
      <c r="B68" s="203"/>
      <c r="C68" s="450">
        <v>0</v>
      </c>
      <c r="D68" s="450">
        <v>0</v>
      </c>
    </row>
    <row r="69" spans="2:4">
      <c r="B69" s="203"/>
      <c r="C69" s="450">
        <v>0</v>
      </c>
      <c r="D69" s="450">
        <v>0</v>
      </c>
    </row>
    <row r="70" spans="2:4">
      <c r="B70" s="203"/>
      <c r="C70" s="450">
        <v>0</v>
      </c>
      <c r="D70" s="450">
        <v>0</v>
      </c>
    </row>
    <row r="71" spans="2:4">
      <c r="B71" s="203"/>
      <c r="C71" s="450">
        <v>0</v>
      </c>
      <c r="D71" s="450">
        <v>0</v>
      </c>
    </row>
    <row r="72" spans="2:4">
      <c r="B72" s="203"/>
      <c r="C72" s="450">
        <v>0</v>
      </c>
      <c r="D72" s="450">
        <v>0</v>
      </c>
    </row>
    <row r="73" spans="2:4">
      <c r="B73" s="203"/>
      <c r="C73" s="450"/>
      <c r="D73" s="450"/>
    </row>
    <row r="74" spans="2:4">
      <c r="B74" s="203"/>
      <c r="C74" s="450"/>
      <c r="D74" s="450"/>
    </row>
    <row r="75" spans="2:4">
      <c r="B75" s="203"/>
      <c r="C75" s="450"/>
      <c r="D75" s="450"/>
    </row>
    <row r="76" spans="2:4">
      <c r="B76" s="203"/>
      <c r="C76" s="450"/>
      <c r="D76" s="450"/>
    </row>
    <row r="77" spans="2:4">
      <c r="B77" s="203"/>
      <c r="C77" s="450"/>
      <c r="D77" s="450"/>
    </row>
    <row r="78" spans="2:4">
      <c r="B78" s="203"/>
      <c r="C78" s="450"/>
      <c r="D78" s="450"/>
    </row>
    <row r="79" spans="2:4">
      <c r="B79" s="203"/>
      <c r="C79" s="450"/>
      <c r="D79" s="450"/>
    </row>
    <row r="80" spans="2:4">
      <c r="B80" s="203"/>
      <c r="C80" s="450"/>
      <c r="D80" s="450"/>
    </row>
    <row r="81" spans="1:6">
      <c r="B81" s="203"/>
      <c r="C81" s="450"/>
      <c r="D81" s="450"/>
    </row>
    <row r="82" spans="1:6">
      <c r="B82" s="203"/>
      <c r="C82" s="450"/>
      <c r="D82" s="450"/>
    </row>
    <row r="83" spans="1:6">
      <c r="B83" s="203"/>
      <c r="C83" s="450"/>
      <c r="D83" s="450"/>
    </row>
    <row r="84" spans="1:6">
      <c r="B84" s="203"/>
      <c r="C84" s="450"/>
      <c r="D84" s="450"/>
    </row>
    <row r="85" spans="1:6">
      <c r="B85" s="203"/>
      <c r="C85" s="450"/>
      <c r="D85" s="450"/>
    </row>
    <row r="86" spans="1:6">
      <c r="B86" s="203"/>
      <c r="C86" s="450"/>
      <c r="D86" s="450"/>
    </row>
    <row r="87" spans="1:6">
      <c r="B87" s="203"/>
      <c r="C87" s="450"/>
      <c r="D87" s="450"/>
    </row>
    <row r="88" spans="1:6">
      <c r="B88" s="203"/>
      <c r="C88" s="450"/>
      <c r="D88" s="450"/>
    </row>
    <row r="89" spans="1:6">
      <c r="B89" s="203"/>
      <c r="C89" s="450"/>
      <c r="D89" s="450"/>
    </row>
    <row r="90" spans="1:6">
      <c r="A90" s="417"/>
      <c r="B90" s="203"/>
      <c r="C90" s="450"/>
      <c r="D90" s="450"/>
      <c r="E90" s="417"/>
      <c r="F90" s="418"/>
    </row>
    <row r="91" spans="1:6">
      <c r="B91" s="203"/>
      <c r="C91" s="450"/>
      <c r="D91" s="450"/>
    </row>
    <row r="92" spans="1:6">
      <c r="B92" s="203"/>
      <c r="C92" s="450"/>
      <c r="D92" s="450"/>
    </row>
    <row r="93" spans="1:6">
      <c r="B93" s="203"/>
      <c r="C93" s="450"/>
      <c r="D93" s="450"/>
    </row>
    <row r="94" spans="1:6">
      <c r="B94" s="203"/>
      <c r="C94" s="450"/>
      <c r="D94" s="450"/>
    </row>
    <row r="95" spans="1:6">
      <c r="B95" s="203"/>
      <c r="C95" s="450"/>
      <c r="D95" s="450"/>
    </row>
    <row r="96" spans="1:6">
      <c r="B96" s="203"/>
      <c r="C96" s="450"/>
      <c r="D96" s="450"/>
    </row>
    <row r="97" spans="2:4">
      <c r="B97" s="203"/>
      <c r="C97" s="450"/>
      <c r="D97" s="450"/>
    </row>
    <row r="98" spans="2:4">
      <c r="B98" s="203"/>
      <c r="C98" s="450"/>
      <c r="D98" s="450"/>
    </row>
    <row r="99" spans="2:4">
      <c r="B99" s="203"/>
      <c r="C99" s="450"/>
      <c r="D99" s="450"/>
    </row>
    <row r="100" spans="2:4">
      <c r="B100" s="203"/>
      <c r="C100" s="450"/>
      <c r="D100" s="450"/>
    </row>
    <row r="101" spans="2:4">
      <c r="B101" s="203"/>
      <c r="C101" s="450">
        <v>0</v>
      </c>
      <c r="D101" s="450">
        <v>0</v>
      </c>
    </row>
    <row r="102" spans="2:4">
      <c r="B102" s="203"/>
      <c r="C102" s="450">
        <v>0</v>
      </c>
      <c r="D102" s="450">
        <v>0</v>
      </c>
    </row>
    <row r="103" spans="2:4">
      <c r="B103" s="203"/>
      <c r="C103" s="450">
        <v>0</v>
      </c>
      <c r="D103" s="450">
        <v>0</v>
      </c>
    </row>
    <row r="104" spans="2:4">
      <c r="B104" s="203"/>
      <c r="C104" s="450">
        <v>0</v>
      </c>
      <c r="D104" s="450">
        <v>0</v>
      </c>
    </row>
    <row r="105" spans="2:4">
      <c r="B105" s="203"/>
      <c r="C105" s="450">
        <v>0</v>
      </c>
      <c r="D105" s="450">
        <v>0</v>
      </c>
    </row>
    <row r="106" spans="2:4">
      <c r="B106" s="203"/>
      <c r="C106" s="450">
        <v>0</v>
      </c>
      <c r="D106" s="450">
        <v>0</v>
      </c>
    </row>
    <row r="107" spans="2:4">
      <c r="B107" s="203"/>
      <c r="C107" s="450">
        <v>0</v>
      </c>
      <c r="D107" s="450">
        <v>0</v>
      </c>
    </row>
    <row r="108" spans="2:4">
      <c r="B108" s="203"/>
      <c r="C108" s="450">
        <v>0</v>
      </c>
      <c r="D108" s="450">
        <v>0</v>
      </c>
    </row>
    <row r="109" spans="2:4">
      <c r="B109" s="203"/>
      <c r="C109" s="450">
        <v>0</v>
      </c>
      <c r="D109" s="450">
        <v>0</v>
      </c>
    </row>
    <row r="110" spans="2:4">
      <c r="B110" s="203"/>
      <c r="C110" s="450">
        <v>0</v>
      </c>
      <c r="D110" s="450">
        <v>0</v>
      </c>
    </row>
    <row r="111" spans="2:4">
      <c r="B111" s="203"/>
      <c r="C111" s="450">
        <v>0</v>
      </c>
      <c r="D111" s="450">
        <v>0</v>
      </c>
    </row>
    <row r="112" spans="2:4">
      <c r="B112" s="203"/>
      <c r="C112" s="450">
        <v>0</v>
      </c>
      <c r="D112" s="450">
        <v>0</v>
      </c>
    </row>
    <row r="113" spans="2:4">
      <c r="B113" s="203"/>
      <c r="C113" s="450">
        <v>0</v>
      </c>
      <c r="D113" s="450">
        <v>0</v>
      </c>
    </row>
    <row r="114" spans="2:4">
      <c r="B114" s="203"/>
      <c r="C114" s="450">
        <v>0</v>
      </c>
      <c r="D114" s="450">
        <v>0</v>
      </c>
    </row>
    <row r="115" spans="2:4">
      <c r="B115" s="203"/>
      <c r="C115" s="450">
        <v>0</v>
      </c>
      <c r="D115" s="450">
        <v>0</v>
      </c>
    </row>
    <row r="116" spans="2:4">
      <c r="B116" s="203"/>
      <c r="C116" s="450">
        <v>0</v>
      </c>
      <c r="D116" s="450">
        <v>0</v>
      </c>
    </row>
    <row r="117" spans="2:4">
      <c r="B117" s="203"/>
      <c r="C117" s="450">
        <v>0</v>
      </c>
      <c r="D117" s="450">
        <v>0</v>
      </c>
    </row>
    <row r="118" spans="2:4">
      <c r="B118" s="203"/>
      <c r="C118" s="450">
        <v>0</v>
      </c>
      <c r="D118" s="450">
        <v>0</v>
      </c>
    </row>
    <row r="119" spans="2:4">
      <c r="B119" s="203"/>
      <c r="C119" s="450">
        <v>0</v>
      </c>
      <c r="D119" s="450">
        <v>0</v>
      </c>
    </row>
    <row r="120" spans="2:4">
      <c r="B120" s="203"/>
      <c r="C120" s="450">
        <v>0</v>
      </c>
      <c r="D120" s="450">
        <v>0</v>
      </c>
    </row>
    <row r="121" spans="2:4">
      <c r="B121" s="203"/>
      <c r="C121" s="450">
        <v>0</v>
      </c>
      <c r="D121" s="450">
        <v>0</v>
      </c>
    </row>
    <row r="122" spans="2:4">
      <c r="B122" s="203"/>
      <c r="C122" s="450">
        <v>0</v>
      </c>
      <c r="D122" s="450">
        <v>0</v>
      </c>
    </row>
    <row r="123" spans="2:4">
      <c r="B123" s="203"/>
      <c r="C123" s="450">
        <v>0</v>
      </c>
      <c r="D123" s="450">
        <v>0</v>
      </c>
    </row>
    <row r="124" spans="2:4">
      <c r="B124" s="203"/>
      <c r="C124" s="450">
        <v>0</v>
      </c>
      <c r="D124" s="450">
        <v>0</v>
      </c>
    </row>
    <row r="125" spans="2:4">
      <c r="B125" s="203"/>
      <c r="C125" s="450">
        <v>0</v>
      </c>
      <c r="D125" s="450">
        <v>0</v>
      </c>
    </row>
    <row r="126" spans="2:4">
      <c r="B126" s="203"/>
      <c r="C126" s="450">
        <v>0</v>
      </c>
      <c r="D126" s="450">
        <v>0</v>
      </c>
    </row>
    <row r="127" spans="2:4">
      <c r="B127" s="203"/>
      <c r="C127" s="450">
        <v>0</v>
      </c>
      <c r="D127" s="450">
        <v>0</v>
      </c>
    </row>
    <row r="128" spans="2:4">
      <c r="B128" s="203"/>
      <c r="C128" s="450">
        <v>0</v>
      </c>
      <c r="D128" s="450">
        <v>0</v>
      </c>
    </row>
    <row r="129" spans="2:4">
      <c r="B129" s="203"/>
      <c r="C129" s="450">
        <v>0</v>
      </c>
      <c r="D129" s="450">
        <v>0</v>
      </c>
    </row>
    <row r="130" spans="2:4">
      <c r="B130" s="203"/>
      <c r="C130" s="450">
        <v>0</v>
      </c>
      <c r="D130" s="450">
        <v>0</v>
      </c>
    </row>
    <row r="131" spans="2:4">
      <c r="B131" s="203"/>
      <c r="C131" s="450">
        <v>0</v>
      </c>
      <c r="D131" s="450">
        <v>0</v>
      </c>
    </row>
    <row r="132" spans="2:4">
      <c r="B132" s="203"/>
      <c r="C132" s="450">
        <v>0</v>
      </c>
      <c r="D132" s="450">
        <v>0</v>
      </c>
    </row>
    <row r="133" spans="2:4">
      <c r="B133" s="203"/>
      <c r="C133" s="450">
        <v>0</v>
      </c>
      <c r="D133" s="450">
        <v>0</v>
      </c>
    </row>
    <row r="134" spans="2:4">
      <c r="B134" s="203"/>
      <c r="C134" s="450">
        <v>0</v>
      </c>
      <c r="D134" s="450">
        <v>0</v>
      </c>
    </row>
    <row r="135" spans="2:4">
      <c r="B135" s="203"/>
      <c r="C135" s="450">
        <v>0</v>
      </c>
      <c r="D135" s="450">
        <v>0</v>
      </c>
    </row>
    <row r="136" spans="2:4">
      <c r="B136" s="203"/>
      <c r="C136" s="450">
        <v>0</v>
      </c>
      <c r="D136" s="450">
        <v>0</v>
      </c>
    </row>
    <row r="137" spans="2:4">
      <c r="B137" s="203"/>
      <c r="C137" s="450">
        <v>0</v>
      </c>
      <c r="D137" s="450">
        <v>0</v>
      </c>
    </row>
    <row r="138" spans="2:4">
      <c r="B138" s="203"/>
      <c r="C138" s="450">
        <v>0</v>
      </c>
      <c r="D138" s="450">
        <v>0</v>
      </c>
    </row>
    <row r="139" spans="2:4">
      <c r="B139" s="203"/>
      <c r="C139" s="450">
        <v>0</v>
      </c>
      <c r="D139" s="450">
        <v>0</v>
      </c>
    </row>
    <row r="140" spans="2:4">
      <c r="B140" s="203"/>
      <c r="C140" s="450">
        <v>0</v>
      </c>
      <c r="D140" s="450">
        <v>0</v>
      </c>
    </row>
    <row r="141" spans="2:4">
      <c r="B141" s="203"/>
      <c r="C141" s="450">
        <v>0</v>
      </c>
      <c r="D141" s="450">
        <v>0</v>
      </c>
    </row>
    <row r="142" spans="2:4">
      <c r="B142" s="203"/>
      <c r="C142" s="450">
        <v>0</v>
      </c>
      <c r="D142" s="450">
        <v>0</v>
      </c>
    </row>
    <row r="143" spans="2:4">
      <c r="B143" s="203"/>
      <c r="C143" s="450">
        <v>0</v>
      </c>
      <c r="D143" s="450">
        <v>0</v>
      </c>
    </row>
    <row r="144" spans="2:4">
      <c r="B144" s="203"/>
      <c r="C144" s="450">
        <v>0</v>
      </c>
      <c r="D144" s="450">
        <v>0</v>
      </c>
    </row>
    <row r="145" spans="2:4">
      <c r="B145" s="203"/>
      <c r="C145" s="450">
        <v>0</v>
      </c>
      <c r="D145" s="450">
        <v>0</v>
      </c>
    </row>
    <row r="146" spans="2:4">
      <c r="B146" s="203"/>
      <c r="C146" s="450">
        <v>0</v>
      </c>
      <c r="D146" s="450">
        <v>0</v>
      </c>
    </row>
    <row r="147" spans="2:4">
      <c r="B147" s="203"/>
      <c r="C147" s="450">
        <v>0</v>
      </c>
      <c r="D147" s="450">
        <v>0</v>
      </c>
    </row>
    <row r="148" spans="2:4">
      <c r="B148" s="203"/>
      <c r="C148" s="450">
        <v>0</v>
      </c>
      <c r="D148" s="450">
        <v>0</v>
      </c>
    </row>
    <row r="149" spans="2:4">
      <c r="B149" s="203"/>
      <c r="C149" s="450">
        <v>0</v>
      </c>
      <c r="D149" s="450">
        <v>0</v>
      </c>
    </row>
    <row r="150" spans="2:4">
      <c r="B150" s="203"/>
      <c r="C150" s="450">
        <v>0</v>
      </c>
      <c r="D150" s="450">
        <v>0</v>
      </c>
    </row>
    <row r="151" spans="2:4">
      <c r="B151" s="203"/>
      <c r="C151" s="450">
        <v>0</v>
      </c>
      <c r="D151" s="450">
        <v>0</v>
      </c>
    </row>
    <row r="152" spans="2:4">
      <c r="B152" s="203"/>
      <c r="C152" s="450">
        <v>0</v>
      </c>
      <c r="D152" s="450">
        <v>0</v>
      </c>
    </row>
    <row r="153" spans="2:4">
      <c r="B153" s="203"/>
      <c r="C153" s="450">
        <v>0</v>
      </c>
      <c r="D153" s="450">
        <v>0</v>
      </c>
    </row>
    <row r="154" spans="2:4">
      <c r="B154" s="203"/>
      <c r="C154" s="450">
        <v>0</v>
      </c>
      <c r="D154" s="450">
        <v>0</v>
      </c>
    </row>
    <row r="155" spans="2:4">
      <c r="B155" s="203"/>
      <c r="C155" s="450">
        <v>0</v>
      </c>
      <c r="D155" s="450">
        <v>0</v>
      </c>
    </row>
    <row r="156" spans="2:4">
      <c r="B156" s="203"/>
      <c r="C156" s="450">
        <v>0</v>
      </c>
      <c r="D156" s="450">
        <v>0</v>
      </c>
    </row>
    <row r="157" spans="2:4">
      <c r="B157" s="203"/>
      <c r="C157" s="450">
        <v>0</v>
      </c>
      <c r="D157" s="450">
        <v>0</v>
      </c>
    </row>
    <row r="158" spans="2:4">
      <c r="B158" s="203"/>
      <c r="C158" s="450">
        <v>0</v>
      </c>
      <c r="D158" s="450">
        <v>0</v>
      </c>
    </row>
    <row r="159" spans="2:4">
      <c r="B159" s="203"/>
      <c r="C159" s="450">
        <v>0</v>
      </c>
      <c r="D159" s="450">
        <v>0</v>
      </c>
    </row>
    <row r="160" spans="2:4">
      <c r="B160" s="203"/>
      <c r="C160" s="450">
        <v>0</v>
      </c>
      <c r="D160" s="450">
        <v>0</v>
      </c>
    </row>
    <row r="161" spans="2:4">
      <c r="B161" s="203"/>
      <c r="C161" s="450">
        <v>0</v>
      </c>
      <c r="D161" s="450">
        <v>0</v>
      </c>
    </row>
    <row r="162" spans="2:4">
      <c r="B162" s="203"/>
      <c r="C162" s="450">
        <v>0</v>
      </c>
      <c r="D162" s="450">
        <v>0</v>
      </c>
    </row>
    <row r="163" spans="2:4">
      <c r="B163" s="203"/>
      <c r="C163" s="450">
        <v>0</v>
      </c>
      <c r="D163" s="450">
        <v>0</v>
      </c>
    </row>
    <row r="164" spans="2:4">
      <c r="B164" s="203"/>
      <c r="C164" s="450">
        <v>0</v>
      </c>
      <c r="D164" s="450">
        <v>0</v>
      </c>
    </row>
    <row r="165" spans="2:4">
      <c r="B165" s="203"/>
      <c r="C165" s="450">
        <v>0</v>
      </c>
      <c r="D165" s="450">
        <v>0</v>
      </c>
    </row>
    <row r="166" spans="2:4">
      <c r="B166" s="203"/>
      <c r="C166" s="450">
        <v>0</v>
      </c>
      <c r="D166" s="450">
        <v>0</v>
      </c>
    </row>
    <row r="167" spans="2:4">
      <c r="B167" s="203"/>
      <c r="C167" s="450">
        <v>0</v>
      </c>
      <c r="D167" s="450">
        <v>0</v>
      </c>
    </row>
    <row r="168" spans="2:4">
      <c r="B168" s="203"/>
      <c r="C168" s="450">
        <v>0</v>
      </c>
      <c r="D168" s="450">
        <v>0</v>
      </c>
    </row>
    <row r="169" spans="2:4">
      <c r="B169" s="203"/>
      <c r="C169" s="450">
        <v>0</v>
      </c>
      <c r="D169" s="450">
        <v>0</v>
      </c>
    </row>
    <row r="170" spans="2:4">
      <c r="B170" s="203"/>
      <c r="C170" s="450">
        <v>0</v>
      </c>
      <c r="D170" s="450">
        <v>0</v>
      </c>
    </row>
    <row r="171" spans="2:4">
      <c r="B171" s="203"/>
      <c r="C171" s="450">
        <v>0</v>
      </c>
      <c r="D171" s="450">
        <v>0</v>
      </c>
    </row>
    <row r="172" spans="2:4">
      <c r="B172" s="203"/>
      <c r="C172" s="450">
        <v>0</v>
      </c>
      <c r="D172" s="450">
        <v>0</v>
      </c>
    </row>
    <row r="173" spans="2:4">
      <c r="B173" s="203"/>
      <c r="C173" s="450">
        <v>0</v>
      </c>
      <c r="D173" s="450">
        <v>0</v>
      </c>
    </row>
    <row r="174" spans="2:4">
      <c r="B174" s="203"/>
      <c r="C174" s="450">
        <v>0</v>
      </c>
      <c r="D174" s="450">
        <v>0</v>
      </c>
    </row>
    <row r="175" spans="2:4">
      <c r="B175" s="203"/>
      <c r="C175" s="450">
        <v>0</v>
      </c>
      <c r="D175" s="450">
        <v>0</v>
      </c>
    </row>
    <row r="176" spans="2:4">
      <c r="B176" s="203"/>
      <c r="C176" s="450">
        <v>0</v>
      </c>
      <c r="D176" s="450">
        <v>0</v>
      </c>
    </row>
    <row r="177" spans="2:4">
      <c r="B177" s="203"/>
      <c r="C177" s="450">
        <v>0</v>
      </c>
      <c r="D177" s="450">
        <v>0</v>
      </c>
    </row>
    <row r="178" spans="2:4">
      <c r="B178" s="203"/>
      <c r="C178" s="450">
        <v>0</v>
      </c>
      <c r="D178" s="450">
        <v>0</v>
      </c>
    </row>
    <row r="179" spans="2:4">
      <c r="B179" s="203"/>
      <c r="C179" s="450">
        <v>0</v>
      </c>
      <c r="D179" s="450">
        <v>0</v>
      </c>
    </row>
    <row r="180" spans="2:4">
      <c r="B180" s="203"/>
      <c r="C180" s="450">
        <v>0</v>
      </c>
      <c r="D180" s="450">
        <v>0</v>
      </c>
    </row>
    <row r="181" spans="2:4">
      <c r="B181" s="203"/>
      <c r="C181" s="450">
        <v>0</v>
      </c>
      <c r="D181" s="450">
        <v>0</v>
      </c>
    </row>
    <row r="182" spans="2:4">
      <c r="B182" s="203"/>
      <c r="C182" s="450">
        <v>0</v>
      </c>
      <c r="D182" s="450">
        <v>0</v>
      </c>
    </row>
    <row r="183" spans="2:4">
      <c r="B183" s="203"/>
      <c r="C183" s="450">
        <v>0</v>
      </c>
      <c r="D183" s="450">
        <v>0</v>
      </c>
    </row>
    <row r="184" spans="2:4">
      <c r="B184" s="203"/>
      <c r="C184" s="450">
        <v>0</v>
      </c>
      <c r="D184" s="450">
        <v>0</v>
      </c>
    </row>
    <row r="185" spans="2:4">
      <c r="B185" s="203"/>
      <c r="C185" s="450">
        <v>0</v>
      </c>
      <c r="D185" s="450">
        <v>0</v>
      </c>
    </row>
    <row r="186" spans="2:4">
      <c r="B186" s="203"/>
      <c r="C186" s="450">
        <v>0</v>
      </c>
      <c r="D186" s="450">
        <v>0</v>
      </c>
    </row>
    <row r="187" spans="2:4">
      <c r="B187" s="203"/>
      <c r="C187" s="450">
        <v>0</v>
      </c>
      <c r="D187" s="450">
        <v>0</v>
      </c>
    </row>
    <row r="188" spans="2:4">
      <c r="B188" s="203"/>
      <c r="C188" s="450">
        <v>0</v>
      </c>
      <c r="D188" s="450">
        <v>0</v>
      </c>
    </row>
    <row r="189" spans="2:4">
      <c r="B189" s="203"/>
      <c r="C189" s="450">
        <v>0</v>
      </c>
      <c r="D189" s="450">
        <v>0</v>
      </c>
    </row>
    <row r="190" spans="2:4">
      <c r="B190" s="203"/>
      <c r="C190" s="450">
        <v>0</v>
      </c>
      <c r="D190" s="450">
        <v>0</v>
      </c>
    </row>
    <row r="191" spans="2:4">
      <c r="B191" s="203"/>
      <c r="C191" s="450">
        <v>0</v>
      </c>
      <c r="D191" s="450">
        <v>0</v>
      </c>
    </row>
    <row r="192" spans="2:4">
      <c r="B192" s="203"/>
      <c r="C192" s="450">
        <v>0</v>
      </c>
      <c r="D192" s="450">
        <v>0</v>
      </c>
    </row>
    <row r="193" spans="2:4">
      <c r="B193" s="203"/>
      <c r="C193" s="450">
        <v>0</v>
      </c>
      <c r="D193" s="450">
        <v>0</v>
      </c>
    </row>
    <row r="194" spans="2:4">
      <c r="B194" s="203"/>
      <c r="C194" s="450">
        <v>0</v>
      </c>
      <c r="D194" s="450">
        <v>0</v>
      </c>
    </row>
    <row r="195" spans="2:4">
      <c r="B195" s="203"/>
      <c r="C195" s="450">
        <v>0</v>
      </c>
      <c r="D195" s="450">
        <v>0</v>
      </c>
    </row>
    <row r="196" spans="2:4">
      <c r="B196" s="203"/>
      <c r="C196" s="450">
        <v>0</v>
      </c>
      <c r="D196" s="450">
        <v>0</v>
      </c>
    </row>
    <row r="197" spans="2:4">
      <c r="B197" s="203"/>
      <c r="C197" s="450">
        <v>0</v>
      </c>
      <c r="D197" s="450">
        <v>0</v>
      </c>
    </row>
    <row r="198" spans="2:4">
      <c r="B198" s="203"/>
      <c r="C198" s="450">
        <v>0</v>
      </c>
      <c r="D198" s="450">
        <v>0</v>
      </c>
    </row>
    <row r="199" spans="2:4">
      <c r="B199" s="203"/>
      <c r="C199" s="450">
        <v>0</v>
      </c>
      <c r="D199" s="450">
        <v>0</v>
      </c>
    </row>
    <row r="200" spans="2:4">
      <c r="B200" s="203"/>
      <c r="C200" s="450">
        <v>0</v>
      </c>
      <c r="D200" s="450">
        <v>0</v>
      </c>
    </row>
    <row r="201" spans="2:4">
      <c r="B201" s="203"/>
      <c r="C201" s="450">
        <v>0</v>
      </c>
      <c r="D201" s="450">
        <v>0</v>
      </c>
    </row>
    <row r="202" spans="2:4">
      <c r="B202" s="203"/>
      <c r="C202" s="450">
        <v>0</v>
      </c>
      <c r="D202" s="450">
        <v>0</v>
      </c>
    </row>
    <row r="203" spans="2:4">
      <c r="B203" s="203"/>
      <c r="C203" s="450">
        <v>0</v>
      </c>
      <c r="D203" s="450">
        <v>0</v>
      </c>
    </row>
    <row r="204" spans="2:4">
      <c r="B204" s="203"/>
      <c r="C204" s="450">
        <v>0</v>
      </c>
      <c r="D204" s="450">
        <v>0</v>
      </c>
    </row>
    <row r="205" spans="2:4">
      <c r="B205" s="203"/>
      <c r="C205" s="450">
        <v>0</v>
      </c>
      <c r="D205" s="450">
        <v>0</v>
      </c>
    </row>
    <row r="206" spans="2:4">
      <c r="B206" s="203"/>
      <c r="C206" s="450">
        <v>0</v>
      </c>
      <c r="D206" s="450">
        <v>0</v>
      </c>
    </row>
    <row r="207" spans="2:4">
      <c r="B207" s="203"/>
      <c r="C207" s="450">
        <v>0</v>
      </c>
      <c r="D207" s="450">
        <v>0</v>
      </c>
    </row>
    <row r="208" spans="2:4">
      <c r="B208" s="203"/>
      <c r="C208" s="450">
        <v>0</v>
      </c>
      <c r="D208" s="450">
        <v>0</v>
      </c>
    </row>
    <row r="209" spans="2:4">
      <c r="B209" s="203"/>
      <c r="C209" s="450">
        <v>0</v>
      </c>
      <c r="D209" s="450">
        <v>0</v>
      </c>
    </row>
    <row r="210" spans="2:4">
      <c r="B210" s="203"/>
      <c r="C210" s="450">
        <v>0</v>
      </c>
      <c r="D210" s="450">
        <v>0</v>
      </c>
    </row>
    <row r="211" spans="2:4">
      <c r="B211" s="203"/>
      <c r="C211" s="450">
        <v>0</v>
      </c>
      <c r="D211" s="450">
        <v>0</v>
      </c>
    </row>
    <row r="212" spans="2:4">
      <c r="B212" s="203"/>
      <c r="C212" s="450">
        <v>0</v>
      </c>
      <c r="D212" s="450">
        <v>0</v>
      </c>
    </row>
    <row r="213" spans="2:4">
      <c r="B213" s="203"/>
      <c r="C213" s="450">
        <v>0</v>
      </c>
      <c r="D213" s="450">
        <v>0</v>
      </c>
    </row>
    <row r="214" spans="2:4">
      <c r="B214" s="203"/>
      <c r="C214" s="450">
        <v>0</v>
      </c>
      <c r="D214" s="450">
        <v>0</v>
      </c>
    </row>
    <row r="215" spans="2:4">
      <c r="B215" s="203"/>
      <c r="C215" s="450">
        <v>0</v>
      </c>
      <c r="D215" s="450">
        <v>0</v>
      </c>
    </row>
    <row r="216" spans="2:4">
      <c r="B216" s="203"/>
      <c r="C216" s="450">
        <v>0</v>
      </c>
      <c r="D216" s="450">
        <v>0</v>
      </c>
    </row>
    <row r="217" spans="2:4">
      <c r="B217" s="203"/>
      <c r="C217" s="450">
        <v>0</v>
      </c>
      <c r="D217" s="450">
        <v>0</v>
      </c>
    </row>
    <row r="218" spans="2:4">
      <c r="B218" s="203"/>
      <c r="C218" s="450">
        <v>0</v>
      </c>
      <c r="D218" s="450">
        <v>0</v>
      </c>
    </row>
    <row r="219" spans="2:4">
      <c r="B219" s="203"/>
      <c r="C219" s="450">
        <v>0</v>
      </c>
      <c r="D219" s="450">
        <v>0</v>
      </c>
    </row>
    <row r="220" spans="2:4">
      <c r="B220" s="203"/>
      <c r="C220" s="450">
        <v>0</v>
      </c>
      <c r="D220" s="450">
        <v>0</v>
      </c>
    </row>
    <row r="221" spans="2:4">
      <c r="B221" s="203"/>
      <c r="C221" s="450">
        <v>0</v>
      </c>
      <c r="D221" s="450">
        <v>0</v>
      </c>
    </row>
    <row r="222" spans="2:4">
      <c r="B222" s="203"/>
      <c r="C222" s="450">
        <v>0</v>
      </c>
      <c r="D222" s="450">
        <v>0</v>
      </c>
    </row>
    <row r="223" spans="2:4">
      <c r="B223" s="203"/>
      <c r="C223" s="450">
        <v>0</v>
      </c>
      <c r="D223" s="450">
        <v>0</v>
      </c>
    </row>
    <row r="224" spans="2:4">
      <c r="B224" s="203"/>
      <c r="C224" s="450">
        <v>0</v>
      </c>
      <c r="D224" s="450">
        <v>0</v>
      </c>
    </row>
    <row r="225" spans="2:4">
      <c r="B225" s="203"/>
      <c r="C225" s="450">
        <v>0</v>
      </c>
      <c r="D225" s="450">
        <v>0</v>
      </c>
    </row>
    <row r="226" spans="2:4">
      <c r="B226" s="203"/>
      <c r="C226" s="450">
        <v>0</v>
      </c>
      <c r="D226" s="450">
        <v>0</v>
      </c>
    </row>
    <row r="227" spans="2:4">
      <c r="B227" s="203"/>
      <c r="C227" s="450">
        <v>0</v>
      </c>
      <c r="D227" s="450">
        <v>0</v>
      </c>
    </row>
    <row r="228" spans="2:4">
      <c r="B228" s="203"/>
      <c r="C228" s="450">
        <v>0</v>
      </c>
      <c r="D228" s="450">
        <v>0</v>
      </c>
    </row>
    <row r="229" spans="2:4">
      <c r="B229" s="203"/>
      <c r="C229" s="450">
        <v>0</v>
      </c>
      <c r="D229" s="450">
        <v>0</v>
      </c>
    </row>
    <row r="230" spans="2:4">
      <c r="B230" s="203"/>
      <c r="C230" s="450">
        <v>0</v>
      </c>
      <c r="D230" s="450">
        <v>0</v>
      </c>
    </row>
    <row r="231" spans="2:4">
      <c r="B231" s="203"/>
      <c r="C231" s="450">
        <v>0</v>
      </c>
      <c r="D231" s="450">
        <v>0</v>
      </c>
    </row>
    <row r="232" spans="2:4">
      <c r="B232" s="203"/>
      <c r="C232" s="450">
        <v>0</v>
      </c>
      <c r="D232" s="450">
        <v>0</v>
      </c>
    </row>
    <row r="233" spans="2:4">
      <c r="B233" s="203"/>
      <c r="C233" s="450">
        <v>0</v>
      </c>
      <c r="D233" s="450">
        <v>0</v>
      </c>
    </row>
    <row r="234" spans="2:4">
      <c r="B234" s="203"/>
      <c r="C234" s="450">
        <v>0</v>
      </c>
      <c r="D234" s="450">
        <v>0</v>
      </c>
    </row>
    <row r="235" spans="2:4">
      <c r="B235" s="203"/>
      <c r="C235" s="450">
        <v>0</v>
      </c>
      <c r="D235" s="450">
        <v>0</v>
      </c>
    </row>
    <row r="236" spans="2:4">
      <c r="B236" s="203"/>
      <c r="C236" s="450">
        <v>0</v>
      </c>
      <c r="D236" s="450">
        <v>0</v>
      </c>
    </row>
    <row r="237" spans="2:4">
      <c r="B237" s="203"/>
      <c r="C237" s="450">
        <v>0</v>
      </c>
      <c r="D237" s="450">
        <v>0</v>
      </c>
    </row>
    <row r="238" spans="2:4">
      <c r="B238" s="203"/>
      <c r="C238" s="450">
        <v>0</v>
      </c>
      <c r="D238" s="450">
        <v>0</v>
      </c>
    </row>
    <row r="239" spans="2:4">
      <c r="B239" s="203"/>
      <c r="C239" s="450">
        <v>0</v>
      </c>
      <c r="D239" s="450">
        <v>0</v>
      </c>
    </row>
    <row r="240" spans="2:4">
      <c r="B240" s="203"/>
      <c r="C240" s="450">
        <v>0</v>
      </c>
      <c r="D240" s="450">
        <v>0</v>
      </c>
    </row>
    <row r="241" spans="2:4">
      <c r="B241" s="203"/>
      <c r="C241" s="450">
        <v>0</v>
      </c>
      <c r="D241" s="450">
        <v>0</v>
      </c>
    </row>
    <row r="242" spans="2:4">
      <c r="B242" s="203"/>
      <c r="C242" s="450">
        <v>0</v>
      </c>
      <c r="D242" s="450">
        <v>0</v>
      </c>
    </row>
    <row r="243" spans="2:4">
      <c r="B243" s="203"/>
      <c r="C243" s="450">
        <v>0</v>
      </c>
      <c r="D243" s="450">
        <v>0</v>
      </c>
    </row>
    <row r="244" spans="2:4">
      <c r="B244" s="203"/>
      <c r="C244" s="450">
        <v>0</v>
      </c>
      <c r="D244" s="450">
        <v>0</v>
      </c>
    </row>
    <row r="245" spans="2:4">
      <c r="B245" s="203"/>
      <c r="C245" s="450">
        <v>0</v>
      </c>
      <c r="D245" s="450">
        <v>0</v>
      </c>
    </row>
    <row r="246" spans="2:4">
      <c r="B246" s="203"/>
      <c r="C246" s="450">
        <v>0</v>
      </c>
      <c r="D246" s="450">
        <v>0</v>
      </c>
    </row>
    <row r="247" spans="2:4">
      <c r="B247" s="203"/>
      <c r="C247" s="450">
        <v>0</v>
      </c>
      <c r="D247" s="450">
        <v>0</v>
      </c>
    </row>
    <row r="248" spans="2:4">
      <c r="B248" s="203"/>
      <c r="C248" s="450">
        <v>0</v>
      </c>
      <c r="D248" s="450">
        <v>0</v>
      </c>
    </row>
    <row r="249" spans="2:4">
      <c r="B249" s="203"/>
      <c r="C249" s="450">
        <v>0</v>
      </c>
      <c r="D249" s="450">
        <v>0</v>
      </c>
    </row>
    <row r="250" spans="2:4">
      <c r="B250" s="203"/>
      <c r="C250" s="450">
        <v>0</v>
      </c>
      <c r="D250" s="450">
        <v>0</v>
      </c>
    </row>
    <row r="251" spans="2:4">
      <c r="B251" s="203"/>
      <c r="C251" s="450">
        <v>0</v>
      </c>
      <c r="D251" s="450">
        <v>0</v>
      </c>
    </row>
    <row r="252" spans="2:4">
      <c r="B252" s="203"/>
      <c r="C252" s="450">
        <v>0</v>
      </c>
      <c r="D252" s="450">
        <v>0</v>
      </c>
    </row>
    <row r="253" spans="2:4">
      <c r="B253" s="203"/>
      <c r="C253" s="450">
        <v>0</v>
      </c>
      <c r="D253" s="450">
        <v>0</v>
      </c>
    </row>
    <row r="254" spans="2:4">
      <c r="B254" s="203"/>
      <c r="C254" s="450">
        <v>0</v>
      </c>
      <c r="D254" s="450">
        <v>0</v>
      </c>
    </row>
    <row r="255" spans="2:4">
      <c r="B255" s="203"/>
      <c r="C255" s="450">
        <v>0</v>
      </c>
      <c r="D255" s="450">
        <v>0</v>
      </c>
    </row>
    <row r="256" spans="2:4">
      <c r="B256" s="203"/>
      <c r="C256" s="450">
        <v>0</v>
      </c>
      <c r="D256" s="450">
        <v>0</v>
      </c>
    </row>
    <row r="257" spans="2:4">
      <c r="B257" s="203"/>
      <c r="C257" s="450">
        <v>0</v>
      </c>
      <c r="D257" s="450">
        <v>0</v>
      </c>
    </row>
    <row r="258" spans="2:4">
      <c r="B258" s="203"/>
      <c r="C258" s="450">
        <v>0</v>
      </c>
      <c r="D258" s="450">
        <v>0</v>
      </c>
    </row>
    <row r="259" spans="2:4">
      <c r="B259" s="203"/>
      <c r="C259" s="450">
        <v>0</v>
      </c>
      <c r="D259" s="450">
        <v>0</v>
      </c>
    </row>
    <row r="260" spans="2:4">
      <c r="B260" s="203"/>
      <c r="C260" s="450">
        <v>0</v>
      </c>
      <c r="D260" s="450">
        <v>0</v>
      </c>
    </row>
    <row r="261" spans="2:4">
      <c r="B261" s="203"/>
      <c r="C261" s="450">
        <v>0</v>
      </c>
      <c r="D261" s="450">
        <v>0</v>
      </c>
    </row>
    <row r="262" spans="2:4">
      <c r="B262" s="203"/>
      <c r="C262" s="450">
        <v>0</v>
      </c>
      <c r="D262" s="450">
        <v>0</v>
      </c>
    </row>
    <row r="263" spans="2:4">
      <c r="B263" s="203"/>
      <c r="C263" s="450">
        <v>0</v>
      </c>
      <c r="D263" s="450">
        <v>0</v>
      </c>
    </row>
    <row r="264" spans="2:4">
      <c r="B264" s="203"/>
      <c r="C264" s="450">
        <v>0</v>
      </c>
      <c r="D264" s="450">
        <v>0</v>
      </c>
    </row>
    <row r="265" spans="2:4">
      <c r="B265" s="203"/>
      <c r="C265" s="450">
        <v>0</v>
      </c>
      <c r="D265" s="450">
        <v>0</v>
      </c>
    </row>
    <row r="266" spans="2:4">
      <c r="B266" s="203"/>
      <c r="C266" s="450">
        <v>0</v>
      </c>
      <c r="D266" s="450">
        <v>0</v>
      </c>
    </row>
    <row r="267" spans="2:4">
      <c r="B267" s="203"/>
      <c r="C267" s="450">
        <v>0</v>
      </c>
      <c r="D267" s="450">
        <v>0</v>
      </c>
    </row>
    <row r="268" spans="2:4">
      <c r="B268" s="203"/>
      <c r="C268" s="450">
        <v>0</v>
      </c>
      <c r="D268" s="450">
        <v>0</v>
      </c>
    </row>
    <row r="269" spans="2:4">
      <c r="B269" s="203"/>
      <c r="C269" s="450">
        <v>0</v>
      </c>
      <c r="D269" s="450">
        <v>0</v>
      </c>
    </row>
    <row r="270" spans="2:4">
      <c r="B270" s="203"/>
      <c r="C270" s="450">
        <v>0</v>
      </c>
      <c r="D270" s="450">
        <v>0</v>
      </c>
    </row>
    <row r="271" spans="2:4">
      <c r="B271" s="203"/>
      <c r="C271" s="450">
        <v>0</v>
      </c>
      <c r="D271" s="450">
        <v>0</v>
      </c>
    </row>
    <row r="272" spans="2:4">
      <c r="B272" s="203"/>
      <c r="C272" s="450">
        <v>0</v>
      </c>
      <c r="D272" s="450">
        <v>0</v>
      </c>
    </row>
    <row r="273" spans="2:4">
      <c r="B273" s="203"/>
      <c r="C273" s="450">
        <v>0</v>
      </c>
      <c r="D273" s="450">
        <v>0</v>
      </c>
    </row>
    <row r="274" spans="2:4">
      <c r="B274" s="203"/>
      <c r="C274" s="450">
        <v>0</v>
      </c>
      <c r="D274" s="450">
        <v>0</v>
      </c>
    </row>
    <row r="275" spans="2:4">
      <c r="B275" s="203"/>
      <c r="C275" s="450">
        <v>0</v>
      </c>
      <c r="D275" s="450">
        <v>0</v>
      </c>
    </row>
    <row r="276" spans="2:4">
      <c r="B276" s="203"/>
      <c r="C276" s="450">
        <v>0</v>
      </c>
      <c r="D276" s="450">
        <v>0</v>
      </c>
    </row>
    <row r="277" spans="2:4">
      <c r="B277" s="203"/>
      <c r="C277" s="450">
        <v>0</v>
      </c>
      <c r="D277" s="450">
        <v>0</v>
      </c>
    </row>
    <row r="278" spans="2:4">
      <c r="B278" s="203"/>
      <c r="C278" s="450">
        <v>0</v>
      </c>
      <c r="D278" s="450">
        <v>0</v>
      </c>
    </row>
    <row r="279" spans="2:4">
      <c r="B279" s="203"/>
      <c r="C279" s="450">
        <v>0</v>
      </c>
      <c r="D279" s="450">
        <v>0</v>
      </c>
    </row>
    <row r="280" spans="2:4">
      <c r="B280" s="203"/>
      <c r="C280" s="450">
        <v>0</v>
      </c>
      <c r="D280" s="450">
        <v>0</v>
      </c>
    </row>
    <row r="281" spans="2:4">
      <c r="B281" s="203"/>
      <c r="C281" s="450">
        <v>0</v>
      </c>
      <c r="D281" s="450">
        <v>0</v>
      </c>
    </row>
    <row r="282" spans="2:4">
      <c r="B282" s="203"/>
      <c r="C282" s="450">
        <v>0</v>
      </c>
      <c r="D282" s="450">
        <v>0</v>
      </c>
    </row>
    <row r="283" spans="2:4">
      <c r="B283" s="203"/>
      <c r="C283" s="450">
        <v>0</v>
      </c>
      <c r="D283" s="450">
        <v>0</v>
      </c>
    </row>
    <row r="284" spans="2:4">
      <c r="B284" s="203"/>
      <c r="C284" s="450">
        <v>0</v>
      </c>
      <c r="D284" s="450">
        <v>0</v>
      </c>
    </row>
    <row r="285" spans="2:4">
      <c r="B285" s="203"/>
      <c r="C285" s="450">
        <v>0</v>
      </c>
      <c r="D285" s="450">
        <v>0</v>
      </c>
    </row>
    <row r="286" spans="2:4">
      <c r="B286" s="203"/>
      <c r="C286" s="450">
        <v>0</v>
      </c>
      <c r="D286" s="450">
        <v>0</v>
      </c>
    </row>
    <row r="287" spans="2:4">
      <c r="B287" s="203"/>
      <c r="C287" s="450">
        <v>0</v>
      </c>
      <c r="D287" s="450">
        <v>0</v>
      </c>
    </row>
    <row r="288" spans="2:4">
      <c r="B288" s="203"/>
      <c r="C288" s="450">
        <v>0</v>
      </c>
      <c r="D288" s="450">
        <v>0</v>
      </c>
    </row>
    <row r="289" spans="2:4">
      <c r="B289" s="203"/>
      <c r="C289" s="450">
        <v>0</v>
      </c>
      <c r="D289" s="450">
        <v>0</v>
      </c>
    </row>
    <row r="290" spans="2:4">
      <c r="B290" s="203"/>
      <c r="C290" s="450">
        <v>0</v>
      </c>
      <c r="D290" s="450">
        <v>0</v>
      </c>
    </row>
    <row r="291" spans="2:4">
      <c r="B291" s="203"/>
      <c r="C291" s="450">
        <v>0</v>
      </c>
      <c r="D291" s="450">
        <v>0</v>
      </c>
    </row>
    <row r="292" spans="2:4">
      <c r="B292" s="203"/>
      <c r="C292" s="450">
        <v>0</v>
      </c>
      <c r="D292" s="450">
        <v>0</v>
      </c>
    </row>
    <row r="293" spans="2:4">
      <c r="B293" s="203"/>
      <c r="C293" s="450">
        <v>0</v>
      </c>
      <c r="D293" s="450">
        <v>0</v>
      </c>
    </row>
    <row r="294" spans="2:4">
      <c r="B294" s="203"/>
      <c r="C294" s="450">
        <v>0</v>
      </c>
      <c r="D294" s="450">
        <v>0</v>
      </c>
    </row>
    <row r="295" spans="2:4">
      <c r="B295" s="203"/>
      <c r="C295" s="450">
        <v>0</v>
      </c>
      <c r="D295" s="450">
        <v>0</v>
      </c>
    </row>
    <row r="296" spans="2:4">
      <c r="B296" s="203"/>
      <c r="C296" s="450">
        <v>0</v>
      </c>
      <c r="D296" s="450">
        <v>0</v>
      </c>
    </row>
    <row r="297" spans="2:4">
      <c r="B297" s="203"/>
      <c r="C297" s="450">
        <v>0</v>
      </c>
      <c r="D297" s="450">
        <v>0</v>
      </c>
    </row>
    <row r="298" spans="2:4">
      <c r="B298" s="203"/>
      <c r="C298" s="450">
        <v>0</v>
      </c>
      <c r="D298" s="450">
        <v>0</v>
      </c>
    </row>
    <row r="299" spans="2:4">
      <c r="B299" s="203"/>
      <c r="C299" s="450">
        <v>0</v>
      </c>
      <c r="D299" s="450">
        <v>0</v>
      </c>
    </row>
    <row r="300" spans="2:4">
      <c r="B300" s="203"/>
      <c r="C300" s="450">
        <v>0</v>
      </c>
      <c r="D300" s="450">
        <v>0</v>
      </c>
    </row>
    <row r="301" spans="2:4">
      <c r="B301" s="203"/>
      <c r="C301" s="450">
        <v>0</v>
      </c>
      <c r="D301" s="450">
        <v>0</v>
      </c>
    </row>
    <row r="302" spans="2:4">
      <c r="B302" s="203"/>
      <c r="C302" s="450">
        <v>0</v>
      </c>
      <c r="D302" s="450">
        <v>0</v>
      </c>
    </row>
    <row r="303" spans="2:4">
      <c r="B303" s="203"/>
      <c r="C303" s="450">
        <v>0</v>
      </c>
      <c r="D303" s="450">
        <v>0</v>
      </c>
    </row>
    <row r="304" spans="2:4">
      <c r="B304" s="203"/>
      <c r="C304" s="450">
        <v>0</v>
      </c>
      <c r="D304" s="450">
        <v>0</v>
      </c>
    </row>
    <row r="305" spans="2:4">
      <c r="B305" s="203"/>
      <c r="C305" s="450">
        <v>0</v>
      </c>
      <c r="D305" s="450">
        <v>0</v>
      </c>
    </row>
    <row r="306" spans="2:4">
      <c r="B306" s="203"/>
      <c r="C306" s="450">
        <v>0</v>
      </c>
      <c r="D306" s="450">
        <v>0</v>
      </c>
    </row>
    <row r="307" spans="2:4">
      <c r="B307" s="203"/>
      <c r="C307" s="450">
        <v>0</v>
      </c>
      <c r="D307" s="450">
        <v>0</v>
      </c>
    </row>
    <row r="308" spans="2:4">
      <c r="B308" s="203"/>
      <c r="C308" s="450">
        <v>0</v>
      </c>
      <c r="D308" s="450">
        <v>0</v>
      </c>
    </row>
    <row r="309" spans="2:4">
      <c r="B309" s="203"/>
      <c r="C309" s="450">
        <v>0</v>
      </c>
      <c r="D309" s="450">
        <v>0</v>
      </c>
    </row>
    <row r="310" spans="2:4">
      <c r="B310" s="203"/>
      <c r="C310" s="450">
        <v>0</v>
      </c>
      <c r="D310" s="450">
        <v>0</v>
      </c>
    </row>
    <row r="311" spans="2:4">
      <c r="B311" s="203"/>
      <c r="C311" s="450">
        <v>0</v>
      </c>
      <c r="D311" s="450">
        <v>0</v>
      </c>
    </row>
    <row r="312" spans="2:4">
      <c r="B312" s="203"/>
      <c r="C312" s="450">
        <v>0</v>
      </c>
      <c r="D312" s="450">
        <v>0</v>
      </c>
    </row>
    <row r="313" spans="2:4">
      <c r="B313" s="203"/>
      <c r="C313" s="450">
        <v>0</v>
      </c>
      <c r="D313" s="450">
        <v>0</v>
      </c>
    </row>
    <row r="314" spans="2:4">
      <c r="B314" s="203"/>
      <c r="C314" s="450">
        <v>0</v>
      </c>
      <c r="D314" s="450">
        <v>0</v>
      </c>
    </row>
    <row r="315" spans="2:4">
      <c r="B315" s="203"/>
      <c r="C315" s="450">
        <v>0</v>
      </c>
      <c r="D315" s="450">
        <v>0</v>
      </c>
    </row>
    <row r="316" spans="2:4">
      <c r="B316" s="203"/>
      <c r="C316" s="450">
        <v>0</v>
      </c>
      <c r="D316" s="450">
        <v>0</v>
      </c>
    </row>
    <row r="317" spans="2:4">
      <c r="B317" s="203"/>
      <c r="C317" s="450">
        <v>0</v>
      </c>
      <c r="D317" s="450">
        <v>0</v>
      </c>
    </row>
    <row r="318" spans="2:4">
      <c r="B318" s="203"/>
      <c r="C318" s="450">
        <v>0</v>
      </c>
      <c r="D318" s="450">
        <v>0</v>
      </c>
    </row>
    <row r="319" spans="2:4">
      <c r="B319" s="203"/>
      <c r="C319" s="450">
        <v>0</v>
      </c>
      <c r="D319" s="450">
        <v>0</v>
      </c>
    </row>
    <row r="320" spans="2:4">
      <c r="B320" s="203"/>
      <c r="C320" s="450">
        <v>0</v>
      </c>
      <c r="D320" s="450">
        <v>0</v>
      </c>
    </row>
    <row r="321" spans="2:4">
      <c r="B321" s="203"/>
      <c r="C321" s="450">
        <v>0</v>
      </c>
      <c r="D321" s="450">
        <v>0</v>
      </c>
    </row>
    <row r="322" spans="2:4">
      <c r="B322" s="203"/>
      <c r="C322" s="450">
        <v>0</v>
      </c>
      <c r="D322" s="450">
        <v>0</v>
      </c>
    </row>
    <row r="323" spans="2:4">
      <c r="B323" s="203"/>
      <c r="C323" s="450">
        <v>0</v>
      </c>
      <c r="D323" s="450">
        <v>0</v>
      </c>
    </row>
    <row r="324" spans="2:4">
      <c r="B324" s="203"/>
      <c r="C324" s="450">
        <v>0</v>
      </c>
      <c r="D324" s="450">
        <v>0</v>
      </c>
    </row>
    <row r="325" spans="2:4">
      <c r="B325" s="203"/>
      <c r="C325" s="450">
        <v>0</v>
      </c>
      <c r="D325" s="450">
        <v>0</v>
      </c>
    </row>
    <row r="326" spans="2:4">
      <c r="B326" s="203"/>
      <c r="C326" s="450">
        <v>0</v>
      </c>
      <c r="D326" s="450">
        <v>0</v>
      </c>
    </row>
    <row r="327" spans="2:4">
      <c r="B327" s="203"/>
      <c r="C327" s="450">
        <v>0</v>
      </c>
      <c r="D327" s="450">
        <v>0</v>
      </c>
    </row>
    <row r="328" spans="2:4">
      <c r="B328" s="203"/>
      <c r="C328" s="450">
        <v>0</v>
      </c>
      <c r="D328" s="450">
        <v>0</v>
      </c>
    </row>
    <row r="329" spans="2:4">
      <c r="B329" s="203"/>
      <c r="C329" s="450">
        <v>0</v>
      </c>
      <c r="D329" s="450">
        <v>0</v>
      </c>
    </row>
    <row r="330" spans="2:4">
      <c r="B330" s="203"/>
      <c r="C330" s="450">
        <v>0</v>
      </c>
      <c r="D330" s="450">
        <v>0</v>
      </c>
    </row>
    <row r="331" spans="2:4">
      <c r="B331" s="203"/>
      <c r="C331" s="450">
        <v>0</v>
      </c>
      <c r="D331" s="450">
        <v>0</v>
      </c>
    </row>
    <row r="332" spans="2:4">
      <c r="B332" s="203"/>
      <c r="C332" s="450">
        <v>0</v>
      </c>
      <c r="D332" s="450">
        <v>0</v>
      </c>
    </row>
    <row r="333" spans="2:4">
      <c r="B333" s="203"/>
      <c r="C333" s="450">
        <v>0</v>
      </c>
      <c r="D333" s="450">
        <v>0</v>
      </c>
    </row>
    <row r="334" spans="2:4">
      <c r="B334" s="203"/>
      <c r="C334" s="450">
        <v>0</v>
      </c>
      <c r="D334" s="450">
        <v>0</v>
      </c>
    </row>
    <row r="335" spans="2:4">
      <c r="B335" s="203"/>
      <c r="C335" s="450">
        <v>0</v>
      </c>
      <c r="D335" s="450">
        <v>0</v>
      </c>
    </row>
    <row r="336" spans="2:4">
      <c r="B336" s="203"/>
      <c r="C336" s="450">
        <v>0</v>
      </c>
      <c r="D336" s="450">
        <v>0</v>
      </c>
    </row>
    <row r="337" spans="2:4">
      <c r="B337" s="203"/>
      <c r="C337" s="450">
        <v>0</v>
      </c>
      <c r="D337" s="450">
        <v>0</v>
      </c>
    </row>
    <row r="338" spans="2:4">
      <c r="B338" s="203"/>
      <c r="C338" s="450">
        <v>0</v>
      </c>
      <c r="D338" s="450">
        <v>0</v>
      </c>
    </row>
    <row r="339" spans="2:4">
      <c r="B339" s="203"/>
      <c r="C339" s="450">
        <v>0</v>
      </c>
      <c r="D339" s="450">
        <v>0</v>
      </c>
    </row>
    <row r="340" spans="2:4">
      <c r="B340" s="203"/>
      <c r="C340" s="450">
        <v>0</v>
      </c>
      <c r="D340" s="450">
        <v>0</v>
      </c>
    </row>
    <row r="341" spans="2:4">
      <c r="B341" s="203"/>
      <c r="C341" s="450">
        <v>0</v>
      </c>
      <c r="D341" s="450">
        <v>0</v>
      </c>
    </row>
    <row r="342" spans="2:4">
      <c r="B342" s="203"/>
      <c r="C342" s="450">
        <v>0</v>
      </c>
      <c r="D342" s="450">
        <v>0</v>
      </c>
    </row>
    <row r="343" spans="2:4">
      <c r="B343" s="203"/>
      <c r="C343" s="450">
        <v>0</v>
      </c>
      <c r="D343" s="450">
        <v>0</v>
      </c>
    </row>
    <row r="344" spans="2:4">
      <c r="B344" s="203"/>
      <c r="C344" s="450">
        <v>0</v>
      </c>
      <c r="D344" s="450">
        <v>0</v>
      </c>
    </row>
    <row r="345" spans="2:4">
      <c r="B345" s="203"/>
      <c r="C345" s="450">
        <v>0</v>
      </c>
      <c r="D345" s="450">
        <v>0</v>
      </c>
    </row>
    <row r="346" spans="2:4">
      <c r="B346" s="203"/>
      <c r="C346" s="450">
        <v>0</v>
      </c>
      <c r="D346" s="450">
        <v>0</v>
      </c>
    </row>
    <row r="347" spans="2:4">
      <c r="B347" s="203"/>
      <c r="C347" s="450">
        <v>0</v>
      </c>
      <c r="D347" s="450">
        <v>0</v>
      </c>
    </row>
    <row r="348" spans="2:4">
      <c r="B348" s="203"/>
      <c r="C348" s="450">
        <v>0</v>
      </c>
      <c r="D348" s="450">
        <v>0</v>
      </c>
    </row>
    <row r="349" spans="2:4">
      <c r="B349" s="203"/>
      <c r="C349" s="450">
        <v>0</v>
      </c>
      <c r="D349" s="450">
        <v>0</v>
      </c>
    </row>
    <row r="350" spans="2:4">
      <c r="B350" s="453" t="s">
        <v>105</v>
      </c>
      <c r="C350" s="451">
        <f>SUM(C15:C349)</f>
        <v>0</v>
      </c>
      <c r="D350" s="451">
        <f>SUM(D15:D349)</f>
        <v>0</v>
      </c>
    </row>
    <row r="351" spans="2:4">
      <c r="B351" s="890" t="s">
        <v>140</v>
      </c>
      <c r="C351" s="890"/>
      <c r="D351" s="452">
        <f>D13-C350+D350</f>
        <v>0</v>
      </c>
    </row>
    <row r="356" spans="2:4">
      <c r="B356" s="878" t="s">
        <v>141</v>
      </c>
      <c r="C356" s="878"/>
      <c r="D356" s="878"/>
    </row>
    <row r="357" spans="2:4">
      <c r="B357" s="879" t="s">
        <v>142</v>
      </c>
      <c r="C357" s="879"/>
      <c r="D357" s="879"/>
    </row>
  </sheetData>
  <sheetProtection password="B090" sheet="1" objects="1" scenarios="1"/>
  <mergeCells count="9">
    <mergeCell ref="B351:C351"/>
    <mergeCell ref="B356:D356"/>
    <mergeCell ref="B357:D357"/>
    <mergeCell ref="A3:E3"/>
    <mergeCell ref="A4:E4"/>
    <mergeCell ref="A5:E5"/>
    <mergeCell ref="A8:E8"/>
    <mergeCell ref="A10:E10"/>
    <mergeCell ref="B13:C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G30"/>
  <sheetViews>
    <sheetView workbookViewId="0">
      <selection activeCell="A13" sqref="A13"/>
    </sheetView>
  </sheetViews>
  <sheetFormatPr defaultColWidth="9.140625" defaultRowHeight="15"/>
  <cols>
    <col min="1" max="1" width="60" style="1" customWidth="1"/>
    <col min="2" max="7" width="22.85546875" style="1" customWidth="1"/>
    <col min="8" max="16384" width="9.140625" style="1"/>
  </cols>
  <sheetData>
    <row r="2" spans="1:7" ht="15.75" customHeight="1">
      <c r="B2" s="835" t="s">
        <v>0</v>
      </c>
      <c r="C2" s="835"/>
      <c r="D2" s="835"/>
      <c r="E2" s="835"/>
    </row>
    <row r="3" spans="1:7" ht="15.75">
      <c r="B3" s="861" t="s">
        <v>1</v>
      </c>
      <c r="C3" s="861"/>
      <c r="D3" s="861"/>
      <c r="E3" s="861"/>
    </row>
    <row r="4" spans="1:7" ht="15" customHeight="1">
      <c r="B4" s="899" t="s">
        <v>4</v>
      </c>
      <c r="C4" s="899"/>
      <c r="D4" s="899"/>
      <c r="E4" s="899"/>
    </row>
    <row r="8" spans="1:7" ht="34.5" customHeight="1">
      <c r="A8" s="900" t="s">
        <v>162</v>
      </c>
      <c r="B8" s="900"/>
      <c r="C8" s="900"/>
      <c r="D8" s="900"/>
      <c r="E8" s="900"/>
      <c r="F8" s="900"/>
      <c r="G8" s="900"/>
    </row>
    <row r="9" spans="1:7" ht="30" customHeight="1">
      <c r="A9" s="904" t="s">
        <v>525</v>
      </c>
      <c r="B9" s="901" t="s">
        <v>522</v>
      </c>
      <c r="C9" s="901"/>
      <c r="D9" s="901"/>
      <c r="E9" s="901"/>
      <c r="F9" s="901"/>
      <c r="G9" s="901"/>
    </row>
    <row r="10" spans="1:7" ht="17.25" customHeight="1">
      <c r="A10" s="904"/>
      <c r="B10" s="905" t="s">
        <v>163</v>
      </c>
      <c r="C10" s="905"/>
      <c r="D10" s="905"/>
      <c r="E10" s="905"/>
      <c r="F10" s="905"/>
      <c r="G10" s="905"/>
    </row>
    <row r="11" spans="1:7" ht="17.25" customHeight="1">
      <c r="A11" s="902" t="s">
        <v>164</v>
      </c>
      <c r="B11" s="905"/>
      <c r="C11" s="905"/>
      <c r="D11" s="905"/>
      <c r="E11" s="905"/>
      <c r="F11" s="905"/>
      <c r="G11" s="905"/>
    </row>
    <row r="12" spans="1:7" ht="21.75" customHeight="1">
      <c r="A12" s="902"/>
      <c r="B12" s="118" t="s">
        <v>165</v>
      </c>
      <c r="C12" s="118" t="s">
        <v>166</v>
      </c>
      <c r="D12" s="118" t="s">
        <v>167</v>
      </c>
      <c r="E12" s="118" t="s">
        <v>168</v>
      </c>
      <c r="F12" s="118" t="s">
        <v>169</v>
      </c>
      <c r="G12" s="119" t="s">
        <v>170</v>
      </c>
    </row>
    <row r="13" spans="1:7" ht="51">
      <c r="A13" s="198" t="s">
        <v>415</v>
      </c>
      <c r="B13" s="121">
        <v>0</v>
      </c>
      <c r="C13" s="122">
        <v>0</v>
      </c>
      <c r="D13" s="122">
        <v>0</v>
      </c>
      <c r="E13" s="346">
        <v>0</v>
      </c>
      <c r="F13" s="122">
        <v>0</v>
      </c>
      <c r="G13" s="122">
        <f>B13-C13+D13+E13-F13</f>
        <v>0</v>
      </c>
    </row>
    <row r="14" spans="1:7" ht="51">
      <c r="A14" s="198" t="s">
        <v>416</v>
      </c>
      <c r="B14" s="121">
        <v>0</v>
      </c>
      <c r="C14" s="122">
        <v>0</v>
      </c>
      <c r="D14" s="122">
        <v>0</v>
      </c>
      <c r="E14" s="122">
        <v>0</v>
      </c>
      <c r="F14" s="122">
        <v>0</v>
      </c>
      <c r="G14" s="122">
        <f>B14-C14+D14+E14-F14</f>
        <v>0</v>
      </c>
    </row>
    <row r="15" spans="1:7" ht="51">
      <c r="A15" s="120" t="s">
        <v>171</v>
      </c>
      <c r="B15" s="121">
        <v>0</v>
      </c>
      <c r="C15" s="122">
        <v>0</v>
      </c>
      <c r="D15" s="122">
        <v>0</v>
      </c>
      <c r="E15" s="122">
        <v>0</v>
      </c>
      <c r="F15" s="122">
        <v>0</v>
      </c>
      <c r="G15" s="122">
        <f>B15-C15+D15+E15-F15</f>
        <v>0</v>
      </c>
    </row>
    <row r="16" spans="1:7" ht="51">
      <c r="A16" s="120" t="s">
        <v>171</v>
      </c>
      <c r="B16" s="121">
        <v>0</v>
      </c>
      <c r="C16" s="122">
        <v>0</v>
      </c>
      <c r="D16" s="122">
        <v>0</v>
      </c>
      <c r="E16" s="122">
        <v>0</v>
      </c>
      <c r="F16" s="122">
        <v>0</v>
      </c>
      <c r="G16" s="122">
        <f>B16-C16+D16+E16-F16</f>
        <v>0</v>
      </c>
    </row>
    <row r="17" spans="1:7" ht="51">
      <c r="A17" s="120" t="s">
        <v>171</v>
      </c>
      <c r="B17" s="121">
        <v>0</v>
      </c>
      <c r="C17" s="122">
        <v>0</v>
      </c>
      <c r="D17" s="122">
        <v>0</v>
      </c>
      <c r="E17" s="122">
        <v>0</v>
      </c>
      <c r="F17" s="122">
        <v>0</v>
      </c>
      <c r="G17" s="122">
        <f>B17-C17+D17+E17-F17</f>
        <v>0</v>
      </c>
    </row>
    <row r="18" spans="1:7">
      <c r="A18" s="123" t="s">
        <v>172</v>
      </c>
      <c r="B18" s="124">
        <f t="shared" ref="B18:G18" si="0">SUM(B13:B17)</f>
        <v>0</v>
      </c>
      <c r="C18" s="124">
        <f t="shared" si="0"/>
        <v>0</v>
      </c>
      <c r="D18" s="124">
        <f t="shared" si="0"/>
        <v>0</v>
      </c>
      <c r="E18" s="124">
        <f t="shared" si="0"/>
        <v>0</v>
      </c>
      <c r="F18" s="124">
        <f t="shared" si="0"/>
        <v>0</v>
      </c>
      <c r="G18" s="124">
        <f t="shared" si="0"/>
        <v>0</v>
      </c>
    </row>
    <row r="19" spans="1:7" ht="31.5" customHeight="1">
      <c r="A19" s="902" t="s">
        <v>173</v>
      </c>
      <c r="B19" s="902" t="s">
        <v>173</v>
      </c>
      <c r="C19" s="902"/>
      <c r="D19" s="902"/>
      <c r="E19" s="902"/>
      <c r="F19" s="902"/>
      <c r="G19" s="125">
        <f>G21</f>
        <v>0</v>
      </c>
    </row>
    <row r="20" spans="1:7" ht="22.5" customHeight="1">
      <c r="A20" s="902"/>
      <c r="B20" s="118" t="s">
        <v>165</v>
      </c>
      <c r="C20" s="118" t="s">
        <v>166</v>
      </c>
      <c r="D20" s="118" t="s">
        <v>167</v>
      </c>
      <c r="E20" s="118" t="s">
        <v>168</v>
      </c>
      <c r="F20" s="118" t="s">
        <v>169</v>
      </c>
      <c r="G20" s="119" t="s">
        <v>170</v>
      </c>
    </row>
    <row r="21" spans="1:7" ht="51">
      <c r="A21" s="120" t="s">
        <v>171</v>
      </c>
      <c r="B21" s="121">
        <v>0</v>
      </c>
      <c r="C21" s="122">
        <v>0</v>
      </c>
      <c r="D21" s="122">
        <v>0</v>
      </c>
      <c r="E21" s="122">
        <v>0</v>
      </c>
      <c r="F21" s="122">
        <v>0</v>
      </c>
      <c r="G21" s="122">
        <f>B21-C21+D21+E21-F21</f>
        <v>0</v>
      </c>
    </row>
    <row r="22" spans="1:7" ht="51">
      <c r="A22" s="120" t="s">
        <v>171</v>
      </c>
      <c r="B22" s="121">
        <v>0</v>
      </c>
      <c r="C22" s="122">
        <v>0</v>
      </c>
      <c r="D22" s="122">
        <v>0</v>
      </c>
      <c r="E22" s="122">
        <v>0</v>
      </c>
      <c r="F22" s="122">
        <v>0</v>
      </c>
      <c r="G22" s="122">
        <f>B22-C22+D22+E22-F22</f>
        <v>0</v>
      </c>
    </row>
    <row r="23" spans="1:7">
      <c r="A23" s="123" t="s">
        <v>174</v>
      </c>
      <c r="B23" s="124">
        <f t="shared" ref="B23:G23" si="1">SUM(B21:B22)</f>
        <v>0</v>
      </c>
      <c r="C23" s="124">
        <f t="shared" si="1"/>
        <v>0</v>
      </c>
      <c r="D23" s="124">
        <f t="shared" si="1"/>
        <v>0</v>
      </c>
      <c r="E23" s="124">
        <f t="shared" si="1"/>
        <v>0</v>
      </c>
      <c r="F23" s="124">
        <f t="shared" si="1"/>
        <v>0</v>
      </c>
      <c r="G23" s="124">
        <f t="shared" si="1"/>
        <v>0</v>
      </c>
    </row>
    <row r="24" spans="1:7" ht="17.25">
      <c r="A24" s="126" t="s">
        <v>105</v>
      </c>
      <c r="B24" s="126">
        <f t="shared" ref="B24:G24" si="2">B18+B23</f>
        <v>0</v>
      </c>
      <c r="C24" s="126">
        <f t="shared" si="2"/>
        <v>0</v>
      </c>
      <c r="D24" s="126">
        <f t="shared" si="2"/>
        <v>0</v>
      </c>
      <c r="E24" s="126">
        <f t="shared" si="2"/>
        <v>0</v>
      </c>
      <c r="F24" s="126">
        <f t="shared" si="2"/>
        <v>0</v>
      </c>
      <c r="G24" s="126">
        <f t="shared" si="2"/>
        <v>0</v>
      </c>
    </row>
    <row r="29" spans="1:7" ht="15" customHeight="1">
      <c r="B29" s="903" t="s">
        <v>175</v>
      </c>
      <c r="C29" s="903"/>
      <c r="D29" s="903"/>
    </row>
    <row r="30" spans="1:7" ht="15" customHeight="1">
      <c r="B30" s="903" t="s">
        <v>176</v>
      </c>
      <c r="C30" s="903"/>
      <c r="D30" s="903"/>
    </row>
  </sheetData>
  <sheetProtection password="B090" sheet="1" objects="1" scenarios="1"/>
  <mergeCells count="12">
    <mergeCell ref="B19:F19"/>
    <mergeCell ref="B29:D29"/>
    <mergeCell ref="B30:D30"/>
    <mergeCell ref="A9:A10"/>
    <mergeCell ref="A11:A12"/>
    <mergeCell ref="A19:A20"/>
    <mergeCell ref="B10:G11"/>
    <mergeCell ref="B2:E2"/>
    <mergeCell ref="B3:E3"/>
    <mergeCell ref="B4:E4"/>
    <mergeCell ref="A8:G8"/>
    <mergeCell ref="B9:G9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3:H59"/>
  <sheetViews>
    <sheetView topLeftCell="B25" workbookViewId="0">
      <selection activeCell="D44" sqref="D44"/>
    </sheetView>
  </sheetViews>
  <sheetFormatPr defaultColWidth="9.140625" defaultRowHeight="15"/>
  <cols>
    <col min="1" max="1" width="23.5703125" style="127" customWidth="1"/>
    <col min="2" max="2" width="18.85546875" style="127" customWidth="1"/>
    <col min="3" max="3" width="66.5703125" style="127" customWidth="1"/>
    <col min="4" max="4" width="27.7109375" style="127" customWidth="1"/>
    <col min="5" max="5" width="23.140625" style="127" customWidth="1"/>
    <col min="6" max="6" width="23.5703125" style="127" customWidth="1"/>
    <col min="7" max="1023" width="8.7109375" style="127" customWidth="1"/>
    <col min="1024" max="16384" width="9.140625" style="127"/>
  </cols>
  <sheetData>
    <row r="3" spans="1:8" ht="15.75">
      <c r="B3" s="861" t="s">
        <v>0</v>
      </c>
      <c r="C3" s="861"/>
      <c r="D3" s="861"/>
      <c r="E3" s="74"/>
    </row>
    <row r="4" spans="1:8" ht="15.75">
      <c r="B4" s="861" t="s">
        <v>1</v>
      </c>
      <c r="C4" s="861"/>
      <c r="D4" s="861"/>
      <c r="E4" s="74"/>
    </row>
    <row r="5" spans="1:8">
      <c r="B5" s="913" t="s">
        <v>4</v>
      </c>
      <c r="C5" s="913"/>
      <c r="D5" s="913"/>
      <c r="E5" s="128"/>
    </row>
    <row r="8" spans="1:8" ht="31.5">
      <c r="A8" s="914" t="s">
        <v>417</v>
      </c>
      <c r="B8" s="915"/>
      <c r="C8" s="915"/>
      <c r="D8" s="915"/>
      <c r="E8" s="472" t="s">
        <v>413</v>
      </c>
    </row>
    <row r="9" spans="1:8" ht="15.75">
      <c r="A9" s="739" t="s">
        <v>6</v>
      </c>
      <c r="B9" s="916"/>
      <c r="C9" s="741" t="s">
        <v>7</v>
      </c>
      <c r="D9" s="742"/>
      <c r="E9" s="473" t="s">
        <v>239</v>
      </c>
    </row>
    <row r="10" spans="1:8" ht="35.25" customHeight="1">
      <c r="A10" s="907" t="s">
        <v>525</v>
      </c>
      <c r="B10" s="908"/>
      <c r="C10" s="907" t="s">
        <v>523</v>
      </c>
      <c r="D10" s="908"/>
      <c r="E10" s="455" t="s">
        <v>522</v>
      </c>
    </row>
    <row r="12" spans="1:8" ht="15.75" customHeight="1"/>
    <row r="13" spans="1:8" ht="15.75">
      <c r="B13" s="909" t="s">
        <v>418</v>
      </c>
      <c r="C13" s="909"/>
      <c r="D13" s="909"/>
    </row>
    <row r="14" spans="1:8" ht="15.75">
      <c r="B14" s="910" t="s">
        <v>143</v>
      </c>
      <c r="C14" s="910"/>
      <c r="D14" s="910"/>
      <c r="E14" s="911"/>
      <c r="F14" s="911"/>
      <c r="G14" s="911"/>
      <c r="H14" s="911"/>
    </row>
    <row r="15" spans="1:8" ht="15.75">
      <c r="B15" s="456" t="s">
        <v>144</v>
      </c>
      <c r="C15" s="457" t="s">
        <v>419</v>
      </c>
      <c r="D15" s="475">
        <v>13898.88</v>
      </c>
    </row>
    <row r="16" spans="1:8" ht="15.75">
      <c r="B16" s="456" t="s">
        <v>145</v>
      </c>
      <c r="C16" s="457" t="s">
        <v>420</v>
      </c>
      <c r="D16" s="475">
        <v>26011.96</v>
      </c>
    </row>
    <row r="17" spans="2:4" ht="15.75">
      <c r="B17" s="456" t="s">
        <v>146</v>
      </c>
      <c r="C17" s="457" t="s">
        <v>421</v>
      </c>
      <c r="D17" s="475">
        <v>51.99</v>
      </c>
    </row>
    <row r="18" spans="2:4" ht="15.75">
      <c r="B18" s="458" t="s">
        <v>147</v>
      </c>
      <c r="C18" s="457" t="s">
        <v>422</v>
      </c>
      <c r="D18" s="475">
        <v>0</v>
      </c>
    </row>
    <row r="19" spans="2:4" ht="15.75">
      <c r="B19" s="456" t="s">
        <v>148</v>
      </c>
      <c r="C19" s="457" t="s">
        <v>149</v>
      </c>
      <c r="D19" s="475">
        <v>0</v>
      </c>
    </row>
    <row r="20" spans="2:4" ht="15.75" customHeight="1">
      <c r="B20" s="458" t="s">
        <v>150</v>
      </c>
      <c r="C20" s="457" t="s">
        <v>423</v>
      </c>
      <c r="D20" s="475">
        <v>0</v>
      </c>
    </row>
    <row r="21" spans="2:4" ht="15.75">
      <c r="B21" s="456" t="s">
        <v>151</v>
      </c>
      <c r="C21" s="457" t="s">
        <v>424</v>
      </c>
      <c r="D21" s="475">
        <v>0</v>
      </c>
    </row>
    <row r="22" spans="2:4" ht="15.75">
      <c r="B22" s="456" t="s">
        <v>425</v>
      </c>
      <c r="C22" s="457" t="s">
        <v>426</v>
      </c>
      <c r="D22" s="475">
        <v>0</v>
      </c>
    </row>
    <row r="23" spans="2:4" ht="15.75" customHeight="1">
      <c r="B23" s="912" t="s">
        <v>152</v>
      </c>
      <c r="C23" s="912"/>
      <c r="D23" s="480">
        <f>SUM(D15:D22)</f>
        <v>39962.829999999994</v>
      </c>
    </row>
    <row r="24" spans="2:4" ht="15.75">
      <c r="B24" s="129"/>
      <c r="C24" s="130"/>
      <c r="D24" s="131"/>
    </row>
    <row r="25" spans="2:4" ht="15.75">
      <c r="B25" s="909" t="s">
        <v>427</v>
      </c>
      <c r="C25" s="909"/>
      <c r="D25" s="909"/>
    </row>
    <row r="26" spans="2:4" ht="15.75">
      <c r="B26" s="906" t="s">
        <v>153</v>
      </c>
      <c r="C26" s="906"/>
      <c r="D26" s="906"/>
    </row>
    <row r="27" spans="2:4" ht="15.75">
      <c r="B27" s="456" t="s">
        <v>154</v>
      </c>
      <c r="C27" s="457" t="s">
        <v>44</v>
      </c>
      <c r="D27" s="475">
        <v>2895.04</v>
      </c>
    </row>
    <row r="28" spans="2:4" ht="15.75">
      <c r="B28" s="456" t="s">
        <v>155</v>
      </c>
      <c r="C28" s="457" t="s">
        <v>45</v>
      </c>
      <c r="D28" s="475">
        <v>0</v>
      </c>
    </row>
    <row r="29" spans="2:4" ht="15.75">
      <c r="B29" s="456" t="s">
        <v>156</v>
      </c>
      <c r="C29" s="457" t="s">
        <v>46</v>
      </c>
      <c r="D29" s="475">
        <v>1055.9100000000001</v>
      </c>
    </row>
    <row r="30" spans="2:4" ht="15.75">
      <c r="B30" s="458" t="s">
        <v>157</v>
      </c>
      <c r="C30" s="457" t="s">
        <v>47</v>
      </c>
      <c r="D30" s="475"/>
    </row>
    <row r="31" spans="2:4" ht="15.75">
      <c r="B31" s="458" t="s">
        <v>158</v>
      </c>
      <c r="C31" s="457" t="s">
        <v>48</v>
      </c>
      <c r="D31" s="475">
        <v>0</v>
      </c>
    </row>
    <row r="32" spans="2:4" ht="15.75">
      <c r="B32" s="459" t="s">
        <v>428</v>
      </c>
      <c r="C32" s="460" t="s">
        <v>49</v>
      </c>
      <c r="D32" s="460">
        <f>D33+D35+D37+D40+D43</f>
        <v>0</v>
      </c>
    </row>
    <row r="33" spans="2:4" ht="18.75">
      <c r="B33" s="461" t="s">
        <v>429</v>
      </c>
      <c r="C33" s="462" t="s">
        <v>430</v>
      </c>
      <c r="D33" s="462">
        <f>D34</f>
        <v>0</v>
      </c>
    </row>
    <row r="34" spans="2:4" ht="18.75">
      <c r="B34" s="463" t="s">
        <v>431</v>
      </c>
      <c r="C34" s="464" t="s">
        <v>432</v>
      </c>
      <c r="D34" s="476">
        <v>0</v>
      </c>
    </row>
    <row r="35" spans="2:4" ht="15.75">
      <c r="B35" s="465" t="s">
        <v>433</v>
      </c>
      <c r="C35" s="466" t="s">
        <v>434</v>
      </c>
      <c r="D35" s="466">
        <f>D36</f>
        <v>0</v>
      </c>
    </row>
    <row r="36" spans="2:4" ht="15.75">
      <c r="B36" s="463" t="s">
        <v>435</v>
      </c>
      <c r="C36" s="464" t="s">
        <v>436</v>
      </c>
      <c r="D36" s="476">
        <v>0</v>
      </c>
    </row>
    <row r="37" spans="2:4" ht="15.75">
      <c r="B37" s="465" t="s">
        <v>437</v>
      </c>
      <c r="C37" s="466" t="s">
        <v>438</v>
      </c>
      <c r="D37" s="466">
        <f>SUM(D38:D39)</f>
        <v>0</v>
      </c>
    </row>
    <row r="38" spans="2:4" ht="15.75" customHeight="1">
      <c r="B38" s="463" t="s">
        <v>439</v>
      </c>
      <c r="C38" s="464" t="s">
        <v>440</v>
      </c>
      <c r="D38" s="476">
        <v>0</v>
      </c>
    </row>
    <row r="39" spans="2:4" ht="15.75">
      <c r="B39" s="463" t="s">
        <v>441</v>
      </c>
      <c r="C39" s="464" t="s">
        <v>442</v>
      </c>
      <c r="D39" s="476">
        <v>0</v>
      </c>
    </row>
    <row r="40" spans="2:4" ht="15.75">
      <c r="B40" s="465" t="s">
        <v>443</v>
      </c>
      <c r="C40" s="466" t="s">
        <v>444</v>
      </c>
      <c r="D40" s="466">
        <f>SUM(D41:D42)</f>
        <v>0</v>
      </c>
    </row>
    <row r="41" spans="2:4" ht="15.75">
      <c r="B41" s="463" t="s">
        <v>445</v>
      </c>
      <c r="C41" s="464" t="s">
        <v>446</v>
      </c>
      <c r="D41" s="476">
        <v>0</v>
      </c>
    </row>
    <row r="42" spans="2:4" ht="15.75">
      <c r="B42" s="463" t="s">
        <v>447</v>
      </c>
      <c r="C42" s="464" t="s">
        <v>448</v>
      </c>
      <c r="D42" s="476">
        <v>0</v>
      </c>
    </row>
    <row r="43" spans="2:4" ht="15.75">
      <c r="B43" s="461" t="s">
        <v>449</v>
      </c>
      <c r="C43" s="462" t="s">
        <v>450</v>
      </c>
      <c r="D43" s="462">
        <v>0</v>
      </c>
    </row>
    <row r="44" spans="2:4" ht="15.75">
      <c r="B44" s="467" t="s">
        <v>159</v>
      </c>
      <c r="C44" s="468" t="s">
        <v>50</v>
      </c>
      <c r="D44" s="477">
        <v>45277</v>
      </c>
    </row>
    <row r="45" spans="2:4" ht="15.75">
      <c r="B45" s="467" t="s">
        <v>160</v>
      </c>
      <c r="C45" s="469" t="s">
        <v>51</v>
      </c>
      <c r="D45" s="478">
        <v>0</v>
      </c>
    </row>
    <row r="46" spans="2:4" ht="15.75">
      <c r="B46" s="912" t="s">
        <v>161</v>
      </c>
      <c r="C46" s="912"/>
      <c r="D46" s="480">
        <f>SUM(D27:D45)</f>
        <v>49227.95</v>
      </c>
    </row>
    <row r="47" spans="2:4" ht="15.75">
      <c r="B47" s="132"/>
      <c r="C47" s="132"/>
    </row>
    <row r="48" spans="2:4" ht="15.75">
      <c r="B48" s="909" t="s">
        <v>451</v>
      </c>
      <c r="C48" s="909"/>
      <c r="D48" s="909"/>
    </row>
    <row r="49" spans="2:5" ht="15.75">
      <c r="B49" s="910" t="s">
        <v>452</v>
      </c>
      <c r="C49" s="910"/>
      <c r="D49" s="910"/>
    </row>
    <row r="50" spans="2:5" ht="15.75">
      <c r="B50" s="474"/>
      <c r="C50" s="475"/>
      <c r="D50" s="470">
        <v>0</v>
      </c>
    </row>
    <row r="51" spans="2:5" ht="15.75">
      <c r="B51" s="474"/>
      <c r="C51" s="475"/>
      <c r="D51" s="470">
        <v>0</v>
      </c>
    </row>
    <row r="52" spans="2:5" ht="15.75">
      <c r="B52" s="474"/>
      <c r="C52" s="475"/>
      <c r="D52" s="470">
        <v>0</v>
      </c>
    </row>
    <row r="53" spans="2:5" ht="15.75">
      <c r="B53" s="918" t="s">
        <v>453</v>
      </c>
      <c r="C53" s="918"/>
      <c r="D53" s="471">
        <f>SUM(D50:D52)</f>
        <v>0</v>
      </c>
    </row>
    <row r="54" spans="2:5" ht="15.75">
      <c r="B54" s="132"/>
      <c r="C54" s="132"/>
    </row>
    <row r="55" spans="2:5" ht="15.75">
      <c r="B55" s="918" t="s">
        <v>454</v>
      </c>
      <c r="C55" s="918"/>
      <c r="D55" s="481">
        <f>D23+D46</f>
        <v>89190.78</v>
      </c>
    </row>
    <row r="58" spans="2:5">
      <c r="B58" s="917" t="s">
        <v>455</v>
      </c>
      <c r="C58" s="917"/>
      <c r="D58" s="917"/>
      <c r="E58" s="479"/>
    </row>
    <row r="59" spans="2:5">
      <c r="B59" s="917" t="s">
        <v>456</v>
      </c>
      <c r="C59" s="917"/>
      <c r="D59" s="917"/>
      <c r="E59" s="479"/>
    </row>
  </sheetData>
  <sheetProtection password="8F50" sheet="1" objects="1" scenarios="1"/>
  <mergeCells count="21">
    <mergeCell ref="B58:D58"/>
    <mergeCell ref="B59:D59"/>
    <mergeCell ref="B46:C46"/>
    <mergeCell ref="B48:D48"/>
    <mergeCell ref="B49:D49"/>
    <mergeCell ref="B53:C53"/>
    <mergeCell ref="B55:C55"/>
    <mergeCell ref="E14:H14"/>
    <mergeCell ref="B23:C23"/>
    <mergeCell ref="B25:D25"/>
    <mergeCell ref="B3:D3"/>
    <mergeCell ref="B4:D4"/>
    <mergeCell ref="B5:D5"/>
    <mergeCell ref="A8:D8"/>
    <mergeCell ref="A9:B9"/>
    <mergeCell ref="C9:D9"/>
    <mergeCell ref="B26:D26"/>
    <mergeCell ref="A10:B10"/>
    <mergeCell ref="C10:D10"/>
    <mergeCell ref="B13:D13"/>
    <mergeCell ref="B14:D1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7</vt:i4>
      </vt:variant>
    </vt:vector>
  </HeadingPairs>
  <TitlesOfParts>
    <vt:vector size="27" baseType="lpstr">
      <vt:lpstr>CONTÁBIL FINANCEIRA - PCF</vt:lpstr>
      <vt:lpstr>CÁLCULO FOLHA DE PAGAMENTO</vt:lpstr>
      <vt:lpstr>TURNOVER</vt:lpstr>
      <vt:lpstr>FUNDO FIXO</vt:lpstr>
      <vt:lpstr>1 CONTA CORRENTE (D E C)</vt:lpstr>
      <vt:lpstr>2 CONTA CORRENTE (D E C)</vt:lpstr>
      <vt:lpstr>2. CONTA CORRENTE (D E C)</vt:lpstr>
      <vt:lpstr>APLICAÇÃO FINANCEIRA</vt:lpstr>
      <vt:lpstr>SALDO DE ESTOQUE</vt:lpstr>
      <vt:lpstr>Despesa pessoal ANEXO II </vt:lpstr>
      <vt:lpstr>Demais despesas pesso ANEXO III</vt:lpstr>
      <vt:lpstr>Despesas gerais ANEXO IV</vt:lpstr>
      <vt:lpstr>Receitas ANEXO V</vt:lpstr>
      <vt:lpstr>Demais receitas ANEXO VI</vt:lpstr>
      <vt:lpstr>Contratos ANEXO VII</vt:lpstr>
      <vt:lpstr>Termo aditivo ANEXO VIII</vt:lpstr>
      <vt:lpstr>CATEGORIA PROFISSIONAL</vt:lpstr>
      <vt:lpstr>PLANILHA DE CONFERÊNCIA</vt:lpstr>
      <vt:lpstr>Plan1</vt:lpstr>
      <vt:lpstr>RH - RPA</vt:lpstr>
      <vt:lpstr>'CÁLCULO FOLHA DE PAGAMENTO'!Area_de_impressao</vt:lpstr>
      <vt:lpstr>'CONTÁBIL FINANCEIRA - PCF'!Area_de_impressao</vt:lpstr>
      <vt:lpstr>'Demais despesas pesso ANEXO III'!Area_de_impressao</vt:lpstr>
      <vt:lpstr>'Despesa pessoal ANEXO II '!Area_de_impressao</vt:lpstr>
      <vt:lpstr>'Despesas gerais ANEXO IV'!Area_de_impressao</vt:lpstr>
      <vt:lpstr>'SALDO DE ESTOQUE'!Area_de_impressao</vt:lpstr>
      <vt:lpstr>'Termo aditivo ANEXO VIII'!Area_de_impressao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Ilka Leandra Cruz</dc:creator>
  <cp:lastModifiedBy>usuario</cp:lastModifiedBy>
  <cp:lastPrinted>2022-05-31T13:27:19Z</cp:lastPrinted>
  <dcterms:created xsi:type="dcterms:W3CDTF">2019-12-13T12:34:00Z</dcterms:created>
  <dcterms:modified xsi:type="dcterms:W3CDTF">2022-08-09T16:33:09Z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1046-11.2.0.9906</vt:lpwstr>
  </property>
</Properties>
</file>