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EstaPastaDeTrabalho"/>
  <mc:AlternateContent xmlns:mc="http://schemas.openxmlformats.org/markup-compatibility/2006">
    <mc:Choice Requires="x15">
      <x15ac:absPath xmlns:x15ac="http://schemas.microsoft.com/office/spreadsheetml/2010/11/ac" url="Z:\UPA SOTAVE\6 - PRESTAÇÃO DE CONTAS\2023\10- COMPETENCIA OUTUBRO\4- PCF\"/>
    </mc:Choice>
  </mc:AlternateContent>
  <xr:revisionPtr revIDLastSave="0" documentId="13_ncr:1_{AC235853-C822-4668-B1CE-14BF02D8C9B8}" xr6:coauthVersionLast="47" xr6:coauthVersionMax="47" xr10:uidLastSave="{00000000-0000-0000-0000-000000000000}"/>
  <bookViews>
    <workbookView xWindow="-120" yWindow="-120" windowWidth="20730" windowHeight="11160" tabRatio="1000" firstSheet="11" activeTab="11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7" r:id="rId6"/>
    <sheet name="APLICAÇÃO FINANCEIRA" sheetId="8" r:id="rId7"/>
    <sheet name="SALDO DE ESTOQUE" sheetId="9" r:id="rId8"/>
    <sheet name="Despesa pessoal ANEXO II " sheetId="10" r:id="rId9"/>
    <sheet name="Demais despesas pesso ANEXO III" sheetId="11" r:id="rId10"/>
    <sheet name="Despesas gerais ANEXO IV" sheetId="12" r:id="rId11"/>
    <sheet name="Receitas ANEXO V" sheetId="13" r:id="rId12"/>
    <sheet name="Demais receitas ANEXO VI" sheetId="14" r:id="rId13"/>
    <sheet name="Contratos ANEXO VII" sheetId="15" r:id="rId14"/>
    <sheet name="Termo aditivo ANEXO VIII" sheetId="16" r:id="rId15"/>
    <sheet name="CATEGORIA PROFISSIONAL" sheetId="17" r:id="rId16"/>
    <sheet name="PLANILHA DE CONFERÊNCIA" sheetId="18" r:id="rId17"/>
    <sheet name="Plan1" sheetId="19" state="hidden" r:id="rId18"/>
  </sheets>
  <definedNames>
    <definedName name="_xlnm._FilterDatabase" localSheetId="10" hidden="1">'Despesas gerais ANEXO IV'!$A$1:$L$470</definedName>
    <definedName name="_xlnm.Print_Area" localSheetId="1">'CÁLCULO FOLHA DE PAGAMENTO'!$A$1:$I$85</definedName>
    <definedName name="_xlnm.Print_Area" localSheetId="13">'Contratos ANEXO VII'!$A$1:$I$48</definedName>
    <definedName name="_xlnm.Print_Area" localSheetId="9">'Demais despesas pesso ANEXO III'!$A$1:$AB$160</definedName>
    <definedName name="_xlnm.Print_Area" localSheetId="8">'Despesa pessoal ANEXO II '!$A$1:$P$156</definedName>
    <definedName name="_xlnm.Print_Area" localSheetId="10">'Despesas gerais ANEXO IV'!$A$1:$L$44</definedName>
    <definedName name="_xlnm.Print_Area" localSheetId="16">'PLANILHA DE CONFERÊNCIA'!$A$1:$G$63</definedName>
    <definedName name="_xlnm.Print_Area" localSheetId="14">'Termo aditivo ANEXO VIII'!$A$1:$H$21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V156" i="11" l="1"/>
  <c r="AB156" i="11" s="1"/>
  <c r="S156" i="11"/>
  <c r="P156" i="11"/>
  <c r="M156" i="11"/>
  <c r="V155" i="11"/>
  <c r="S155" i="11"/>
  <c r="P155" i="11"/>
  <c r="M155" i="11"/>
  <c r="V154" i="11"/>
  <c r="S154" i="11"/>
  <c r="P154" i="11"/>
  <c r="AB154" i="11" s="1"/>
  <c r="M154" i="11"/>
  <c r="V153" i="11"/>
  <c r="S153" i="11"/>
  <c r="P153" i="11"/>
  <c r="M153" i="11"/>
  <c r="V152" i="11"/>
  <c r="AB152" i="11" s="1"/>
  <c r="S152" i="11"/>
  <c r="P152" i="11"/>
  <c r="M152" i="11"/>
  <c r="V151" i="11"/>
  <c r="S151" i="11"/>
  <c r="P151" i="11"/>
  <c r="M151" i="11"/>
  <c r="V150" i="11"/>
  <c r="AB150" i="11" s="1"/>
  <c r="S150" i="11"/>
  <c r="P150" i="11"/>
  <c r="M150" i="11"/>
  <c r="V149" i="11"/>
  <c r="S149" i="11"/>
  <c r="P149" i="11"/>
  <c r="M149" i="11"/>
  <c r="V148" i="11"/>
  <c r="S148" i="11"/>
  <c r="P148" i="11"/>
  <c r="M148" i="11"/>
  <c r="V147" i="11"/>
  <c r="S147" i="11"/>
  <c r="P147" i="11"/>
  <c r="M147" i="11"/>
  <c r="V146" i="11"/>
  <c r="AB146" i="11" s="1"/>
  <c r="S146" i="11"/>
  <c r="P146" i="11"/>
  <c r="M146" i="11"/>
  <c r="V145" i="11"/>
  <c r="S145" i="11"/>
  <c r="P145" i="11"/>
  <c r="M145" i="11"/>
  <c r="V144" i="11"/>
  <c r="S144" i="11"/>
  <c r="P144" i="11"/>
  <c r="AB144" i="11" s="1"/>
  <c r="M144" i="11"/>
  <c r="V143" i="11"/>
  <c r="S143" i="11"/>
  <c r="M143" i="11"/>
  <c r="V142" i="11"/>
  <c r="S142" i="11"/>
  <c r="AB142" i="11" s="1"/>
  <c r="P142" i="11"/>
  <c r="M142" i="11"/>
  <c r="V141" i="11"/>
  <c r="S141" i="11"/>
  <c r="P141" i="11"/>
  <c r="M141" i="11"/>
  <c r="V140" i="11"/>
  <c r="S140" i="11"/>
  <c r="P140" i="11"/>
  <c r="AB140" i="11" s="1"/>
  <c r="M140" i="11"/>
  <c r="V139" i="11"/>
  <c r="S139" i="11"/>
  <c r="P139" i="11"/>
  <c r="M139" i="11"/>
  <c r="V138" i="11"/>
  <c r="AB138" i="11" s="1"/>
  <c r="S138" i="11"/>
  <c r="P138" i="11"/>
  <c r="M138" i="11"/>
  <c r="V137" i="11"/>
  <c r="S137" i="11"/>
  <c r="P137" i="11"/>
  <c r="M137" i="11"/>
  <c r="AB136" i="11"/>
  <c r="V136" i="11"/>
  <c r="S136" i="11"/>
  <c r="M136" i="11"/>
  <c r="V135" i="11"/>
  <c r="S135" i="11"/>
  <c r="P135" i="11"/>
  <c r="M135" i="11"/>
  <c r="V134" i="11"/>
  <c r="S134" i="11"/>
  <c r="P134" i="11"/>
  <c r="AB134" i="11" s="1"/>
  <c r="M134" i="11"/>
  <c r="V133" i="11"/>
  <c r="S133" i="11"/>
  <c r="P133" i="11"/>
  <c r="M133" i="11"/>
  <c r="V132" i="11"/>
  <c r="AB132" i="11" s="1"/>
  <c r="S132" i="11"/>
  <c r="P132" i="11"/>
  <c r="M132" i="11"/>
  <c r="V131" i="11"/>
  <c r="S131" i="11"/>
  <c r="P131" i="11"/>
  <c r="M131" i="11"/>
  <c r="AB131" i="11" s="1"/>
  <c r="V130" i="11"/>
  <c r="S130" i="11"/>
  <c r="P130" i="11"/>
  <c r="M130" i="11"/>
  <c r="V129" i="11"/>
  <c r="S129" i="11"/>
  <c r="M129" i="11"/>
  <c r="V128" i="11"/>
  <c r="AB128" i="11" s="1"/>
  <c r="S128" i="11"/>
  <c r="P128" i="11"/>
  <c r="M128" i="11"/>
  <c r="V127" i="11"/>
  <c r="S127" i="11"/>
  <c r="P127" i="11"/>
  <c r="M127" i="11"/>
  <c r="AB126" i="11"/>
  <c r="V126" i="11"/>
  <c r="S126" i="11"/>
  <c r="M126" i="11"/>
  <c r="V125" i="11"/>
  <c r="S125" i="11"/>
  <c r="P125" i="11"/>
  <c r="M125" i="11"/>
  <c r="AB125" i="11" s="1"/>
  <c r="V124" i="11"/>
  <c r="S124" i="11"/>
  <c r="P124" i="11"/>
  <c r="AB124" i="11" s="1"/>
  <c r="M124" i="11"/>
  <c r="V123" i="11"/>
  <c r="AB123" i="11" s="1"/>
  <c r="S123" i="11"/>
  <c r="M123" i="11"/>
  <c r="V122" i="11"/>
  <c r="S122" i="11"/>
  <c r="AB122" i="11" s="1"/>
  <c r="M122" i="11"/>
  <c r="V121" i="11"/>
  <c r="AB121" i="11" s="1"/>
  <c r="S121" i="11"/>
  <c r="P121" i="11"/>
  <c r="M121" i="11"/>
  <c r="V120" i="11"/>
  <c r="AB120" i="11" s="1"/>
  <c r="S120" i="11"/>
  <c r="P120" i="11"/>
  <c r="M120" i="11"/>
  <c r="V119" i="11"/>
  <c r="S119" i="11"/>
  <c r="P119" i="11"/>
  <c r="M119" i="11"/>
  <c r="AB119" i="11" s="1"/>
  <c r="V118" i="11"/>
  <c r="S118" i="11"/>
  <c r="AB118" i="11" s="1"/>
  <c r="M118" i="11"/>
  <c r="V117" i="11"/>
  <c r="S117" i="11"/>
  <c r="P117" i="11"/>
  <c r="AB117" i="11" s="1"/>
  <c r="M117" i="11"/>
  <c r="V116" i="11"/>
  <c r="AB116" i="11" s="1"/>
  <c r="S116" i="11"/>
  <c r="P116" i="11"/>
  <c r="M116" i="11"/>
  <c r="V115" i="11"/>
  <c r="AB115" i="11" s="1"/>
  <c r="S115" i="11"/>
  <c r="P115" i="11"/>
  <c r="M115" i="11"/>
  <c r="AB114" i="11"/>
  <c r="V114" i="11"/>
  <c r="S114" i="11"/>
  <c r="P114" i="11"/>
  <c r="M114" i="11"/>
  <c r="V113" i="11"/>
  <c r="S113" i="11"/>
  <c r="P113" i="11"/>
  <c r="M113" i="11"/>
  <c r="V112" i="11"/>
  <c r="S112" i="11"/>
  <c r="AB112" i="11" s="1"/>
  <c r="M112" i="11"/>
  <c r="V111" i="11"/>
  <c r="AB111" i="11" s="1"/>
  <c r="S111" i="11"/>
  <c r="P111" i="11"/>
  <c r="M111" i="11"/>
  <c r="V110" i="11"/>
  <c r="S110" i="11"/>
  <c r="M110" i="11"/>
  <c r="S109" i="11"/>
  <c r="AB109" i="11" s="1"/>
  <c r="P109" i="11"/>
  <c r="M109" i="11"/>
  <c r="V108" i="11"/>
  <c r="S108" i="11"/>
  <c r="P108" i="11"/>
  <c r="M108" i="11"/>
  <c r="AB107" i="11"/>
  <c r="V107" i="11"/>
  <c r="S107" i="11"/>
  <c r="P107" i="11"/>
  <c r="M107" i="11"/>
  <c r="V106" i="11"/>
  <c r="S106" i="11"/>
  <c r="P106" i="11"/>
  <c r="M106" i="11"/>
  <c r="V105" i="11"/>
  <c r="S105" i="11"/>
  <c r="AB105" i="11" s="1"/>
  <c r="P105" i="11"/>
  <c r="M105" i="11"/>
  <c r="V104" i="11"/>
  <c r="S104" i="11"/>
  <c r="P104" i="11"/>
  <c r="M104" i="11"/>
  <c r="V103" i="11"/>
  <c r="S103" i="11"/>
  <c r="P103" i="11"/>
  <c r="M103" i="11"/>
  <c r="S102" i="11"/>
  <c r="P102" i="11"/>
  <c r="M102" i="11"/>
  <c r="AB102" i="11" s="1"/>
  <c r="V101" i="11"/>
  <c r="S101" i="11"/>
  <c r="P101" i="11"/>
  <c r="AB101" i="11" s="1"/>
  <c r="M101" i="11"/>
  <c r="V100" i="11"/>
  <c r="S100" i="11"/>
  <c r="P100" i="11"/>
  <c r="M100" i="11"/>
  <c r="V99" i="11"/>
  <c r="AB99" i="11" s="1"/>
  <c r="S99" i="11"/>
  <c r="P99" i="11"/>
  <c r="M99" i="11"/>
  <c r="V98" i="11"/>
  <c r="S98" i="11"/>
  <c r="P98" i="11"/>
  <c r="M98" i="11"/>
  <c r="V97" i="11"/>
  <c r="S97" i="11"/>
  <c r="P97" i="11"/>
  <c r="AB97" i="11" s="1"/>
  <c r="M97" i="11"/>
  <c r="V96" i="11"/>
  <c r="S96" i="11"/>
  <c r="P96" i="11"/>
  <c r="M96" i="11"/>
  <c r="V95" i="11"/>
  <c r="AB95" i="11" s="1"/>
  <c r="S95" i="11"/>
  <c r="P95" i="11"/>
  <c r="M95" i="11"/>
  <c r="V94" i="11"/>
  <c r="S94" i="11"/>
  <c r="P94" i="11"/>
  <c r="M94" i="11"/>
  <c r="AB94" i="11" s="1"/>
  <c r="V93" i="11"/>
  <c r="S93" i="11"/>
  <c r="P93" i="11"/>
  <c r="M93" i="11"/>
  <c r="V92" i="11"/>
  <c r="S92" i="11"/>
  <c r="P92" i="11"/>
  <c r="M92" i="11"/>
  <c r="V91" i="11"/>
  <c r="S91" i="11"/>
  <c r="P91" i="11"/>
  <c r="M91" i="11"/>
  <c r="V90" i="11"/>
  <c r="S90" i="11"/>
  <c r="P90" i="11"/>
  <c r="M90" i="11"/>
  <c r="V89" i="11"/>
  <c r="S89" i="11"/>
  <c r="P89" i="11"/>
  <c r="M89" i="11"/>
  <c r="V88" i="11"/>
  <c r="S88" i="11"/>
  <c r="P88" i="11"/>
  <c r="M88" i="11"/>
  <c r="V87" i="11"/>
  <c r="S87" i="11"/>
  <c r="P87" i="11"/>
  <c r="M87" i="11"/>
  <c r="AB86" i="11"/>
  <c r="V86" i="11"/>
  <c r="S86" i="11"/>
  <c r="P86" i="11"/>
  <c r="M86" i="11"/>
  <c r="V85" i="11"/>
  <c r="S85" i="11"/>
  <c r="P85" i="11"/>
  <c r="M85" i="11"/>
  <c r="V84" i="11"/>
  <c r="AB84" i="11" s="1"/>
  <c r="S84" i="11"/>
  <c r="P84" i="11"/>
  <c r="M84" i="11"/>
  <c r="V83" i="11"/>
  <c r="S83" i="11"/>
  <c r="P83" i="11"/>
  <c r="M83" i="11"/>
  <c r="V82" i="11"/>
  <c r="AB82" i="11" s="1"/>
  <c r="S82" i="11"/>
  <c r="P82" i="11"/>
  <c r="M82" i="11"/>
  <c r="V81" i="11"/>
  <c r="S81" i="11"/>
  <c r="M81" i="11"/>
  <c r="AB81" i="11" s="1"/>
  <c r="V80" i="11"/>
  <c r="S80" i="11"/>
  <c r="P80" i="11"/>
  <c r="M80" i="11"/>
  <c r="V79" i="11"/>
  <c r="S79" i="11"/>
  <c r="P79" i="11"/>
  <c r="M79" i="11"/>
  <c r="V78" i="11"/>
  <c r="S78" i="11"/>
  <c r="P78" i="11"/>
  <c r="M78" i="11"/>
  <c r="V77" i="11"/>
  <c r="S77" i="11"/>
  <c r="P77" i="11"/>
  <c r="M77" i="11"/>
  <c r="V76" i="11"/>
  <c r="S76" i="11"/>
  <c r="P76" i="11"/>
  <c r="M76" i="11"/>
  <c r="V75" i="11"/>
  <c r="S75" i="11"/>
  <c r="P75" i="11"/>
  <c r="M75" i="11"/>
  <c r="V74" i="11"/>
  <c r="S74" i="11"/>
  <c r="P74" i="11"/>
  <c r="M74" i="11"/>
  <c r="V73" i="11"/>
  <c r="S73" i="11"/>
  <c r="M73" i="11"/>
  <c r="AB73" i="11" s="1"/>
  <c r="V72" i="11"/>
  <c r="S72" i="11"/>
  <c r="M72" i="11"/>
  <c r="AB71" i="11"/>
  <c r="V71" i="11"/>
  <c r="S71" i="11"/>
  <c r="M71" i="11"/>
  <c r="V70" i="11"/>
  <c r="AB70" i="11" s="1"/>
  <c r="S70" i="11"/>
  <c r="M70" i="11"/>
  <c r="AB69" i="11"/>
  <c r="V69" i="11"/>
  <c r="S69" i="11"/>
  <c r="P69" i="11"/>
  <c r="M69" i="11"/>
  <c r="V68" i="11"/>
  <c r="S68" i="11"/>
  <c r="P68" i="11"/>
  <c r="M68" i="11"/>
  <c r="V67" i="11"/>
  <c r="S67" i="11"/>
  <c r="M67" i="11"/>
  <c r="V66" i="11"/>
  <c r="S66" i="11"/>
  <c r="P66" i="11"/>
  <c r="M66" i="11"/>
  <c r="V65" i="11"/>
  <c r="AB65" i="11" s="1"/>
  <c r="S65" i="11"/>
  <c r="P65" i="11"/>
  <c r="M65" i="11"/>
  <c r="V64" i="11"/>
  <c r="S64" i="11"/>
  <c r="P64" i="11"/>
  <c r="M64" i="11"/>
  <c r="AB64" i="11" s="1"/>
  <c r="V63" i="11"/>
  <c r="S63" i="11"/>
  <c r="P63" i="11"/>
  <c r="AB63" i="11" s="1"/>
  <c r="M63" i="11"/>
  <c r="V62" i="11"/>
  <c r="S62" i="11"/>
  <c r="P62" i="11"/>
  <c r="M62" i="11"/>
  <c r="V61" i="11"/>
  <c r="AB61" i="11" s="1"/>
  <c r="S61" i="11"/>
  <c r="P61" i="11"/>
  <c r="M61" i="11"/>
  <c r="V60" i="11"/>
  <c r="S60" i="11"/>
  <c r="P60" i="11"/>
  <c r="M60" i="11"/>
  <c r="V59" i="11"/>
  <c r="S59" i="11"/>
  <c r="M59" i="11"/>
  <c r="AB59" i="11" s="1"/>
  <c r="V58" i="11"/>
  <c r="S58" i="11"/>
  <c r="P58" i="11"/>
  <c r="AB58" i="11" s="1"/>
  <c r="M58" i="11"/>
  <c r="V57" i="11"/>
  <c r="S57" i="11"/>
  <c r="AB57" i="11" s="1"/>
  <c r="M57" i="11"/>
  <c r="V56" i="11"/>
  <c r="S56" i="11"/>
  <c r="M56" i="11"/>
  <c r="V55" i="11"/>
  <c r="S55" i="11"/>
  <c r="P55" i="11"/>
  <c r="M55" i="11"/>
  <c r="V54" i="11"/>
  <c r="S54" i="11"/>
  <c r="P54" i="11"/>
  <c r="M54" i="11"/>
  <c r="V53" i="11"/>
  <c r="S53" i="11"/>
  <c r="P53" i="11"/>
  <c r="M53" i="11"/>
  <c r="V52" i="11"/>
  <c r="S52" i="11"/>
  <c r="M52" i="11"/>
  <c r="AB52" i="11" s="1"/>
  <c r="V51" i="11"/>
  <c r="S51" i="11"/>
  <c r="M51" i="11"/>
  <c r="AB51" i="11" s="1"/>
  <c r="V50" i="11"/>
  <c r="S50" i="11"/>
  <c r="P50" i="11"/>
  <c r="M50" i="11"/>
  <c r="V49" i="11"/>
  <c r="S49" i="11"/>
  <c r="P49" i="11"/>
  <c r="M49" i="11"/>
  <c r="V48" i="11"/>
  <c r="AB48" i="11" s="1"/>
  <c r="S48" i="11"/>
  <c r="P48" i="11"/>
  <c r="M48" i="11"/>
  <c r="V47" i="11"/>
  <c r="S47" i="11"/>
  <c r="M47" i="11"/>
  <c r="AB47" i="11" s="1"/>
  <c r="V46" i="11"/>
  <c r="AB46" i="11" s="1"/>
  <c r="S46" i="11"/>
  <c r="P46" i="11"/>
  <c r="M46" i="11"/>
  <c r="V45" i="11"/>
  <c r="S45" i="11"/>
  <c r="P45" i="11"/>
  <c r="AB45" i="11" s="1"/>
  <c r="M45" i="11"/>
  <c r="V44" i="11"/>
  <c r="AB44" i="11" s="1"/>
  <c r="S44" i="11"/>
  <c r="M44" i="11"/>
  <c r="V43" i="11"/>
  <c r="S43" i="11"/>
  <c r="P43" i="11"/>
  <c r="M43" i="11"/>
  <c r="V42" i="11"/>
  <c r="AB42" i="11" s="1"/>
  <c r="S42" i="11"/>
  <c r="P42" i="11"/>
  <c r="M42" i="11"/>
  <c r="V41" i="11"/>
  <c r="S41" i="11"/>
  <c r="P41" i="11"/>
  <c r="M41" i="11"/>
  <c r="V40" i="11"/>
  <c r="S40" i="11"/>
  <c r="P40" i="11"/>
  <c r="AB40" i="11" s="1"/>
  <c r="M40" i="11"/>
  <c r="V39" i="11"/>
  <c r="S39" i="11"/>
  <c r="P39" i="11"/>
  <c r="M39" i="11"/>
  <c r="V38" i="11"/>
  <c r="AB38" i="11" s="1"/>
  <c r="S38" i="11"/>
  <c r="P38" i="11"/>
  <c r="M38" i="11"/>
  <c r="AB37" i="11"/>
  <c r="V37" i="11"/>
  <c r="S37" i="11"/>
  <c r="P37" i="11"/>
  <c r="M37" i="11"/>
  <c r="V36" i="11"/>
  <c r="S36" i="11"/>
  <c r="P36" i="11"/>
  <c r="M36" i="11"/>
  <c r="V35" i="11"/>
  <c r="S35" i="11"/>
  <c r="P35" i="11"/>
  <c r="M35" i="11"/>
  <c r="V34" i="11"/>
  <c r="AB34" i="11" s="1"/>
  <c r="S34" i="11"/>
  <c r="P34" i="11"/>
  <c r="M34" i="11"/>
  <c r="V33" i="11"/>
  <c r="S33" i="11"/>
  <c r="P33" i="11"/>
  <c r="M33" i="11"/>
  <c r="V32" i="11"/>
  <c r="S32" i="11"/>
  <c r="P32" i="11"/>
  <c r="M32" i="11"/>
  <c r="V31" i="11"/>
  <c r="S31" i="11"/>
  <c r="P31" i="11"/>
  <c r="M31" i="11"/>
  <c r="V30" i="11"/>
  <c r="AB30" i="11" s="1"/>
  <c r="S30" i="11"/>
  <c r="P30" i="11"/>
  <c r="M30" i="11"/>
  <c r="V29" i="11"/>
  <c r="S29" i="11"/>
  <c r="P29" i="11"/>
  <c r="M29" i="11"/>
  <c r="AB29" i="11" s="1"/>
  <c r="V28" i="11"/>
  <c r="S28" i="11"/>
  <c r="P28" i="11"/>
  <c r="AB28" i="11" s="1"/>
  <c r="M28" i="11"/>
  <c r="V27" i="11"/>
  <c r="S27" i="11"/>
  <c r="P27" i="11"/>
  <c r="M27" i="11"/>
  <c r="V26" i="11"/>
  <c r="AB26" i="11" s="1"/>
  <c r="S26" i="11"/>
  <c r="P26" i="11"/>
  <c r="M26" i="11"/>
  <c r="V25" i="11"/>
  <c r="S25" i="11"/>
  <c r="P25" i="11"/>
  <c r="M25" i="11"/>
  <c r="V24" i="11"/>
  <c r="S24" i="11"/>
  <c r="P24" i="11"/>
  <c r="AB24" i="11" s="1"/>
  <c r="M24" i="11"/>
  <c r="V23" i="11"/>
  <c r="S23" i="11"/>
  <c r="P23" i="11"/>
  <c r="M23" i="11"/>
  <c r="V22" i="11"/>
  <c r="AB22" i="11" s="1"/>
  <c r="S22" i="11"/>
  <c r="P22" i="11"/>
  <c r="M22" i="11"/>
  <c r="V21" i="11"/>
  <c r="S21" i="11"/>
  <c r="P21" i="11"/>
  <c r="M21" i="11"/>
  <c r="AB21" i="11" s="1"/>
  <c r="V20" i="11"/>
  <c r="S20" i="11"/>
  <c r="P20" i="11"/>
  <c r="M20" i="11"/>
  <c r="V19" i="11"/>
  <c r="S19" i="11"/>
  <c r="P19" i="11"/>
  <c r="M19" i="11"/>
  <c r="V18" i="11"/>
  <c r="S18" i="11"/>
  <c r="P18" i="11"/>
  <c r="M18" i="11"/>
  <c r="V17" i="11"/>
  <c r="S17" i="11"/>
  <c r="P17" i="11"/>
  <c r="M17" i="11"/>
  <c r="V16" i="11"/>
  <c r="S16" i="11"/>
  <c r="P16" i="11"/>
  <c r="M16" i="11"/>
  <c r="V15" i="11"/>
  <c r="S15" i="11"/>
  <c r="P15" i="11"/>
  <c r="M15" i="11"/>
  <c r="V14" i="11"/>
  <c r="S14" i="11"/>
  <c r="P14" i="11"/>
  <c r="M14" i="11"/>
  <c r="AB13" i="11"/>
  <c r="V13" i="11"/>
  <c r="S13" i="11"/>
  <c r="P13" i="11"/>
  <c r="M13" i="11"/>
  <c r="V12" i="11"/>
  <c r="S12" i="11"/>
  <c r="P12" i="11"/>
  <c r="M12" i="11"/>
  <c r="V11" i="11"/>
  <c r="S11" i="11"/>
  <c r="AB11" i="11" s="1"/>
  <c r="P11" i="11"/>
  <c r="M11" i="11"/>
  <c r="M10" i="11"/>
  <c r="AB10" i="11" s="1"/>
  <c r="V9" i="11"/>
  <c r="S9" i="11"/>
  <c r="P9" i="11"/>
  <c r="AB9" i="11" s="1"/>
  <c r="M9" i="11"/>
  <c r="V8" i="11"/>
  <c r="AB8" i="11" s="1"/>
  <c r="S8" i="11"/>
  <c r="P8" i="11"/>
  <c r="M8" i="11"/>
  <c r="V7" i="11"/>
  <c r="S7" i="11"/>
  <c r="P7" i="11"/>
  <c r="M7" i="11"/>
  <c r="AB6" i="11"/>
  <c r="V6" i="11"/>
  <c r="S6" i="11"/>
  <c r="P6" i="11"/>
  <c r="M6" i="11"/>
  <c r="V5" i="11"/>
  <c r="S5" i="11"/>
  <c r="P5" i="11"/>
  <c r="M5" i="11"/>
  <c r="V4" i="11"/>
  <c r="S4" i="11"/>
  <c r="P4" i="11"/>
  <c r="M4" i="11"/>
  <c r="V3" i="11"/>
  <c r="S3" i="11"/>
  <c r="P3" i="11"/>
  <c r="M3" i="11"/>
  <c r="V2" i="11"/>
  <c r="AB2" i="11" s="1"/>
  <c r="S2" i="11"/>
  <c r="P2" i="11"/>
  <c r="M2" i="11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G77" i="2"/>
  <c r="G75" i="2"/>
  <c r="E19" i="2"/>
  <c r="D115" i="1"/>
  <c r="D99" i="1"/>
  <c r="D150" i="1"/>
  <c r="D140" i="1"/>
  <c r="AB5" i="11" l="1"/>
  <c r="AB19" i="11"/>
  <c r="AB55" i="11"/>
  <c r="AB68" i="11"/>
  <c r="AB110" i="11"/>
  <c r="AB129" i="11"/>
  <c r="AB135" i="11"/>
  <c r="AB139" i="11"/>
  <c r="AB147" i="11"/>
  <c r="AB155" i="11"/>
  <c r="AB80" i="11"/>
  <c r="AB15" i="11"/>
  <c r="AB17" i="11"/>
  <c r="AB53" i="11"/>
  <c r="AB62" i="11"/>
  <c r="AB72" i="11"/>
  <c r="AB74" i="11"/>
  <c r="AB78" i="11"/>
  <c r="AB88" i="11"/>
  <c r="AB90" i="11"/>
  <c r="AB92" i="11"/>
  <c r="AB100" i="11"/>
  <c r="AB104" i="11"/>
  <c r="AB113" i="11"/>
  <c r="AB143" i="11"/>
  <c r="AB145" i="11"/>
  <c r="AB149" i="11"/>
  <c r="AB151" i="11"/>
  <c r="AB153" i="11"/>
  <c r="AB76" i="11"/>
  <c r="AB12" i="11"/>
  <c r="AB23" i="11"/>
  <c r="AB25" i="11"/>
  <c r="AB27" i="11"/>
  <c r="AB35" i="11"/>
  <c r="AB60" i="11"/>
  <c r="AB85" i="11"/>
  <c r="AB96" i="11"/>
  <c r="AB98" i="11"/>
  <c r="AB108" i="11"/>
  <c r="AB127" i="11"/>
  <c r="AB133" i="11"/>
  <c r="AB137" i="11"/>
  <c r="AB141" i="11"/>
  <c r="AB106" i="11"/>
  <c r="AB3" i="11"/>
  <c r="AB7" i="11"/>
  <c r="AB16" i="11"/>
  <c r="AB20" i="11"/>
  <c r="AB31" i="11"/>
  <c r="AB33" i="11"/>
  <c r="AB43" i="11"/>
  <c r="AB49" i="11"/>
  <c r="AB66" i="11"/>
  <c r="AB89" i="11"/>
  <c r="AB93" i="11"/>
  <c r="AB39" i="11"/>
  <c r="AB41" i="11"/>
  <c r="AB56" i="11"/>
  <c r="AB79" i="11"/>
  <c r="AB83" i="11"/>
  <c r="AB130" i="11"/>
  <c r="AB148" i="11"/>
  <c r="AB4" i="11"/>
  <c r="AB14" i="11"/>
  <c r="AB18" i="11"/>
  <c r="AB32" i="11"/>
  <c r="AB36" i="11"/>
  <c r="AB50" i="11"/>
  <c r="AB54" i="11"/>
  <c r="AB67" i="11"/>
  <c r="AB75" i="11"/>
  <c r="AB77" i="11"/>
  <c r="AB87" i="11"/>
  <c r="AB91" i="11"/>
  <c r="AB103" i="11"/>
  <c r="D104" i="1"/>
  <c r="D113" i="1" l="1"/>
  <c r="D92" i="1"/>
  <c r="D95" i="1"/>
  <c r="D50" i="1"/>
  <c r="D87" i="1"/>
  <c r="D177" i="1"/>
  <c r="D176" i="1"/>
  <c r="D175" i="1"/>
  <c r="D171" i="1"/>
  <c r="D71" i="1"/>
  <c r="D72" i="1"/>
  <c r="E14" i="8"/>
  <c r="E13" i="8"/>
  <c r="C215" i="5"/>
  <c r="D215" i="5"/>
  <c r="K8" i="4" l="1"/>
  <c r="K9" i="4" s="1"/>
  <c r="G15" i="8"/>
  <c r="D204" i="1" l="1"/>
  <c r="G27" i="2" l="1"/>
  <c r="G26" i="2"/>
  <c r="B39" i="2" l="1"/>
  <c r="N25" i="17"/>
  <c r="M25" i="17"/>
  <c r="L25" i="17"/>
  <c r="K25" i="17"/>
  <c r="J25" i="17"/>
  <c r="I25" i="17"/>
  <c r="I27" i="17" s="1"/>
  <c r="H25" i="17"/>
  <c r="H27" i="17" s="1"/>
  <c r="G25" i="17"/>
  <c r="G27" i="17" s="1"/>
  <c r="F25" i="17"/>
  <c r="E25" i="17"/>
  <c r="D25" i="17"/>
  <c r="C25" i="17"/>
  <c r="N22" i="17"/>
  <c r="N27" i="17" s="1"/>
  <c r="M22" i="17"/>
  <c r="M27" i="17" s="1"/>
  <c r="L22" i="17"/>
  <c r="L27" i="17" s="1"/>
  <c r="K22" i="17"/>
  <c r="K27" i="17" s="1"/>
  <c r="J22" i="17"/>
  <c r="I22" i="17"/>
  <c r="H22" i="17"/>
  <c r="G22" i="17"/>
  <c r="F22" i="17"/>
  <c r="F27" i="17" s="1"/>
  <c r="E22" i="17"/>
  <c r="E27" i="17" s="1"/>
  <c r="D22" i="17"/>
  <c r="D27" i="17" s="1"/>
  <c r="C22" i="17"/>
  <c r="C27" i="17" s="1"/>
  <c r="J27" i="17" l="1"/>
  <c r="D31" i="1"/>
  <c r="D23" i="9" l="1"/>
  <c r="G69" i="2" l="1"/>
  <c r="D30" i="1" s="1"/>
  <c r="J34" i="4" l="1"/>
  <c r="I34" i="4"/>
  <c r="I37" i="4" s="1"/>
  <c r="K10" i="4"/>
  <c r="K11" i="4" s="1"/>
  <c r="K12" i="4" l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J36" i="4" s="1"/>
  <c r="J37" i="4" l="1"/>
  <c r="I46" i="4"/>
  <c r="D34" i="1" l="1"/>
  <c r="D136" i="1"/>
  <c r="D135" i="1" s="1"/>
  <c r="E15" i="2" l="1"/>
  <c r="G25" i="2" s="1"/>
  <c r="G28" i="2" s="1"/>
  <c r="M40" i="2"/>
  <c r="D182" i="1" l="1"/>
  <c r="D85" i="1"/>
  <c r="D111" i="1"/>
  <c r="G14" i="8"/>
  <c r="C53" i="7"/>
  <c r="D53" i="7"/>
  <c r="D53" i="9"/>
  <c r="D40" i="9"/>
  <c r="D37" i="9"/>
  <c r="D35" i="9"/>
  <c r="D33" i="9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E18" i="8"/>
  <c r="E24" i="8" s="1"/>
  <c r="D192" i="1" s="1"/>
  <c r="D16" i="1" s="1"/>
  <c r="D19" i="1" s="1"/>
  <c r="G13" i="8"/>
  <c r="B22" i="3"/>
  <c r="D155" i="1" s="1"/>
  <c r="G80" i="2"/>
  <c r="G70" i="2"/>
  <c r="D68" i="2"/>
  <c r="H66" i="2"/>
  <c r="G66" i="2"/>
  <c r="G19" i="2" s="1"/>
  <c r="H19" i="2" s="1"/>
  <c r="D212" i="1" s="1"/>
  <c r="D42" i="2"/>
  <c r="B36" i="2" s="1"/>
  <c r="B35" i="2"/>
  <c r="B34" i="2"/>
  <c r="C28" i="2"/>
  <c r="C29" i="2" s="1"/>
  <c r="C23" i="2"/>
  <c r="E17" i="2"/>
  <c r="H15" i="2"/>
  <c r="D210" i="1" s="1"/>
  <c r="D222" i="1"/>
  <c r="D228" i="1" s="1"/>
  <c r="D229" i="1" s="1"/>
  <c r="D184" i="1"/>
  <c r="E162" i="1"/>
  <c r="D149" i="1"/>
  <c r="D144" i="1"/>
  <c r="D128" i="1"/>
  <c r="D127" i="1" s="1"/>
  <c r="D126" i="1" s="1"/>
  <c r="D122" i="1"/>
  <c r="D108" i="1"/>
  <c r="D101" i="1"/>
  <c r="D97" i="1"/>
  <c r="D90" i="1"/>
  <c r="E79" i="1"/>
  <c r="D67" i="1"/>
  <c r="D64" i="1"/>
  <c r="D57" i="1"/>
  <c r="D54" i="1"/>
  <c r="D52" i="1"/>
  <c r="D25" i="1"/>
  <c r="D24" i="1" s="1"/>
  <c r="D15" i="1"/>
  <c r="D32" i="9" l="1"/>
  <c r="D46" i="9" s="1"/>
  <c r="D183" i="1" s="1"/>
  <c r="D185" i="1" s="1"/>
  <c r="D33" i="1"/>
  <c r="D209" i="1" s="1"/>
  <c r="B33" i="2"/>
  <c r="H17" i="2"/>
  <c r="D49" i="1"/>
  <c r="D43" i="1" s="1"/>
  <c r="G74" i="2"/>
  <c r="G73" i="2" s="1"/>
  <c r="D32" i="1" s="1"/>
  <c r="D54" i="7"/>
  <c r="D216" i="5"/>
  <c r="D70" i="1"/>
  <c r="D63" i="1" s="1"/>
  <c r="D110" i="1"/>
  <c r="D100" i="1" s="1"/>
  <c r="D84" i="1"/>
  <c r="G18" i="8"/>
  <c r="G24" i="8" s="1"/>
  <c r="D20" i="1"/>
  <c r="D194" i="1"/>
  <c r="G19" i="8"/>
  <c r="B40" i="2"/>
  <c r="D55" i="9" l="1"/>
  <c r="D211" i="1"/>
  <c r="D213" i="1" s="1"/>
  <c r="I15" i="2"/>
  <c r="D178" i="1"/>
  <c r="D196" i="1" s="1"/>
  <c r="G29" i="2"/>
  <c r="D23" i="1"/>
  <c r="D151" i="1" s="1"/>
  <c r="D152" i="1" s="1"/>
</calcChain>
</file>

<file path=xl/sharedStrings.xml><?xml version="1.0" encoding="utf-8"?>
<sst xmlns="http://schemas.openxmlformats.org/spreadsheetml/2006/main" count="4391" uniqueCount="1463">
  <si>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</si>
  <si>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</si>
  <si>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</si>
  <si>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</si>
  <si>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</si>
  <si>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</si>
  <si>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</si>
  <si>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</si>
  <si>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</si>
  <si>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</si>
  <si>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</si>
  <si>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</si>
  <si>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</si>
  <si>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</si>
  <si>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</si>
  <si>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</si>
  <si>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</si>
  <si>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</si>
  <si>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</si>
  <si>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</si>
  <si>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</si>
  <si>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</si>
  <si>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</si>
  <si>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</si>
  <si>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</si>
  <si>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</si>
  <si>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</si>
  <si>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</si>
  <si>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</si>
  <si>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</si>
  <si>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</si>
  <si>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</si>
  <si>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</si>
  <si>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</si>
  <si>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</si>
  <si>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</si>
  <si>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</si>
  <si>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</si>
  <si>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</si>
  <si>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</si>
  <si>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</si>
  <si>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</si>
  <si>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</si>
  <si>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</si>
  <si>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</si>
  <si>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</si>
  <si>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</si>
  <si>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</si>
  <si>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</si>
  <si>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</si>
  <si>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</si>
  <si>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</si>
  <si>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</si>
  <si>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</si>
  <si>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</si>
  <si>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</si>
  <si>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</si>
  <si>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</si>
  <si>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</si>
  <si>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</si>
  <si>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</si>
  <si>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</si>
  <si>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</si>
  <si>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</si>
  <si>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</si>
  <si>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</si>
  <si>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</si>
  <si>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</si>
  <si>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</si>
  <si>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</si>
  <si>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</si>
  <si>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</si>
  <si>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</si>
  <si>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</si>
  <si>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</si>
  <si>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</si>
  <si>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</si>
  <si>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</si>
  <si>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</si>
  <si>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</si>
  <si>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</si>
  <si>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</si>
  <si>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</si>
  <si>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</si>
  <si>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</si>
  <si>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</si>
  <si>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</si>
  <si>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</si>
  <si>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</si>
  <si>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</si>
  <si>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</si>
  <si>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</si>
  <si>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</si>
  <si>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</si>
  <si>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</si>
  <si>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</si>
  <si>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</si>
  <si>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</si>
  <si>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</si>
  <si>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</si>
  <si>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</si>
  <si>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</si>
  <si>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</si>
  <si>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</si>
  <si>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</si>
  <si>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</si>
  <si>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</si>
  <si>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</si>
  <si>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</si>
  <si>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</si>
  <si>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</si>
  <si>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</si>
  <si>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</si>
  <si>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</si>
  <si>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</si>
  <si>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</si>
  <si>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</si>
  <si>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</si>
  <si>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</si>
  <si>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</si>
  <si>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</si>
  <si>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</si>
  <si>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</si>
  <si>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</si>
  <si>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</si>
  <si>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</si>
  <si>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</si>
  <si>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</si>
  <si>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</si>
  <si>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</si>
  <si>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</si>
  <si>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</si>
  <si>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</si>
  <si>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</si>
  <si>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</si>
  <si>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</si>
  <si>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</si>
  <si>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</si>
  <si>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</si>
  <si>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</si>
  <si>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</si>
  <si>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</si>
  <si>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</si>
  <si>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</si>
  <si>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</si>
  <si>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</si>
  <si>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</si>
  <si>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</si>
  <si>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</si>
  <si>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</si>
  <si>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</si>
  <si>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</si>
  <si>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</si>
  <si>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</si>
  <si>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</si>
  <si>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</si>
  <si>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</si>
  <si>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</si>
  <si>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</si>
  <si>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</si>
  <si>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</si>
  <si>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</si>
  <si>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</si>
  <si>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</si>
  <si>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</si>
  <si>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</si>
  <si>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</si>
  <si>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</si>
  <si>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</si>
  <si>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</si>
  <si>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</si>
  <si>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</si>
  <si>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</si>
  <si>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</si>
  <si>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</si>
  <si>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</si>
  <si>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</si>
  <si>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</si>
  <si>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</si>
  <si>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</si>
  <si>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</si>
  <si>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</si>
  <si>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</si>
  <si>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</si>
  <si>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</si>
  <si>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</si>
  <si>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</si>
  <si>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</si>
  <si>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</si>
  <si>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</si>
  <si>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</si>
  <si>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</si>
  <si>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</si>
  <si>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</si>
  <si>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</si>
  <si>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</si>
  <si>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</si>
  <si>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</si>
  <si>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</si>
  <si>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</si>
  <si>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</si>
  <si>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</si>
  <si>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</si>
  <si>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</si>
  <si>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</si>
  <si>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</si>
  <si>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</si>
  <si>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</si>
  <si>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</si>
  <si>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</si>
  <si>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</si>
  <si>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</si>
  <si>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</si>
  <si>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</si>
  <si>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</si>
  <si>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</si>
  <si>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</si>
  <si>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</si>
  <si>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</si>
  <si>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</si>
  <si>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</si>
  <si>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</si>
  <si>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</si>
  <si>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</si>
  <si>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</si>
  <si>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</si>
  <si>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</si>
  <si>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</si>
  <si>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</si>
  <si>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</si>
  <si>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</si>
  <si>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</si>
  <si>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</si>
  <si>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</si>
  <si>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</si>
  <si>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</si>
  <si>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</si>
  <si>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</si>
  <si>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</si>
  <si>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</si>
  <si>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</si>
  <si>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</si>
  <si>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</si>
  <si>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</si>
  <si>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</si>
  <si>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</si>
  <si>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 xml:space="preserve">DESCONTO DE PLANTAO </t>
  </si>
  <si>
    <t>DESCONTO HORAS AFASTADAS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</si>
  <si>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</si>
  <si>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</si>
  <si>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</si>
  <si>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</si>
  <si>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</si>
  <si>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</si>
  <si>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</si>
  <si>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</si>
  <si>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</si>
  <si>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</si>
  <si>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</si>
  <si>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</si>
  <si>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</si>
  <si>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</si>
  <si>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</si>
  <si>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</si>
  <si>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</si>
  <si>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</si>
  <si>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</si>
  <si>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</si>
  <si>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</si>
  <si>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</si>
  <si>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</si>
  <si>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</si>
  <si>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</si>
  <si>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</si>
  <si>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</si>
  <si>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</si>
  <si>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</si>
  <si>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</si>
  <si>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</si>
  <si>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</si>
  <si>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</si>
  <si>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</si>
  <si>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</si>
  <si>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</si>
  <si>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</si>
  <si>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</si>
  <si>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</si>
  <si>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</si>
  <si>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</si>
  <si>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</si>
  <si>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</si>
  <si>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</si>
  <si>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</si>
  <si>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</si>
  <si>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</si>
  <si>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</si>
  <si>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</si>
  <si>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</si>
  <si>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</si>
  <si>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</si>
  <si>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</si>
  <si>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</si>
  <si>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</si>
  <si>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</si>
  <si>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</si>
  <si>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</si>
  <si>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</si>
  <si>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</si>
  <si>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</si>
  <si>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</si>
  <si>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</si>
  <si>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</si>
  <si>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</si>
  <si>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</si>
  <si>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</si>
  <si>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</si>
  <si>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</si>
  <si>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</si>
  <si>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</si>
  <si>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</si>
  <si>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</si>
  <si>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</si>
  <si>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</si>
  <si>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</si>
  <si>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</si>
  <si>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</si>
  <si>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</si>
  <si>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</si>
  <si>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</si>
  <si>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</si>
  <si>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</si>
  <si>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</si>
  <si>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</si>
  <si>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</si>
  <si>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</si>
  <si>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</si>
  <si>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</si>
  <si>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</si>
  <si>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</si>
  <si>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</si>
  <si>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</si>
  <si>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</si>
  <si>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</si>
  <si>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</si>
  <si>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</si>
  <si>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</si>
  <si>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</si>
  <si>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</si>
  <si>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</si>
  <si>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</si>
  <si>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</si>
  <si>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</si>
  <si>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</si>
  <si>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</si>
  <si>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</si>
  <si>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</si>
  <si>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</si>
  <si>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</si>
  <si>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</si>
  <si>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</si>
  <si>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</si>
  <si>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</si>
  <si>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</si>
  <si>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</si>
  <si>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</si>
  <si>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</si>
  <si>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</si>
  <si>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</si>
  <si>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</si>
  <si>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</si>
  <si>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</si>
  <si>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</si>
  <si>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</si>
  <si>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</si>
  <si>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</si>
  <si>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</si>
  <si>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</si>
  <si>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</si>
  <si>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</si>
  <si>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</si>
  <si>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</si>
  <si>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</si>
  <si>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</si>
  <si>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</si>
  <si>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</si>
  <si>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</si>
  <si>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</si>
  <si>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</si>
  <si>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</si>
  <si>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</si>
  <si>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</si>
  <si>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</si>
  <si>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</si>
  <si>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</si>
  <si>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</si>
  <si>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</si>
  <si>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</si>
  <si>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</si>
  <si>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</si>
  <si>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</si>
  <si>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</si>
  <si>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</si>
  <si>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</si>
  <si>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</si>
  <si>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</si>
  <si>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</si>
  <si>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</si>
  <si>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</si>
  <si>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ADRYA KETILLY NASCIMENTO N GALVAO DE LIMA</t>
  </si>
  <si>
    <t>2</t>
  </si>
  <si>
    <t>ALBA ELENA SOUSA PEREIRA</t>
  </si>
  <si>
    <t>ALESSANDRA OLIVEIRA SANTIAGO</t>
  </si>
  <si>
    <t xml:space="preserve">ALEXSANDRO SANTOS DA ROCHA </t>
  </si>
  <si>
    <t>3</t>
  </si>
  <si>
    <t>ALLISSON JOSE GONCALVES DE MOURA</t>
  </si>
  <si>
    <t xml:space="preserve">ALMIR VALENCIO DOS SANTOS </t>
  </si>
  <si>
    <t>AMANDA MONTEIRO CANUTO</t>
  </si>
  <si>
    <t>ANA PAULA DA SILVA MATIAS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</si>
  <si>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</si>
  <si>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</si>
  <si>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</si>
  <si>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</si>
  <si>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</si>
  <si>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</si>
  <si>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</si>
  <si>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</si>
  <si>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</si>
  <si>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</si>
  <si>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 xml:space="preserve">AURELICE MARIA BALBINO </t>
  </si>
  <si>
    <t>BETANIA MARIA GOMES</t>
  </si>
  <si>
    <t>BRUNA BENVINDA SILVA SOUZA</t>
  </si>
  <si>
    <t>BRUNO HENRIQUE SOARES DE SOUZA</t>
  </si>
  <si>
    <t>CAMILA MARQUES PEREIRA</t>
  </si>
  <si>
    <t>CAMILA RODRIGUES  PINTO</t>
  </si>
  <si>
    <t>CARLOS ALBERTO FERREIRA DOS SANTOS</t>
  </si>
  <si>
    <t xml:space="preserve">CARLOS JOSE MOURA DA SILVA 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</si>
  <si>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</si>
  <si>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</si>
  <si>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</si>
  <si>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</si>
  <si>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</si>
  <si>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</si>
  <si>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DANIELLE LUIZA FIGUEROA DE ALBUQUERQUE AYMAR</t>
  </si>
  <si>
    <t>DANIELLY TOMAZ DE MENDONCA</t>
  </si>
  <si>
    <t xml:space="preserve">DANILO RIBEIRO DE BARROS 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</si>
  <si>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</si>
  <si>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</si>
  <si>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</si>
  <si>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</si>
  <si>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</si>
  <si>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 xml:space="preserve">EDILEUZA AZEVEDO DE LIMA SILVA </t>
  </si>
  <si>
    <t xml:space="preserve">EDINALDO LUIZ MESQUITA JUNIOR </t>
  </si>
  <si>
    <t>ELENILDO DA SILVA BEZERRA</t>
  </si>
  <si>
    <t xml:space="preserve">ELVIS DOS SANTOS SILVA </t>
  </si>
  <si>
    <t>ERIC DA MOTA RAMOS</t>
  </si>
  <si>
    <t>EVELLIN PRISCILLA OLIVEIRA LINS DA SILVA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</si>
  <si>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</si>
  <si>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</si>
  <si>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</si>
  <si>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</si>
  <si>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</si>
  <si>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</si>
  <si>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</si>
  <si>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</si>
  <si>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</si>
  <si>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</si>
  <si>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</si>
  <si>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</si>
  <si>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GESICA TANACHA MATIAS DE SOUZA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</si>
  <si>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</si>
  <si>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</si>
  <si>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</si>
  <si>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</si>
  <si>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</si>
  <si>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</si>
  <si>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</si>
  <si>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</si>
  <si>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</si>
  <si>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</si>
  <si>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</si>
  <si>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</si>
  <si>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</si>
  <si>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</si>
  <si>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JOSE DE BARROS PEREIRA NETO</t>
  </si>
  <si>
    <t>JOSE DOUGLAS SILVA DE SOUZA</t>
  </si>
  <si>
    <t xml:space="preserve">JOSE ELENILSON DA SILVA </t>
  </si>
  <si>
    <t>JOSE LUCAS CORREIA LEITE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</si>
  <si>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</si>
  <si>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</si>
  <si>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</si>
  <si>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</si>
  <si>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</si>
  <si>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</si>
  <si>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</si>
  <si>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LARISSA SOUSA RANGEL</t>
  </si>
  <si>
    <t>LAURA PACHECO DE OLIVEIRA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</si>
  <si>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</si>
  <si>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</si>
  <si>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</si>
  <si>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</si>
  <si>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</si>
  <si>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</si>
  <si>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</si>
  <si>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</si>
  <si>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</si>
  <si>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</si>
  <si>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</si>
  <si>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</si>
  <si>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 xml:space="preserve">MARIA VALDENICE DAS NEVES 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</si>
  <si>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</si>
  <si>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</si>
  <si>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</si>
  <si>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</si>
  <si>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</si>
  <si>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</si>
  <si>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</si>
  <si>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</si>
  <si>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</si>
  <si>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</si>
  <si>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</si>
  <si>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</si>
  <si>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</si>
  <si>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RAONY FRANCISCO DA SILVA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</si>
  <si>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</si>
  <si>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</si>
  <si>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</si>
  <si>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</si>
  <si>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</si>
  <si>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</si>
  <si>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</si>
  <si>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</si>
  <si>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</si>
  <si>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</si>
  <si>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</si>
  <si>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</si>
  <si>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</si>
  <si>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</si>
  <si>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</si>
  <si>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</si>
  <si>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</si>
  <si>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</si>
  <si>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</si>
  <si>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</si>
  <si>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</si>
  <si>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</si>
  <si>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</si>
  <si>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</si>
  <si>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</si>
  <si>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</si>
  <si>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</si>
  <si>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</si>
  <si>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</si>
  <si>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</si>
  <si>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</si>
  <si>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</si>
  <si>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</si>
  <si>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</si>
  <si>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</si>
  <si>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</si>
  <si>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</si>
  <si>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</si>
  <si>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</si>
  <si>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</si>
  <si>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</si>
  <si>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</si>
  <si>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</si>
  <si>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</si>
  <si>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</si>
  <si>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</si>
  <si>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</si>
  <si>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</si>
  <si>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</si>
  <si>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</si>
  <si>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</si>
  <si>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</si>
  <si>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</si>
  <si>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</si>
  <si>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</si>
  <si>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</si>
  <si>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</si>
  <si>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B</t>
  </si>
  <si>
    <t>S</t>
  </si>
  <si>
    <t>22401344000145</t>
  </si>
  <si>
    <t>24326435000199</t>
  </si>
  <si>
    <t>QUALIMAX DO BRASIL DISTRIBUIDORA DE PRODUTOS</t>
  </si>
  <si>
    <t>27058274000198</t>
  </si>
  <si>
    <t>N</t>
  </si>
  <si>
    <t>03313161000123</t>
  </si>
  <si>
    <t>5.2</t>
  </si>
  <si>
    <t>01545203000126</t>
  </si>
  <si>
    <t>31675417000188</t>
  </si>
  <si>
    <t>18554757000192</t>
  </si>
  <si>
    <t>09379577000120</t>
  </si>
  <si>
    <t>19533734000164</t>
  </si>
  <si>
    <t>18630942000119</t>
  </si>
  <si>
    <t>PROVTEL TECNOLOGIA SERVICOS GERENCIADOS LTDA</t>
  </si>
  <si>
    <t>19335523000206</t>
  </si>
  <si>
    <t>36405607000107</t>
  </si>
  <si>
    <t>HELSON CARLOS LIMA DE SOUZA</t>
  </si>
  <si>
    <t>20153710000169</t>
  </si>
  <si>
    <t>11863530000180</t>
  </si>
  <si>
    <t>03480539000183</t>
  </si>
  <si>
    <t>SL ENGENHARIA HOSPITALAR LTDA</t>
  </si>
  <si>
    <t>5.8</t>
  </si>
  <si>
    <t>01838829000120</t>
  </si>
  <si>
    <t>10835932000108</t>
  </si>
  <si>
    <t>19694602000114</t>
  </si>
  <si>
    <t>11239132000197</t>
  </si>
  <si>
    <t>ANTONIO MARQUES DOS SANTOS ME</t>
  </si>
  <si>
    <t>43017653000196</t>
  </si>
  <si>
    <t>MARIO FABIANO DOS ANJOS MOREIRA CONSULTORIA</t>
  </si>
  <si>
    <t>38032668000193</t>
  </si>
  <si>
    <t>24380578002041</t>
  </si>
  <si>
    <t>WHITE MARTINS GASES INDUSTRIAIS NE LTDA</t>
  </si>
  <si>
    <t>92306257000780</t>
  </si>
  <si>
    <t>MV INFORMATICA NORDESTE LTDA</t>
  </si>
  <si>
    <t>22544432000104</t>
  </si>
  <si>
    <t>RBA VIAGENS E TURISMO EIRELI</t>
  </si>
  <si>
    <t>08778201000126</t>
  </si>
  <si>
    <t>DROGAFONTE LTDA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</si>
  <si>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</si>
  <si>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</si>
  <si>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</si>
  <si>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</si>
  <si>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</si>
  <si>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</si>
  <si>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</si>
  <si>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</si>
  <si>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</si>
  <si>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</si>
  <si>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</si>
  <si>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</si>
  <si>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</si>
  <si>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</si>
  <si>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</si>
  <si>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</si>
  <si>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</si>
  <si>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</si>
  <si>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</si>
  <si>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</si>
  <si>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</si>
  <si>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</si>
  <si>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</si>
  <si>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</si>
  <si>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</si>
  <si>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</si>
  <si>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</si>
  <si>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</si>
  <si>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</si>
  <si>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</si>
  <si>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</si>
  <si>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</si>
  <si>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</si>
  <si>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</si>
  <si>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</si>
  <si>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</si>
  <si>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</si>
  <si>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</si>
  <si>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</si>
  <si>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</si>
  <si>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</si>
  <si>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</si>
  <si>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</si>
  <si>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</si>
  <si>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</si>
  <si>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</si>
  <si>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</si>
  <si>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</si>
  <si>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</si>
  <si>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</si>
  <si>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</si>
  <si>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</si>
  <si>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</si>
  <si>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</si>
  <si>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</si>
  <si>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</si>
  <si>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</si>
  <si>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</si>
  <si>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</si>
  <si>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</si>
  <si>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</si>
  <si>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</si>
  <si>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</si>
  <si>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</si>
  <si>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</si>
  <si>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</si>
  <si>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</si>
  <si>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</si>
  <si>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</si>
  <si>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</si>
  <si>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</si>
  <si>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</si>
  <si>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</si>
  <si>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</si>
  <si>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</si>
  <si>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</si>
  <si>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</si>
  <si>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</si>
  <si>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</si>
  <si>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</si>
  <si>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</si>
  <si>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</si>
  <si>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</si>
  <si>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</si>
  <si>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</si>
  <si>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</si>
  <si>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</si>
  <si>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</si>
  <si>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</si>
  <si>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</si>
  <si>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</si>
  <si>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</si>
  <si>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</si>
  <si>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</si>
  <si>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</si>
  <si>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</si>
  <si>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</si>
  <si>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</si>
  <si>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</si>
  <si>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</si>
  <si>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</si>
  <si>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</si>
  <si>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</si>
  <si>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</si>
  <si>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</si>
  <si>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</si>
  <si>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</si>
  <si>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</si>
  <si>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</si>
  <si>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</si>
  <si>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</si>
  <si>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</si>
  <si>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</si>
  <si>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</si>
  <si>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</si>
  <si>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</si>
  <si>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</si>
  <si>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</si>
  <si>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</si>
  <si>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</si>
  <si>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</si>
  <si>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</si>
  <si>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</si>
  <si>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</si>
  <si>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</si>
  <si>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</si>
  <si>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</si>
  <si>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</si>
  <si>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</si>
  <si>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</si>
  <si>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</si>
  <si>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</si>
  <si>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</si>
  <si>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</si>
  <si>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</si>
  <si>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</si>
  <si>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</si>
  <si>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</si>
  <si>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</si>
  <si>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</si>
  <si>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</si>
  <si>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</si>
  <si>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</si>
  <si>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</si>
  <si>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</si>
  <si>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</si>
  <si>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</si>
  <si>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</si>
  <si>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</si>
  <si>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</si>
  <si>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</si>
  <si>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</si>
  <si>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</si>
  <si>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</si>
  <si>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</si>
  <si>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</si>
  <si>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</si>
  <si>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</si>
  <si>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</si>
  <si>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</si>
  <si>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</si>
  <si>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</si>
  <si>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</si>
  <si>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</si>
  <si>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</si>
  <si>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</si>
  <si>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</si>
  <si>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</si>
  <si>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</si>
  <si>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</si>
  <si>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</si>
  <si>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</si>
  <si>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</si>
  <si>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</si>
  <si>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</si>
  <si>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</si>
  <si>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</si>
  <si>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</si>
  <si>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</si>
  <si>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</si>
  <si>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</si>
  <si>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</si>
  <si>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</si>
  <si>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</si>
  <si>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</si>
  <si>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</si>
  <si>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</si>
  <si>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</si>
  <si>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</si>
  <si>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</si>
  <si>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</si>
  <si>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</si>
  <si>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</si>
  <si>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</si>
  <si>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</si>
  <si>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</si>
  <si>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</si>
  <si>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</si>
  <si>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</si>
  <si>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</si>
  <si>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</si>
  <si>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</si>
  <si>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</si>
  <si>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</si>
  <si>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</si>
  <si>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</si>
  <si>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</si>
  <si>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</si>
  <si>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</si>
  <si>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</si>
  <si>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</si>
  <si>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</si>
  <si>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</si>
  <si>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</si>
  <si>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</si>
  <si>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</si>
  <si>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</si>
  <si>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</si>
  <si>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</si>
  <si>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</si>
  <si>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</si>
  <si>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</si>
  <si>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</si>
  <si>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</si>
  <si>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</si>
  <si>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</si>
  <si>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</si>
  <si>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</si>
  <si>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</si>
  <si>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</si>
  <si>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</si>
  <si>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</si>
  <si>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</si>
  <si>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</si>
  <si>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</si>
  <si>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</si>
  <si>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</si>
  <si>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</si>
  <si>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</si>
  <si>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</si>
  <si>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</si>
  <si>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</si>
  <si>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</si>
  <si>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</si>
  <si>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</si>
  <si>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</si>
  <si>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</si>
  <si>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</si>
  <si>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</si>
  <si>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</si>
  <si>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</si>
  <si>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</si>
  <si>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</si>
  <si>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</si>
  <si>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</si>
  <si>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</si>
  <si>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</si>
  <si>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</si>
  <si>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</si>
  <si>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</si>
  <si>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</si>
  <si>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</si>
  <si>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</si>
  <si>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</si>
  <si>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</si>
  <si>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</si>
  <si>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</si>
  <si>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</si>
  <si>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</si>
  <si>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</si>
  <si>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</si>
  <si>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</si>
  <si>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</si>
  <si>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</si>
  <si>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</si>
  <si>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</si>
  <si>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</si>
  <si>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</si>
  <si>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</si>
  <si>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</si>
  <si>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</si>
  <si>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</si>
  <si>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</si>
  <si>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</si>
  <si>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</si>
  <si>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</si>
  <si>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</si>
  <si>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</si>
  <si>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</si>
  <si>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EMERSON MARQUES CARNEIRO DOS SANTOS</t>
  </si>
  <si>
    <t>GIBSON DE SOUZA LOBO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</si>
  <si>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</si>
  <si>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</si>
  <si>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</si>
  <si>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</si>
  <si>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</si>
  <si>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</si>
  <si>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</si>
  <si>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</si>
  <si>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</si>
  <si>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</si>
  <si>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</si>
  <si>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</si>
  <si>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>2º TERMO ADITIVO</t>
  </si>
  <si>
    <t>31/03/2023</t>
  </si>
  <si>
    <t>23514668000152</t>
  </si>
  <si>
    <t>INTELBRAS</t>
  </si>
  <si>
    <t>UPA EDUARDO CAMPOS - SOTAVE
SALDO DE PROVISÃO - MAIO/2023</t>
  </si>
  <si>
    <t>01/07/2022</t>
  </si>
  <si>
    <t xml:space="preserve">COLETA,TRANSPORTE E TRATAMENTO E DISPOSIÇÃO DE RESIDUOS </t>
  </si>
  <si>
    <t>https://drive.google.com/file/d/1eXJJEWn2pbMdBhPRObzwlKvnxnAxJNUy/view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</si>
  <si>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</si>
  <si>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</si>
  <si>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</si>
  <si>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</si>
  <si>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</si>
  <si>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</si>
  <si>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</si>
  <si>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</si>
  <si>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</si>
  <si>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</si>
  <si>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</si>
  <si>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</si>
  <si>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</si>
  <si>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</si>
  <si>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</si>
  <si>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</si>
  <si>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</si>
  <si>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</si>
  <si>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</si>
  <si>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</si>
  <si>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</si>
  <si>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</si>
  <si>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</si>
  <si>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</si>
  <si>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</si>
  <si>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</si>
  <si>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</si>
  <si>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</si>
  <si>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</si>
  <si>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</si>
  <si>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</si>
  <si>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</si>
  <si>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</si>
  <si>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</si>
  <si>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21939878000167</t>
  </si>
  <si>
    <t>5.3</t>
  </si>
  <si>
    <t>12882148000186</t>
  </si>
  <si>
    <t>14902509000134</t>
  </si>
  <si>
    <t>GABRIELLE DANTAS SOARES GALINDO VAZ</t>
  </si>
  <si>
    <t>JOAO ALVES DA SILVA NETO</t>
  </si>
  <si>
    <t>LEANDRO CESAR DA SILVA</t>
  </si>
  <si>
    <t>LUCIANA SERPA DE SOUZA</t>
  </si>
  <si>
    <t>11488013403</t>
  </si>
  <si>
    <t>WILLYANE BEATRIZ XIMENES DE ARAUJO</t>
  </si>
  <si>
    <t>JOAO VICTTOR CORREIA DE LIMA</t>
  </si>
  <si>
    <t>ELAINE ALMEIDA MACHADO</t>
  </si>
  <si>
    <t>4.1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</si>
  <si>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</si>
  <si>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</si>
  <si>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</si>
  <si>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</si>
  <si>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43559107000187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</si>
  <si>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</si>
  <si>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</si>
  <si>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</si>
  <si>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</si>
  <si>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</si>
  <si>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</si>
  <si>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</si>
  <si>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</si>
  <si>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</si>
  <si>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</si>
  <si>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</si>
  <si>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</si>
  <si>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5.10</t>
  </si>
  <si>
    <t>JOAO PAULO DE LIMA PESSOA</t>
  </si>
  <si>
    <t>MARCO GABRIEL BASTOS BEZERRA</t>
  </si>
  <si>
    <t>SAMUEL TITO DE ARAUJO PESSOA</t>
  </si>
  <si>
    <t>05134477000183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</si>
  <si>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</si>
  <si>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</si>
  <si>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</si>
  <si>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</si>
  <si>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</si>
  <si>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https://drive.google.com/file/d/18WLHxIbPhxJfCA4SrExPW46PNyUD7x9G/view?usp=drive_link</t>
  </si>
  <si>
    <t>https://drive.google.com/file/d/10IJ9tUmt-_s3HOhezWKIuDoiAwv7GiE_/view?usp=drive_link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</si>
  <si>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</si>
  <si>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</si>
  <si>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</si>
  <si>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3.6</t>
  </si>
  <si>
    <t>Transporte para a substituição de dosímetros</t>
  </si>
  <si>
    <t>AMANDA FERREIRA MENEZES</t>
  </si>
  <si>
    <t>JEFFERSON ROBERTO PEREIRA DA SILVA</t>
  </si>
  <si>
    <t>89866681491</t>
  </si>
  <si>
    <t>517415</t>
  </si>
  <si>
    <t>322205</t>
  </si>
  <si>
    <t>225125</t>
  </si>
  <si>
    <t>223505</t>
  </si>
  <si>
    <t>324115</t>
  </si>
  <si>
    <t>515110</t>
  </si>
  <si>
    <t>223405</t>
  </si>
  <si>
    <t>514320</t>
  </si>
  <si>
    <t>515205</t>
  </si>
  <si>
    <t>225124</t>
  </si>
  <si>
    <t>411010</t>
  </si>
  <si>
    <t>351605</t>
  </si>
  <si>
    <t>782320</t>
  </si>
  <si>
    <t>317210</t>
  </si>
  <si>
    <t>422105</t>
  </si>
  <si>
    <t>513425</t>
  </si>
  <si>
    <t>121010</t>
  </si>
  <si>
    <t>410105</t>
  </si>
  <si>
    <t>515215</t>
  </si>
  <si>
    <t>251605</t>
  </si>
  <si>
    <t>223232</t>
  </si>
  <si>
    <t>131205</t>
  </si>
  <si>
    <t>223710</t>
  </si>
  <si>
    <t>252545</t>
  </si>
  <si>
    <t>322430</t>
  </si>
  <si>
    <t>414105</t>
  </si>
  <si>
    <t>514310</t>
  </si>
  <si>
    <t>29447408000198</t>
  </si>
  <si>
    <t>25296849000185</t>
  </si>
  <si>
    <t>CIRURGICA MONTEBELLO LTDA</t>
  </si>
  <si>
    <t>5.13</t>
  </si>
  <si>
    <t>09769035000164</t>
  </si>
  <si>
    <t>ALEXSANDRA DE GUSMÃO NERES - ME</t>
  </si>
  <si>
    <t>48256922000190</t>
  </si>
  <si>
    <t>TS GRUPOS GERADORES LTDA</t>
  </si>
  <si>
    <t>4.6</t>
  </si>
  <si>
    <t>05401067000151</t>
  </si>
  <si>
    <t>PALLIO COMERCIO E SERVIÇOS LTDA</t>
  </si>
  <si>
    <t>5.12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</si>
  <si>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</si>
  <si>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</si>
  <si>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</si>
  <si>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</si>
  <si>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</si>
  <si>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https://drive.google.com/file/d/1cKxm6e2fKRSQS8ArPIOXtuVLCdYIf6lH/view?usp=sharing</t>
  </si>
  <si>
    <t>08240912486</t>
  </si>
  <si>
    <t>11271846446</t>
  </si>
  <si>
    <t>Material de manutenção</t>
  </si>
  <si>
    <t>ARMAZEM CORAL</t>
  </si>
  <si>
    <t>09/10/2023</t>
  </si>
  <si>
    <t>23306252000149</t>
  </si>
  <si>
    <t>50627580000110</t>
  </si>
  <si>
    <t>25/09/2023</t>
  </si>
  <si>
    <t>22/09/2023</t>
  </si>
  <si>
    <t>82901000000127</t>
  </si>
  <si>
    <t>144</t>
  </si>
  <si>
    <t>27/09/2023</t>
  </si>
  <si>
    <t>46700220000129</t>
  </si>
  <si>
    <t>22006201000139</t>
  </si>
  <si>
    <t>TEIKO SOLUCOES EM TECNOLOGIA DA INFORMACAO LTDA</t>
  </si>
  <si>
    <t>02/10/2023</t>
  </si>
  <si>
    <t>03/10/2023</t>
  </si>
  <si>
    <t>29342388000190</t>
  </si>
  <si>
    <t>EXPRESSO LOGISTICA LTDA</t>
  </si>
  <si>
    <t>SARAH LIMA GUSMÃO NERES EPP</t>
  </si>
  <si>
    <t>4.99</t>
  </si>
  <si>
    <t>29/09/2023</t>
  </si>
  <si>
    <t>31698424000103</t>
  </si>
  <si>
    <t>VALTER &amp; CALIL ADVOCACIA</t>
  </si>
  <si>
    <t>20/09/2023</t>
  </si>
  <si>
    <t>09/2023</t>
  </si>
  <si>
    <t>HORAS FALTAS DSR</t>
  </si>
  <si>
    <t>BANCO:                        
AG: 
CONTA: 
TIPO DE APLICAÇÃO:</t>
  </si>
  <si>
    <t>UPA EDUARDO CAMPOS - SOTAVE
PLANILHA DÉBITO E CRÉDITO
 MÊS OUTUBRO/2023</t>
  </si>
  <si>
    <t>OUTUBRO/2023</t>
  </si>
  <si>
    <t>ANO 2 0 2 3 - Competência mês de OUTUBRO/2023</t>
  </si>
  <si>
    <t>OUTUBRO / 2023</t>
  </si>
  <si>
    <t>153142</t>
  </si>
  <si>
    <t>186899</t>
  </si>
  <si>
    <t>31/10/2023</t>
  </si>
  <si>
    <t>26231024380578002041556070000004931657956054</t>
  </si>
  <si>
    <t>26231024380578002041556000000043631228418475</t>
  </si>
  <si>
    <t>26231024380578002041556000000043531637923579</t>
  </si>
  <si>
    <t>26230924380578002041556000000043011432409575</t>
  </si>
  <si>
    <t>26231024380578002041556000000043341571897197</t>
  </si>
  <si>
    <t>26231024380578002041554000000619001416440441</t>
  </si>
  <si>
    <t>2623102438057800204556000000043431380706728</t>
  </si>
  <si>
    <t>26231024380578002041556070000004981285386380</t>
  </si>
  <si>
    <t>26231024380578002041556000000043831616267612</t>
  </si>
  <si>
    <t>26231024380578002041556000000043791987462658</t>
  </si>
  <si>
    <t>26231024380578002041556000000043721436674909</t>
  </si>
  <si>
    <t>26231024380578002041556000000043911542606674</t>
  </si>
  <si>
    <t>26231024380578002041556000000043661734847499</t>
  </si>
  <si>
    <t>WHITE MARTINS GASES INDUSTRIAIS NE LTDA (LOCAÇÃO)</t>
  </si>
  <si>
    <t>26230824380578002041556010000022011758598069</t>
  </si>
  <si>
    <t>26230824380578002041556010000022761269460260</t>
  </si>
  <si>
    <t>26230724380578002041556010000021831542859464</t>
  </si>
  <si>
    <t>26230824380578002041556010000022071873452199</t>
  </si>
  <si>
    <t>2623102438057800204155600000044001673468594</t>
  </si>
  <si>
    <t>26231024380578002041556000000044021454963667</t>
  </si>
  <si>
    <t>26231024380578002041556000000044091770104584</t>
  </si>
  <si>
    <t>26231024380578002041556000000044181388041272</t>
  </si>
  <si>
    <t>26231024380578002041556070000005031948275035</t>
  </si>
  <si>
    <t>26231024380578002041556070000005021931124708</t>
  </si>
  <si>
    <t>26231024380578002041556000000044011684465564</t>
  </si>
  <si>
    <t>26231024380578002041556000000044171156764146</t>
  </si>
  <si>
    <t>26231024380578002041556000000044281673532749</t>
  </si>
  <si>
    <t>~4429</t>
  </si>
  <si>
    <t>26231024380578002041556000000044291614704641</t>
  </si>
  <si>
    <t>262310243805780020415560000000044341934188504</t>
  </si>
  <si>
    <t>26231024380578002041556000000044401574229201</t>
  </si>
  <si>
    <t>26231024380578002041556070000005121312008060</t>
  </si>
  <si>
    <t>26231024380578002041556000000044521553429830</t>
  </si>
  <si>
    <t>26231024380578002041556000000044561318676032</t>
  </si>
  <si>
    <t>26230924380578002041556000000042601489033375</t>
  </si>
  <si>
    <t>26231024380578002041556000000044571253863272</t>
  </si>
  <si>
    <t>26231024380578002041556000000044651434693389</t>
  </si>
  <si>
    <t>30697</t>
  </si>
  <si>
    <t>C142023D8</t>
  </si>
  <si>
    <t>33449007000144</t>
  </si>
  <si>
    <t>EMPRESA BRASILEIRA DE BENEFICIOS E PAGAMENTOS LTDA</t>
  </si>
  <si>
    <t>01149857</t>
  </si>
  <si>
    <t>05/10/2023</t>
  </si>
  <si>
    <t>4ZML-FE22</t>
  </si>
  <si>
    <t>79811</t>
  </si>
  <si>
    <t>01/10/2023</t>
  </si>
  <si>
    <t>ASM5-RCXS</t>
  </si>
  <si>
    <t>SOCASA SAUDE AMBIENTAL LTDA -EPP</t>
  </si>
  <si>
    <t>7372</t>
  </si>
  <si>
    <t>CPZJ93565</t>
  </si>
  <si>
    <t>6FLJ-2FM4</t>
  </si>
  <si>
    <t>63399</t>
  </si>
  <si>
    <t>10/10/2023</t>
  </si>
  <si>
    <t>UZMV-2DY7</t>
  </si>
  <si>
    <t>LF DOS SANTOS GRAFICA</t>
  </si>
  <si>
    <t>1952</t>
  </si>
  <si>
    <t>26231029447408000198550010000019521331762551</t>
  </si>
  <si>
    <t>21487927000178</t>
  </si>
  <si>
    <t>NEUPHARMA DIST MATL MED HOSPITALAR LTDA</t>
  </si>
  <si>
    <t>37078</t>
  </si>
  <si>
    <t>35230921487927000178550010000370781010935162</t>
  </si>
  <si>
    <t>28526262000103</t>
  </si>
  <si>
    <t>PORTUGAL MATERIAL DE ESCRITORIO INFORMATICA E LIMPEZA LTDA</t>
  </si>
  <si>
    <t>10172</t>
  </si>
  <si>
    <t>26231028526262000103550010000101721000105353</t>
  </si>
  <si>
    <t>10171</t>
  </si>
  <si>
    <t>26231028526262000103550010000101711000105348</t>
  </si>
  <si>
    <t>30459</t>
  </si>
  <si>
    <t>26231024326435000199550010000304591778168206</t>
  </si>
  <si>
    <t>14617331</t>
  </si>
  <si>
    <t>17/10/2023</t>
  </si>
  <si>
    <t>14372</t>
  </si>
  <si>
    <t>OUOR48690</t>
  </si>
  <si>
    <t>5.18</t>
  </si>
  <si>
    <t>VC1 S EM TECNOLOGIA LTDA</t>
  </si>
  <si>
    <t>8170</t>
  </si>
  <si>
    <t>07752236000123</t>
  </si>
  <si>
    <t>MEDILAR IMPORT E DISTR DE  PRODUTOS MEDICOS HOSPITALARES AS</t>
  </si>
  <si>
    <t>982771</t>
  </si>
  <si>
    <t>43230907752236000123550010009827711629940745</t>
  </si>
  <si>
    <t>982505</t>
  </si>
  <si>
    <t>23/09/2023</t>
  </si>
  <si>
    <t>43230907752236000123550010009825051566352217</t>
  </si>
  <si>
    <t>1976</t>
  </si>
  <si>
    <t>16/10/2023</t>
  </si>
  <si>
    <t>26231029447408000198550010000019761792872437</t>
  </si>
  <si>
    <t>11449180000290</t>
  </si>
  <si>
    <t>DPROSMED DISTRIBUIDORA  DE PRODUTOS MEDICOS LTDA</t>
  </si>
  <si>
    <t>12628</t>
  </si>
  <si>
    <t>26230911449180000290550010000126281146510007</t>
  </si>
  <si>
    <t>23680034000170</t>
  </si>
  <si>
    <t>D ARAUJO COMERCIO ATACADISTA LTDA</t>
  </si>
  <si>
    <t>13525</t>
  </si>
  <si>
    <t>26230923680034000170550010000135251726389846</t>
  </si>
  <si>
    <t>VIA X CRIAÇÕES E PRODUÇÕES LTDA</t>
  </si>
  <si>
    <t>447</t>
  </si>
  <si>
    <t>19/10/2023</t>
  </si>
  <si>
    <t>SNAK-ZC31</t>
  </si>
  <si>
    <t>08674752000301</t>
  </si>
  <si>
    <t>27542</t>
  </si>
  <si>
    <t>26231008674752000301550010000275421506826089</t>
  </si>
  <si>
    <t>47856030000168</t>
  </si>
  <si>
    <t>TRINITY GESTAO ADMINISTRATIVA LTDA</t>
  </si>
  <si>
    <t>018</t>
  </si>
  <si>
    <t>PYJA-ZMPJ</t>
  </si>
  <si>
    <t>019</t>
  </si>
  <si>
    <t>LS6V-XCUL</t>
  </si>
  <si>
    <t>22895976000102</t>
  </si>
  <si>
    <t>PORTO SERVIÇOS MEDICOS LTDA</t>
  </si>
  <si>
    <t>371</t>
  </si>
  <si>
    <t>23/10/2023</t>
  </si>
  <si>
    <t>KLTX-TW6G</t>
  </si>
  <si>
    <t>29567132000181</t>
  </si>
  <si>
    <t>G E DE ANDRADE ASSESSORIA E CONSULTORIA EM GESTÃO</t>
  </si>
  <si>
    <t>046</t>
  </si>
  <si>
    <t>13453441000190</t>
  </si>
  <si>
    <t>FACILYTES SOLUTIONS SERVICOS ADMINISTRATIVOS LTDA</t>
  </si>
  <si>
    <t>052</t>
  </si>
  <si>
    <t>6UTJ-U67G</t>
  </si>
  <si>
    <t>37628321000145</t>
  </si>
  <si>
    <t>FERNANDA DA SILVA RODRIGUES</t>
  </si>
  <si>
    <t>143</t>
  </si>
  <si>
    <t>FL7E-K7PH</t>
  </si>
  <si>
    <t>21381761000100</t>
  </si>
  <si>
    <t>SIX DISTRIBUIDORA HOSPITALAR LTDA</t>
  </si>
  <si>
    <t>60294</t>
  </si>
  <si>
    <t>24/10/2023</t>
  </si>
  <si>
    <t>26231021381761000100550010000602941716172107</t>
  </si>
  <si>
    <t>21596736000144</t>
  </si>
  <si>
    <t>ULTRAMEGA DISTRIBUIDORA HOSPITALAR - LTDA</t>
  </si>
  <si>
    <t>196800</t>
  </si>
  <si>
    <t>2623102159673600014455001000196800100251979</t>
  </si>
  <si>
    <t>427816</t>
  </si>
  <si>
    <t>26231008778201000126550010004278161252786669</t>
  </si>
  <si>
    <t>427834</t>
  </si>
  <si>
    <t>26231008778201000126550010004278341007182770</t>
  </si>
  <si>
    <t>13806</t>
  </si>
  <si>
    <t>26231023680034000170550010000138061279882298</t>
  </si>
  <si>
    <t>3.99</t>
  </si>
  <si>
    <t>24425720000167</t>
  </si>
  <si>
    <t>ORIGINAL SUP .E EQUIPAMENTOS LTDA</t>
  </si>
  <si>
    <t>8448</t>
  </si>
  <si>
    <t>26/10/2023</t>
  </si>
  <si>
    <t>26231024425720000167550010000084481340004299</t>
  </si>
  <si>
    <t xml:space="preserve">FORTPEL COMERCIO DE DESCARTAVEIS LTDA </t>
  </si>
  <si>
    <t>204236</t>
  </si>
  <si>
    <t>20/10/2023</t>
  </si>
  <si>
    <t>26231022006201000139550000002042361102042368</t>
  </si>
  <si>
    <t>204894</t>
  </si>
  <si>
    <t>26231022006201000139550000002048941102048940</t>
  </si>
  <si>
    <t>204893</t>
  </si>
  <si>
    <t>26231022006201000139550000002048931102048934</t>
  </si>
  <si>
    <t>NOVA DISRIBUIDORA E ATACADO DE LIMPEZA LTDA</t>
  </si>
  <si>
    <t>10507</t>
  </si>
  <si>
    <t>26231046700220000129550010000105071080011814</t>
  </si>
  <si>
    <t>JATOBARRETTO CENTRO DE DISTRICUICAO LTDA-ME</t>
  </si>
  <si>
    <t>21479</t>
  </si>
  <si>
    <t>26231027058274000198550010000214791757717007</t>
  </si>
  <si>
    <t>F L DOS SANTOS GRAFICA</t>
  </si>
  <si>
    <t>2005</t>
  </si>
  <si>
    <t>26231029447408000198550010000020051709220035</t>
  </si>
  <si>
    <t>10556</t>
  </si>
  <si>
    <t>25/10/2023</t>
  </si>
  <si>
    <t>26231046700220000129550010000105561110488014</t>
  </si>
  <si>
    <t>8447</t>
  </si>
  <si>
    <t>26231024425720000167550010000084471340004291</t>
  </si>
  <si>
    <t>21489</t>
  </si>
  <si>
    <t>262310270558274000198550010000214891554338369</t>
  </si>
  <si>
    <t>08014460000180</t>
  </si>
  <si>
    <t>VANPEL MAT DE ESCRITORIO E INFOR</t>
  </si>
  <si>
    <t>57414</t>
  </si>
  <si>
    <t>26231008014460000180550010000574141001394112</t>
  </si>
  <si>
    <t>57435</t>
  </si>
  <si>
    <t>26231008014460000180550010000574351001394384</t>
  </si>
  <si>
    <t>57410</t>
  </si>
  <si>
    <t>26231008014460000180550010000574101001394121</t>
  </si>
  <si>
    <t>26231029342388000190550010000001441469151002</t>
  </si>
  <si>
    <t>04342595000203</t>
  </si>
  <si>
    <t>FARMATER MEDICAMENTOS LTDA</t>
  </si>
  <si>
    <t>71826</t>
  </si>
  <si>
    <t>31231004342595000203550010000718261001316066</t>
  </si>
  <si>
    <t>13808</t>
  </si>
  <si>
    <t>26231023680034000170550010000138081843289053</t>
  </si>
  <si>
    <t>13088</t>
  </si>
  <si>
    <t>262310114491800002290550010000130881000274155</t>
  </si>
  <si>
    <t>BEM ESTAR PRODUTOS FARMACEUTICOS LTDA - ME</t>
  </si>
  <si>
    <t>6418</t>
  </si>
  <si>
    <t>26231021939878000167550010000064181154116319</t>
  </si>
  <si>
    <t>27760</t>
  </si>
  <si>
    <t>26231008674752000301550010000277601161761700</t>
  </si>
  <si>
    <t>177216</t>
  </si>
  <si>
    <t>26231008674752000140550010001772161258782347</t>
  </si>
  <si>
    <t>177243</t>
  </si>
  <si>
    <t>26231008674752000140550010001772431316749030</t>
  </si>
  <si>
    <t>12520483000134</t>
  </si>
  <si>
    <t>MEIRELLES DISTR DE MEDICAMENTOS</t>
  </si>
  <si>
    <t>225878</t>
  </si>
  <si>
    <t>25231012520483000134550010002258781518005120</t>
  </si>
  <si>
    <t>36052947000193</t>
  </si>
  <si>
    <t>R R DE SOUZA</t>
  </si>
  <si>
    <t>159</t>
  </si>
  <si>
    <t>PTFV75616</t>
  </si>
  <si>
    <t>17398584000106</t>
  </si>
  <si>
    <t>M T G MONTAGEM TECNICA DE GAS LTDA-ME</t>
  </si>
  <si>
    <t>1553</t>
  </si>
  <si>
    <t>27/10/2023</t>
  </si>
  <si>
    <t>UKHR-UI5C</t>
  </si>
  <si>
    <t>20265080000114</t>
  </si>
  <si>
    <t>J M SILVA MAQUINAS E EQUIPAMENTOS LTDA - ME</t>
  </si>
  <si>
    <t>842</t>
  </si>
  <si>
    <t>B7EW-6AIN</t>
  </si>
  <si>
    <t>05578020000168</t>
  </si>
  <si>
    <t>OMNIELMASTER HEMOMED REPRESENTAÇÃO COMECIO E SERVIÇOS EM AS</t>
  </si>
  <si>
    <t>15999</t>
  </si>
  <si>
    <t>23231005578020000168550010000159991473967184</t>
  </si>
  <si>
    <t>QULIMAX DO BRASIL DISTRIBUIDORA DE PRODUTOS</t>
  </si>
  <si>
    <t>31240</t>
  </si>
  <si>
    <t>26231024326435000199550010000312401891096756</t>
  </si>
  <si>
    <t>31184</t>
  </si>
  <si>
    <t>30/10/2023</t>
  </si>
  <si>
    <t>26231024326435000199550010000311841574525052</t>
  </si>
  <si>
    <t>31185</t>
  </si>
  <si>
    <t>26231024326435000199550010000311851637425960</t>
  </si>
  <si>
    <t>49464414000160</t>
  </si>
  <si>
    <t>LEANDRO CESAR DA SILVA (CLIMATYZAR)</t>
  </si>
  <si>
    <t>01/11/2023</t>
  </si>
  <si>
    <t>26116062249464414000160000000000000323118488483470</t>
  </si>
  <si>
    <t>ENAE - EMPRESA NACIONAL DE ESTERILIZAÇÃO LTDA</t>
  </si>
  <si>
    <t>14383</t>
  </si>
  <si>
    <t>N8Y4-L6UJ</t>
  </si>
  <si>
    <t>3.14</t>
  </si>
  <si>
    <t>NUTRIFINE REFEIÇÕES LTDA - EPP</t>
  </si>
  <si>
    <t>4706</t>
  </si>
  <si>
    <t>26231118554757000192550010000047061589127469</t>
  </si>
  <si>
    <t>4705</t>
  </si>
  <si>
    <t>26231118554757000192550010000047051622764143</t>
  </si>
  <si>
    <t>586</t>
  </si>
  <si>
    <t>UUNM47497</t>
  </si>
  <si>
    <t>PROVTEL TECNOLOGIA SERVICOS E GERENCIADOS LTDA</t>
  </si>
  <si>
    <t>3153</t>
  </si>
  <si>
    <t>03/11/2023</t>
  </si>
  <si>
    <t>5PBK-XIN9</t>
  </si>
  <si>
    <t>3154</t>
  </si>
  <si>
    <t>PZPM-6ESH</t>
  </si>
  <si>
    <t>10545188000107</t>
  </si>
  <si>
    <t>PRINCIPIOS &amp; PRINCIPIOS SERVICOS CONTABEIS LTDA - ME</t>
  </si>
  <si>
    <t>850</t>
  </si>
  <si>
    <t>VM2X-62IM</t>
  </si>
  <si>
    <t>BRASNCON GESTAO AMBIENTAL LTDA</t>
  </si>
  <si>
    <t>170940</t>
  </si>
  <si>
    <t>57536</t>
  </si>
  <si>
    <t>26231108014460000180550010000575361001395468</t>
  </si>
  <si>
    <t>22</t>
  </si>
  <si>
    <t>CPXY-PXNP</t>
  </si>
  <si>
    <t>48</t>
  </si>
  <si>
    <t>06/11/2023</t>
  </si>
  <si>
    <t>COMPANHIA ENERGETICA DE PERNAMBUCA (CELPE)</t>
  </si>
  <si>
    <t>280837718</t>
  </si>
  <si>
    <t>26231110835932000108660002808377181087835088</t>
  </si>
  <si>
    <t>COMPANHIA PERNAMBUCANA DE SANEAMENTO (COMPESA)</t>
  </si>
  <si>
    <t>202310105049158</t>
  </si>
  <si>
    <t>253</t>
  </si>
  <si>
    <t>NXZQ74161</t>
  </si>
  <si>
    <t>23</t>
  </si>
  <si>
    <t>UHSB-ZPZV</t>
  </si>
  <si>
    <t>4.3</t>
  </si>
  <si>
    <t>ANTONIO MARQUES DOS SANTOS-ME</t>
  </si>
  <si>
    <t>1604</t>
  </si>
  <si>
    <t>ZEDQ89948</t>
  </si>
  <si>
    <t>1257185</t>
  </si>
  <si>
    <t>02/11/2023</t>
  </si>
  <si>
    <t>EPMP-IEZC</t>
  </si>
  <si>
    <t>20329</t>
  </si>
  <si>
    <t>PIGT46559</t>
  </si>
  <si>
    <t>1014</t>
  </si>
  <si>
    <t>MTUA-RCA5</t>
  </si>
  <si>
    <t>31190</t>
  </si>
  <si>
    <t>26231024326435000199550010000311901946394733</t>
  </si>
  <si>
    <t>RP SOLUÇÕES EM REVESTIMENTO PARA VIDROS LTDA</t>
  </si>
  <si>
    <t>25</t>
  </si>
  <si>
    <t>8HRY-LELD</t>
  </si>
  <si>
    <t>52612250000186</t>
  </si>
  <si>
    <t>MATHEUS CARVALHO BARBOSA</t>
  </si>
  <si>
    <t>4</t>
  </si>
  <si>
    <t>07/11/2023</t>
  </si>
  <si>
    <t>2610707</t>
  </si>
  <si>
    <t>545</t>
  </si>
  <si>
    <t>1NKY-MRHC</t>
  </si>
  <si>
    <t>944</t>
  </si>
  <si>
    <t>17870</t>
  </si>
  <si>
    <t>B2D TECNOLOGIA LTDA</t>
  </si>
  <si>
    <t>2124</t>
  </si>
  <si>
    <t>KDAL49793</t>
  </si>
  <si>
    <t>151</t>
  </si>
  <si>
    <t>JLFN-5B33</t>
  </si>
  <si>
    <t>02477571000147</t>
  </si>
  <si>
    <t>DENTAL MED SUL ARTIGOS ODONTOLOGICOS LTDA</t>
  </si>
  <si>
    <t>413999</t>
  </si>
  <si>
    <t>41231002477571000147550010004139991692235623</t>
  </si>
  <si>
    <t>4125506</t>
  </si>
  <si>
    <t>413998</t>
  </si>
  <si>
    <t>41231002477571000147550010004139981111529331</t>
  </si>
  <si>
    <t>413996</t>
  </si>
  <si>
    <t>41231002477571000147550010004139961909290785</t>
  </si>
  <si>
    <t xml:space="preserve">MEDILAR IMPORT E DISTR DE PRODUTOS MEDICO HOSPITALARES SA </t>
  </si>
  <si>
    <t>994752</t>
  </si>
  <si>
    <t>43231007752236000123550010009947521196063767</t>
  </si>
  <si>
    <t>5.6</t>
  </si>
  <si>
    <t>19799</t>
  </si>
  <si>
    <t>XXRW-SRPB</t>
  </si>
  <si>
    <t>2611606</t>
  </si>
  <si>
    <t>76/2023</t>
  </si>
  <si>
    <t>2611705</t>
  </si>
  <si>
    <t>37570</t>
  </si>
  <si>
    <t>35231021487927000178550010000375701088108476</t>
  </si>
  <si>
    <t>3550308</t>
  </si>
  <si>
    <t>14596</t>
  </si>
  <si>
    <t>09/11/2023</t>
  </si>
  <si>
    <t>AFBA92053</t>
  </si>
  <si>
    <t>2607901</t>
  </si>
  <si>
    <t>TIDIMAR COMERCIO DE PRODUTOS MEDICOS HOSP.LTDA</t>
  </si>
  <si>
    <t>57337</t>
  </si>
  <si>
    <t>31231025296849000185550010000573371175732652</t>
  </si>
  <si>
    <t>3136702</t>
  </si>
  <si>
    <t>56</t>
  </si>
  <si>
    <t>08/11/2023</t>
  </si>
  <si>
    <t>BJI5-CFPP</t>
  </si>
  <si>
    <t>2927408</t>
  </si>
  <si>
    <t>RBA VIAGENS E  TURISMO EIRELE</t>
  </si>
  <si>
    <t>035872</t>
  </si>
  <si>
    <t>2704302</t>
  </si>
  <si>
    <t>CLIMATYZAR TECNOLOGIA EM CLIMATIZAÇÃO</t>
  </si>
  <si>
    <t>SERVIÇO DE MANUTENÇÃO DE AR-CONDICIONADO</t>
  </si>
  <si>
    <t>29/09/2024</t>
  </si>
  <si>
    <t>https://drive.google.com/file/d/19D2ChheatJhhLErvO4RsSrWsOeKkwDLB/view?usp=sharing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</si>
  <si>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</si>
  <si>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</si>
  <si>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</si>
  <si>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</si>
  <si>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</si>
  <si>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</si>
  <si>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</si>
  <si>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</si>
  <si>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</si>
  <si>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</si>
  <si>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</si>
  <si>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</si>
  <si>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</si>
  <si>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</si>
  <si>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</si>
  <si>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</si>
  <si>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</si>
  <si>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</si>
  <si>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</si>
  <si>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</si>
  <si>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2°TERMO ADITIVO</t>
  </si>
  <si>
    <t>https://drive.google.com/file/d/1OcMxPvwYVAvMG6zUINWuazlOIMXQEbKf/view?usp=drive_link</t>
  </si>
  <si>
    <t>Percentual de turnover do mês de OUTUBRO/2023</t>
  </si>
  <si>
    <t>AVISO PREVIO</t>
  </si>
  <si>
    <t>MEDIA HORAS AVISO PREVIO</t>
  </si>
  <si>
    <t>VANTAGENS AVISO PREVIO</t>
  </si>
  <si>
    <t>10/2023</t>
  </si>
  <si>
    <t>CHRISTIANE MARIA BEZERRA SOARES</t>
  </si>
  <si>
    <t>KARINA ALCANTARA SILVA</t>
  </si>
  <si>
    <t>LUARA VITORIA CANDIDO</t>
  </si>
  <si>
    <t>ALIME VALOR DA NT FIS / POR FUNC</t>
  </si>
  <si>
    <t>44676133000158</t>
  </si>
  <si>
    <t>50742445000115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</si>
</sst>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7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theme="0"/>
      <name val="Arial"/>
      <family val="2"/>
    </font>
    <font>
      <b/>
      <sz val="11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6"/>
      <color indexed="63"/>
      <name val="Calibri"/>
      <family val="2"/>
    </font>
    <font>
      <sz val="16"/>
      <name val="Calibri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3"/>
      <color theme="1"/>
      <name val="Arial"/>
      <family val="2"/>
    </font>
    <font>
      <i/>
      <sz val="12"/>
      <color rgb="FF000000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4"/>
      <color indexed="63"/>
      <name val="Calibri"/>
      <family val="2"/>
    </font>
    <font>
      <sz val="14"/>
      <color indexed="8"/>
      <name val="Tahoma"/>
      <family val="2"/>
    </font>
    <font>
      <b/>
      <sz val="12"/>
      <name val="Arial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2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Arial"/>
      <family val="2"/>
    </font>
    <font>
      <sz val="8"/>
      <color rgb="FF000080"/>
      <name val="Arial"/>
      <family val="2"/>
    </font>
    <font>
      <b/>
      <sz val="10"/>
      <color rgb="FF00000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u/>
      <sz val="12"/>
      <color theme="10"/>
      <name val="Calibri"/>
      <family val="2"/>
      <scheme val="minor"/>
    </font>
    <font>
      <sz val="8"/>
      <name val="Calibri"/>
      <scheme val="minor"/>
    </font>
    <font>
      <u/>
      <sz val="11"/>
      <color theme="10"/>
      <name val="Calibri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Arial"/>
      <family val="2"/>
    </font>
    <font>
      <sz val="11"/>
      <color rgb="FF4D5156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0"/>
      <name val="Arial"/>
      <family val="2"/>
    </font>
    <font>
      <sz val="2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b/>
      <sz val="20"/>
      <color indexed="63"/>
      <name val="Arial"/>
      <family val="2"/>
    </font>
    <font>
      <b/>
      <sz val="20"/>
      <name val="Arial"/>
      <family val="2"/>
    </font>
    <font>
      <sz val="20"/>
      <color indexed="63"/>
      <name val="Arial"/>
      <family val="2"/>
    </font>
    <font>
      <sz val="12"/>
      <color indexed="63"/>
      <name val="Arial"/>
      <family val="2"/>
    </font>
    <font>
      <b/>
      <sz val="14"/>
      <color indexed="63"/>
      <name val="Calibri"/>
      <family val="2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3"/>
        <bgColor rgb="FF9999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31"/>
      </patternFill>
    </fill>
  </fills>
  <borders count="8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2993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7" fillId="0" borderId="30" applyBorder="0" applyProtection="0"/>
    <xf numFmtId="164" fontId="69" fillId="0" borderId="30" applyBorder="0" applyProtection="0"/>
    <xf numFmtId="0" fontId="5" fillId="0" borderId="30"/>
    <xf numFmtId="0" fontId="5" fillId="0" borderId="30"/>
    <xf numFmtId="0" fontId="69" fillId="0" borderId="30"/>
    <xf numFmtId="0" fontId="5" fillId="0" borderId="30"/>
    <xf numFmtId="164" fontId="70" fillId="0" borderId="30" applyBorder="0" applyProtection="0"/>
    <xf numFmtId="0" fontId="66" fillId="0" borderId="30"/>
    <xf numFmtId="0" fontId="87" fillId="0" borderId="30"/>
    <xf numFmtId="0" fontId="95" fillId="27" borderId="30" applyNumberFormat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0" fontId="80" fillId="35" borderId="40" applyNumberForma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91" fillId="0" borderId="30" applyNumberFormat="0" applyFill="0" applyBorder="0" applyAlignment="0" applyProtection="0"/>
    <xf numFmtId="0" fontId="95" fillId="44" borderId="30" applyNumberFormat="0" applyBorder="0" applyAlignment="0" applyProtection="0"/>
    <xf numFmtId="0" fontId="82" fillId="32" borderId="43" applyNumberFormat="0" applyAlignment="0" applyProtection="0"/>
    <xf numFmtId="0" fontId="4" fillId="0" borderId="30"/>
    <xf numFmtId="0" fontId="4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86" fillId="43" borderId="30" applyNumberFormat="0" applyBorder="0" applyAlignment="0" applyProtection="0"/>
    <xf numFmtId="0" fontId="96" fillId="0" borderId="30" applyNumberFormat="0" applyFill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88" fillId="25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99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67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88" fillId="55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75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67" fillId="0" borderId="30" applyNumberForma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95" fillId="57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88" fillId="58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88" fillId="59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86" fillId="28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95" fillId="6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05" fillId="5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102" fillId="61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88" fillId="67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88" fillId="63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88" fillId="64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88" fillId="6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53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88" fillId="63" borderId="30" applyNumberFormat="0" applyBorder="0" applyAlignment="0" applyProtection="0"/>
    <xf numFmtId="0" fontId="4" fillId="19" borderId="30" applyNumberFormat="0" applyBorder="0" applyAlignment="0" applyProtection="0"/>
    <xf numFmtId="0" fontId="76" fillId="4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86" fillId="51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95" fillId="56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88" fillId="60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86" fillId="52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95" fillId="62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88" fillId="56" borderId="30" applyNumberFormat="0" applyBorder="0" applyAlignment="0" applyProtection="0"/>
    <xf numFmtId="0" fontId="4" fillId="24" borderId="30" applyNumberFormat="0" applyBorder="0" applyAlignment="0" applyProtection="0"/>
    <xf numFmtId="0" fontId="84" fillId="0" borderId="30" applyNumberFormat="0" applyFill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86" fillId="53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95" fillId="7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86" fillId="46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95" fillId="66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88" fillId="67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86" fillId="5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86" fillId="21" borderId="30" applyNumberFormat="0" applyBorder="0" applyAlignment="0" applyProtection="0"/>
    <xf numFmtId="0" fontId="4" fillId="34" borderId="30" applyNumberFormat="0" applyBorder="0" applyAlignment="0" applyProtection="0"/>
    <xf numFmtId="0" fontId="95" fillId="68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79" fillId="35" borderId="41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5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104" fillId="59" borderId="30" applyNumberFormat="0" applyBorder="0" applyAlignment="0" applyProtection="0"/>
    <xf numFmtId="0" fontId="98" fillId="42" borderId="51" applyNumberFormat="0" applyAlignment="0" applyProtection="0"/>
    <xf numFmtId="43" fontId="4" fillId="0" borderId="30" applyFont="0" applyFill="0" applyBorder="0" applyAlignment="0" applyProtection="0"/>
    <xf numFmtId="0" fontId="81" fillId="0" borderId="42" applyNumberFormat="0" applyFill="0" applyAlignment="0" applyProtection="0"/>
    <xf numFmtId="0" fontId="69" fillId="0" borderId="30"/>
    <xf numFmtId="0" fontId="107" fillId="0" borderId="55" applyNumberFormat="0" applyFill="0" applyAlignment="0" applyProtection="0"/>
    <xf numFmtId="0" fontId="86" fillId="39" borderId="30" applyNumberFormat="0" applyBorder="0" applyAlignment="0" applyProtection="0"/>
    <xf numFmtId="0" fontId="95" fillId="65" borderId="30" applyNumberFormat="0" applyBorder="0" applyAlignment="0" applyProtection="0"/>
    <xf numFmtId="0" fontId="108" fillId="58" borderId="30" applyNumberFormat="0" applyBorder="0" applyAlignment="0" applyProtection="0"/>
    <xf numFmtId="0" fontId="86" fillId="26" borderId="30" applyNumberFormat="0" applyBorder="0" applyAlignment="0" applyProtection="0"/>
    <xf numFmtId="0" fontId="86" fillId="33" borderId="30" applyNumberFormat="0" applyBorder="0" applyAlignment="0" applyProtection="0"/>
    <xf numFmtId="0" fontId="95" fillId="62" borderId="30" applyNumberFormat="0" applyBorder="0" applyAlignment="0" applyProtection="0"/>
    <xf numFmtId="0" fontId="86" fillId="47" borderId="30" applyNumberFormat="0" applyBorder="0" applyAlignment="0" applyProtection="0"/>
    <xf numFmtId="0" fontId="95" fillId="70" borderId="30" applyNumberFormat="0" applyBorder="0" applyAlignment="0" applyProtection="0"/>
    <xf numFmtId="0" fontId="78" fillId="48" borderId="40" applyNumberFormat="0" applyAlignment="0" applyProtection="0"/>
    <xf numFmtId="0" fontId="109" fillId="69" borderId="53" applyNumberFormat="0" applyAlignment="0" applyProtection="0"/>
    <xf numFmtId="182" fontId="88" fillId="0" borderId="30" applyBorder="0" applyProtection="0"/>
    <xf numFmtId="0" fontId="69" fillId="0" borderId="30"/>
    <xf numFmtId="0" fontId="77" fillId="40" borderId="30" applyNumberFormat="0" applyBorder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181" fontId="88" fillId="0" borderId="30" applyFont="0" applyFill="0" applyBorder="0" applyAlignment="0" applyProtection="0"/>
    <xf numFmtId="181" fontId="88" fillId="0" borderId="30" applyFont="0" applyFill="0" applyBorder="0" applyAlignment="0" applyProtection="0"/>
    <xf numFmtId="0" fontId="4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88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94" fillId="0" borderId="30"/>
    <xf numFmtId="0" fontId="4" fillId="0" borderId="30"/>
    <xf numFmtId="0" fontId="4" fillId="0" borderId="30"/>
    <xf numFmtId="0" fontId="69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69" fillId="0" borderId="30"/>
    <xf numFmtId="0" fontId="4" fillId="0" borderId="30"/>
    <xf numFmtId="0" fontId="88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67" fillId="0" borderId="30" applyBorder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58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182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75" fillId="0" borderId="56" applyNumberFormat="0" applyFill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100" fillId="0" borderId="52" applyNumberFormat="0" applyFill="0" applyAlignment="0" applyProtection="0"/>
    <xf numFmtId="43" fontId="4" fillId="0" borderId="30" applyFont="0" applyFill="0" applyBorder="0" applyAlignment="0" applyProtection="0"/>
    <xf numFmtId="0" fontId="83" fillId="0" borderId="30" applyNumberFormat="0" applyFill="0" applyBorder="0" applyAlignment="0" applyProtection="0"/>
    <xf numFmtId="0" fontId="101" fillId="0" borderId="30" applyNumberFormat="0" applyFill="0" applyBorder="0" applyAlignment="0" applyProtection="0"/>
    <xf numFmtId="0" fontId="73" fillId="0" borderId="38" applyNumberFormat="0" applyFill="0" applyAlignment="0" applyProtection="0"/>
    <xf numFmtId="0" fontId="106" fillId="0" borderId="54" applyNumberFormat="0" applyFill="0" applyAlignment="0" applyProtection="0"/>
    <xf numFmtId="0" fontId="74" fillId="0" borderId="39" applyNumberFormat="0" applyFill="0" applyAlignment="0" applyProtection="0"/>
    <xf numFmtId="0" fontId="111" fillId="0" borderId="59" applyNumberFormat="0" applyFill="0" applyAlignment="0" applyProtection="0"/>
    <xf numFmtId="0" fontId="100" fillId="0" borderId="30" applyNumberFormat="0" applyFill="0" applyBorder="0" applyAlignment="0" applyProtection="0"/>
    <xf numFmtId="0" fontId="85" fillId="0" borderId="45" applyNumberFormat="0" applyFill="0" applyAlignment="0" applyProtection="0"/>
    <xf numFmtId="0" fontId="110" fillId="0" borderId="57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69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0" fontId="4" fillId="0" borderId="30"/>
    <xf numFmtId="0" fontId="69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164" fontId="69" fillId="0" borderId="30" applyBorder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53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5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53" applyNumberFormat="0" applyAlignment="0" applyProtection="0"/>
    <xf numFmtId="0" fontId="4" fillId="0" borderId="30"/>
    <xf numFmtId="0" fontId="4" fillId="23" borderId="44" applyNumberFormat="0" applyFont="0" applyAlignment="0" applyProtection="0"/>
    <xf numFmtId="42" fontId="9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58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9" fontId="94" fillId="0" borderId="30" applyFont="0" applyFill="0" applyBorder="0" applyAlignment="0" applyProtection="0"/>
    <xf numFmtId="0" fontId="112" fillId="0" borderId="30" applyBorder="0" applyProtection="0"/>
    <xf numFmtId="43" fontId="4" fillId="0" borderId="30" applyFont="0" applyFill="0" applyBorder="0" applyAlignment="0" applyProtection="0"/>
    <xf numFmtId="0" fontId="110" fillId="0" borderId="57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58" applyNumberFormat="0" applyFont="0" applyAlignment="0" applyProtection="0"/>
    <xf numFmtId="0" fontId="109" fillId="69" borderId="53" applyNumberFormat="0" applyAlignment="0" applyProtection="0"/>
    <xf numFmtId="0" fontId="97" fillId="41" borderId="50" applyNumberFormat="0" applyAlignment="0" applyProtection="0"/>
    <xf numFmtId="0" fontId="103" fillId="41" borderId="53" applyNumberFormat="0" applyAlignment="0" applyProtection="0"/>
    <xf numFmtId="0" fontId="103" fillId="41" borderId="53" applyNumberFormat="0" applyAlignment="0" applyProtection="0"/>
    <xf numFmtId="0" fontId="110" fillId="0" borderId="57" applyNumberFormat="0" applyFill="0" applyAlignment="0" applyProtection="0"/>
    <xf numFmtId="0" fontId="97" fillId="41" borderId="50" applyNumberFormat="0" applyAlignment="0" applyProtection="0"/>
    <xf numFmtId="44" fontId="4" fillId="0" borderId="30" applyFont="0" applyFill="0" applyBorder="0" applyAlignment="0" applyProtection="0"/>
    <xf numFmtId="0" fontId="109" fillId="69" borderId="53" applyNumberFormat="0" applyAlignment="0" applyProtection="0"/>
    <xf numFmtId="0" fontId="88" fillId="71" borderId="58" applyNumberFormat="0" applyFont="0" applyAlignment="0" applyProtection="0"/>
    <xf numFmtId="0" fontId="88" fillId="71" borderId="58" applyNumberFormat="0" applyFont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0" fontId="109" fillId="69" borderId="53" applyNumberFormat="0" applyAlignment="0" applyProtection="0"/>
    <xf numFmtId="0" fontId="97" fillId="41" borderId="50" applyNumberFormat="0" applyAlignment="0" applyProtection="0"/>
    <xf numFmtId="0" fontId="103" fillId="41" borderId="53" applyNumberFormat="0" applyAlignment="0" applyProtection="0"/>
    <xf numFmtId="0" fontId="103" fillId="41" borderId="53" applyNumberFormat="0" applyAlignment="0" applyProtection="0"/>
    <xf numFmtId="0" fontId="97" fillId="41" borderId="50" applyNumberFormat="0" applyAlignment="0" applyProtection="0"/>
    <xf numFmtId="0" fontId="109" fillId="69" borderId="53" applyNumberFormat="0" applyAlignment="0" applyProtection="0"/>
    <xf numFmtId="0" fontId="88" fillId="71" borderId="58" applyNumberFormat="0" applyFont="0" applyAlignment="0" applyProtection="0"/>
    <xf numFmtId="0" fontId="110" fillId="0" borderId="57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69" fillId="0" borderId="30"/>
    <xf numFmtId="43" fontId="69" fillId="0" borderId="30" applyFont="0" applyFill="0" applyBorder="0" applyAlignment="0" applyProtection="0"/>
    <xf numFmtId="0" fontId="69" fillId="0" borderId="30"/>
    <xf numFmtId="0" fontId="113" fillId="0" borderId="30"/>
    <xf numFmtId="9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109" fillId="69" borderId="61" applyNumberForma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9" fillId="69" borderId="61" applyNumberFormat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109" fillId="69" borderId="61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109" fillId="69" borderId="61" applyNumberFormat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9" fillId="69" borderId="61" applyNumberFormat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109" fillId="69" borderId="61" applyNumberForma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103" fillId="41" borderId="61" applyNumberForma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97" fillId="41" borderId="60" applyNumberFormat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109" fillId="69" borderId="61" applyNumberForma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88" fillId="71" borderId="63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110" fillId="0" borderId="62" applyNumberFormat="0" applyFill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44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9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0" borderId="30"/>
    <xf numFmtId="44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44" fontId="4" fillId="0" borderId="30" applyFont="0" applyFill="0" applyBorder="0" applyAlignment="0" applyProtection="0"/>
    <xf numFmtId="0" fontId="4" fillId="29" borderId="30" applyNumberFormat="0" applyBorder="0" applyAlignment="0" applyProtection="0"/>
    <xf numFmtId="43" fontId="4" fillId="0" borderId="30" applyFont="0" applyFill="0" applyBorder="0" applyAlignment="0" applyProtection="0"/>
    <xf numFmtId="0" fontId="4" fillId="31" borderId="30" applyNumberFormat="0" applyBorder="0" applyAlignment="0" applyProtection="0"/>
    <xf numFmtId="0" fontId="4" fillId="19" borderId="30" applyNumberFormat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0" fontId="4" fillId="29" borderId="30" applyNumberFormat="0" applyBorder="0" applyAlignment="0" applyProtection="0"/>
    <xf numFmtId="44" fontId="4" fillId="0" borderId="30" applyFont="0" applyFill="0" applyBorder="0" applyAlignment="0" applyProtection="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38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38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6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30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0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31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24" borderId="30" applyNumberFormat="0" applyBorder="0" applyAlignment="0" applyProtection="0"/>
    <xf numFmtId="0" fontId="4" fillId="31" borderId="30" applyNumberFormat="0" applyBorder="0" applyAlignment="0" applyProtection="0"/>
    <xf numFmtId="0" fontId="4" fillId="31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9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0" borderId="30"/>
    <xf numFmtId="0" fontId="4" fillId="34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7" borderId="30" applyNumberFormat="0" applyBorder="0" applyAlignment="0" applyProtection="0"/>
    <xf numFmtId="0" fontId="4" fillId="22" borderId="30" applyNumberFormat="0" applyBorder="0" applyAlignment="0" applyProtection="0"/>
    <xf numFmtId="0" fontId="4" fillId="20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0" borderId="30"/>
    <xf numFmtId="0" fontId="4" fillId="22" borderId="30" applyNumberFormat="0" applyBorder="0" applyAlignment="0" applyProtection="0"/>
    <xf numFmtId="0" fontId="4" fillId="38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45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45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3" borderId="44" applyNumberFormat="0" applyFont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43" fontId="4" fillId="0" borderId="30" applyFont="0" applyFill="0" applyBorder="0" applyAlignment="0" applyProtection="0"/>
    <xf numFmtId="0" fontId="4" fillId="34" borderId="30" applyNumberFormat="0" applyBorder="0" applyAlignment="0" applyProtection="0"/>
    <xf numFmtId="0" fontId="4" fillId="30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0" borderId="30"/>
    <xf numFmtId="0" fontId="4" fillId="20" borderId="30" applyNumberFormat="0" applyBorder="0" applyAlignment="0" applyProtection="0"/>
    <xf numFmtId="0" fontId="4" fillId="36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20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0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0" borderId="30"/>
    <xf numFmtId="0" fontId="4" fillId="38" borderId="30" applyNumberFormat="0" applyBorder="0" applyAlignment="0" applyProtection="0"/>
    <xf numFmtId="0" fontId="4" fillId="38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38" borderId="30" applyNumberFormat="0" applyBorder="0" applyAlignment="0" applyProtection="0"/>
    <xf numFmtId="0" fontId="4" fillId="22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7" borderId="30" applyNumberFormat="0" applyBorder="0" applyAlignment="0" applyProtection="0"/>
    <xf numFmtId="0" fontId="4" fillId="36" borderId="30" applyNumberFormat="0" applyBorder="0" applyAlignment="0" applyProtection="0"/>
    <xf numFmtId="0" fontId="4" fillId="29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36" borderId="30" applyNumberFormat="0" applyBorder="0" applyAlignment="0" applyProtection="0"/>
    <xf numFmtId="0" fontId="4" fillId="36" borderId="30" applyNumberFormat="0" applyBorder="0" applyAlignment="0" applyProtection="0"/>
    <xf numFmtId="0" fontId="4" fillId="23" borderId="44" applyNumberFormat="0" applyFont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2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37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1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34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9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0" borderId="3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3" borderId="44" applyNumberFormat="0" applyFont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4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0" borderId="30"/>
    <xf numFmtId="0" fontId="4" fillId="0" borderId="3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43" fontId="4" fillId="0" borderId="30" applyFont="0" applyFill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22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0" borderId="3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4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0" fontId="4" fillId="37" borderId="30" applyNumberFormat="0" applyBorder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0" borderId="3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0" fontId="4" fillId="23" borderId="44" applyNumberFormat="0" applyFont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43" fontId="4" fillId="0" borderId="30" applyFont="0" applyFill="0" applyBorder="0" applyAlignment="0" applyProtection="0"/>
    <xf numFmtId="9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44" fontId="4" fillId="0" borderId="30" applyFont="0" applyFill="0" applyBorder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44" fontId="4" fillId="0" borderId="30" applyFont="0" applyFill="0" applyBorder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44" fontId="4" fillId="0" borderId="30" applyFont="0" applyFill="0" applyBorder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44" fontId="4" fillId="0" borderId="30" applyFont="0" applyFill="0" applyBorder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103" fillId="41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88" fillId="71" borderId="63" applyNumberFormat="0" applyFon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97" fillId="41" borderId="60" applyNumberFormat="0" applyAlignment="0" applyProtection="0"/>
    <xf numFmtId="0" fontId="103" fillId="41" borderId="61" applyNumberFormat="0" applyAlignment="0" applyProtection="0"/>
    <xf numFmtId="0" fontId="88" fillId="71" borderId="63" applyNumberFormat="0" applyFon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0" fontId="109" fillId="69" borderId="61" applyNumberFormat="0" applyAlignment="0" applyProtection="0"/>
    <xf numFmtId="0" fontId="88" fillId="71" borderId="63" applyNumberFormat="0" applyFont="0" applyAlignment="0" applyProtection="0"/>
    <xf numFmtId="0" fontId="110" fillId="0" borderId="62" applyNumberFormat="0" applyFill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97" fillId="41" borderId="60" applyNumberFormat="0" applyAlignment="0" applyProtection="0"/>
    <xf numFmtId="0" fontId="110" fillId="0" borderId="62" applyNumberFormat="0" applyFill="0" applyAlignment="0" applyProtection="0"/>
    <xf numFmtId="0" fontId="103" fillId="41" borderId="61" applyNumberFormat="0" applyAlignment="0" applyProtection="0"/>
    <xf numFmtId="0" fontId="109" fillId="69" borderId="61" applyNumberFormat="0" applyAlignment="0" applyProtection="0"/>
    <xf numFmtId="0" fontId="97" fillId="41" borderId="60" applyNumberFormat="0" applyAlignment="0" applyProtection="0"/>
    <xf numFmtId="0" fontId="109" fillId="69" borderId="61" applyNumberFormat="0" applyAlignment="0" applyProtection="0"/>
    <xf numFmtId="0" fontId="110" fillId="0" borderId="62" applyNumberFormat="0" applyFill="0" applyAlignment="0" applyProtection="0"/>
    <xf numFmtId="9" fontId="66" fillId="0" borderId="0" applyFont="0" applyFill="0" applyBorder="0" applyAlignment="0" applyProtection="0"/>
    <xf numFmtId="0" fontId="140" fillId="0" borderId="30"/>
    <xf numFmtId="0" fontId="66" fillId="0" borderId="30"/>
    <xf numFmtId="43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44" fontId="66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44" fontId="69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66" fillId="0" borderId="3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44" fontId="94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2" fontId="94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9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41" fontId="94" fillId="0" borderId="30" applyFont="0" applyFill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69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44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9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0" borderId="30"/>
    <xf numFmtId="44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0" fontId="2" fillId="29" borderId="30" applyNumberFormat="0" applyBorder="0" applyAlignment="0" applyProtection="0"/>
    <xf numFmtId="43" fontId="2" fillId="0" borderId="30" applyFont="0" applyFill="0" applyBorder="0" applyAlignment="0" applyProtection="0"/>
    <xf numFmtId="0" fontId="2" fillId="31" borderId="30" applyNumberFormat="0" applyBorder="0" applyAlignment="0" applyProtection="0"/>
    <xf numFmtId="0" fontId="2" fillId="19" borderId="30" applyNumberFormat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0" fontId="2" fillId="29" borderId="30" applyNumberFormat="0" applyBorder="0" applyAlignment="0" applyProtection="0"/>
    <xf numFmtId="44" fontId="2" fillId="0" borderId="30" applyFont="0" applyFill="0" applyBorder="0" applyAlignment="0" applyProtection="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38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38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6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30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0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31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24" borderId="30" applyNumberFormat="0" applyBorder="0" applyAlignment="0" applyProtection="0"/>
    <xf numFmtId="0" fontId="2" fillId="31" borderId="30" applyNumberFormat="0" applyBorder="0" applyAlignment="0" applyProtection="0"/>
    <xf numFmtId="0" fontId="2" fillId="31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9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0" borderId="30"/>
    <xf numFmtId="0" fontId="2" fillId="34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7" borderId="30" applyNumberFormat="0" applyBorder="0" applyAlignment="0" applyProtection="0"/>
    <xf numFmtId="0" fontId="2" fillId="22" borderId="30" applyNumberFormat="0" applyBorder="0" applyAlignment="0" applyProtection="0"/>
    <xf numFmtId="0" fontId="2" fillId="20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0" borderId="30"/>
    <xf numFmtId="0" fontId="2" fillId="22" borderId="30" applyNumberFormat="0" applyBorder="0" applyAlignment="0" applyProtection="0"/>
    <xf numFmtId="0" fontId="2" fillId="38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45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45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3" borderId="44" applyNumberFormat="0" applyFont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43" fontId="2" fillId="0" borderId="30" applyFont="0" applyFill="0" applyBorder="0" applyAlignment="0" applyProtection="0"/>
    <xf numFmtId="0" fontId="2" fillId="34" borderId="30" applyNumberFormat="0" applyBorder="0" applyAlignment="0" applyProtection="0"/>
    <xf numFmtId="0" fontId="2" fillId="30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0" borderId="30"/>
    <xf numFmtId="0" fontId="2" fillId="20" borderId="30" applyNumberFormat="0" applyBorder="0" applyAlignment="0" applyProtection="0"/>
    <xf numFmtId="0" fontId="2" fillId="36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20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0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0" borderId="30"/>
    <xf numFmtId="0" fontId="2" fillId="38" borderId="30" applyNumberFormat="0" applyBorder="0" applyAlignment="0" applyProtection="0"/>
    <xf numFmtId="0" fontId="2" fillId="38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38" borderId="30" applyNumberFormat="0" applyBorder="0" applyAlignment="0" applyProtection="0"/>
    <xf numFmtId="0" fontId="2" fillId="22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7" borderId="30" applyNumberFormat="0" applyBorder="0" applyAlignment="0" applyProtection="0"/>
    <xf numFmtId="0" fontId="2" fillId="36" borderId="30" applyNumberFormat="0" applyBorder="0" applyAlignment="0" applyProtection="0"/>
    <xf numFmtId="0" fontId="2" fillId="29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36" borderId="30" applyNumberFormat="0" applyBorder="0" applyAlignment="0" applyProtection="0"/>
    <xf numFmtId="0" fontId="2" fillId="36" borderId="30" applyNumberFormat="0" applyBorder="0" applyAlignment="0" applyProtection="0"/>
    <xf numFmtId="0" fontId="2" fillId="23" borderId="44" applyNumberFormat="0" applyFont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2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37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1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34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9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0" borderId="3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3" borderId="44" applyNumberFormat="0" applyFont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4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0" borderId="30"/>
    <xf numFmtId="0" fontId="2" fillId="0" borderId="3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43" fontId="2" fillId="0" borderId="30" applyFont="0" applyFill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22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0" borderId="3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4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0" fontId="2" fillId="37" borderId="30" applyNumberFormat="0" applyBorder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0" borderId="3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0" fontId="2" fillId="23" borderId="44" applyNumberFormat="0" applyFont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43" fontId="2" fillId="0" borderId="30" applyFont="0" applyFill="0" applyBorder="0" applyAlignment="0" applyProtection="0"/>
    <xf numFmtId="9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44" fontId="2" fillId="0" borderId="30" applyFont="0" applyFill="0" applyBorder="0" applyAlignment="0" applyProtection="0"/>
    <xf numFmtId="9" fontId="66" fillId="0" borderId="30" applyFont="0" applyFill="0" applyBorder="0" applyAlignment="0" applyProtection="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  <xf numFmtId="0" fontId="66" fillId="0" borderId="30"/>
    <xf numFmtId="44" fontId="66" fillId="0" borderId="30" applyFont="0" applyFill="0" applyBorder="0" applyAlignment="0" applyProtection="0"/>
    <xf numFmtId="44" fontId="66" fillId="0" borderId="30" applyFont="0" applyFill="0" applyBorder="0" applyAlignment="0" applyProtection="0"/>
    <xf numFmtId="0" fontId="66" fillId="0" borderId="30"/>
    <xf numFmtId="0" fontId="157" fillId="0" borderId="0" applyNumberFormat="0" applyFill="0" applyBorder="0" applyAlignment="0" applyProtection="0"/>
  </cellStyleXfs>
  <cellXfs count="738">
    <xf numFmtId="0" fontId="0" fillId="0" borderId="0" xfId="0"/>
    <xf numFmtId="0" fontId="6" fillId="0" borderId="0" xfId="0" applyFont="1"/>
    <xf numFmtId="0" fontId="10" fillId="0" borderId="0" xfId="0" applyFont="1"/>
    <xf numFmtId="0" fontId="6" fillId="0" borderId="0" xfId="0" applyFont="1" applyAlignment="1">
      <alignment vertical="center"/>
    </xf>
    <xf numFmtId="0" fontId="11" fillId="2" borderId="12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64" fontId="7" fillId="0" borderId="13" xfId="0" applyNumberFormat="1" applyFont="1" applyBorder="1" applyAlignment="1">
      <alignment horizontal="left" vertical="center"/>
    </xf>
    <xf numFmtId="164" fontId="14" fillId="0" borderId="14" xfId="0" applyNumberFormat="1" applyFont="1" applyBorder="1" applyAlignment="1">
      <alignment vertical="center" wrapText="1"/>
    </xf>
    <xf numFmtId="164" fontId="14" fillId="0" borderId="5" xfId="0" applyNumberFormat="1" applyFont="1" applyBorder="1" applyAlignment="1">
      <alignment vertical="center" wrapText="1"/>
    </xf>
    <xf numFmtId="164" fontId="16" fillId="0" borderId="0" xfId="0" applyNumberFormat="1" applyFont="1" applyAlignment="1">
      <alignment vertical="center"/>
    </xf>
    <xf numFmtId="167" fontId="18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left" vertical="center"/>
    </xf>
    <xf numFmtId="164" fontId="17" fillId="0" borderId="8" xfId="0" applyNumberFormat="1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16" fillId="0" borderId="18" xfId="0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20" fillId="0" borderId="19" xfId="0" applyFont="1" applyBorder="1" applyAlignment="1">
      <alignment horizontal="center" vertical="top"/>
    </xf>
    <xf numFmtId="164" fontId="20" fillId="3" borderId="20" xfId="0" applyNumberFormat="1" applyFont="1" applyFill="1" applyBorder="1" applyAlignment="1">
      <alignment horizontal="left" vertical="center"/>
    </xf>
    <xf numFmtId="164" fontId="20" fillId="3" borderId="21" xfId="0" applyNumberFormat="1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32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33" fillId="0" borderId="0" xfId="0" applyNumberFormat="1" applyFont="1" applyAlignment="1">
      <alignment horizontal="left" vertical="center"/>
    </xf>
    <xf numFmtId="164" fontId="33" fillId="0" borderId="8" xfId="0" applyNumberFormat="1" applyFont="1" applyBorder="1" applyAlignment="1">
      <alignment vertical="center"/>
    </xf>
    <xf numFmtId="0" fontId="32" fillId="0" borderId="7" xfId="0" applyFont="1" applyBorder="1" applyAlignment="1">
      <alignment horizontal="left" vertical="center"/>
    </xf>
    <xf numFmtId="0" fontId="20" fillId="3" borderId="22" xfId="0" applyFont="1" applyFill="1" applyBorder="1" applyAlignment="1">
      <alignment horizontal="left" vertical="center"/>
    </xf>
    <xf numFmtId="0" fontId="20" fillId="3" borderId="17" xfId="0" applyFont="1" applyFill="1" applyBorder="1" applyAlignment="1">
      <alignment horizontal="left" vertical="center"/>
    </xf>
    <xf numFmtId="164" fontId="21" fillId="3" borderId="17" xfId="0" applyNumberFormat="1" applyFont="1" applyFill="1" applyBorder="1" applyAlignment="1">
      <alignment horizontal="center" vertical="center"/>
    </xf>
    <xf numFmtId="164" fontId="21" fillId="3" borderId="23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164" fontId="33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164" fontId="21" fillId="0" borderId="0" xfId="0" applyNumberFormat="1" applyFont="1" applyAlignment="1">
      <alignment horizontal="center" vertical="center"/>
    </xf>
    <xf numFmtId="164" fontId="20" fillId="3" borderId="17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9" fillId="2" borderId="13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36" fillId="0" borderId="0" xfId="0" applyFont="1"/>
    <xf numFmtId="164" fontId="12" fillId="0" borderId="0" xfId="0" applyNumberFormat="1" applyFont="1" applyAlignment="1">
      <alignment horizontal="center" vertical="center"/>
    </xf>
    <xf numFmtId="164" fontId="7" fillId="5" borderId="12" xfId="0" applyNumberFormat="1" applyFont="1" applyFill="1" applyBorder="1" applyAlignment="1">
      <alignment vertical="center" wrapText="1"/>
    </xf>
    <xf numFmtId="0" fontId="38" fillId="0" borderId="19" xfId="0" applyFont="1" applyBorder="1" applyAlignment="1">
      <alignment horizontal="center" wrapText="1"/>
    </xf>
    <xf numFmtId="49" fontId="35" fillId="0" borderId="0" xfId="0" applyNumberFormat="1" applyFont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/>
    <xf numFmtId="0" fontId="39" fillId="0" borderId="0" xfId="0" applyFont="1" applyAlignment="1">
      <alignment horizontal="right"/>
    </xf>
    <xf numFmtId="0" fontId="42" fillId="0" borderId="19" xfId="0" applyFont="1" applyBorder="1" applyAlignment="1">
      <alignment horizontal="right"/>
    </xf>
    <xf numFmtId="0" fontId="42" fillId="0" borderId="19" xfId="0" applyFont="1" applyBorder="1" applyAlignment="1">
      <alignment horizontal="center"/>
    </xf>
    <xf numFmtId="0" fontId="42" fillId="0" borderId="19" xfId="0" applyFont="1" applyBorder="1" applyAlignment="1">
      <alignment horizontal="left"/>
    </xf>
    <xf numFmtId="0" fontId="42" fillId="0" borderId="0" xfId="0" applyFont="1"/>
    <xf numFmtId="0" fontId="42" fillId="0" borderId="18" xfId="0" applyFont="1" applyBorder="1"/>
    <xf numFmtId="164" fontId="39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44" fillId="0" borderId="0" xfId="0" applyFont="1"/>
    <xf numFmtId="171" fontId="45" fillId="0" borderId="0" xfId="0" applyNumberFormat="1" applyFont="1"/>
    <xf numFmtId="0" fontId="46" fillId="0" borderId="0" xfId="0" applyFont="1"/>
    <xf numFmtId="49" fontId="10" fillId="0" borderId="13" xfId="0" applyNumberFormat="1" applyFont="1" applyBorder="1" applyAlignment="1">
      <alignment horizontal="center"/>
    </xf>
    <xf numFmtId="14" fontId="10" fillId="0" borderId="13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168" fontId="47" fillId="2" borderId="13" xfId="0" applyNumberFormat="1" applyFont="1" applyFill="1" applyBorder="1"/>
    <xf numFmtId="0" fontId="34" fillId="0" borderId="13" xfId="0" applyFont="1" applyBorder="1" applyAlignment="1">
      <alignment horizontal="center"/>
    </xf>
    <xf numFmtId="168" fontId="10" fillId="0" borderId="13" xfId="0" applyNumberFormat="1" applyFont="1" applyBorder="1"/>
    <xf numFmtId="168" fontId="10" fillId="0" borderId="0" xfId="0" applyNumberFormat="1" applyFont="1"/>
    <xf numFmtId="174" fontId="10" fillId="0" borderId="0" xfId="0" applyNumberFormat="1" applyFont="1"/>
    <xf numFmtId="0" fontId="47" fillId="2" borderId="13" xfId="0" applyFont="1" applyFill="1" applyBorder="1" applyAlignment="1">
      <alignment horizontal="center"/>
    </xf>
    <xf numFmtId="175" fontId="47" fillId="2" borderId="13" xfId="0" applyNumberFormat="1" applyFont="1" applyFill="1" applyBorder="1"/>
    <xf numFmtId="49" fontId="53" fillId="4" borderId="13" xfId="0" applyNumberFormat="1" applyFont="1" applyFill="1" applyBorder="1" applyAlignment="1">
      <alignment horizontal="center" vertical="center" wrapText="1"/>
    </xf>
    <xf numFmtId="4" fontId="54" fillId="4" borderId="13" xfId="0" applyNumberFormat="1" applyFont="1" applyFill="1" applyBorder="1" applyAlignment="1">
      <alignment horizontal="center" vertical="center"/>
    </xf>
    <xf numFmtId="0" fontId="55" fillId="0" borderId="13" xfId="0" applyFont="1" applyBorder="1" applyAlignment="1">
      <alignment vertical="center" wrapText="1"/>
    </xf>
    <xf numFmtId="4" fontId="56" fillId="0" borderId="13" xfId="0" applyNumberFormat="1" applyFont="1" applyBorder="1" applyAlignment="1">
      <alignment vertical="center"/>
    </xf>
    <xf numFmtId="4" fontId="10" fillId="0" borderId="13" xfId="0" applyNumberFormat="1" applyFont="1" applyBorder="1" applyAlignment="1">
      <alignment vertical="center"/>
    </xf>
    <xf numFmtId="49" fontId="50" fillId="4" borderId="13" xfId="0" applyNumberFormat="1" applyFont="1" applyFill="1" applyBorder="1" applyAlignment="1">
      <alignment horizontal="left" vertical="center" wrapText="1"/>
    </xf>
    <xf numFmtId="4" fontId="57" fillId="4" borderId="13" xfId="0" applyNumberFormat="1" applyFont="1" applyFill="1" applyBorder="1" applyAlignment="1">
      <alignment vertical="center"/>
    </xf>
    <xf numFmtId="166" fontId="58" fillId="2" borderId="13" xfId="0" applyNumberFormat="1" applyFont="1" applyFill="1" applyBorder="1"/>
    <xf numFmtId="4" fontId="51" fillId="2" borderId="13" xfId="0" applyNumberFormat="1" applyFont="1" applyFill="1" applyBorder="1" applyAlignment="1">
      <alignment horizontal="right" vertical="center"/>
    </xf>
    <xf numFmtId="0" fontId="33" fillId="0" borderId="0" xfId="0" applyFont="1"/>
    <xf numFmtId="164" fontId="7" fillId="0" borderId="0" xfId="0" applyNumberFormat="1" applyFont="1" applyAlignment="1">
      <alignment vertical="center"/>
    </xf>
    <xf numFmtId="164" fontId="12" fillId="0" borderId="0" xfId="0" applyNumberFormat="1" applyFont="1" applyAlignment="1">
      <alignment vertical="center"/>
    </xf>
    <xf numFmtId="167" fontId="9" fillId="2" borderId="13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164" fontId="16" fillId="0" borderId="13" xfId="0" applyNumberFormat="1" applyFont="1" applyBorder="1" applyAlignment="1">
      <alignment vertical="center"/>
    </xf>
    <xf numFmtId="0" fontId="20" fillId="0" borderId="13" xfId="0" applyFont="1" applyBorder="1" applyAlignment="1">
      <alignment horizontal="center"/>
    </xf>
    <xf numFmtId="166" fontId="60" fillId="2" borderId="13" xfId="0" applyNumberFormat="1" applyFont="1" applyFill="1" applyBorder="1"/>
    <xf numFmtId="0" fontId="20" fillId="0" borderId="0" xfId="0" applyFont="1" applyAlignment="1">
      <alignment horizontal="center" vertical="center" wrapText="1"/>
    </xf>
    <xf numFmtId="0" fontId="16" fillId="0" borderId="0" xfId="0" applyFont="1"/>
    <xf numFmtId="164" fontId="23" fillId="4" borderId="13" xfId="0" applyNumberFormat="1" applyFont="1" applyFill="1" applyBorder="1" applyAlignment="1">
      <alignment horizontal="center" vertical="center"/>
    </xf>
    <xf numFmtId="164" fontId="23" fillId="4" borderId="13" xfId="0" applyNumberFormat="1" applyFont="1" applyFill="1" applyBorder="1" applyAlignment="1">
      <alignment vertical="center"/>
    </xf>
    <xf numFmtId="164" fontId="61" fillId="10" borderId="13" xfId="0" applyNumberFormat="1" applyFont="1" applyFill="1" applyBorder="1" applyAlignment="1">
      <alignment horizontal="right" vertical="center"/>
    </xf>
    <xf numFmtId="164" fontId="25" fillId="10" borderId="13" xfId="0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vertical="center"/>
    </xf>
    <xf numFmtId="0" fontId="20" fillId="0" borderId="13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vertical="center"/>
    </xf>
    <xf numFmtId="0" fontId="20" fillId="0" borderId="0" xfId="0" applyFont="1" applyAlignment="1">
      <alignment horizontal="center"/>
    </xf>
    <xf numFmtId="166" fontId="16" fillId="0" borderId="13" xfId="0" applyNumberFormat="1" applyFont="1" applyBorder="1" applyAlignment="1">
      <alignment vertical="center"/>
    </xf>
    <xf numFmtId="166" fontId="47" fillId="2" borderId="13" xfId="0" applyNumberFormat="1" applyFont="1" applyFill="1" applyBorder="1"/>
    <xf numFmtId="0" fontId="10" fillId="5" borderId="13" xfId="0" applyFont="1" applyFill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10" fillId="0" borderId="13" xfId="0" applyNumberFormat="1" applyFont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 wrapText="1"/>
    </xf>
    <xf numFmtId="49" fontId="10" fillId="5" borderId="12" xfId="0" applyNumberFormat="1" applyFont="1" applyFill="1" applyBorder="1" applyAlignment="1">
      <alignment horizontal="center"/>
    </xf>
    <xf numFmtId="176" fontId="10" fillId="0" borderId="13" xfId="0" applyNumberFormat="1" applyFont="1" applyBorder="1" applyAlignment="1">
      <alignment horizontal="right" vertical="center"/>
    </xf>
    <xf numFmtId="1" fontId="10" fillId="0" borderId="13" xfId="0" applyNumberFormat="1" applyFont="1" applyBorder="1" applyAlignment="1">
      <alignment horizontal="center"/>
    </xf>
    <xf numFmtId="49" fontId="10" fillId="0" borderId="0" xfId="0" applyNumberFormat="1" applyFont="1"/>
    <xf numFmtId="177" fontId="62" fillId="5" borderId="13" xfId="0" applyNumberFormat="1" applyFont="1" applyFill="1" applyBorder="1" applyAlignment="1">
      <alignment horizontal="center" wrapText="1"/>
    </xf>
    <xf numFmtId="49" fontId="63" fillId="0" borderId="13" xfId="0" applyNumberFormat="1" applyFont="1" applyBorder="1" applyAlignment="1">
      <alignment horizontal="center" vertical="center" wrapText="1"/>
    </xf>
    <xf numFmtId="49" fontId="62" fillId="5" borderId="12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 vertical="center" wrapText="1"/>
    </xf>
    <xf numFmtId="49" fontId="64" fillId="0" borderId="0" xfId="0" applyNumberFormat="1" applyFont="1" applyAlignment="1">
      <alignment horizontal="center" vertical="center" wrapText="1"/>
    </xf>
    <xf numFmtId="178" fontId="16" fillId="5" borderId="13" xfId="0" applyNumberFormat="1" applyFont="1" applyFill="1" applyBorder="1" applyAlignment="1">
      <alignment horizontal="right" vertical="center"/>
    </xf>
    <xf numFmtId="49" fontId="64" fillId="0" borderId="13" xfId="0" applyNumberFormat="1" applyFont="1" applyBorder="1" applyAlignment="1">
      <alignment horizontal="center" vertical="center" wrapText="1"/>
    </xf>
    <xf numFmtId="0" fontId="68" fillId="0" borderId="36" xfId="3" applyFont="1" applyBorder="1" applyAlignment="1" applyProtection="1">
      <alignment horizontal="center" vertical="center"/>
      <protection locked="0"/>
    </xf>
    <xf numFmtId="43" fontId="16" fillId="0" borderId="0" xfId="0" applyNumberFormat="1" applyFont="1" applyAlignment="1">
      <alignment vertical="center"/>
    </xf>
    <xf numFmtId="0" fontId="88" fillId="0" borderId="30" xfId="539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44" fontId="10" fillId="0" borderId="0" xfId="0" applyNumberFormat="1" applyFont="1"/>
    <xf numFmtId="0" fontId="116" fillId="0" borderId="0" xfId="0" applyFont="1"/>
    <xf numFmtId="0" fontId="94" fillId="0" borderId="0" xfId="0" applyFont="1" applyAlignment="1">
      <alignment vertical="center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 wrapText="1"/>
    </xf>
    <xf numFmtId="0" fontId="116" fillId="0" borderId="13" xfId="0" applyFont="1" applyBorder="1"/>
    <xf numFmtId="0" fontId="119" fillId="0" borderId="13" xfId="0" applyFont="1" applyBorder="1" applyAlignment="1">
      <alignment horizontal="center" vertical="center" wrapText="1"/>
    </xf>
    <xf numFmtId="0" fontId="118" fillId="2" borderId="13" xfId="0" applyFont="1" applyFill="1" applyBorder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/>
    </xf>
    <xf numFmtId="0" fontId="119" fillId="12" borderId="13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21" fillId="0" borderId="0" xfId="0" applyFont="1" applyProtection="1">
      <protection locked="0"/>
    </xf>
    <xf numFmtId="183" fontId="121" fillId="0" borderId="0" xfId="0" applyNumberFormat="1" applyFont="1" applyAlignment="1" applyProtection="1">
      <alignment horizontal="center" vertical="center"/>
      <protection locked="0"/>
    </xf>
    <xf numFmtId="0" fontId="121" fillId="0" borderId="0" xfId="0" applyFont="1" applyAlignment="1" applyProtection="1">
      <alignment horizontal="left"/>
      <protection locked="0"/>
    </xf>
    <xf numFmtId="164" fontId="121" fillId="0" borderId="0" xfId="0" applyNumberFormat="1" applyFont="1" applyAlignment="1" applyProtection="1">
      <alignment horizontal="right"/>
      <protection locked="0"/>
    </xf>
    <xf numFmtId="0" fontId="123" fillId="0" borderId="0" xfId="0" applyFont="1" applyProtection="1">
      <protection locked="0"/>
    </xf>
    <xf numFmtId="0" fontId="123" fillId="0" borderId="68" xfId="0" applyFont="1" applyBorder="1" applyProtection="1">
      <protection locked="0"/>
    </xf>
    <xf numFmtId="0" fontId="123" fillId="0" borderId="65" xfId="0" applyFont="1" applyBorder="1" applyProtection="1">
      <protection locked="0"/>
    </xf>
    <xf numFmtId="43" fontId="123" fillId="0" borderId="69" xfId="1" applyFont="1" applyBorder="1" applyProtection="1">
      <protection locked="0"/>
    </xf>
    <xf numFmtId="0" fontId="124" fillId="0" borderId="0" xfId="0" applyFont="1" applyAlignment="1" applyProtection="1">
      <alignment horizontal="center" vertical="center"/>
      <protection locked="0"/>
    </xf>
    <xf numFmtId="0" fontId="124" fillId="74" borderId="70" xfId="0" applyFont="1" applyFill="1" applyBorder="1" applyAlignment="1" applyProtection="1">
      <alignment horizontal="center" vertical="center"/>
      <protection locked="0"/>
    </xf>
    <xf numFmtId="0" fontId="124" fillId="74" borderId="36" xfId="0" applyFont="1" applyFill="1" applyBorder="1" applyAlignment="1" applyProtection="1">
      <alignment horizontal="center" vertical="center"/>
      <protection locked="0"/>
    </xf>
    <xf numFmtId="0" fontId="124" fillId="74" borderId="36" xfId="0" applyFont="1" applyFill="1" applyBorder="1" applyAlignment="1" applyProtection="1">
      <alignment horizontal="center" vertical="center" wrapText="1"/>
      <protection locked="0"/>
    </xf>
    <xf numFmtId="0" fontId="124" fillId="74" borderId="71" xfId="0" applyFont="1" applyFill="1" applyBorder="1" applyAlignment="1" applyProtection="1">
      <alignment horizontal="center" vertical="center" wrapText="1"/>
      <protection locked="0"/>
    </xf>
    <xf numFmtId="0" fontId="124" fillId="0" borderId="36" xfId="0" applyFont="1" applyBorder="1" applyAlignment="1" applyProtection="1">
      <alignment horizontal="center" vertical="center"/>
      <protection locked="0"/>
    </xf>
    <xf numFmtId="43" fontId="125" fillId="0" borderId="36" xfId="1" applyFont="1" applyBorder="1" applyAlignment="1" applyProtection="1">
      <alignment horizontal="center" vertical="center"/>
      <protection locked="0"/>
    </xf>
    <xf numFmtId="4" fontId="124" fillId="0" borderId="36" xfId="1" applyNumberFormat="1" applyFont="1" applyBorder="1" applyAlignment="1" applyProtection="1">
      <alignment horizontal="center" vertical="center"/>
      <protection locked="0"/>
    </xf>
    <xf numFmtId="43" fontId="124" fillId="0" borderId="71" xfId="1" applyFont="1" applyBorder="1" applyAlignment="1" applyProtection="1">
      <alignment horizontal="center" vertical="center"/>
    </xf>
    <xf numFmtId="0" fontId="124" fillId="0" borderId="70" xfId="0" applyFont="1" applyBorder="1" applyAlignment="1" applyProtection="1">
      <alignment horizontal="center" vertical="center"/>
      <protection locked="0"/>
    </xf>
    <xf numFmtId="172" fontId="114" fillId="0" borderId="36" xfId="0" applyNumberFormat="1" applyFont="1" applyBorder="1" applyAlignment="1" applyProtection="1">
      <alignment horizontal="center"/>
      <protection locked="0"/>
    </xf>
    <xf numFmtId="0" fontId="114" fillId="0" borderId="36" xfId="0" applyFont="1" applyBorder="1" applyAlignment="1" applyProtection="1">
      <alignment horizontal="center"/>
      <protection locked="0"/>
    </xf>
    <xf numFmtId="49" fontId="114" fillId="0" borderId="36" xfId="0" applyNumberFormat="1" applyFont="1" applyBorder="1" applyAlignment="1" applyProtection="1">
      <alignment horizontal="center"/>
      <protection locked="0"/>
    </xf>
    <xf numFmtId="43" fontId="114" fillId="0" borderId="36" xfId="1" applyFont="1" applyBorder="1" applyProtection="1">
      <protection locked="0"/>
    </xf>
    <xf numFmtId="43" fontId="124" fillId="0" borderId="36" xfId="1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/>
      <protection locked="0"/>
    </xf>
    <xf numFmtId="49" fontId="114" fillId="17" borderId="36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14" fillId="0" borderId="36" xfId="0" applyNumberFormat="1" applyFont="1" applyBorder="1" applyProtection="1">
      <protection locked="0"/>
    </xf>
    <xf numFmtId="14" fontId="114" fillId="0" borderId="36" xfId="0" applyNumberFormat="1" applyFont="1" applyBorder="1" applyAlignment="1" applyProtection="1">
      <alignment horizontal="center"/>
      <protection locked="0"/>
    </xf>
    <xf numFmtId="0" fontId="114" fillId="0" borderId="36" xfId="0" applyFont="1" applyBorder="1" applyProtection="1">
      <protection locked="0"/>
    </xf>
    <xf numFmtId="172" fontId="0" fillId="0" borderId="36" xfId="0" applyNumberFormat="1" applyBorder="1" applyAlignment="1" applyProtection="1">
      <alignment horizontal="center"/>
      <protection locked="0"/>
    </xf>
    <xf numFmtId="49" fontId="0" fillId="0" borderId="36" xfId="0" applyNumberFormat="1" applyBorder="1" applyAlignment="1" applyProtection="1">
      <alignment horizontal="center"/>
      <protection locked="0"/>
    </xf>
    <xf numFmtId="43" fontId="0" fillId="0" borderId="36" xfId="1" applyFont="1" applyBorder="1" applyProtection="1">
      <protection locked="0"/>
    </xf>
    <xf numFmtId="4" fontId="0" fillId="0" borderId="36" xfId="1" applyNumberFormat="1" applyFont="1" applyBorder="1" applyProtection="1">
      <protection locked="0"/>
    </xf>
    <xf numFmtId="43" fontId="126" fillId="0" borderId="36" xfId="1" applyFont="1" applyBorder="1" applyProtection="1">
      <protection locked="0"/>
    </xf>
    <xf numFmtId="0" fontId="0" fillId="0" borderId="67" xfId="0" applyBorder="1" applyProtection="1">
      <protection locked="0"/>
    </xf>
    <xf numFmtId="43" fontId="0" fillId="0" borderId="67" xfId="1" applyFont="1" applyBorder="1" applyProtection="1">
      <protection locked="0"/>
    </xf>
    <xf numFmtId="4" fontId="0" fillId="0" borderId="67" xfId="1" applyNumberFormat="1" applyFont="1" applyBorder="1" applyProtection="1">
      <protection locked="0"/>
    </xf>
    <xf numFmtId="0" fontId="127" fillId="0" borderId="72" xfId="0" applyFont="1" applyBorder="1" applyAlignment="1" applyProtection="1">
      <alignment horizontal="right" vertical="center" indent="2"/>
      <protection locked="0"/>
    </xf>
    <xf numFmtId="173" fontId="128" fillId="0" borderId="68" xfId="1" applyNumberFormat="1" applyFont="1" applyBorder="1" applyAlignment="1" applyProtection="1">
      <alignment horizontal="center" vertical="center"/>
    </xf>
    <xf numFmtId="173" fontId="128" fillId="0" borderId="73" xfId="1" applyNumberFormat="1" applyFont="1" applyBorder="1" applyAlignment="1" applyProtection="1">
      <alignment horizontal="center" vertical="center"/>
    </xf>
    <xf numFmtId="0" fontId="127" fillId="0" borderId="74" xfId="0" applyFont="1" applyBorder="1" applyAlignment="1" applyProtection="1">
      <alignment horizontal="right" vertical="center" indent="2"/>
      <protection locked="0"/>
    </xf>
    <xf numFmtId="173" fontId="128" fillId="0" borderId="70" xfId="1" applyNumberFormat="1" applyFont="1" applyBorder="1" applyAlignment="1" applyProtection="1">
      <alignment horizontal="center" vertical="center"/>
    </xf>
    <xf numFmtId="173" fontId="128" fillId="75" borderId="71" xfId="1" applyNumberFormat="1" applyFont="1" applyFill="1" applyBorder="1" applyAlignment="1" applyProtection="1">
      <alignment horizontal="center"/>
    </xf>
    <xf numFmtId="173" fontId="128" fillId="75" borderId="70" xfId="1" applyNumberFormat="1" applyFont="1" applyFill="1" applyBorder="1" applyAlignment="1" applyProtection="1">
      <alignment horizontal="center" vertical="center"/>
    </xf>
    <xf numFmtId="173" fontId="128" fillId="0" borderId="71" xfId="1" applyNumberFormat="1" applyFont="1" applyBorder="1" applyAlignment="1" applyProtection="1">
      <alignment horizontal="center"/>
    </xf>
    <xf numFmtId="0" fontId="127" fillId="0" borderId="75" xfId="0" applyFont="1" applyBorder="1" applyAlignment="1" applyProtection="1">
      <alignment horizontal="right" vertical="center" indent="2"/>
      <protection locked="0"/>
    </xf>
    <xf numFmtId="173" fontId="128" fillId="0" borderId="76" xfId="1" applyNumberFormat="1" applyFont="1" applyBorder="1" applyAlignment="1" applyProtection="1">
      <alignment horizontal="center" vertical="center"/>
    </xf>
    <xf numFmtId="173" fontId="128" fillId="0" borderId="77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29" fillId="0" borderId="0" xfId="0" applyFont="1" applyProtection="1">
      <protection locked="0"/>
    </xf>
    <xf numFmtId="0" fontId="130" fillId="0" borderId="0" xfId="0" applyFont="1" applyProtection="1">
      <protection locked="0"/>
    </xf>
    <xf numFmtId="0" fontId="129" fillId="0" borderId="78" xfId="0" applyFont="1" applyBorder="1" applyProtection="1">
      <protection locked="0"/>
    </xf>
    <xf numFmtId="0" fontId="130" fillId="0" borderId="0" xfId="0" applyFont="1" applyAlignment="1" applyProtection="1">
      <alignment horizontal="right"/>
      <protection locked="0"/>
    </xf>
    <xf numFmtId="167" fontId="129" fillId="0" borderId="0" xfId="0" applyNumberFormat="1" applyFont="1"/>
    <xf numFmtId="0" fontId="129" fillId="0" borderId="0" xfId="0" applyFont="1" applyAlignment="1" applyProtection="1">
      <alignment wrapText="1"/>
      <protection locked="0"/>
    </xf>
    <xf numFmtId="43" fontId="10" fillId="0" borderId="0" xfId="0" applyNumberFormat="1" applyFont="1"/>
    <xf numFmtId="0" fontId="114" fillId="17" borderId="36" xfId="0" applyFont="1" applyFill="1" applyBorder="1" applyAlignment="1" applyProtection="1">
      <alignment horizontal="center" vertical="center"/>
      <protection locked="0"/>
    </xf>
    <xf numFmtId="0" fontId="114" fillId="17" borderId="36" xfId="0" applyFont="1" applyFill="1" applyBorder="1" applyAlignment="1" applyProtection="1">
      <alignment horizontal="center"/>
      <protection locked="0"/>
    </xf>
    <xf numFmtId="43" fontId="114" fillId="17" borderId="36" xfId="1" applyFont="1" applyFill="1" applyBorder="1" applyProtection="1">
      <protection locked="0"/>
    </xf>
    <xf numFmtId="0" fontId="90" fillId="18" borderId="37" xfId="539" applyFont="1" applyFill="1" applyBorder="1" applyAlignment="1">
      <alignment horizontal="center" vertical="center" wrapText="1"/>
    </xf>
    <xf numFmtId="0" fontId="89" fillId="0" borderId="36" xfId="0" applyFont="1" applyBorder="1" applyAlignment="1">
      <alignment horizontal="center" vertical="center"/>
    </xf>
    <xf numFmtId="0" fontId="90" fillId="18" borderId="37" xfId="539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1" fillId="0" borderId="37" xfId="24" applyBorder="1" applyAlignment="1">
      <alignment horizontal="center" vertical="center"/>
    </xf>
    <xf numFmtId="0" fontId="93" fillId="0" borderId="30" xfId="539" applyFont="1" applyAlignment="1" applyProtection="1">
      <alignment horizontal="center" vertical="center"/>
      <protection locked="0"/>
    </xf>
    <xf numFmtId="0" fontId="91" fillId="0" borderId="37" xfId="24" applyBorder="1" applyAlignment="1" applyProtection="1">
      <alignment horizontal="center" vertical="center"/>
      <protection locked="0"/>
    </xf>
    <xf numFmtId="0" fontId="93" fillId="0" borderId="36" xfId="539" applyFont="1" applyBorder="1" applyAlignment="1" applyProtection="1">
      <alignment horizontal="center" vertical="center"/>
      <protection locked="0"/>
    </xf>
    <xf numFmtId="2" fontId="89" fillId="0" borderId="36" xfId="0" applyNumberFormat="1" applyFont="1" applyBorder="1" applyAlignment="1">
      <alignment horizontal="center" vertical="center"/>
    </xf>
    <xf numFmtId="2" fontId="89" fillId="0" borderId="0" xfId="0" applyNumberFormat="1" applyFont="1" applyAlignment="1">
      <alignment horizontal="center" vertical="center"/>
    </xf>
    <xf numFmtId="0" fontId="89" fillId="0" borderId="47" xfId="0" applyFont="1" applyBorder="1" applyAlignment="1">
      <alignment horizontal="center" vertical="center"/>
    </xf>
    <xf numFmtId="0" fontId="93" fillId="0" borderId="48" xfId="539" applyFont="1" applyBorder="1" applyAlignment="1" applyProtection="1">
      <alignment horizontal="center" vertical="center"/>
      <protection locked="0"/>
    </xf>
    <xf numFmtId="0" fontId="89" fillId="0" borderId="48" xfId="0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/>
    </xf>
    <xf numFmtId="0" fontId="89" fillId="0" borderId="49" xfId="0" applyFont="1" applyBorder="1" applyAlignment="1">
      <alignment horizontal="center" vertical="center"/>
    </xf>
    <xf numFmtId="0" fontId="89" fillId="0" borderId="37" xfId="0" applyFont="1" applyBorder="1" applyAlignment="1">
      <alignment horizontal="center" vertical="center"/>
    </xf>
    <xf numFmtId="49" fontId="134" fillId="17" borderId="37" xfId="0" applyNumberFormat="1" applyFont="1" applyFill="1" applyBorder="1" applyAlignment="1" applyProtection="1">
      <alignment horizontal="center"/>
      <protection locked="0"/>
    </xf>
    <xf numFmtId="14" fontId="140" fillId="0" borderId="79" xfId="16885" applyNumberFormat="1" applyBorder="1" applyAlignment="1">
      <alignment horizontal="center"/>
    </xf>
    <xf numFmtId="0" fontId="69" fillId="0" borderId="79" xfId="16885" applyFont="1" applyBorder="1"/>
    <xf numFmtId="44" fontId="140" fillId="0" borderId="79" xfId="16885" applyNumberFormat="1" applyBorder="1"/>
    <xf numFmtId="0" fontId="141" fillId="0" borderId="30" xfId="3" applyFont="1" applyBorder="1" applyAlignment="1" applyProtection="1">
      <alignment vertical="center"/>
      <protection locked="0"/>
    </xf>
    <xf numFmtId="0" fontId="136" fillId="17" borderId="30" xfId="3" applyFont="1" applyFill="1" applyBorder="1" applyAlignment="1" applyProtection="1">
      <alignment horizontal="left" vertical="center"/>
      <protection locked="0"/>
    </xf>
    <xf numFmtId="0" fontId="135" fillId="0" borderId="37" xfId="3" applyFont="1" applyBorder="1" applyAlignment="1" applyProtection="1">
      <alignment horizontal="center" vertical="center"/>
      <protection locked="0"/>
    </xf>
    <xf numFmtId="0" fontId="136" fillId="17" borderId="30" xfId="3" applyFont="1" applyFill="1" applyBorder="1" applyAlignment="1" applyProtection="1">
      <alignment vertical="center"/>
      <protection locked="0"/>
    </xf>
    <xf numFmtId="0" fontId="136" fillId="17" borderId="30" xfId="5" applyFont="1" applyFill="1" applyProtection="1">
      <protection locked="0"/>
    </xf>
    <xf numFmtId="0" fontId="134" fillId="17" borderId="30" xfId="7" applyFont="1" applyFill="1" applyProtection="1">
      <protection locked="0"/>
    </xf>
    <xf numFmtId="0" fontId="136" fillId="17" borderId="30" xfId="7" applyFont="1" applyFill="1" applyProtection="1">
      <protection locked="0"/>
    </xf>
    <xf numFmtId="1" fontId="135" fillId="0" borderId="37" xfId="3" applyNumberFormat="1" applyFont="1" applyBorder="1" applyAlignment="1" applyProtection="1">
      <alignment horizontal="center" vertical="center"/>
      <protection locked="0"/>
    </xf>
    <xf numFmtId="0" fontId="135" fillId="17" borderId="37" xfId="3" applyFont="1" applyFill="1" applyBorder="1" applyAlignment="1" applyProtection="1">
      <alignment horizontal="center" vertical="center"/>
      <protection locked="0"/>
    </xf>
    <xf numFmtId="180" fontId="134" fillId="17" borderId="30" xfId="7" applyNumberFormat="1" applyFont="1" applyFill="1" applyProtection="1">
      <protection locked="0"/>
    </xf>
    <xf numFmtId="0" fontId="141" fillId="0" borderId="30" xfId="3" applyFont="1" applyBorder="1" applyAlignment="1" applyProtection="1">
      <alignment horizontal="center" vertical="center"/>
      <protection locked="0"/>
    </xf>
    <xf numFmtId="0" fontId="141" fillId="0" borderId="30" xfId="3" applyFont="1" applyBorder="1" applyAlignment="1" applyProtection="1">
      <alignment horizontal="left" vertical="center"/>
      <protection locked="0"/>
    </xf>
    <xf numFmtId="0" fontId="141" fillId="17" borderId="30" xfId="3" applyFont="1" applyFill="1" applyBorder="1" applyAlignment="1" applyProtection="1">
      <alignment horizontal="left" vertical="center"/>
      <protection locked="0"/>
    </xf>
    <xf numFmtId="0" fontId="134" fillId="0" borderId="30" xfId="3" applyFont="1" applyBorder="1" applyAlignment="1" applyProtection="1">
      <alignment horizontal="center" vertical="center"/>
      <protection locked="0"/>
    </xf>
    <xf numFmtId="1" fontId="141" fillId="0" borderId="30" xfId="3" applyNumberFormat="1" applyFont="1" applyBorder="1" applyAlignment="1" applyProtection="1">
      <alignment horizontal="center" vertical="center"/>
      <protection locked="0"/>
    </xf>
    <xf numFmtId="0" fontId="4" fillId="0" borderId="30" xfId="244" applyProtection="1">
      <protection locked="0"/>
    </xf>
    <xf numFmtId="0" fontId="131" fillId="0" borderId="30" xfId="544" applyFont="1" applyBorder="1" applyProtection="1">
      <protection locked="0"/>
    </xf>
    <xf numFmtId="0" fontId="144" fillId="0" borderId="30" xfId="544" applyFont="1" applyBorder="1" applyProtection="1">
      <protection locked="0"/>
    </xf>
    <xf numFmtId="0" fontId="149" fillId="73" borderId="30" xfId="544" applyFont="1" applyFill="1" applyBorder="1" applyAlignment="1" applyProtection="1">
      <alignment horizontal="center"/>
      <protection locked="0"/>
    </xf>
    <xf numFmtId="164" fontId="150" fillId="0" borderId="30" xfId="514" applyNumberFormat="1" applyFont="1" applyAlignment="1" applyProtection="1">
      <alignment vertical="center"/>
      <protection locked="0"/>
    </xf>
    <xf numFmtId="164" fontId="143" fillId="0" borderId="30" xfId="514" applyNumberFormat="1" applyFont="1" applyAlignment="1" applyProtection="1">
      <alignment vertical="center"/>
      <protection locked="0"/>
    </xf>
    <xf numFmtId="0" fontId="151" fillId="73" borderId="30" xfId="544" applyFont="1" applyFill="1" applyBorder="1" applyAlignment="1" applyProtection="1">
      <alignment vertical="center"/>
      <protection locked="0"/>
    </xf>
    <xf numFmtId="0" fontId="68" fillId="0" borderId="30" xfId="544" applyFont="1" applyBorder="1" applyAlignment="1" applyProtection="1">
      <alignment vertical="center"/>
      <protection locked="0"/>
    </xf>
    <xf numFmtId="17" fontId="68" fillId="78" borderId="36" xfId="544" applyNumberFormat="1" applyFont="1" applyFill="1" applyBorder="1" applyAlignment="1" applyProtection="1">
      <alignment horizontal="center" vertical="center" wrapText="1"/>
    </xf>
    <xf numFmtId="0" fontId="152" fillId="0" borderId="36" xfId="544" applyFont="1" applyBorder="1" applyAlignment="1" applyProtection="1">
      <alignment vertical="center"/>
    </xf>
    <xf numFmtId="0" fontId="68" fillId="0" borderId="36" xfId="544" applyFont="1" applyBorder="1" applyAlignment="1" applyProtection="1">
      <alignment horizontal="center" vertical="center"/>
      <protection locked="0"/>
    </xf>
    <xf numFmtId="0" fontId="152" fillId="0" borderId="36" xfId="544" applyFont="1" applyBorder="1" applyAlignment="1" applyProtection="1">
      <alignment vertical="center" wrapText="1"/>
    </xf>
    <xf numFmtId="0" fontId="68" fillId="78" borderId="36" xfId="544" applyFont="1" applyFill="1" applyBorder="1" applyAlignment="1" applyProtection="1">
      <alignment horizontal="center" vertical="center"/>
    </xf>
    <xf numFmtId="0" fontId="68" fillId="17" borderId="36" xfId="544" applyFont="1" applyFill="1" applyBorder="1" applyAlignment="1" applyProtection="1">
      <alignment horizontal="center" vertical="center"/>
      <protection locked="0"/>
    </xf>
    <xf numFmtId="0" fontId="154" fillId="81" borderId="36" xfId="544" applyFont="1" applyFill="1" applyBorder="1" applyAlignment="1" applyProtection="1">
      <alignment horizontal="center" vertical="center"/>
    </xf>
    <xf numFmtId="49" fontId="62" fillId="0" borderId="13" xfId="0" applyNumberFormat="1" applyFont="1" applyBorder="1" applyAlignment="1">
      <alignment horizontal="center" vertical="center" wrapText="1"/>
    </xf>
    <xf numFmtId="49" fontId="135" fillId="17" borderId="37" xfId="3" applyNumberFormat="1" applyFont="1" applyFill="1" applyBorder="1" applyAlignment="1" applyProtection="1">
      <alignment horizontal="center" vertical="center"/>
      <protection locked="0"/>
    </xf>
    <xf numFmtId="1" fontId="135" fillId="17" borderId="37" xfId="3" applyNumberFormat="1" applyFont="1" applyFill="1" applyBorder="1" applyAlignment="1" applyProtection="1">
      <alignment horizontal="center" vertical="center"/>
      <protection locked="0"/>
    </xf>
    <xf numFmtId="49" fontId="35" fillId="0" borderId="13" xfId="0" applyNumberFormat="1" applyFont="1" applyBorder="1" applyAlignment="1">
      <alignment horizontal="center" vertical="center"/>
    </xf>
    <xf numFmtId="0" fontId="90" fillId="16" borderId="82" xfId="544" applyFont="1" applyFill="1" applyBorder="1" applyAlignment="1" applyProtection="1">
      <alignment horizontal="center" vertical="center" wrapText="1"/>
    </xf>
    <xf numFmtId="0" fontId="90" fillId="18" borderId="82" xfId="539" applyFont="1" applyFill="1" applyBorder="1" applyAlignment="1">
      <alignment horizontal="center" vertical="center" wrapText="1"/>
    </xf>
    <xf numFmtId="2" fontId="90" fillId="18" borderId="82" xfId="539" applyNumberFormat="1" applyFont="1" applyFill="1" applyBorder="1" applyAlignment="1">
      <alignment horizontal="center" vertical="center" wrapText="1"/>
    </xf>
    <xf numFmtId="49" fontId="92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>
      <alignment horizontal="center" vertical="center" wrapText="1"/>
    </xf>
    <xf numFmtId="0" fontId="92" fillId="17" borderId="82" xfId="0" applyFont="1" applyFill="1" applyBorder="1" applyAlignment="1" applyProtection="1">
      <alignment horizontal="center" vertical="center"/>
      <protection locked="0"/>
    </xf>
    <xf numFmtId="0" fontId="92" fillId="0" borderId="82" xfId="0" applyFont="1" applyBorder="1" applyAlignment="1" applyProtection="1">
      <alignment horizontal="center" vertical="center" wrapText="1"/>
      <protection locked="0"/>
    </xf>
    <xf numFmtId="14" fontId="92" fillId="0" borderId="82" xfId="0" applyNumberFormat="1" applyFont="1" applyBorder="1" applyAlignment="1" applyProtection="1">
      <alignment horizontal="center" vertical="center" wrapText="1" readingOrder="1"/>
      <protection locked="0"/>
    </xf>
    <xf numFmtId="14" fontId="89" fillId="0" borderId="82" xfId="0" applyNumberFormat="1" applyFont="1" applyBorder="1" applyAlignment="1" applyProtection="1">
      <alignment horizontal="center" vertical="center"/>
      <protection locked="0"/>
    </xf>
    <xf numFmtId="2" fontId="93" fillId="17" borderId="82" xfId="1" applyNumberFormat="1" applyFont="1" applyFill="1" applyBorder="1" applyAlignment="1" applyProtection="1">
      <alignment horizontal="center" vertical="center"/>
      <protection locked="0"/>
    </xf>
    <xf numFmtId="7" fontId="91" fillId="0" borderId="82" xfId="24" applyNumberFormat="1" applyFill="1" applyBorder="1" applyAlignment="1" applyProtection="1">
      <alignment horizontal="center" vertical="center" wrapText="1"/>
      <protection locked="0"/>
    </xf>
    <xf numFmtId="0" fontId="89" fillId="17" borderId="82" xfId="0" applyFont="1" applyFill="1" applyBorder="1" applyAlignment="1">
      <alignment horizontal="center" vertical="center"/>
    </xf>
    <xf numFmtId="49" fontId="89" fillId="0" borderId="82" xfId="0" applyNumberFormat="1" applyFont="1" applyBorder="1" applyAlignment="1">
      <alignment horizontal="center" vertical="center"/>
    </xf>
    <xf numFmtId="0" fontId="92" fillId="0" borderId="82" xfId="0" applyFont="1" applyBorder="1" applyAlignment="1" applyProtection="1">
      <alignment horizontal="center" vertical="center"/>
      <protection locked="0"/>
    </xf>
    <xf numFmtId="14" fontId="89" fillId="0" borderId="82" xfId="0" applyNumberFormat="1" applyFont="1" applyBorder="1" applyAlignment="1" applyProtection="1">
      <alignment horizontal="center" vertical="center" readingOrder="1"/>
      <protection locked="0"/>
    </xf>
    <xf numFmtId="2" fontId="93" fillId="17" borderId="82" xfId="4" applyNumberFormat="1" applyFont="1" applyFill="1" applyBorder="1" applyAlignment="1" applyProtection="1">
      <alignment horizontal="center" vertical="center"/>
      <protection locked="0"/>
    </xf>
    <xf numFmtId="0" fontId="155" fillId="0" borderId="82" xfId="24" applyFont="1" applyBorder="1" applyAlignment="1" applyProtection="1">
      <alignment horizontal="center" vertical="center"/>
      <protection locked="0"/>
    </xf>
    <xf numFmtId="49" fontId="92" fillId="17" borderId="82" xfId="609" applyNumberFormat="1" applyFont="1" applyFill="1" applyBorder="1" applyAlignment="1" applyProtection="1">
      <alignment horizontal="center" vertical="center"/>
      <protection locked="0"/>
    </xf>
    <xf numFmtId="0" fontId="92" fillId="17" borderId="82" xfId="609" applyFont="1" applyFill="1" applyBorder="1" applyAlignment="1" applyProtection="1">
      <alignment horizontal="center" vertical="center"/>
      <protection locked="0"/>
    </xf>
    <xf numFmtId="0" fontId="89" fillId="0" borderId="82" xfId="0" applyFont="1" applyBorder="1" applyAlignment="1" applyProtection="1">
      <alignment horizontal="center" vertical="center" wrapText="1"/>
      <protection locked="0"/>
    </xf>
    <xf numFmtId="0" fontId="155" fillId="17" borderId="82" xfId="24" applyFont="1" applyFill="1" applyBorder="1" applyAlignment="1" applyProtection="1">
      <alignment horizontal="center" vertical="center"/>
      <protection locked="0"/>
    </xf>
    <xf numFmtId="0" fontId="92" fillId="0" borderId="82" xfId="609" applyFont="1" applyBorder="1" applyAlignment="1" applyProtection="1">
      <alignment horizontal="center" vertical="center"/>
      <protection locked="0"/>
    </xf>
    <xf numFmtId="0" fontId="91" fillId="0" borderId="82" xfId="24" applyBorder="1" applyAlignment="1" applyProtection="1">
      <alignment horizontal="center" vertical="center"/>
      <protection locked="0"/>
    </xf>
    <xf numFmtId="0" fontId="89" fillId="0" borderId="82" xfId="0" applyFont="1" applyBorder="1" applyAlignment="1">
      <alignment horizontal="center" vertical="center" wrapText="1"/>
    </xf>
    <xf numFmtId="7" fontId="155" fillId="17" borderId="82" xfId="24" applyNumberFormat="1" applyFont="1" applyFill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>
      <alignment horizontal="center" vertical="center"/>
    </xf>
    <xf numFmtId="49" fontId="92" fillId="0" borderId="82" xfId="0" applyNumberFormat="1" applyFont="1" applyBorder="1" applyAlignment="1" applyProtection="1">
      <alignment horizontal="center" vertical="center"/>
      <protection locked="0"/>
    </xf>
    <xf numFmtId="0" fontId="91" fillId="0" borderId="82" xfId="24" applyBorder="1" applyAlignment="1">
      <alignment horizontal="center" vertical="center"/>
    </xf>
    <xf numFmtId="49" fontId="92" fillId="0" borderId="82" xfId="539" applyNumberFormat="1" applyFont="1" applyBorder="1" applyAlignment="1" applyProtection="1">
      <alignment horizontal="center" vertical="center" wrapText="1" readingOrder="1"/>
      <protection locked="0"/>
    </xf>
    <xf numFmtId="14" fontId="92" fillId="0" borderId="82" xfId="2162" applyNumberFormat="1" applyFont="1" applyBorder="1" applyAlignment="1" applyProtection="1">
      <alignment horizontal="center" vertical="center" wrapText="1" readingOrder="1"/>
      <protection locked="0"/>
    </xf>
    <xf numFmtId="7" fontId="155" fillId="0" borderId="82" xfId="24" applyNumberFormat="1" applyFont="1" applyFill="1" applyBorder="1" applyAlignment="1" applyProtection="1">
      <alignment horizontal="center" vertical="center" wrapText="1"/>
      <protection locked="0"/>
    </xf>
    <xf numFmtId="49" fontId="92" fillId="17" borderId="82" xfId="608" applyNumberFormat="1" applyFont="1" applyFill="1" applyBorder="1" applyAlignment="1" applyProtection="1">
      <alignment horizontal="center" vertical="center"/>
      <protection locked="0"/>
    </xf>
    <xf numFmtId="0" fontId="92" fillId="17" borderId="82" xfId="608" applyFont="1" applyFill="1" applyBorder="1" applyAlignment="1" applyProtection="1">
      <alignment horizontal="center" vertical="center"/>
      <protection locked="0"/>
    </xf>
    <xf numFmtId="177" fontId="115" fillId="17" borderId="82" xfId="0" applyNumberFormat="1" applyFont="1" applyFill="1" applyBorder="1" applyAlignment="1" applyProtection="1">
      <alignment horizontal="center" vertical="center"/>
      <protection locked="0"/>
    </xf>
    <xf numFmtId="177" fontId="92" fillId="0" borderId="82" xfId="0" applyNumberFormat="1" applyFont="1" applyBorder="1" applyAlignment="1" applyProtection="1">
      <alignment horizontal="center" vertical="center"/>
      <protection locked="0"/>
    </xf>
    <xf numFmtId="0" fontId="92" fillId="17" borderId="82" xfId="610" applyFon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>
      <alignment horizontal="center" vertical="center" wrapText="1"/>
    </xf>
    <xf numFmtId="0" fontId="155" fillId="0" borderId="82" xfId="24" applyFont="1" applyBorder="1" applyAlignment="1" applyProtection="1">
      <alignment horizontal="center" vertical="center" wrapText="1"/>
      <protection locked="0"/>
    </xf>
    <xf numFmtId="0" fontId="89" fillId="0" borderId="82" xfId="0" applyFont="1" applyBorder="1" applyAlignment="1" applyProtection="1">
      <alignment horizontal="center" vertical="center"/>
      <protection locked="0"/>
    </xf>
    <xf numFmtId="2" fontId="92" fillId="0" borderId="82" xfId="0" applyNumberFormat="1" applyFont="1" applyBorder="1" applyAlignment="1" applyProtection="1">
      <alignment horizontal="center" vertical="center"/>
      <protection locked="0"/>
    </xf>
    <xf numFmtId="49" fontId="89" fillId="0" borderId="82" xfId="16884" applyNumberFormat="1" applyFont="1" applyBorder="1" applyAlignment="1">
      <alignment horizontal="center" vertical="center"/>
    </xf>
    <xf numFmtId="2" fontId="93" fillId="17" borderId="82" xfId="598" applyNumberFormat="1" applyFont="1" applyFill="1" applyBorder="1" applyAlignment="1" applyProtection="1">
      <alignment horizontal="center" vertical="center"/>
      <protection locked="0"/>
    </xf>
    <xf numFmtId="49" fontId="89" fillId="0" borderId="82" xfId="0" applyNumberFormat="1" applyFont="1" applyBorder="1" applyAlignment="1">
      <alignment horizontal="center" vertical="center" wrapText="1"/>
    </xf>
    <xf numFmtId="14" fontId="89" fillId="0" borderId="82" xfId="0" applyNumberFormat="1" applyFont="1" applyBorder="1" applyAlignment="1">
      <alignment horizontal="center" vertical="center"/>
    </xf>
    <xf numFmtId="0" fontId="91" fillId="0" borderId="82" xfId="24" applyBorder="1" applyAlignment="1" applyProtection="1">
      <alignment horizontal="center" vertical="center" wrapText="1"/>
      <protection locked="0"/>
    </xf>
    <xf numFmtId="49" fontId="93" fillId="17" borderId="82" xfId="4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/>
      <protection locked="0"/>
    </xf>
    <xf numFmtId="177" fontId="92" fillId="17" borderId="82" xfId="0" applyNumberFormat="1" applyFont="1" applyFill="1" applyBorder="1" applyAlignment="1" applyProtection="1">
      <alignment horizontal="center" vertical="center"/>
      <protection locked="0"/>
    </xf>
    <xf numFmtId="0" fontId="89" fillId="17" borderId="82" xfId="0" applyFont="1" applyFill="1" applyBorder="1" applyAlignment="1" applyProtection="1">
      <alignment horizontal="center" vertical="center" wrapText="1"/>
      <protection locked="0"/>
    </xf>
    <xf numFmtId="14" fontId="89" fillId="17" borderId="82" xfId="0" applyNumberFormat="1" applyFont="1" applyFill="1" applyBorder="1" applyAlignment="1" applyProtection="1">
      <alignment horizontal="center" vertical="center" readingOrder="1"/>
      <protection locked="0"/>
    </xf>
    <xf numFmtId="14" fontId="89" fillId="17" borderId="82" xfId="0" applyNumberFormat="1" applyFont="1" applyFill="1" applyBorder="1" applyAlignment="1" applyProtection="1">
      <alignment horizontal="center" vertical="center"/>
      <protection locked="0"/>
    </xf>
    <xf numFmtId="49" fontId="92" fillId="0" borderId="82" xfId="0" applyNumberFormat="1" applyFont="1" applyBorder="1" applyAlignment="1" applyProtection="1">
      <alignment horizontal="center" vertical="center" readingOrder="1"/>
      <protection locked="0"/>
    </xf>
    <xf numFmtId="49" fontId="155" fillId="0" borderId="82" xfId="24" applyNumberFormat="1" applyFont="1" applyFill="1" applyBorder="1" applyAlignment="1" applyProtection="1">
      <alignment horizontal="center" vertical="center"/>
      <protection locked="0"/>
    </xf>
    <xf numFmtId="49" fontId="93" fillId="0" borderId="82" xfId="539" applyNumberFormat="1" applyFont="1" applyBorder="1" applyAlignment="1" applyProtection="1">
      <alignment horizontal="center" vertical="center" wrapText="1"/>
      <protection locked="0"/>
    </xf>
    <xf numFmtId="0" fontId="93" fillId="0" borderId="82" xfId="539" applyFont="1" applyBorder="1" applyAlignment="1" applyProtection="1">
      <alignment horizontal="center" vertical="center" wrapText="1"/>
      <protection locked="0"/>
    </xf>
    <xf numFmtId="0" fontId="155" fillId="0" borderId="82" xfId="24" applyFont="1" applyBorder="1" applyAlignment="1">
      <alignment horizontal="center" vertical="center"/>
    </xf>
    <xf numFmtId="49" fontId="89" fillId="0" borderId="82" xfId="0" applyNumberFormat="1" applyFont="1" applyBorder="1" applyAlignment="1" applyProtection="1">
      <alignment horizontal="center" vertical="center"/>
      <protection locked="0"/>
    </xf>
    <xf numFmtId="49" fontId="155" fillId="0" borderId="82" xfId="24" applyNumberFormat="1" applyFont="1" applyBorder="1" applyAlignment="1" applyProtection="1">
      <alignment horizontal="center" vertical="center"/>
      <protection locked="0"/>
    </xf>
    <xf numFmtId="49" fontId="91" fillId="0" borderId="82" xfId="24" applyNumberFormat="1" applyFill="1" applyBorder="1" applyAlignment="1" applyProtection="1">
      <alignment horizontal="center" vertical="center"/>
      <protection locked="0"/>
    </xf>
    <xf numFmtId="49" fontId="89" fillId="17" borderId="82" xfId="0" applyNumberFormat="1" applyFont="1" applyFill="1" applyBorder="1" applyAlignment="1" applyProtection="1">
      <alignment horizontal="center" vertical="center"/>
      <protection locked="0"/>
    </xf>
    <xf numFmtId="0" fontId="91" fillId="17" borderId="82" xfId="24" applyFill="1" applyBorder="1" applyAlignment="1" applyProtection="1">
      <alignment horizontal="center" vertical="center"/>
      <protection locked="0"/>
    </xf>
    <xf numFmtId="0" fontId="90" fillId="16" borderId="82" xfId="544" applyFont="1" applyFill="1" applyBorder="1" applyAlignment="1" applyProtection="1">
      <alignment horizontal="center" vertical="center"/>
    </xf>
    <xf numFmtId="0" fontId="90" fillId="18" borderId="82" xfId="539" applyFont="1" applyFill="1" applyBorder="1" applyAlignment="1">
      <alignment horizontal="center" vertical="center"/>
    </xf>
    <xf numFmtId="2" fontId="90" fillId="18" borderId="82" xfId="539" applyNumberFormat="1" applyFont="1" applyFill="1" applyBorder="1" applyAlignment="1">
      <alignment horizontal="center" vertical="center"/>
    </xf>
    <xf numFmtId="0" fontId="92" fillId="0" borderId="82" xfId="610" applyFont="1" applyBorder="1" applyAlignment="1" applyProtection="1">
      <alignment horizontal="center" vertical="center"/>
      <protection locked="0"/>
    </xf>
    <xf numFmtId="0" fontId="93" fillId="0" borderId="82" xfId="539" applyFont="1" applyBorder="1" applyAlignment="1" applyProtection="1">
      <alignment horizontal="center" vertical="center"/>
      <protection locked="0"/>
    </xf>
    <xf numFmtId="1" fontId="89" fillId="0" borderId="82" xfId="1" applyNumberFormat="1" applyFont="1" applyBorder="1" applyAlignment="1">
      <alignment horizontal="center" vertical="center"/>
    </xf>
    <xf numFmtId="1" fontId="89" fillId="0" borderId="82" xfId="0" applyNumberFormat="1" applyFont="1" applyBorder="1" applyAlignment="1">
      <alignment horizontal="center" vertical="center"/>
    </xf>
    <xf numFmtId="2" fontId="89" fillId="0" borderId="82" xfId="0" applyNumberFormat="1" applyFont="1" applyBorder="1" applyAlignment="1">
      <alignment horizontal="center" vertical="center"/>
    </xf>
    <xf numFmtId="1" fontId="89" fillId="0" borderId="47" xfId="0" applyNumberFormat="1" applyFont="1" applyBorder="1" applyAlignment="1">
      <alignment horizontal="center" vertical="center"/>
    </xf>
    <xf numFmtId="0" fontId="93" fillId="0" borderId="47" xfId="539" applyFont="1" applyBorder="1" applyAlignment="1" applyProtection="1">
      <alignment horizontal="center" vertical="center"/>
      <protection locked="0"/>
    </xf>
    <xf numFmtId="14" fontId="89" fillId="0" borderId="47" xfId="0" applyNumberFormat="1" applyFont="1" applyBorder="1" applyAlignment="1">
      <alignment horizontal="center" vertical="center"/>
    </xf>
    <xf numFmtId="2" fontId="89" fillId="0" borderId="47" xfId="0" applyNumberFormat="1" applyFont="1" applyBorder="1" applyAlignment="1">
      <alignment horizontal="center" vertical="center"/>
    </xf>
    <xf numFmtId="0" fontId="91" fillId="0" borderId="83" xfId="24" applyBorder="1" applyAlignment="1">
      <alignment horizontal="center" vertical="center"/>
    </xf>
    <xf numFmtId="49" fontId="89" fillId="0" borderId="47" xfId="0" applyNumberFormat="1" applyFont="1" applyBorder="1" applyAlignment="1">
      <alignment horizontal="center" vertical="center"/>
    </xf>
    <xf numFmtId="4" fontId="10" fillId="0" borderId="0" xfId="0" applyNumberFormat="1" applyFont="1"/>
    <xf numFmtId="0" fontId="133" fillId="18" borderId="82" xfId="3" applyFont="1" applyFill="1" applyBorder="1" applyAlignment="1" applyProtection="1">
      <alignment horizontal="center" vertical="center" wrapText="1"/>
    </xf>
    <xf numFmtId="0" fontId="133" fillId="16" borderId="82" xfId="3" applyFont="1" applyFill="1" applyBorder="1" applyAlignment="1" applyProtection="1">
      <alignment horizontal="center" vertical="center"/>
    </xf>
    <xf numFmtId="0" fontId="133" fillId="18" borderId="82" xfId="3" applyFont="1" applyFill="1" applyBorder="1" applyAlignment="1" applyProtection="1">
      <alignment horizontal="center" vertical="center"/>
    </xf>
    <xf numFmtId="2" fontId="133" fillId="18" borderId="82" xfId="3" applyNumberFormat="1" applyFont="1" applyFill="1" applyBorder="1" applyAlignment="1" applyProtection="1">
      <alignment horizontal="center" vertical="center"/>
    </xf>
    <xf numFmtId="2" fontId="133" fillId="18" borderId="82" xfId="3" applyNumberFormat="1" applyFont="1" applyFill="1" applyBorder="1" applyAlignment="1" applyProtection="1">
      <alignment vertical="center" wrapText="1"/>
    </xf>
    <xf numFmtId="167" fontId="133" fillId="18" borderId="82" xfId="4" applyNumberFormat="1" applyFont="1" applyFill="1" applyBorder="1" applyAlignment="1" applyProtection="1">
      <alignment horizontal="center" vertical="center" wrapText="1"/>
    </xf>
    <xf numFmtId="0" fontId="135" fillId="17" borderId="82" xfId="0" applyFont="1" applyFill="1" applyBorder="1" applyAlignment="1">
      <alignment horizontal="center" vertical="center" wrapText="1"/>
    </xf>
    <xf numFmtId="179" fontId="135" fillId="17" borderId="82" xfId="0" applyNumberFormat="1" applyFont="1" applyFill="1" applyBorder="1" applyAlignment="1" applyProtection="1">
      <alignment horizontal="center"/>
      <protection locked="0"/>
    </xf>
    <xf numFmtId="49" fontId="135" fillId="17" borderId="82" xfId="0" applyNumberFormat="1" applyFont="1" applyFill="1" applyBorder="1" applyAlignment="1" applyProtection="1">
      <alignment horizontal="left"/>
      <protection locked="0"/>
    </xf>
    <xf numFmtId="0" fontId="135" fillId="0" borderId="82" xfId="0" applyFont="1" applyBorder="1" applyAlignment="1" applyProtection="1">
      <alignment horizontal="center"/>
      <protection locked="0"/>
    </xf>
    <xf numFmtId="0" fontId="135" fillId="17" borderId="82" xfId="5" applyFont="1" applyFill="1" applyBorder="1" applyAlignment="1" applyProtection="1">
      <alignment horizontal="center"/>
      <protection locked="0"/>
    </xf>
    <xf numFmtId="49" fontId="135" fillId="17" borderId="82" xfId="3" applyNumberFormat="1" applyFont="1" applyFill="1" applyBorder="1" applyAlignment="1" applyProtection="1">
      <alignment horizontal="center" vertical="center"/>
      <protection locked="0"/>
    </xf>
    <xf numFmtId="4" fontId="136" fillId="17" borderId="82" xfId="4" applyNumberFormat="1" applyFont="1" applyFill="1" applyBorder="1" applyAlignment="1" applyProtection="1">
      <alignment horizontal="right" vertical="center"/>
    </xf>
    <xf numFmtId="2" fontId="136" fillId="17" borderId="82" xfId="0" applyNumberFormat="1" applyFont="1" applyFill="1" applyBorder="1" applyAlignment="1">
      <alignment horizontal="right" vertical="top" wrapText="1"/>
    </xf>
    <xf numFmtId="2" fontId="142" fillId="17" borderId="82" xfId="0" applyNumberFormat="1" applyFont="1" applyFill="1" applyBorder="1" applyAlignment="1">
      <alignment horizontal="right" vertical="top" wrapText="1"/>
    </xf>
    <xf numFmtId="2" fontId="136" fillId="17" borderId="82" xfId="4" applyNumberFormat="1" applyFont="1" applyFill="1" applyBorder="1" applyAlignment="1" applyProtection="1">
      <alignment horizontal="right" vertical="center"/>
    </xf>
    <xf numFmtId="4" fontId="136" fillId="0" borderId="82" xfId="4" applyNumberFormat="1" applyFont="1" applyBorder="1" applyAlignment="1" applyProtection="1">
      <alignment horizontal="right" vertical="center"/>
    </xf>
    <xf numFmtId="49" fontId="135" fillId="17" borderId="82" xfId="5" applyNumberFormat="1" applyFont="1" applyFill="1" applyBorder="1" applyAlignment="1" applyProtection="1">
      <alignment horizontal="center"/>
      <protection locked="0"/>
    </xf>
    <xf numFmtId="2" fontId="135" fillId="17" borderId="82" xfId="9" applyNumberFormat="1" applyFont="1" applyFill="1" applyBorder="1" applyAlignment="1" applyProtection="1">
      <alignment horizontal="center" vertical="center"/>
    </xf>
    <xf numFmtId="49" fontId="135" fillId="0" borderId="82" xfId="0" applyNumberFormat="1" applyFont="1" applyBorder="1" applyAlignment="1" applyProtection="1">
      <alignment horizontal="center"/>
      <protection locked="0"/>
    </xf>
    <xf numFmtId="179" fontId="135" fillId="17" borderId="82" xfId="0" applyNumberFormat="1" applyFont="1" applyFill="1" applyBorder="1" applyAlignment="1" applyProtection="1">
      <alignment horizontal="center" vertical="center"/>
      <protection locked="0"/>
    </xf>
    <xf numFmtId="49" fontId="135" fillId="17" borderId="82" xfId="0" applyNumberFormat="1" applyFont="1" applyFill="1" applyBorder="1"/>
    <xf numFmtId="49" fontId="135" fillId="17" borderId="82" xfId="5" applyNumberFormat="1" applyFont="1" applyFill="1" applyBorder="1" applyAlignment="1" applyProtection="1">
      <alignment horizontal="center" wrapText="1"/>
      <protection locked="0"/>
    </xf>
    <xf numFmtId="179" fontId="135" fillId="17" borderId="82" xfId="0" applyNumberFormat="1" applyFont="1" applyFill="1" applyBorder="1" applyAlignment="1">
      <alignment horizontal="center" vertical="center"/>
    </xf>
    <xf numFmtId="49" fontId="135" fillId="17" borderId="82" xfId="7" applyNumberFormat="1" applyFont="1" applyFill="1" applyBorder="1" applyAlignment="1" applyProtection="1">
      <alignment horizontal="left"/>
      <protection locked="0"/>
    </xf>
    <xf numFmtId="49" fontId="135" fillId="17" borderId="82" xfId="7" applyNumberFormat="1" applyFont="1" applyFill="1" applyBorder="1" applyProtection="1">
      <protection locked="0"/>
    </xf>
    <xf numFmtId="49" fontId="135" fillId="0" borderId="82" xfId="5" applyNumberFormat="1" applyFont="1" applyBorder="1" applyAlignment="1" applyProtection="1">
      <alignment horizontal="center"/>
      <protection locked="0"/>
    </xf>
    <xf numFmtId="49" fontId="135" fillId="17" borderId="82" xfId="7" applyNumberFormat="1" applyFont="1" applyFill="1" applyBorder="1" applyAlignment="1" applyProtection="1">
      <alignment horizontal="center"/>
      <protection locked="0"/>
    </xf>
    <xf numFmtId="0" fontId="135" fillId="0" borderId="82" xfId="5" applyFont="1" applyBorder="1" applyAlignment="1" applyProtection="1">
      <alignment horizontal="center"/>
      <protection locked="0"/>
    </xf>
    <xf numFmtId="179" fontId="135" fillId="17" borderId="82" xfId="3" applyNumberFormat="1" applyFont="1" applyFill="1" applyBorder="1" applyAlignment="1" applyProtection="1">
      <alignment horizontal="center" vertical="center"/>
      <protection locked="0"/>
    </xf>
    <xf numFmtId="49" fontId="135" fillId="17" borderId="82" xfId="0" applyNumberFormat="1" applyFont="1" applyFill="1" applyBorder="1" applyAlignment="1" applyProtection="1">
      <alignment horizontal="center"/>
      <protection locked="0"/>
    </xf>
    <xf numFmtId="2" fontId="135" fillId="17" borderId="82" xfId="0" applyNumberFormat="1" applyFont="1" applyFill="1" applyBorder="1" applyAlignment="1" applyProtection="1">
      <alignment horizontal="left"/>
      <protection locked="0"/>
    </xf>
    <xf numFmtId="0" fontId="135" fillId="0" borderId="82" xfId="5" applyFont="1" applyBorder="1" applyAlignment="1" applyProtection="1">
      <alignment horizontal="center" wrapText="1"/>
      <protection locked="0"/>
    </xf>
    <xf numFmtId="179" fontId="135" fillId="0" borderId="82" xfId="0" applyNumberFormat="1" applyFont="1" applyBorder="1" applyAlignment="1" applyProtection="1">
      <alignment horizontal="center" vertical="center"/>
      <protection locked="0"/>
    </xf>
    <xf numFmtId="179" fontId="135" fillId="0" borderId="82" xfId="0" applyNumberFormat="1" applyFont="1" applyBorder="1" applyAlignment="1" applyProtection="1">
      <alignment horizontal="center"/>
      <protection locked="0"/>
    </xf>
    <xf numFmtId="179" fontId="135" fillId="0" borderId="82" xfId="0" applyNumberFormat="1" applyFont="1" applyBorder="1" applyAlignment="1">
      <alignment horizontal="center" vertical="center"/>
    </xf>
    <xf numFmtId="176" fontId="135" fillId="0" borderId="82" xfId="4" applyNumberFormat="1" applyFont="1" applyBorder="1" applyAlignment="1" applyProtection="1">
      <alignment horizontal="right" vertical="center"/>
    </xf>
    <xf numFmtId="1" fontId="141" fillId="17" borderId="82" xfId="3" applyNumberFormat="1" applyFont="1" applyFill="1" applyBorder="1" applyAlignment="1" applyProtection="1">
      <alignment horizontal="center" vertical="center"/>
      <protection locked="0"/>
    </xf>
    <xf numFmtId="1" fontId="141" fillId="0" borderId="82" xfId="3" applyNumberFormat="1" applyFont="1" applyBorder="1" applyAlignment="1" applyProtection="1">
      <alignment horizontal="center" vertical="center"/>
      <protection locked="0"/>
    </xf>
    <xf numFmtId="0" fontId="141" fillId="17" borderId="82" xfId="3" applyFont="1" applyFill="1" applyBorder="1" applyAlignment="1" applyProtection="1">
      <alignment vertical="center"/>
      <protection locked="0"/>
    </xf>
    <xf numFmtId="0" fontId="141" fillId="0" borderId="82" xfId="3" applyFont="1" applyBorder="1" applyAlignment="1" applyProtection="1">
      <alignment vertical="center"/>
      <protection locked="0"/>
    </xf>
    <xf numFmtId="0" fontId="135" fillId="17" borderId="82" xfId="0" applyFont="1" applyFill="1" applyBorder="1" applyAlignment="1" applyProtection="1">
      <alignment horizontal="left"/>
      <protection locked="0"/>
    </xf>
    <xf numFmtId="0" fontId="135" fillId="17" borderId="82" xfId="5" applyFont="1" applyFill="1" applyBorder="1" applyAlignment="1" applyProtection="1">
      <alignment horizontal="center" wrapText="1"/>
      <protection locked="0"/>
    </xf>
    <xf numFmtId="0" fontId="133" fillId="16" borderId="82" xfId="3" applyFont="1" applyFill="1" applyBorder="1" applyAlignment="1" applyProtection="1">
      <alignment horizontal="center" vertical="center" wrapText="1"/>
    </xf>
    <xf numFmtId="1" fontId="133" fillId="16" borderId="82" xfId="3" applyNumberFormat="1" applyFont="1" applyFill="1" applyBorder="1" applyAlignment="1" applyProtection="1">
      <alignment horizontal="center" vertical="center" wrapText="1"/>
    </xf>
    <xf numFmtId="0" fontId="135" fillId="17" borderId="82" xfId="0" applyFont="1" applyFill="1" applyBorder="1" applyAlignment="1" applyProtection="1">
      <alignment horizontal="center"/>
      <protection locked="0"/>
    </xf>
    <xf numFmtId="0" fontId="135" fillId="17" borderId="82" xfId="3" applyFont="1" applyFill="1" applyBorder="1" applyAlignment="1" applyProtection="1">
      <alignment horizontal="center" vertical="center"/>
      <protection locked="0"/>
    </xf>
    <xf numFmtId="0" fontId="136" fillId="82" borderId="30" xfId="3" applyFont="1" applyFill="1" applyBorder="1" applyAlignment="1" applyProtection="1">
      <alignment horizontal="left" vertical="center"/>
      <protection locked="0"/>
    </xf>
    <xf numFmtId="0" fontId="136" fillId="82" borderId="30" xfId="3" applyFont="1" applyFill="1" applyBorder="1" applyAlignment="1" applyProtection="1">
      <alignment vertical="center"/>
      <protection locked="0"/>
    </xf>
    <xf numFmtId="0" fontId="136" fillId="82" borderId="30" xfId="5" applyFont="1" applyFill="1" applyProtection="1">
      <protection locked="0"/>
    </xf>
    <xf numFmtId="0" fontId="135" fillId="17" borderId="82" xfId="7" applyFont="1" applyFill="1" applyBorder="1" applyAlignment="1" applyProtection="1">
      <alignment horizontal="center"/>
      <protection locked="0"/>
    </xf>
    <xf numFmtId="1" fontId="135" fillId="17" borderId="82" xfId="3" applyNumberFormat="1" applyFont="1" applyFill="1" applyBorder="1" applyAlignment="1" applyProtection="1">
      <alignment horizontal="center" vertical="center"/>
      <protection locked="0"/>
    </xf>
    <xf numFmtId="0" fontId="135" fillId="0" borderId="82" xfId="3" applyFont="1" applyBorder="1" applyAlignment="1" applyProtection="1">
      <alignment horizontal="center" vertical="center"/>
      <protection locked="0"/>
    </xf>
    <xf numFmtId="0" fontId="134" fillId="17" borderId="82" xfId="7" applyFont="1" applyFill="1" applyBorder="1" applyProtection="1">
      <protection locked="0"/>
    </xf>
    <xf numFmtId="1" fontId="135" fillId="0" borderId="82" xfId="3" applyNumberFormat="1" applyFont="1" applyBorder="1" applyAlignment="1" applyProtection="1">
      <alignment horizontal="center" vertical="center"/>
      <protection locked="0"/>
    </xf>
    <xf numFmtId="0" fontId="68" fillId="0" borderId="82" xfId="544" applyFont="1" applyBorder="1" applyAlignment="1" applyProtection="1">
      <alignment horizontal="center" vertical="center"/>
      <protection locked="0"/>
    </xf>
    <xf numFmtId="167" fontId="16" fillId="0" borderId="0" xfId="0" applyNumberFormat="1" applyFont="1" applyAlignment="1">
      <alignment vertical="center"/>
    </xf>
    <xf numFmtId="0" fontId="157" fillId="0" borderId="82" xfId="32992" applyBorder="1" applyAlignment="1" applyProtection="1">
      <alignment horizontal="center" vertical="center"/>
      <protection locked="0"/>
    </xf>
    <xf numFmtId="168" fontId="10" fillId="0" borderId="35" xfId="0" applyNumberFormat="1" applyFont="1" applyBorder="1"/>
    <xf numFmtId="43" fontId="124" fillId="0" borderId="82" xfId="1" applyFont="1" applyBorder="1" applyAlignment="1" applyProtection="1">
      <alignment horizontal="center" vertical="center"/>
    </xf>
    <xf numFmtId="0" fontId="90" fillId="16" borderId="82" xfId="3" applyFont="1" applyFill="1" applyBorder="1" applyAlignment="1" applyProtection="1">
      <alignment horizontal="center" vertical="center" wrapText="1"/>
    </xf>
    <xf numFmtId="49" fontId="9" fillId="18" borderId="82" xfId="539" applyNumberFormat="1" applyFont="1" applyFill="1" applyBorder="1" applyAlignment="1">
      <alignment horizontal="center" vertical="center" wrapText="1"/>
    </xf>
    <xf numFmtId="0" fontId="9" fillId="18" borderId="82" xfId="539" applyFont="1" applyFill="1" applyBorder="1" applyAlignment="1">
      <alignment horizontal="center" vertical="center" wrapText="1"/>
    </xf>
    <xf numFmtId="0" fontId="9" fillId="18" borderId="37" xfId="539" applyFont="1" applyFill="1" applyBorder="1" applyAlignment="1">
      <alignment horizontal="center" vertical="center" wrapText="1"/>
    </xf>
    <xf numFmtId="49" fontId="158" fillId="17" borderId="82" xfId="0" applyNumberFormat="1" applyFont="1" applyFill="1" applyBorder="1" applyAlignment="1" applyProtection="1">
      <alignment horizontal="center" vertical="center" wrapText="1"/>
      <protection locked="0"/>
    </xf>
    <xf numFmtId="49" fontId="158" fillId="17" borderId="82" xfId="608" applyNumberFormat="1" applyFont="1" applyFill="1" applyBorder="1" applyAlignment="1" applyProtection="1">
      <alignment horizontal="center" vertical="center"/>
      <protection locked="0"/>
    </xf>
    <xf numFmtId="49" fontId="158" fillId="17" borderId="82" xfId="0" applyNumberFormat="1" applyFont="1" applyFill="1" applyBorder="1" applyAlignment="1" applyProtection="1">
      <alignment horizontal="center" vertical="center"/>
      <protection locked="0"/>
    </xf>
    <xf numFmtId="49" fontId="159" fillId="17" borderId="82" xfId="539" applyNumberFormat="1" applyFont="1" applyFill="1" applyBorder="1" applyAlignment="1" applyProtection="1">
      <alignment horizontal="center" vertical="center"/>
      <protection locked="0"/>
    </xf>
    <xf numFmtId="14" fontId="0" fillId="0" borderId="82" xfId="0" applyNumberFormat="1" applyBorder="1" applyAlignment="1" applyProtection="1">
      <alignment horizontal="center"/>
      <protection locked="0"/>
    </xf>
    <xf numFmtId="49" fontId="158" fillId="17" borderId="37" xfId="0" applyNumberFormat="1" applyFont="1" applyFill="1" applyBorder="1" applyAlignment="1" applyProtection="1">
      <alignment horizontal="center" vertical="center"/>
      <protection locked="0"/>
    </xf>
    <xf numFmtId="0" fontId="160" fillId="0" borderId="82" xfId="0" applyFont="1" applyBorder="1" applyAlignment="1">
      <alignment vertical="center" wrapText="1"/>
    </xf>
    <xf numFmtId="0" fontId="88" fillId="17" borderId="30" xfId="539" applyFill="1" applyAlignment="1" applyProtection="1">
      <alignment vertical="center"/>
      <protection locked="0"/>
    </xf>
    <xf numFmtId="0" fontId="0" fillId="17" borderId="0" xfId="0" applyFill="1"/>
    <xf numFmtId="0" fontId="160" fillId="17" borderId="82" xfId="0" applyFont="1" applyFill="1" applyBorder="1" applyAlignment="1">
      <alignment vertical="center" wrapText="1"/>
    </xf>
    <xf numFmtId="0" fontId="160" fillId="0" borderId="82" xfId="0" applyFont="1" applyBorder="1" applyAlignment="1">
      <alignment horizontal="right" vertical="center" wrapText="1"/>
    </xf>
    <xf numFmtId="0" fontId="160" fillId="17" borderId="82" xfId="0" applyFont="1" applyFill="1" applyBorder="1" applyAlignment="1">
      <alignment horizontal="right" vertical="center" wrapText="1"/>
    </xf>
    <xf numFmtId="0" fontId="158" fillId="17" borderId="82" xfId="0" applyFont="1" applyFill="1" applyBorder="1" applyAlignment="1" applyProtection="1">
      <alignment horizontal="center" vertical="center"/>
      <protection locked="0"/>
    </xf>
    <xf numFmtId="49" fontId="161" fillId="17" borderId="82" xfId="0" applyNumberFormat="1" applyFont="1" applyFill="1" applyBorder="1" applyAlignment="1" applyProtection="1">
      <alignment horizontal="center" vertical="center"/>
      <protection locked="0"/>
    </xf>
    <xf numFmtId="0" fontId="161" fillId="0" borderId="82" xfId="0" applyFont="1" applyBorder="1" applyAlignment="1" applyProtection="1">
      <alignment horizontal="center" vertical="center"/>
      <protection locked="0"/>
    </xf>
    <xf numFmtId="49" fontId="161" fillId="0" borderId="82" xfId="0" applyNumberFormat="1" applyFont="1" applyBorder="1" applyAlignment="1" applyProtection="1">
      <alignment horizontal="center" vertical="center"/>
      <protection locked="0"/>
    </xf>
    <xf numFmtId="49" fontId="158" fillId="0" borderId="82" xfId="0" applyNumberFormat="1" applyFont="1" applyBorder="1" applyAlignment="1" applyProtection="1">
      <alignment horizontal="center" vertical="center"/>
      <protection locked="0"/>
    </xf>
    <xf numFmtId="0" fontId="162" fillId="0" borderId="82" xfId="0" applyFont="1" applyBorder="1"/>
    <xf numFmtId="49" fontId="161" fillId="0" borderId="37" xfId="0" applyNumberFormat="1" applyFont="1" applyBorder="1" applyAlignment="1" applyProtection="1">
      <alignment horizontal="center" vertical="center"/>
      <protection locked="0"/>
    </xf>
    <xf numFmtId="0" fontId="161" fillId="17" borderId="82" xfId="0" applyFont="1" applyFill="1" applyBorder="1" applyAlignment="1" applyProtection="1">
      <alignment horizontal="center" vertical="center"/>
      <protection locked="0"/>
    </xf>
    <xf numFmtId="49" fontId="161" fillId="17" borderId="3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82" xfId="0" applyBorder="1" applyAlignment="1">
      <alignment horizontal="center"/>
    </xf>
    <xf numFmtId="0" fontId="0" fillId="17" borderId="0" xfId="0" applyFill="1" applyAlignment="1">
      <alignment horizontal="center"/>
    </xf>
    <xf numFmtId="2" fontId="159" fillId="0" borderId="82" xfId="4" applyNumberFormat="1" applyFont="1" applyBorder="1" applyAlignment="1" applyProtection="1">
      <alignment horizontal="right" vertical="center"/>
    </xf>
    <xf numFmtId="173" fontId="136" fillId="17" borderId="82" xfId="1" applyNumberFormat="1" applyFont="1" applyFill="1" applyBorder="1" applyAlignment="1" applyProtection="1">
      <alignment horizontal="right" vertical="center"/>
    </xf>
    <xf numFmtId="2" fontId="135" fillId="17" borderId="82" xfId="0" applyNumberFormat="1" applyFont="1" applyFill="1" applyBorder="1" applyAlignment="1" applyProtection="1">
      <alignment horizontal="right" vertical="center"/>
      <protection locked="0"/>
    </xf>
    <xf numFmtId="2" fontId="0" fillId="0" borderId="0" xfId="0" applyNumberFormat="1"/>
    <xf numFmtId="0" fontId="1" fillId="17" borderId="82" xfId="0" applyFont="1" applyFill="1" applyBorder="1" applyAlignment="1">
      <alignment horizontal="center" vertical="center" wrapText="1"/>
    </xf>
    <xf numFmtId="0" fontId="1" fillId="0" borderId="82" xfId="0" applyFont="1" applyBorder="1" applyAlignment="1" applyProtection="1">
      <alignment horizontal="center"/>
      <protection locked="0"/>
    </xf>
    <xf numFmtId="49" fontId="158" fillId="17" borderId="82" xfId="609" applyNumberFormat="1" applyFont="1" applyFill="1" applyBorder="1" applyAlignment="1" applyProtection="1">
      <alignment horizontal="center" vertical="center"/>
      <protection locked="0"/>
    </xf>
    <xf numFmtId="0" fontId="1" fillId="17" borderId="82" xfId="0" applyFont="1" applyFill="1" applyBorder="1" applyAlignment="1" applyProtection="1">
      <alignment horizontal="center"/>
      <protection locked="0"/>
    </xf>
    <xf numFmtId="0" fontId="162" fillId="17" borderId="82" xfId="0" applyFont="1" applyFill="1" applyBorder="1"/>
    <xf numFmtId="49" fontId="161" fillId="0" borderId="82" xfId="0" applyNumberFormat="1" applyFont="1" applyBorder="1" applyAlignment="1" applyProtection="1">
      <alignment horizontal="right" vertical="center"/>
      <protection locked="0"/>
    </xf>
    <xf numFmtId="0" fontId="164" fillId="0" borderId="0" xfId="0" applyFont="1"/>
    <xf numFmtId="0" fontId="165" fillId="0" borderId="0" xfId="0" applyFont="1" applyAlignment="1">
      <alignment vertical="center"/>
    </xf>
    <xf numFmtId="0" fontId="164" fillId="0" borderId="0" xfId="0" applyFont="1" applyAlignment="1">
      <alignment horizontal="center"/>
    </xf>
    <xf numFmtId="0" fontId="168" fillId="0" borderId="0" xfId="0" applyFont="1" applyAlignment="1">
      <alignment horizontal="center"/>
    </xf>
    <xf numFmtId="0" fontId="169" fillId="0" borderId="0" xfId="0" applyFont="1"/>
    <xf numFmtId="0" fontId="169" fillId="0" borderId="0" xfId="0" applyFont="1" applyAlignment="1">
      <alignment horizontal="center"/>
    </xf>
    <xf numFmtId="168" fontId="166" fillId="2" borderId="13" xfId="0" applyNumberFormat="1" applyFont="1" applyFill="1" applyBorder="1" applyAlignment="1">
      <alignment vertical="center"/>
    </xf>
    <xf numFmtId="0" fontId="166" fillId="2" borderId="13" xfId="0" applyFont="1" applyFill="1" applyBorder="1" applyAlignment="1">
      <alignment vertical="center"/>
    </xf>
    <xf numFmtId="168" fontId="168" fillId="11" borderId="13" xfId="0" applyNumberFormat="1" applyFont="1" applyFill="1" applyBorder="1"/>
    <xf numFmtId="0" fontId="168" fillId="0" borderId="0" xfId="0" applyFont="1"/>
    <xf numFmtId="166" fontId="166" fillId="2" borderId="13" xfId="0" applyNumberFormat="1" applyFont="1" applyFill="1" applyBorder="1" applyAlignment="1">
      <alignment vertical="center"/>
    </xf>
    <xf numFmtId="168" fontId="166" fillId="2" borderId="13" xfId="0" applyNumberFormat="1" applyFont="1" applyFill="1" applyBorder="1"/>
    <xf numFmtId="0" fontId="166" fillId="2" borderId="13" xfId="0" applyFont="1" applyFill="1" applyBorder="1"/>
    <xf numFmtId="0" fontId="170" fillId="0" borderId="0" xfId="0" applyFont="1" applyProtection="1">
      <protection locked="0"/>
    </xf>
    <xf numFmtId="0" fontId="169" fillId="0" borderId="0" xfId="0" applyFont="1" applyAlignment="1">
      <alignment horizontal="left"/>
    </xf>
    <xf numFmtId="168" fontId="169" fillId="0" borderId="0" xfId="0" applyNumberFormat="1" applyFont="1"/>
    <xf numFmtId="0" fontId="166" fillId="2" borderId="12" xfId="0" applyFont="1" applyFill="1" applyBorder="1"/>
    <xf numFmtId="166" fontId="166" fillId="2" borderId="13" xfId="0" applyNumberFormat="1" applyFont="1" applyFill="1" applyBorder="1"/>
    <xf numFmtId="43" fontId="11" fillId="18" borderId="82" xfId="1" applyFont="1" applyFill="1" applyBorder="1" applyAlignment="1" applyProtection="1">
      <alignment wrapText="1"/>
      <protection locked="0"/>
    </xf>
    <xf numFmtId="0" fontId="164" fillId="11" borderId="13" xfId="0" applyFont="1" applyFill="1" applyBorder="1"/>
    <xf numFmtId="166" fontId="163" fillId="11" borderId="13" xfId="0" applyNumberFormat="1" applyFont="1" applyFill="1" applyBorder="1"/>
    <xf numFmtId="0" fontId="169" fillId="11" borderId="13" xfId="0" applyFont="1" applyFill="1" applyBorder="1"/>
    <xf numFmtId="43" fontId="171" fillId="72" borderId="82" xfId="1" applyFont="1" applyFill="1" applyBorder="1" applyAlignment="1" applyProtection="1">
      <protection locked="0"/>
    </xf>
    <xf numFmtId="0" fontId="169" fillId="0" borderId="13" xfId="0" applyFont="1" applyBorder="1"/>
    <xf numFmtId="166" fontId="169" fillId="0" borderId="13" xfId="0" applyNumberFormat="1" applyFont="1" applyBorder="1"/>
    <xf numFmtId="43" fontId="172" fillId="0" borderId="82" xfId="1" applyFont="1" applyBorder="1" applyAlignment="1" applyProtection="1"/>
    <xf numFmtId="43" fontId="172" fillId="0" borderId="82" xfId="1" applyFont="1" applyFill="1" applyBorder="1" applyAlignment="1" applyProtection="1"/>
    <xf numFmtId="169" fontId="166" fillId="2" borderId="13" xfId="0" applyNumberFormat="1" applyFont="1" applyFill="1" applyBorder="1"/>
    <xf numFmtId="0" fontId="163" fillId="12" borderId="13" xfId="0" applyFont="1" applyFill="1" applyBorder="1"/>
    <xf numFmtId="166" fontId="163" fillId="12" borderId="13" xfId="0" applyNumberFormat="1" applyFont="1" applyFill="1" applyBorder="1"/>
    <xf numFmtId="168" fontId="168" fillId="11" borderId="27" xfId="0" applyNumberFormat="1" applyFont="1" applyFill="1" applyBorder="1"/>
    <xf numFmtId="168" fontId="169" fillId="13" borderId="13" xfId="0" applyNumberFormat="1" applyFont="1" applyFill="1" applyBorder="1"/>
    <xf numFmtId="170" fontId="169" fillId="13" borderId="13" xfId="0" applyNumberFormat="1" applyFont="1" applyFill="1" applyBorder="1"/>
    <xf numFmtId="44" fontId="169" fillId="0" borderId="0" xfId="0" applyNumberFormat="1" applyFont="1"/>
    <xf numFmtId="0" fontId="163" fillId="0" borderId="0" xfId="0" applyFont="1" applyAlignment="1">
      <alignment horizontal="center"/>
    </xf>
    <xf numFmtId="170" fontId="168" fillId="14" borderId="13" xfId="0" applyNumberFormat="1" applyFont="1" applyFill="1" applyBorder="1"/>
    <xf numFmtId="43" fontId="164" fillId="0" borderId="0" xfId="0" applyNumberFormat="1" applyFont="1"/>
    <xf numFmtId="166" fontId="169" fillId="0" borderId="0" xfId="0" applyNumberFormat="1" applyFont="1"/>
    <xf numFmtId="0" fontId="166" fillId="2" borderId="13" xfId="0" applyFont="1" applyFill="1" applyBorder="1" applyAlignment="1">
      <alignment horizontal="center" vertical="center"/>
    </xf>
    <xf numFmtId="0" fontId="173" fillId="0" borderId="82" xfId="0" applyFont="1" applyBorder="1" applyAlignment="1" applyProtection="1">
      <alignment horizontal="center"/>
      <protection locked="0"/>
    </xf>
    <xf numFmtId="0" fontId="173" fillId="0" borderId="82" xfId="0" applyFont="1" applyBorder="1" applyAlignment="1" applyProtection="1">
      <alignment horizontal="center" vertical="center"/>
      <protection locked="0"/>
    </xf>
    <xf numFmtId="43" fontId="173" fillId="0" borderId="82" xfId="1" applyFont="1" applyFill="1" applyBorder="1" applyAlignment="1" applyProtection="1">
      <alignment horizontal="right"/>
      <protection locked="0"/>
    </xf>
    <xf numFmtId="168" fontId="166" fillId="2" borderId="13" xfId="0" applyNumberFormat="1" applyFont="1" applyFill="1" applyBorder="1" applyAlignment="1">
      <alignment horizontal="center"/>
    </xf>
    <xf numFmtId="0" fontId="166" fillId="2" borderId="13" xfId="0" applyFont="1" applyFill="1" applyBorder="1" applyAlignment="1">
      <alignment horizontal="center"/>
    </xf>
    <xf numFmtId="0" fontId="173" fillId="0" borderId="82" xfId="0" applyFont="1" applyBorder="1" applyAlignment="1" applyProtection="1">
      <alignment horizontal="left"/>
      <protection locked="0"/>
    </xf>
    <xf numFmtId="0" fontId="172" fillId="0" borderId="36" xfId="0" applyFont="1" applyBorder="1" applyAlignment="1" applyProtection="1">
      <alignment horizontal="left"/>
      <protection locked="0"/>
    </xf>
    <xf numFmtId="43" fontId="172" fillId="0" borderId="36" xfId="1" applyFont="1" applyFill="1" applyBorder="1" applyAlignment="1" applyProtection="1">
      <alignment horizontal="right"/>
      <protection locked="0"/>
    </xf>
    <xf numFmtId="0" fontId="169" fillId="0" borderId="13" xfId="0" applyFont="1" applyBorder="1" applyAlignment="1">
      <alignment horizontal="left"/>
    </xf>
    <xf numFmtId="166" fontId="169" fillId="0" borderId="13" xfId="0" applyNumberFormat="1" applyFont="1" applyBorder="1" applyAlignment="1">
      <alignment horizontal="right"/>
    </xf>
    <xf numFmtId="0" fontId="169" fillId="0" borderId="13" xfId="0" applyFont="1" applyBorder="1" applyAlignment="1">
      <alignment horizontal="center"/>
    </xf>
    <xf numFmtId="0" fontId="169" fillId="0" borderId="13" xfId="0" applyFont="1" applyBorder="1" applyAlignment="1">
      <alignment horizontal="center" vertical="center"/>
    </xf>
    <xf numFmtId="0" fontId="169" fillId="0" borderId="0" xfId="0" applyFont="1" applyAlignment="1">
      <alignment horizontal="center" vertical="center"/>
    </xf>
    <xf numFmtId="166" fontId="169" fillId="0" borderId="0" xfId="0" applyNumberFormat="1" applyFont="1" applyAlignment="1">
      <alignment horizontal="right"/>
    </xf>
    <xf numFmtId="0" fontId="166" fillId="2" borderId="13" xfId="0" applyFont="1" applyFill="1" applyBorder="1" applyAlignment="1">
      <alignment horizontal="left"/>
    </xf>
    <xf numFmtId="4" fontId="166" fillId="2" borderId="13" xfId="0" applyNumberFormat="1" applyFont="1" applyFill="1" applyBorder="1" applyAlignment="1">
      <alignment horizontal="right"/>
    </xf>
    <xf numFmtId="0" fontId="166" fillId="0" borderId="0" xfId="0" applyFont="1"/>
    <xf numFmtId="168" fontId="169" fillId="11" borderId="13" xfId="0" applyNumberFormat="1" applyFont="1" applyFill="1" applyBorder="1"/>
    <xf numFmtId="168" fontId="166" fillId="2" borderId="12" xfId="0" applyNumberFormat="1" applyFont="1" applyFill="1" applyBorder="1"/>
    <xf numFmtId="168" fontId="166" fillId="0" borderId="0" xfId="0" applyNumberFormat="1" applyFont="1"/>
    <xf numFmtId="168" fontId="168" fillId="0" borderId="0" xfId="0" applyNumberFormat="1" applyFont="1"/>
    <xf numFmtId="0" fontId="168" fillId="0" borderId="0" xfId="0" applyFont="1" applyAlignment="1">
      <alignment vertical="center"/>
    </xf>
    <xf numFmtId="0" fontId="168" fillId="11" borderId="13" xfId="0" applyFont="1" applyFill="1" applyBorder="1" applyAlignment="1">
      <alignment horizontal="center"/>
    </xf>
    <xf numFmtId="0" fontId="163" fillId="4" borderId="13" xfId="0" applyFont="1" applyFill="1" applyBorder="1"/>
    <xf numFmtId="168" fontId="163" fillId="4" borderId="13" xfId="0" applyNumberFormat="1" applyFont="1" applyFill="1" applyBorder="1"/>
    <xf numFmtId="0" fontId="172" fillId="0" borderId="36" xfId="0" applyFont="1" applyBorder="1" applyAlignment="1" applyProtection="1">
      <alignment horizontal="center"/>
      <protection locked="0"/>
    </xf>
    <xf numFmtId="0" fontId="172" fillId="0" borderId="36" xfId="0" applyFont="1" applyBorder="1" applyAlignment="1" applyProtection="1">
      <alignment horizontal="center" vertical="center"/>
      <protection locked="0"/>
    </xf>
    <xf numFmtId="4" fontId="169" fillId="0" borderId="0" xfId="0" applyNumberFormat="1" applyFont="1"/>
    <xf numFmtId="44" fontId="164" fillId="0" borderId="0" xfId="0" applyNumberFormat="1" applyFont="1"/>
    <xf numFmtId="44" fontId="169" fillId="0" borderId="0" xfId="0" applyNumberFormat="1" applyFont="1" applyAlignment="1">
      <alignment horizontal="left"/>
    </xf>
    <xf numFmtId="43" fontId="166" fillId="83" borderId="82" xfId="1" applyFont="1" applyFill="1" applyBorder="1" applyAlignment="1" applyProtection="1">
      <alignment vertical="center" wrapText="1"/>
      <protection locked="0"/>
    </xf>
    <xf numFmtId="43" fontId="166" fillId="83" borderId="82" xfId="1" applyFont="1" applyFill="1" applyBorder="1" applyAlignment="1" applyProtection="1">
      <alignment wrapText="1"/>
      <protection locked="0"/>
    </xf>
    <xf numFmtId="44" fontId="166" fillId="83" borderId="82" xfId="2" applyFont="1" applyFill="1" applyBorder="1" applyAlignment="1" applyProtection="1">
      <protection locked="0"/>
    </xf>
    <xf numFmtId="0" fontId="172" fillId="0" borderId="82" xfId="0" applyFont="1" applyBorder="1" applyAlignment="1" applyProtection="1">
      <alignment horizontal="center"/>
      <protection locked="0"/>
    </xf>
    <xf numFmtId="0" fontId="172" fillId="0" borderId="82" xfId="0" applyFont="1" applyBorder="1" applyAlignment="1" applyProtection="1">
      <alignment horizontal="center" vertical="center"/>
      <protection locked="0"/>
    </xf>
    <xf numFmtId="43" fontId="172" fillId="0" borderId="82" xfId="1" applyFont="1" applyFill="1" applyBorder="1" applyAlignment="1" applyProtection="1">
      <alignment horizontal="right"/>
      <protection locked="0"/>
    </xf>
    <xf numFmtId="44" fontId="172" fillId="0" borderId="82" xfId="2" applyFont="1" applyFill="1" applyBorder="1" applyAlignment="1" applyProtection="1">
      <protection locked="0"/>
    </xf>
    <xf numFmtId="43" fontId="172" fillId="0" borderId="82" xfId="1" quotePrefix="1" applyFont="1" applyFill="1" applyBorder="1" applyAlignment="1" applyProtection="1">
      <alignment horizontal="right"/>
      <protection locked="0"/>
    </xf>
    <xf numFmtId="0" fontId="172" fillId="0" borderId="82" xfId="0" applyFont="1" applyBorder="1" applyAlignment="1" applyProtection="1">
      <alignment horizontal="left"/>
      <protection locked="0"/>
    </xf>
    <xf numFmtId="0" fontId="172" fillId="0" borderId="82" xfId="0" quotePrefix="1" applyFont="1" applyBorder="1" applyAlignment="1" applyProtection="1">
      <alignment horizontal="center" vertical="center"/>
      <protection locked="0"/>
    </xf>
    <xf numFmtId="44" fontId="172" fillId="0" borderId="82" xfId="2" applyFont="1" applyBorder="1" applyAlignment="1" applyProtection="1">
      <protection locked="0"/>
    </xf>
    <xf numFmtId="0" fontId="133" fillId="16" borderId="82" xfId="4" applyNumberFormat="1" applyFont="1" applyFill="1" applyBorder="1" applyAlignment="1" applyProtection="1">
      <alignment horizontal="center" vertical="center" wrapText="1"/>
    </xf>
    <xf numFmtId="167" fontId="133" fillId="16" borderId="82" xfId="4" applyNumberFormat="1" applyFont="1" applyFill="1" applyBorder="1" applyAlignment="1" applyProtection="1">
      <alignment horizontal="center" vertical="center" wrapText="1"/>
    </xf>
    <xf numFmtId="49" fontId="135" fillId="72" borderId="82" xfId="0" applyNumberFormat="1" applyFont="1" applyFill="1" applyBorder="1" applyAlignment="1" applyProtection="1">
      <alignment horizontal="left"/>
      <protection locked="0"/>
    </xf>
    <xf numFmtId="2" fontId="136" fillId="0" borderId="82" xfId="4" applyNumberFormat="1" applyFont="1" applyBorder="1" applyAlignment="1" applyProtection="1">
      <alignment horizontal="right" vertical="center"/>
    </xf>
    <xf numFmtId="49" fontId="135" fillId="17" borderId="30" xfId="3" applyNumberFormat="1" applyFont="1" applyFill="1" applyBorder="1" applyAlignment="1" applyProtection="1">
      <alignment horizontal="center" vertical="center"/>
      <protection locked="0"/>
    </xf>
    <xf numFmtId="0" fontId="136" fillId="17" borderId="0" xfId="0" applyFont="1" applyFill="1" applyAlignment="1">
      <alignment horizontal="right" vertical="top" wrapText="1"/>
    </xf>
    <xf numFmtId="167" fontId="141" fillId="0" borderId="30" xfId="4" applyNumberFormat="1" applyFont="1" applyBorder="1" applyAlignment="1" applyProtection="1">
      <alignment horizontal="center" vertical="center"/>
      <protection locked="0"/>
    </xf>
    <xf numFmtId="2" fontId="136" fillId="0" borderId="30" xfId="4" applyNumberFormat="1" applyFont="1" applyBorder="1" applyAlignment="1" applyProtection="1">
      <alignment horizontal="right" vertical="center"/>
    </xf>
    <xf numFmtId="167" fontId="174" fillId="0" borderId="30" xfId="4" applyNumberFormat="1" applyFont="1" applyBorder="1" applyAlignment="1" applyProtection="1">
      <alignment horizontal="left" vertical="center"/>
      <protection locked="0"/>
    </xf>
    <xf numFmtId="167" fontId="141" fillId="0" borderId="30" xfId="4" applyNumberFormat="1" applyFont="1" applyBorder="1" applyAlignment="1" applyProtection="1">
      <alignment horizontal="left" vertical="center"/>
      <protection locked="0"/>
    </xf>
    <xf numFmtId="0" fontId="141" fillId="0" borderId="30" xfId="4" applyNumberFormat="1" applyFont="1" applyBorder="1" applyAlignment="1" applyProtection="1">
      <alignment horizontal="center" vertical="center"/>
      <protection locked="0"/>
    </xf>
    <xf numFmtId="0" fontId="136" fillId="0" borderId="30" xfId="3" applyFont="1" applyBorder="1" applyAlignment="1" applyProtection="1">
      <alignment horizontal="left" vertical="center"/>
      <protection locked="0"/>
    </xf>
    <xf numFmtId="0" fontId="136" fillId="0" borderId="30" xfId="3" applyFont="1" applyBorder="1" applyAlignment="1" applyProtection="1">
      <alignment vertical="center"/>
      <protection locked="0"/>
    </xf>
    <xf numFmtId="0" fontId="136" fillId="0" borderId="30" xfId="5" applyFont="1" applyProtection="1">
      <protection locked="0"/>
    </xf>
    <xf numFmtId="0" fontId="134" fillId="0" borderId="30" xfId="7" applyFont="1" applyProtection="1">
      <protection locked="0"/>
    </xf>
    <xf numFmtId="0" fontId="136" fillId="0" borderId="30" xfId="7" applyFont="1" applyProtection="1">
      <protection locked="0"/>
    </xf>
    <xf numFmtId="2" fontId="134" fillId="0" borderId="30" xfId="3" applyNumberFormat="1" applyFont="1" applyBorder="1" applyAlignment="1" applyProtection="1">
      <alignment horizontal="center" vertical="center"/>
      <protection locked="0"/>
    </xf>
    <xf numFmtId="180" fontId="134" fillId="0" borderId="30" xfId="3" applyNumberFormat="1" applyFont="1" applyBorder="1" applyAlignment="1" applyProtection="1">
      <alignment vertical="center"/>
      <protection locked="0"/>
    </xf>
    <xf numFmtId="180" fontId="134" fillId="0" borderId="30" xfId="3" applyNumberFormat="1" applyFont="1" applyBorder="1" applyAlignment="1" applyProtection="1">
      <alignment horizontal="center" vertical="center"/>
      <protection locked="0"/>
    </xf>
    <xf numFmtId="180" fontId="176" fillId="0" borderId="30" xfId="3" applyNumberFormat="1" applyFont="1" applyBorder="1" applyAlignment="1" applyProtection="1">
      <alignment horizontal="right" vertical="center"/>
      <protection locked="0"/>
    </xf>
    <xf numFmtId="180" fontId="141" fillId="0" borderId="30" xfId="3" applyNumberFormat="1" applyFont="1" applyBorder="1" applyAlignment="1" applyProtection="1">
      <alignment horizontal="center" vertical="center"/>
      <protection locked="0"/>
    </xf>
    <xf numFmtId="2" fontId="175" fillId="0" borderId="30" xfId="3" applyNumberFormat="1" applyFont="1" applyBorder="1" applyAlignment="1" applyProtection="1">
      <alignment horizontal="center" vertical="center"/>
      <protection locked="0"/>
    </xf>
    <xf numFmtId="180" fontId="175" fillId="0" borderId="30" xfId="3" applyNumberFormat="1" applyFont="1" applyBorder="1" applyAlignment="1" applyProtection="1">
      <alignment vertical="center"/>
      <protection locked="0"/>
    </xf>
    <xf numFmtId="0" fontId="175" fillId="0" borderId="30" xfId="3" applyFont="1" applyBorder="1" applyAlignment="1" applyProtection="1">
      <alignment horizontal="center" vertical="center"/>
      <protection locked="0"/>
    </xf>
    <xf numFmtId="180" fontId="175" fillId="0" borderId="30" xfId="3" applyNumberFormat="1" applyFont="1" applyBorder="1" applyAlignment="1" applyProtection="1">
      <alignment horizontal="left" vertical="center"/>
      <protection locked="0"/>
    </xf>
    <xf numFmtId="1" fontId="174" fillId="0" borderId="30" xfId="3" applyNumberFormat="1" applyFont="1" applyBorder="1" applyAlignment="1" applyProtection="1">
      <alignment horizontal="center" vertical="center"/>
      <protection locked="0"/>
    </xf>
    <xf numFmtId="180" fontId="134" fillId="0" borderId="30" xfId="3" applyNumberFormat="1" applyFont="1" applyBorder="1" applyAlignment="1" applyProtection="1">
      <alignment horizontal="left" vertical="center"/>
      <protection locked="0"/>
    </xf>
    <xf numFmtId="2" fontId="134" fillId="0" borderId="30" xfId="3" applyNumberFormat="1" applyFont="1" applyBorder="1" applyAlignment="1" applyProtection="1">
      <alignment vertical="center"/>
      <protection locked="0"/>
    </xf>
    <xf numFmtId="44" fontId="170" fillId="0" borderId="82" xfId="2" applyFont="1" applyFill="1" applyBorder="1" applyAlignment="1" applyProtection="1">
      <protection locked="0"/>
    </xf>
    <xf numFmtId="2" fontId="9" fillId="18" borderId="46" xfId="539" applyNumberFormat="1" applyFont="1" applyFill="1" applyBorder="1" applyAlignment="1">
      <alignment horizontal="center" vertical="center" wrapText="1"/>
    </xf>
    <xf numFmtId="2" fontId="93" fillId="0" borderId="82" xfId="4" applyNumberFormat="1" applyFont="1" applyBorder="1" applyAlignment="1" applyProtection="1">
      <alignment horizontal="right" vertical="center"/>
    </xf>
    <xf numFmtId="2" fontId="93" fillId="17" borderId="82" xfId="4" applyNumberFormat="1" applyFont="1" applyFill="1" applyBorder="1" applyAlignment="1" applyProtection="1">
      <alignment horizontal="right" vertical="center"/>
    </xf>
    <xf numFmtId="49" fontId="10" fillId="17" borderId="13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8" fillId="0" borderId="9" xfId="0" applyFont="1" applyBorder="1"/>
    <xf numFmtId="0" fontId="1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8" fillId="0" borderId="6" xfId="0" applyFont="1" applyBorder="1"/>
    <xf numFmtId="164" fontId="7" fillId="0" borderId="2" xfId="0" applyNumberFormat="1" applyFont="1" applyBorder="1" applyAlignment="1">
      <alignment horizontal="center" vertical="center"/>
    </xf>
    <xf numFmtId="0" fontId="8" fillId="0" borderId="3" xfId="0" applyFont="1" applyBorder="1"/>
    <xf numFmtId="0" fontId="9" fillId="2" borderId="4" xfId="0" applyFont="1" applyFill="1" applyBorder="1" applyAlignment="1">
      <alignment horizontal="center" vertical="center"/>
    </xf>
    <xf numFmtId="0" fontId="8" fillId="0" borderId="5" xfId="0" applyFont="1" applyBorder="1"/>
    <xf numFmtId="164" fontId="7" fillId="0" borderId="7" xfId="0" applyNumberFormat="1" applyFont="1" applyBorder="1" applyAlignment="1">
      <alignment horizontal="center" vertical="center"/>
    </xf>
    <xf numFmtId="0" fontId="8" fillId="0" borderId="8" xfId="0" applyFont="1" applyBorder="1"/>
    <xf numFmtId="0" fontId="11" fillId="2" borderId="1" xfId="0" applyFont="1" applyFill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/>
    </xf>
    <xf numFmtId="164" fontId="12" fillId="0" borderId="10" xfId="0" applyNumberFormat="1" applyFont="1" applyBorder="1" applyAlignment="1">
      <alignment horizontal="center" vertical="center" wrapText="1"/>
    </xf>
    <xf numFmtId="0" fontId="8" fillId="0" borderId="11" xfId="0" applyFont="1" applyBorder="1"/>
    <xf numFmtId="0" fontId="11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left" vertical="center" wrapText="1"/>
    </xf>
    <xf numFmtId="0" fontId="8" fillId="0" borderId="14" xfId="0" applyFont="1" applyBorder="1"/>
    <xf numFmtId="164" fontId="9" fillId="2" borderId="2" xfId="0" applyNumberFormat="1" applyFont="1" applyFill="1" applyBorder="1" applyAlignment="1">
      <alignment horizontal="center" vertical="center"/>
    </xf>
    <xf numFmtId="0" fontId="8" fillId="0" borderId="10" xfId="0" applyFont="1" applyBorder="1"/>
    <xf numFmtId="164" fontId="9" fillId="2" borderId="4" xfId="0" applyNumberFormat="1" applyFont="1" applyFill="1" applyBorder="1" applyAlignment="1">
      <alignment horizontal="left" vertical="center"/>
    </xf>
    <xf numFmtId="165" fontId="17" fillId="17" borderId="4" xfId="0" applyNumberFormat="1" applyFont="1" applyFill="1" applyBorder="1" applyAlignment="1">
      <alignment horizontal="center" vertical="center"/>
    </xf>
    <xf numFmtId="0" fontId="8" fillId="17" borderId="5" xfId="0" applyFont="1" applyFill="1" applyBorder="1"/>
    <xf numFmtId="164" fontId="16" fillId="0" borderId="14" xfId="0" applyNumberFormat="1" applyFont="1" applyBorder="1" applyAlignment="1">
      <alignment horizontal="left" vertical="center"/>
    </xf>
    <xf numFmtId="164" fontId="18" fillId="0" borderId="14" xfId="0" applyNumberFormat="1" applyFont="1" applyBorder="1" applyAlignment="1">
      <alignment horizontal="left" vertical="center"/>
    </xf>
    <xf numFmtId="165" fontId="19" fillId="0" borderId="4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164" fontId="20" fillId="0" borderId="14" xfId="0" applyNumberFormat="1" applyFont="1" applyBorder="1" applyAlignment="1">
      <alignment horizontal="left" vertical="center"/>
    </xf>
    <xf numFmtId="164" fontId="21" fillId="0" borderId="4" xfId="0" applyNumberFormat="1" applyFont="1" applyBorder="1" applyAlignment="1">
      <alignment horizontal="center" vertical="center"/>
    </xf>
    <xf numFmtId="164" fontId="9" fillId="2" borderId="15" xfId="0" applyNumberFormat="1" applyFont="1" applyFill="1" applyBorder="1" applyAlignment="1">
      <alignment horizontal="left" vertical="center"/>
    </xf>
    <xf numFmtId="166" fontId="22" fillId="2" borderId="4" xfId="0" applyNumberFormat="1" applyFont="1" applyFill="1" applyBorder="1" applyAlignment="1">
      <alignment horizontal="center" vertical="center"/>
    </xf>
    <xf numFmtId="164" fontId="20" fillId="6" borderId="15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164" fontId="16" fillId="0" borderId="4" xfId="0" applyNumberFormat="1" applyFont="1" applyBorder="1" applyAlignment="1">
      <alignment horizontal="left" vertical="center"/>
    </xf>
    <xf numFmtId="0" fontId="22" fillId="2" borderId="4" xfId="0" applyFont="1" applyFill="1" applyBorder="1" applyAlignment="1">
      <alignment horizontal="center" vertical="center"/>
    </xf>
    <xf numFmtId="164" fontId="20" fillId="7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center" vertical="center"/>
    </xf>
    <xf numFmtId="164" fontId="20" fillId="8" borderId="4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center" vertical="center"/>
    </xf>
    <xf numFmtId="166" fontId="19" fillId="0" borderId="4" xfId="0" applyNumberFormat="1" applyFont="1" applyBorder="1" applyAlignment="1">
      <alignment horizontal="center" vertical="center"/>
    </xf>
    <xf numFmtId="164" fontId="18" fillId="5" borderId="4" xfId="0" applyNumberFormat="1" applyFont="1" applyFill="1" applyBorder="1" applyAlignment="1">
      <alignment horizontal="left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 wrapText="1"/>
    </xf>
    <xf numFmtId="166" fontId="24" fillId="4" borderId="4" xfId="0" applyNumberFormat="1" applyFont="1" applyFill="1" applyBorder="1" applyAlignment="1">
      <alignment horizontal="center" vertical="center"/>
    </xf>
    <xf numFmtId="0" fontId="8" fillId="0" borderId="16" xfId="0" applyFont="1" applyBorder="1"/>
    <xf numFmtId="164" fontId="23" fillId="4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/>
    </xf>
    <xf numFmtId="166" fontId="17" fillId="0" borderId="4" xfId="0" applyNumberFormat="1" applyFont="1" applyBorder="1" applyAlignment="1">
      <alignment horizontal="center" vertical="center"/>
    </xf>
    <xf numFmtId="166" fontId="28" fillId="10" borderId="4" xfId="0" applyNumberFormat="1" applyFont="1" applyFill="1" applyBorder="1" applyAlignment="1">
      <alignment horizontal="center" vertical="center"/>
    </xf>
    <xf numFmtId="164" fontId="138" fillId="10" borderId="4" xfId="0" applyNumberFormat="1" applyFont="1" applyFill="1" applyBorder="1" applyAlignment="1">
      <alignment horizontal="left" vertical="center"/>
    </xf>
    <xf numFmtId="164" fontId="27" fillId="10" borderId="4" xfId="0" applyNumberFormat="1" applyFont="1" applyFill="1" applyBorder="1" applyAlignment="1">
      <alignment horizontal="left" vertical="center"/>
    </xf>
    <xf numFmtId="164" fontId="17" fillId="0" borderId="12" xfId="0" applyNumberFormat="1" applyFont="1" applyBorder="1" applyAlignment="1">
      <alignment horizontal="center" vertical="center"/>
    </xf>
    <xf numFmtId="0" fontId="8" fillId="0" borderId="33" xfId="0" applyFont="1" applyBorder="1"/>
    <xf numFmtId="164" fontId="16" fillId="9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25" fillId="0" borderId="4" xfId="0" applyNumberFormat="1" applyFont="1" applyBorder="1" applyAlignment="1">
      <alignment horizontal="left" vertical="center"/>
    </xf>
    <xf numFmtId="166" fontId="26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29" fillId="0" borderId="19" xfId="0" applyFont="1" applyBorder="1" applyAlignment="1">
      <alignment horizontal="center" vertical="top" wrapText="1"/>
    </xf>
    <xf numFmtId="0" fontId="8" fillId="0" borderId="19" xfId="0" applyFont="1" applyBorder="1"/>
    <xf numFmtId="0" fontId="20" fillId="0" borderId="19" xfId="0" applyFont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center" wrapText="1"/>
    </xf>
    <xf numFmtId="164" fontId="30" fillId="0" borderId="4" xfId="0" applyNumberFormat="1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164" fontId="65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18" xfId="0" applyFont="1" applyBorder="1"/>
    <xf numFmtId="0" fontId="9" fillId="2" borderId="24" xfId="0" applyFont="1" applyFill="1" applyBorder="1" applyAlignment="1">
      <alignment horizontal="center" vertical="center"/>
    </xf>
    <xf numFmtId="0" fontId="8" fillId="0" borderId="25" xfId="0" applyFont="1" applyBorder="1"/>
    <xf numFmtId="0" fontId="8" fillId="0" borderId="26" xfId="0" applyFont="1" applyBorder="1"/>
    <xf numFmtId="164" fontId="9" fillId="2" borderId="24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center" vertical="center" wrapText="1"/>
    </xf>
    <xf numFmtId="164" fontId="72" fillId="0" borderId="12" xfId="10" applyNumberFormat="1" applyFont="1" applyBorder="1" applyAlignment="1">
      <alignment horizontal="center" vertical="center"/>
    </xf>
    <xf numFmtId="0" fontId="71" fillId="0" borderId="33" xfId="10" applyFont="1" applyBorder="1"/>
    <xf numFmtId="0" fontId="32" fillId="0" borderId="0" xfId="0" applyFont="1" applyAlignment="1">
      <alignment horizontal="left" vertical="center" wrapText="1"/>
    </xf>
    <xf numFmtId="0" fontId="16" fillId="0" borderId="18" xfId="0" applyFont="1" applyBorder="1" applyAlignment="1">
      <alignment horizontal="center" vertical="center"/>
    </xf>
    <xf numFmtId="164" fontId="18" fillId="10" borderId="4" xfId="0" applyNumberFormat="1" applyFont="1" applyFill="1" applyBorder="1" applyAlignment="1">
      <alignment horizontal="left" vertical="center"/>
    </xf>
    <xf numFmtId="166" fontId="17" fillId="10" borderId="4" xfId="0" applyNumberFormat="1" applyFont="1" applyFill="1" applyBorder="1" applyAlignment="1">
      <alignment horizontal="center" vertical="center"/>
    </xf>
    <xf numFmtId="166" fontId="17" fillId="4" borderId="4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left" vertical="center"/>
    </xf>
    <xf numFmtId="164" fontId="24" fillId="7" borderId="4" xfId="0" applyNumberFormat="1" applyFont="1" applyFill="1" applyBorder="1" applyAlignment="1">
      <alignment horizontal="center" vertical="center"/>
    </xf>
    <xf numFmtId="164" fontId="20" fillId="4" borderId="4" xfId="0" applyNumberFormat="1" applyFont="1" applyFill="1" applyBorder="1" applyAlignment="1">
      <alignment horizontal="left" vertical="center"/>
    </xf>
    <xf numFmtId="166" fontId="21" fillId="4" borderId="4" xfId="0" applyNumberFormat="1" applyFont="1" applyFill="1" applyBorder="1" applyAlignment="1">
      <alignment horizontal="center" vertical="center"/>
    </xf>
    <xf numFmtId="164" fontId="16" fillId="3" borderId="4" xfId="0" applyNumberFormat="1" applyFont="1" applyFill="1" applyBorder="1" applyAlignment="1">
      <alignment horizontal="left" vertical="center"/>
    </xf>
    <xf numFmtId="166" fontId="17" fillId="0" borderId="4" xfId="0" applyNumberFormat="1" applyFont="1" applyBorder="1" applyAlignment="1">
      <alignment horizontal="center" vertical="center" wrapText="1"/>
    </xf>
    <xf numFmtId="164" fontId="20" fillId="6" borderId="4" xfId="0" applyNumberFormat="1" applyFont="1" applyFill="1" applyBorder="1" applyAlignment="1">
      <alignment horizontal="left" vertical="center"/>
    </xf>
    <xf numFmtId="164" fontId="20" fillId="3" borderId="4" xfId="0" applyNumberFormat="1" applyFont="1" applyFill="1" applyBorder="1" applyAlignment="1">
      <alignment horizontal="left" vertical="center"/>
    </xf>
    <xf numFmtId="164" fontId="163" fillId="0" borderId="0" xfId="0" applyNumberFormat="1" applyFont="1" applyAlignment="1">
      <alignment horizontal="center" vertical="center"/>
    </xf>
    <xf numFmtId="0" fontId="164" fillId="0" borderId="0" xfId="0" applyFont="1"/>
    <xf numFmtId="164" fontId="164" fillId="0" borderId="0" xfId="0" applyNumberFormat="1" applyFont="1" applyAlignment="1">
      <alignment horizontal="center" vertical="center"/>
    </xf>
    <xf numFmtId="0" fontId="166" fillId="2" borderId="4" xfId="0" applyFont="1" applyFill="1" applyBorder="1" applyAlignment="1">
      <alignment horizontal="center" vertical="center" wrapText="1"/>
    </xf>
    <xf numFmtId="0" fontId="167" fillId="0" borderId="14" xfId="0" applyFont="1" applyBorder="1"/>
    <xf numFmtId="0" fontId="167" fillId="0" borderId="5" xfId="0" applyFont="1" applyBorder="1"/>
    <xf numFmtId="0" fontId="168" fillId="0" borderId="0" xfId="0" applyFont="1" applyAlignment="1">
      <alignment horizontal="center"/>
    </xf>
    <xf numFmtId="0" fontId="166" fillId="2" borderId="4" xfId="0" applyFont="1" applyFill="1" applyBorder="1" applyAlignment="1">
      <alignment horizontal="center" vertical="center"/>
    </xf>
    <xf numFmtId="168" fontId="168" fillId="11" borderId="1" xfId="0" applyNumberFormat="1" applyFont="1" applyFill="1" applyBorder="1" applyAlignment="1">
      <alignment horizontal="center"/>
    </xf>
    <xf numFmtId="0" fontId="167" fillId="0" borderId="6" xfId="0" applyFont="1" applyBorder="1"/>
    <xf numFmtId="0" fontId="167" fillId="0" borderId="9" xfId="0" applyFont="1" applyBorder="1"/>
    <xf numFmtId="0" fontId="166" fillId="2" borderId="4" xfId="0" applyFont="1" applyFill="1" applyBorder="1" applyAlignment="1">
      <alignment horizontal="center"/>
    </xf>
    <xf numFmtId="0" fontId="169" fillId="0" borderId="0" xfId="0" applyFont="1" applyAlignment="1">
      <alignment horizontal="left"/>
    </xf>
    <xf numFmtId="0" fontId="168" fillId="14" borderId="28" xfId="0" applyFont="1" applyFill="1" applyBorder="1" applyAlignment="1">
      <alignment horizontal="left"/>
    </xf>
    <xf numFmtId="0" fontId="167" fillId="0" borderId="29" xfId="0" applyFont="1" applyBorder="1"/>
    <xf numFmtId="0" fontId="167" fillId="0" borderId="30" xfId="0" applyFont="1" applyBorder="1"/>
    <xf numFmtId="0" fontId="167" fillId="0" borderId="16" xfId="0" applyFont="1" applyBorder="1"/>
    <xf numFmtId="0" fontId="168" fillId="0" borderId="0" xfId="0" applyFont="1" applyAlignment="1">
      <alignment horizontal="lef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167" fontId="9" fillId="2" borderId="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49" fontId="23" fillId="0" borderId="4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42" fillId="0" borderId="0" xfId="0" applyFont="1" applyAlignment="1">
      <alignment horizontal="right"/>
    </xf>
    <xf numFmtId="0" fontId="42" fillId="0" borderId="18" xfId="0" applyFont="1" applyBorder="1" applyAlignment="1">
      <alignment horizontal="left"/>
    </xf>
    <xf numFmtId="2" fontId="123" fillId="73" borderId="65" xfId="1" applyNumberFormat="1" applyFont="1" applyFill="1" applyBorder="1" applyAlignment="1" applyProtection="1">
      <alignment horizontal="center" vertical="center"/>
      <protection locked="0"/>
    </xf>
    <xf numFmtId="0" fontId="121" fillId="0" borderId="64" xfId="0" applyFont="1" applyBorder="1" applyAlignment="1" applyProtection="1">
      <alignment horizontal="center" vertical="center"/>
      <protection locked="0"/>
    </xf>
    <xf numFmtId="0" fontId="122" fillId="73" borderId="65" xfId="0" applyFont="1" applyFill="1" applyBorder="1" applyAlignment="1" applyProtection="1">
      <alignment horizontal="center" vertical="center"/>
      <protection locked="0"/>
    </xf>
    <xf numFmtId="0" fontId="121" fillId="0" borderId="66" xfId="0" applyFont="1" applyBorder="1" applyAlignment="1" applyProtection="1">
      <alignment horizontal="center" vertical="center"/>
      <protection locked="0"/>
    </xf>
    <xf numFmtId="0" fontId="122" fillId="73" borderId="36" xfId="0" applyFont="1" applyFill="1" applyBorder="1" applyAlignment="1" applyProtection="1">
      <alignment horizontal="center" vertical="center"/>
      <protection locked="0"/>
    </xf>
    <xf numFmtId="49" fontId="122" fillId="73" borderId="6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7" fillId="2" borderId="31" xfId="0" applyFont="1" applyFill="1" applyBorder="1" applyAlignment="1">
      <alignment horizontal="center" wrapText="1"/>
    </xf>
    <xf numFmtId="0" fontId="8" fillId="0" borderId="29" xfId="0" applyFont="1" applyBorder="1"/>
    <xf numFmtId="0" fontId="8" fillId="0" borderId="30" xfId="0" applyFont="1" applyBorder="1"/>
    <xf numFmtId="0" fontId="47" fillId="2" borderId="32" xfId="0" applyFont="1" applyFill="1" applyBorder="1" applyAlignment="1">
      <alignment horizontal="center" wrapText="1"/>
    </xf>
    <xf numFmtId="0" fontId="47" fillId="2" borderId="4" xfId="0" applyFont="1" applyFill="1" applyBorder="1" applyAlignment="1">
      <alignment horizontal="right"/>
    </xf>
    <xf numFmtId="0" fontId="47" fillId="2" borderId="12" xfId="0" applyFont="1" applyFill="1" applyBorder="1" applyAlignment="1">
      <alignment horizontal="right"/>
    </xf>
    <xf numFmtId="0" fontId="47" fillId="2" borderId="33" xfId="0" applyFont="1" applyFill="1" applyBorder="1" applyAlignment="1">
      <alignment horizontal="right"/>
    </xf>
    <xf numFmtId="49" fontId="52" fillId="2" borderId="1" xfId="0" applyNumberFormat="1" applyFont="1" applyFill="1" applyBorder="1" applyAlignment="1">
      <alignment horizontal="center" vertical="center" wrapText="1"/>
    </xf>
    <xf numFmtId="49" fontId="52" fillId="2" borderId="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4" fontId="12" fillId="0" borderId="0" xfId="0" applyNumberFormat="1" applyFont="1" applyAlignment="1">
      <alignment horizontal="center" vertical="center" wrapText="1"/>
    </xf>
    <xf numFmtId="49" fontId="49" fillId="2" borderId="4" xfId="0" applyNumberFormat="1" applyFont="1" applyFill="1" applyBorder="1" applyAlignment="1">
      <alignment horizontal="center" vertical="center" wrapText="1"/>
    </xf>
    <xf numFmtId="49" fontId="50" fillId="4" borderId="1" xfId="0" applyNumberFormat="1" applyFont="1" applyFill="1" applyBorder="1" applyAlignment="1">
      <alignment horizontal="center" vertical="center" wrapText="1"/>
    </xf>
    <xf numFmtId="49" fontId="137" fillId="4" borderId="4" xfId="0" applyNumberFormat="1" applyFont="1" applyFill="1" applyBorder="1" applyAlignment="1">
      <alignment horizontal="center" vertical="center" wrapText="1"/>
    </xf>
    <xf numFmtId="4" fontId="51" fillId="2" borderId="2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left" wrapText="1"/>
    </xf>
    <xf numFmtId="164" fontId="12" fillId="0" borderId="0" xfId="0" applyNumberFormat="1" applyFont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wrapText="1"/>
    </xf>
    <xf numFmtId="0" fontId="175" fillId="0" borderId="80" xfId="3" applyFont="1" applyBorder="1" applyAlignment="1" applyProtection="1">
      <alignment horizontal="center" vertical="center" wrapText="1"/>
      <protection locked="0"/>
    </xf>
    <xf numFmtId="0" fontId="175" fillId="0" borderId="30" xfId="3" applyFont="1" applyBorder="1" applyAlignment="1" applyProtection="1">
      <alignment horizontal="center" vertical="center" wrapText="1"/>
      <protection locked="0"/>
    </xf>
    <xf numFmtId="164" fontId="143" fillId="0" borderId="30" xfId="514" applyNumberFormat="1" applyFont="1" applyAlignment="1" applyProtection="1">
      <alignment horizontal="center" vertical="center"/>
      <protection locked="0"/>
    </xf>
    <xf numFmtId="164" fontId="68" fillId="0" borderId="30" xfId="514" applyNumberFormat="1" applyFont="1" applyAlignment="1" applyProtection="1">
      <alignment horizontal="center" vertical="center"/>
      <protection locked="0"/>
    </xf>
    <xf numFmtId="0" fontId="145" fillId="18" borderId="36" xfId="544" applyFont="1" applyFill="1" applyBorder="1" applyAlignment="1" applyProtection="1">
      <alignment horizontal="center" vertical="center" wrapText="1"/>
      <protection locked="0"/>
    </xf>
    <xf numFmtId="167" fontId="90" fillId="18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78" borderId="36" xfId="544" applyFont="1" applyFill="1" applyBorder="1" applyAlignment="1" applyProtection="1">
      <alignment horizontal="right" vertical="center"/>
    </xf>
    <xf numFmtId="0" fontId="154" fillId="81" borderId="70" xfId="544" applyFont="1" applyFill="1" applyBorder="1" applyAlignment="1" applyProtection="1">
      <alignment horizontal="right" vertical="center"/>
    </xf>
    <xf numFmtId="0" fontId="146" fillId="18" borderId="36" xfId="544" applyFont="1" applyFill="1" applyBorder="1" applyAlignment="1" applyProtection="1">
      <alignment horizontal="center" vertical="center" wrapText="1"/>
      <protection locked="0"/>
    </xf>
    <xf numFmtId="0" fontId="147" fillId="0" borderId="37" xfId="544" applyFont="1" applyBorder="1" applyAlignment="1" applyProtection="1">
      <alignment horizontal="center" wrapText="1"/>
      <protection locked="0"/>
    </xf>
    <xf numFmtId="0" fontId="147" fillId="0" borderId="81" xfId="544" applyFont="1" applyBorder="1" applyAlignment="1" applyProtection="1">
      <alignment horizontal="center" wrapText="1"/>
      <protection locked="0"/>
    </xf>
    <xf numFmtId="0" fontId="147" fillId="0" borderId="46" xfId="544" applyFont="1" applyBorder="1" applyAlignment="1" applyProtection="1">
      <alignment horizontal="center" wrapText="1"/>
      <protection locked="0"/>
    </xf>
    <xf numFmtId="0" fontId="132" fillId="0" borderId="36" xfId="544" applyFont="1" applyBorder="1" applyAlignment="1" applyProtection="1">
      <alignment horizontal="center" wrapText="1"/>
      <protection locked="0"/>
    </xf>
    <xf numFmtId="0" fontId="146" fillId="76" borderId="49" xfId="544" applyFont="1" applyFill="1" applyBorder="1" applyAlignment="1" applyProtection="1">
      <alignment horizontal="center" vertical="center" wrapText="1"/>
      <protection locked="0"/>
    </xf>
    <xf numFmtId="0" fontId="146" fillId="76" borderId="78" xfId="544" applyFont="1" applyFill="1" applyBorder="1" applyAlignment="1" applyProtection="1">
      <alignment horizontal="center" vertical="center" wrapText="1"/>
      <protection locked="0"/>
    </xf>
    <xf numFmtId="0" fontId="68" fillId="77" borderId="36" xfId="544" applyFont="1" applyFill="1" applyBorder="1" applyAlignment="1" applyProtection="1">
      <alignment horizontal="center" vertical="center" wrapText="1"/>
    </xf>
    <xf numFmtId="0" fontId="68" fillId="78" borderId="36" xfId="544" applyFont="1" applyFill="1" applyBorder="1" applyAlignment="1" applyProtection="1">
      <alignment horizontal="center" vertical="center" wrapText="1"/>
    </xf>
    <xf numFmtId="167" fontId="90" fillId="16" borderId="36" xfId="544" applyNumberFormat="1" applyFont="1" applyFill="1" applyBorder="1" applyAlignment="1" applyProtection="1">
      <alignment horizontal="center" vertical="center" wrapText="1"/>
      <protection locked="0"/>
    </xf>
    <xf numFmtId="0" fontId="68" fillId="79" borderId="36" xfId="544" applyFont="1" applyFill="1" applyBorder="1" applyAlignment="1" applyProtection="1">
      <alignment horizontal="center" vertical="center" textRotation="90"/>
    </xf>
    <xf numFmtId="0" fontId="153" fillId="80" borderId="36" xfId="544" applyFont="1" applyFill="1" applyBorder="1" applyAlignment="1" applyProtection="1">
      <alignment horizontal="center" vertical="center" textRotation="90" wrapText="1"/>
    </xf>
    <xf numFmtId="49" fontId="148" fillId="0" borderId="36" xfId="544" applyNumberFormat="1" applyFont="1" applyBorder="1" applyAlignment="1" applyProtection="1">
      <alignment horizontal="center" vertical="center"/>
      <protection locked="0"/>
    </xf>
    <xf numFmtId="0" fontId="120" fillId="0" borderId="4" xfId="0" applyFont="1" applyBorder="1" applyAlignment="1">
      <alignment horizontal="left" wrapText="1"/>
    </xf>
    <xf numFmtId="0" fontId="71" fillId="0" borderId="14" xfId="0" applyFont="1" applyBorder="1"/>
    <xf numFmtId="0" fontId="71" fillId="0" borderId="5" xfId="0" applyFont="1" applyBorder="1"/>
    <xf numFmtId="164" fontId="117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8" fillId="2" borderId="4" xfId="0" applyFont="1" applyFill="1" applyBorder="1" applyAlignment="1">
      <alignment horizontal="center" wrapText="1"/>
    </xf>
    <xf numFmtId="0" fontId="52" fillId="2" borderId="4" xfId="0" applyFont="1" applyFill="1" applyBorder="1" applyAlignment="1">
      <alignment horizontal="center" wrapText="1"/>
    </xf>
    <xf numFmtId="0" fontId="117" fillId="11" borderId="4" xfId="0" applyFont="1" applyFill="1" applyBorder="1" applyAlignment="1">
      <alignment horizontal="center" vertical="center" wrapText="1"/>
    </xf>
    <xf numFmtId="0" fontId="118" fillId="2" borderId="1" xfId="0" applyFont="1" applyFill="1" applyBorder="1" applyAlignment="1">
      <alignment horizontal="center" vertical="center" wrapText="1"/>
    </xf>
    <xf numFmtId="0" fontId="71" fillId="0" borderId="6" xfId="0" applyFont="1" applyBorder="1"/>
    <xf numFmtId="0" fontId="71" fillId="0" borderId="35" xfId="0" applyFont="1" applyBorder="1"/>
    <xf numFmtId="0" fontId="119" fillId="11" borderId="4" xfId="0" applyFont="1" applyFill="1" applyBorder="1" applyAlignment="1">
      <alignment horizontal="center" vertical="center" wrapText="1"/>
    </xf>
    <xf numFmtId="0" fontId="119" fillId="15" borderId="4" xfId="0" applyFont="1" applyFill="1" applyBorder="1" applyAlignment="1">
      <alignment horizontal="center" vertical="center"/>
    </xf>
    <xf numFmtId="0" fontId="71" fillId="0" borderId="9" xfId="0" applyFont="1" applyBorder="1"/>
    <xf numFmtId="0" fontId="120" fillId="15" borderId="4" xfId="0" applyFont="1" applyFill="1" applyBorder="1" applyAlignment="1">
      <alignment horizontal="center" wrapText="1"/>
    </xf>
  </cellXfs>
  <cellStyles count="32993">
    <cellStyle name="20% - Ênfase1 10" xfId="31" xr:uid="{C5778651-8057-46CC-9E4A-C5BB61585348}"/>
    <cellStyle name="20% - Ênfase1 10 10" xfId="16907" xr:uid="{0563DAF8-4EEC-41F7-B521-B0EE74A662AA}"/>
    <cellStyle name="20% - Ênfase1 10 2" xfId="61" xr:uid="{3CBC68AC-A841-4D1B-9297-520E04A88026}"/>
    <cellStyle name="20% - Ênfase1 10 2 2" xfId="1158" xr:uid="{7AA2E1E1-B2FC-4B4E-A097-E9E029B92E45}"/>
    <cellStyle name="20% - Ênfase1 10 2 2 2" xfId="5250" xr:uid="{B09311BD-152B-4742-9EB8-09E0F60E686F}"/>
    <cellStyle name="20% - Ênfase1 10 2 2 2 2" xfId="13527" xr:uid="{E262BDFD-E2FB-48CD-B813-2B8C1604983B}"/>
    <cellStyle name="20% - Ênfase1 10 2 2 2 2 2" xfId="30007" xr:uid="{861BCBE9-1DD0-4EB3-B679-FA7122F7767D}"/>
    <cellStyle name="20% - Ênfase1 10 2 2 2 3" xfId="21970" xr:uid="{C4E9BC67-09C7-43FF-AC4C-04F6F9F1F0FD}"/>
    <cellStyle name="20% - Ênfase1 10 2 2 3" xfId="7275" xr:uid="{1F2272C8-9D0D-40A0-B78F-8CB676E19019}"/>
    <cellStyle name="20% - Ênfase1 10 2 2 3 2" xfId="15552" xr:uid="{B81E961D-2AAC-4B62-8D4F-2E6C78B118F7}"/>
    <cellStyle name="20% - Ênfase1 10 2 2 3 2 2" xfId="32007" xr:uid="{09013567-9B4C-4188-B683-23A65248B02D}"/>
    <cellStyle name="20% - Ênfase1 10 2 2 3 3" xfId="23970" xr:uid="{E024AF19-2414-4DDA-8045-74CEBE787143}"/>
    <cellStyle name="20% - Ênfase1 10 2 2 4" xfId="3215" xr:uid="{633E19FF-D1CC-443D-9FFD-6120CFBBB6B8}"/>
    <cellStyle name="20% - Ênfase1 10 2 2 4 2" xfId="11492" xr:uid="{D65C466B-DCE9-4F4B-9E43-863C0D6DAD2A}"/>
    <cellStyle name="20% - Ênfase1 10 2 2 4 2 2" xfId="28002" xr:uid="{14645F53-EC1D-4256-B72F-E67EA324112A}"/>
    <cellStyle name="20% - Ênfase1 10 2 2 4 3" xfId="19965" xr:uid="{136E714B-1F42-4404-981A-094F69CA866B}"/>
    <cellStyle name="20% - Ênfase1 10 2 2 5" xfId="9443" xr:uid="{6EE4D195-5B54-4816-8F13-F636D4E0110D}"/>
    <cellStyle name="20% - Ênfase1 10 2 2 5 2" xfId="25987" xr:uid="{E030B8E5-4031-4226-A21F-51E96E58F8DE}"/>
    <cellStyle name="20% - Ênfase1 10 2 2 6" xfId="17947" xr:uid="{FAA4250F-D144-4BE9-8371-272CB3070DE8}"/>
    <cellStyle name="20% - Ênfase1 10 2 3" xfId="649" xr:uid="{0C8805AF-1B89-4625-BC27-D0D539F9E921}"/>
    <cellStyle name="20% - Ênfase1 10 2 3 2" xfId="4755" xr:uid="{23D72513-A503-4969-8142-7795D40183D3}"/>
    <cellStyle name="20% - Ênfase1 10 2 3 2 2" xfId="13032" xr:uid="{005127C1-2EAF-4D50-8CD2-991D5C5B96F6}"/>
    <cellStyle name="20% - Ênfase1 10 2 3 2 2 2" xfId="29512" xr:uid="{393EA228-ECB2-473E-A902-658D998DB144}"/>
    <cellStyle name="20% - Ênfase1 10 2 3 2 3" xfId="21475" xr:uid="{672C4876-3C34-42FF-93D2-7F22AB38B66F}"/>
    <cellStyle name="20% - Ênfase1 10 2 3 3" xfId="6780" xr:uid="{AE127E39-3D7A-4D18-B1F8-FEF7695C66B1}"/>
    <cellStyle name="20% - Ênfase1 10 2 3 3 2" xfId="15057" xr:uid="{213358C2-143F-4787-9EF4-9B349EAA3C5A}"/>
    <cellStyle name="20% - Ênfase1 10 2 3 3 2 2" xfId="31512" xr:uid="{6660FD17-182E-4481-A01F-F8B879B3C353}"/>
    <cellStyle name="20% - Ênfase1 10 2 3 3 3" xfId="23475" xr:uid="{B1937DCA-D0FE-446B-B18C-F7D2818923C0}"/>
    <cellStyle name="20% - Ênfase1 10 2 3 4" xfId="2710" xr:uid="{E010B345-9762-423B-9C38-4E6B5743D3CF}"/>
    <cellStyle name="20% - Ênfase1 10 2 3 4 2" xfId="10987" xr:uid="{78298D4E-AE3A-4617-9FC9-00ADCF824AB8}"/>
    <cellStyle name="20% - Ênfase1 10 2 3 4 2 2" xfId="27498" xr:uid="{4A5F6D9C-5B9F-4387-89C6-B7430ECB12A7}"/>
    <cellStyle name="20% - Ênfase1 10 2 3 4 3" xfId="19461" xr:uid="{C45CC446-1BE9-4316-8E01-8BCCF33CD6A7}"/>
    <cellStyle name="20% - Ênfase1 10 2 3 5" xfId="8939" xr:uid="{5697CB48-B681-4941-96F9-485960411158}"/>
    <cellStyle name="20% - Ênfase1 10 2 3 5 2" xfId="25483" xr:uid="{4F0E9A1B-A5F5-459D-9300-AB7A74F6280F}"/>
    <cellStyle name="20% - Ênfase1 10 2 3 6" xfId="17440" xr:uid="{5B41E589-5F18-453B-A801-686B42333185}"/>
    <cellStyle name="20% - Ênfase1 10 2 4" xfId="1701" xr:uid="{F194614A-A4A0-4FBD-83AB-C40D2E14986D}"/>
    <cellStyle name="20% - Ênfase1 10 2 4 2" xfId="5788" xr:uid="{0FA3A4CC-93CD-4C3A-9EBC-5EEEA315E597}"/>
    <cellStyle name="20% - Ênfase1 10 2 4 2 2" xfId="14065" xr:uid="{65FA2FAF-147F-4ADD-B687-F278EB155F6A}"/>
    <cellStyle name="20% - Ênfase1 10 2 4 2 2 2" xfId="30520" xr:uid="{BF5810C5-753A-41AC-8908-EC602868A98D}"/>
    <cellStyle name="20% - Ênfase1 10 2 4 2 3" xfId="22483" xr:uid="{87F876EB-906E-4498-B15B-CE6EED358AA2}"/>
    <cellStyle name="20% - Ênfase1 10 2 4 3" xfId="7788" xr:uid="{AE6B2028-00AE-43A2-B839-DD0042644659}"/>
    <cellStyle name="20% - Ênfase1 10 2 4 3 2" xfId="16065" xr:uid="{8D03692F-8E87-4ABD-9138-5262CE4962B6}"/>
    <cellStyle name="20% - Ênfase1 10 2 4 3 2 2" xfId="32520" xr:uid="{B93276D7-1AAF-477D-878E-CD284FE21B52}"/>
    <cellStyle name="20% - Ênfase1 10 2 4 3 3" xfId="24483" xr:uid="{51F5B952-ABE7-4287-8B27-BC2113081B79}"/>
    <cellStyle name="20% - Ênfase1 10 2 4 4" xfId="3754" xr:uid="{908939DA-58A5-465C-93EC-E853E96D7967}"/>
    <cellStyle name="20% - Ênfase1 10 2 4 4 2" xfId="12031" xr:uid="{905DE7B3-20DA-4E8F-805B-CC72C987ADEE}"/>
    <cellStyle name="20% - Ênfase1 10 2 4 4 2 2" xfId="28516" xr:uid="{D150316B-B8AA-4EBB-B9A9-9C485BF22307}"/>
    <cellStyle name="20% - Ênfase1 10 2 4 4 3" xfId="20479" xr:uid="{09769FD6-43DC-4EC8-99A7-FD0B1A27A4EB}"/>
    <cellStyle name="20% - Ênfase1 10 2 4 5" xfId="9982" xr:uid="{A2A0731E-4CA8-4D0F-BAC7-99DEA651FAC7}"/>
    <cellStyle name="20% - Ênfase1 10 2 4 5 2" xfId="26501" xr:uid="{2288B64F-28B8-4E4F-B5F1-EC0BD5F04D9F}"/>
    <cellStyle name="20% - Ênfase1 10 2 4 6" xfId="18463" xr:uid="{E856B04D-77C6-4627-855F-B504BE1A21C5}"/>
    <cellStyle name="20% - Ênfase1 10 2 5" xfId="4251" xr:uid="{3B1BE8FA-9BA8-454C-81D6-8E99CA9556D9}"/>
    <cellStyle name="20% - Ênfase1 10 2 5 2" xfId="12528" xr:uid="{13EAF312-5ED2-42C7-A2BB-AEE91AD40225}"/>
    <cellStyle name="20% - Ênfase1 10 2 5 2 2" xfId="29013" xr:uid="{72F321DE-E572-48C6-8C8D-CF51F0C10F91}"/>
    <cellStyle name="20% - Ênfase1 10 2 5 3" xfId="20976" xr:uid="{D954F623-03DA-4A77-9EF8-8CC7787D57A9}"/>
    <cellStyle name="20% - Ênfase1 10 2 6" xfId="6282" xr:uid="{FC711AE5-EB19-41ED-8C34-3A0269AB5901}"/>
    <cellStyle name="20% - Ênfase1 10 2 6 2" xfId="14559" xr:uid="{51E680DD-C533-46B0-9570-246549C55354}"/>
    <cellStyle name="20% - Ênfase1 10 2 6 2 2" xfId="31014" xr:uid="{C91768E5-F8DA-4069-A5C7-C32D24BC0433}"/>
    <cellStyle name="20% - Ênfase1 10 2 6 3" xfId="22977" xr:uid="{0F296339-CC89-490D-804E-A118CBC14D8A}"/>
    <cellStyle name="20% - Ênfase1 10 2 7" xfId="2201" xr:uid="{890D646B-1A97-400A-8484-DD79F0818B9E}"/>
    <cellStyle name="20% - Ênfase1 10 2 7 2" xfId="10478" xr:uid="{05A21CA6-0EA8-4103-B835-C01067C05D34}"/>
    <cellStyle name="20% - Ênfase1 10 2 7 2 2" xfId="26997" xr:uid="{6B38A9A7-D2CE-41D9-AB34-3F6D1FA28FCB}"/>
    <cellStyle name="20% - Ênfase1 10 2 7 3" xfId="18960" xr:uid="{4DEB80B8-058A-4769-A59B-0CE4CEA6AEBA}"/>
    <cellStyle name="20% - Ênfase1 10 2 8" xfId="8433" xr:uid="{1B1EE1F6-2275-4EE7-9465-C1C359BEA676}"/>
    <cellStyle name="20% - Ênfase1 10 2 8 2" xfId="24982" xr:uid="{DC283745-B34E-437A-86DC-638F48A7BABA}"/>
    <cellStyle name="20% - Ênfase1 10 2 9" xfId="16930" xr:uid="{678E17A4-FD61-46B0-B7D8-D6232668313F}"/>
    <cellStyle name="20% - Ênfase1 10 3" xfId="1134" xr:uid="{8CBCEE24-ADE1-4617-829F-111806CD5DF3}"/>
    <cellStyle name="20% - Ênfase1 10 3 2" xfId="5226" xr:uid="{34780ECC-CDB0-4EBE-8086-3E1AB90042DF}"/>
    <cellStyle name="20% - Ênfase1 10 3 2 2" xfId="13503" xr:uid="{6699417C-CE51-44F9-A290-82B5FCD3187E}"/>
    <cellStyle name="20% - Ênfase1 10 3 2 2 2" xfId="29983" xr:uid="{B008A2DA-6729-4E24-9DD4-B8D99D076217}"/>
    <cellStyle name="20% - Ênfase1 10 3 2 3" xfId="21946" xr:uid="{0FA3368B-914F-4D7E-A8DD-57C6DCBC95F5}"/>
    <cellStyle name="20% - Ênfase1 10 3 3" xfId="7251" xr:uid="{C102D465-ADF9-412B-B7C4-76FDAE627B72}"/>
    <cellStyle name="20% - Ênfase1 10 3 3 2" xfId="15528" xr:uid="{765EC675-D4FD-408C-BC21-A70C6066FDF8}"/>
    <cellStyle name="20% - Ênfase1 10 3 3 2 2" xfId="31983" xr:uid="{889B29AF-D9F2-4B02-A615-E7B1E398D95B}"/>
    <cellStyle name="20% - Ênfase1 10 3 3 3" xfId="23946" xr:uid="{EBECF985-EB8C-4496-AC2A-CB2F41A687E2}"/>
    <cellStyle name="20% - Ênfase1 10 3 4" xfId="3191" xr:uid="{0838C211-5F1C-482D-ADDE-FB22855BE982}"/>
    <cellStyle name="20% - Ênfase1 10 3 4 2" xfId="11468" xr:uid="{C64FACC1-7F6F-4F83-9702-98AB7D9C874B}"/>
    <cellStyle name="20% - Ênfase1 10 3 4 2 2" xfId="27978" xr:uid="{D0E3A3D3-87C9-4C6C-9023-256169715F89}"/>
    <cellStyle name="20% - Ênfase1 10 3 4 3" xfId="19941" xr:uid="{3D9B3243-2BDE-4F3D-B652-FB33170E9A3C}"/>
    <cellStyle name="20% - Ênfase1 10 3 5" xfId="9419" xr:uid="{F5708EA7-A1A1-406C-95A7-89C43F33C4CA}"/>
    <cellStyle name="20% - Ênfase1 10 3 5 2" xfId="25963" xr:uid="{CE5E9287-EE9C-42F6-905B-F3A825CB945F}"/>
    <cellStyle name="20% - Ênfase1 10 3 6" xfId="17923" xr:uid="{7E1BC98A-55C2-459F-A038-9A931324AEE2}"/>
    <cellStyle name="20% - Ênfase1 10 4" xfId="626" xr:uid="{AEB86850-F4F4-437C-8BD7-A5D2E60CE9DB}"/>
    <cellStyle name="20% - Ênfase1 10 4 2" xfId="4732" xr:uid="{35B632C7-C8A3-4AA1-89F2-60920A0C4B9D}"/>
    <cellStyle name="20% - Ênfase1 10 4 2 2" xfId="13009" xr:uid="{9EB89A6F-6474-4A5F-B730-7CCA693E333E}"/>
    <cellStyle name="20% - Ênfase1 10 4 2 2 2" xfId="29489" xr:uid="{E5118416-7CEA-42BA-9B7E-EFB497E082B0}"/>
    <cellStyle name="20% - Ênfase1 10 4 2 3" xfId="21452" xr:uid="{663367DA-E52F-45DF-BD6B-4213F14F7182}"/>
    <cellStyle name="20% - Ênfase1 10 4 3" xfId="6757" xr:uid="{17824DA4-EBEC-4CD2-94D0-07F6475F0DE7}"/>
    <cellStyle name="20% - Ênfase1 10 4 3 2" xfId="15034" xr:uid="{FF46FECE-A4B5-49FD-8CD3-FA50C65C7E57}"/>
    <cellStyle name="20% - Ênfase1 10 4 3 2 2" xfId="31489" xr:uid="{948921F1-DD85-41F2-8101-8FE171B02B18}"/>
    <cellStyle name="20% - Ênfase1 10 4 3 3" xfId="23452" xr:uid="{B8D5D277-2F26-4A4F-B7EA-515B94AAC230}"/>
    <cellStyle name="20% - Ênfase1 10 4 4" xfId="2687" xr:uid="{2E3A59E9-782F-470B-ABAA-080201985B44}"/>
    <cellStyle name="20% - Ênfase1 10 4 4 2" xfId="10964" xr:uid="{1EFB2B39-8A02-4F33-B3C1-344EDFC60F8F}"/>
    <cellStyle name="20% - Ênfase1 10 4 4 2 2" xfId="27475" xr:uid="{D7C8D324-195D-4F44-9E1A-D9629C43B368}"/>
    <cellStyle name="20% - Ênfase1 10 4 4 3" xfId="19438" xr:uid="{9DBACCD1-C25E-45BB-AF97-DEE82BE341C4}"/>
    <cellStyle name="20% - Ênfase1 10 4 5" xfId="8916" xr:uid="{866298B3-EEFF-44A1-A509-6ACD2D0F607C}"/>
    <cellStyle name="20% - Ênfase1 10 4 5 2" xfId="25460" xr:uid="{F8DE6BB8-4530-4915-A307-66B2897E1006}"/>
    <cellStyle name="20% - Ênfase1 10 4 6" xfId="17417" xr:uid="{1D6E3308-8BC9-4017-B717-B4C8BC4D0736}"/>
    <cellStyle name="20% - Ênfase1 10 5" xfId="1678" xr:uid="{BB63B11F-96F6-435B-9532-666730F7093E}"/>
    <cellStyle name="20% - Ênfase1 10 5 2" xfId="5765" xr:uid="{B2C3292B-A31B-49AB-AB6B-37AAE833DC8F}"/>
    <cellStyle name="20% - Ênfase1 10 5 2 2" xfId="14042" xr:uid="{CE1E03B8-0F86-4925-82A6-CF4210FEE806}"/>
    <cellStyle name="20% - Ênfase1 10 5 2 2 2" xfId="30497" xr:uid="{249C5442-A7A7-4DDF-85A7-F8FDEED043AB}"/>
    <cellStyle name="20% - Ênfase1 10 5 2 3" xfId="22460" xr:uid="{53B58F8C-8A17-495E-BB1A-4A4D0C3A4131}"/>
    <cellStyle name="20% - Ênfase1 10 5 3" xfId="7765" xr:uid="{1670E6EE-6302-4952-9AB3-0076FF58D1D2}"/>
    <cellStyle name="20% - Ênfase1 10 5 3 2" xfId="16042" xr:uid="{BB2FD844-7014-450F-B0CF-DD7959DD21FE}"/>
    <cellStyle name="20% - Ênfase1 10 5 3 2 2" xfId="32497" xr:uid="{D73E09F2-B045-41BA-8A20-2C5B5991B7F7}"/>
    <cellStyle name="20% - Ênfase1 10 5 3 3" xfId="24460" xr:uid="{2829C594-B36C-455D-B5B3-ECD98E09F771}"/>
    <cellStyle name="20% - Ênfase1 10 5 4" xfId="3731" xr:uid="{02F38C63-375E-4C3F-8EAC-27AFD3B3A8D0}"/>
    <cellStyle name="20% - Ênfase1 10 5 4 2" xfId="12008" xr:uid="{19EB7FA0-40E8-42E0-A52E-DCD41ADB6F9B}"/>
    <cellStyle name="20% - Ênfase1 10 5 4 2 2" xfId="28493" xr:uid="{DA184795-69BE-4597-93BA-52D9FBF2FD4D}"/>
    <cellStyle name="20% - Ênfase1 10 5 4 3" xfId="20456" xr:uid="{0D38EB04-A66D-4463-A3C3-E220D74CD95B}"/>
    <cellStyle name="20% - Ênfase1 10 5 5" xfId="9959" xr:uid="{6FA101B4-CBC1-45C6-A35B-25B0F9795F94}"/>
    <cellStyle name="20% - Ênfase1 10 5 5 2" xfId="26478" xr:uid="{38FD18D2-C766-4E84-967B-166BEF5EA652}"/>
    <cellStyle name="20% - Ênfase1 10 5 6" xfId="18440" xr:uid="{9F25EB46-9DDE-41DB-A36E-2D56A01CEE04}"/>
    <cellStyle name="20% - Ênfase1 10 6" xfId="4228" xr:uid="{E42A79CE-D1EF-4D15-8240-D89436D1205D}"/>
    <cellStyle name="20% - Ênfase1 10 6 2" xfId="12505" xr:uid="{716DD73C-FA93-4BAB-AD1C-EB9A50AEDCBC}"/>
    <cellStyle name="20% - Ênfase1 10 6 2 2" xfId="28990" xr:uid="{AEF0E336-2986-4D96-BD68-97413FD271EC}"/>
    <cellStyle name="20% - Ênfase1 10 6 3" xfId="20953" xr:uid="{6C7F96AF-AA88-4E38-8B54-847ACC6387B3}"/>
    <cellStyle name="20% - Ênfase1 10 7" xfId="6259" xr:uid="{1E0B3620-EE58-47AB-A4DD-6066E15ACF86}"/>
    <cellStyle name="20% - Ênfase1 10 7 2" xfId="14536" xr:uid="{25130AA6-4868-4A38-8885-C453B1AC4C44}"/>
    <cellStyle name="20% - Ênfase1 10 7 2 2" xfId="30991" xr:uid="{68909EF3-9E2B-4BF1-8FB1-185E583C1D0C}"/>
    <cellStyle name="20% - Ênfase1 10 7 3" xfId="22954" xr:uid="{0D06FF6F-7DA5-4440-A682-4D4F956400B0}"/>
    <cellStyle name="20% - Ênfase1 10 8" xfId="2178" xr:uid="{18237CF3-B58B-4FA1-B728-6B370B99C5D0}"/>
    <cellStyle name="20% - Ênfase1 10 8 2" xfId="10455" xr:uid="{C87A2982-72BF-4FB1-A029-A92F1D2CB379}"/>
    <cellStyle name="20% - Ênfase1 10 8 2 2" xfId="26974" xr:uid="{37954FF1-C831-4A28-A493-F877D1FC7D54}"/>
    <cellStyle name="20% - Ênfase1 10 8 3" xfId="18937" xr:uid="{DD0463BF-117C-42C3-B047-3A9E51921DD5}"/>
    <cellStyle name="20% - Ênfase1 10 9" xfId="8410" xr:uid="{C26C55F6-B161-41AB-B480-673DAB6234FE}"/>
    <cellStyle name="20% - Ênfase1 10 9 2" xfId="24959" xr:uid="{564618F0-0B16-40FB-878A-77B23958D774}"/>
    <cellStyle name="20% - Ênfase1 11" xfId="65" xr:uid="{02977EF6-D572-47F0-A715-E7CAC1B36253}"/>
    <cellStyle name="20% - Ênfase1 11 10" xfId="16933" xr:uid="{EC459054-77D5-484D-99DC-0D2771BC8577}"/>
    <cellStyle name="20% - Ênfase1 11 2" xfId="53" xr:uid="{B45506B6-E16C-45C0-9F4B-671569BA51A6}"/>
    <cellStyle name="20% - Ênfase1 11 2 2" xfId="1152" xr:uid="{DD487A84-04FB-4F9E-B0ED-CE8EA926E780}"/>
    <cellStyle name="20% - Ênfase1 11 2 2 2" xfId="5244" xr:uid="{87288020-ACF3-4F2C-8866-FE02A1D38022}"/>
    <cellStyle name="20% - Ênfase1 11 2 2 2 2" xfId="13521" xr:uid="{43E0D617-FE67-493D-A7A9-15534572A83C}"/>
    <cellStyle name="20% - Ênfase1 11 2 2 2 2 2" xfId="30001" xr:uid="{DDAF4B5B-89FB-4364-8E8E-71272A0F79EC}"/>
    <cellStyle name="20% - Ênfase1 11 2 2 2 3" xfId="21964" xr:uid="{96B4032F-EA11-4964-B6E2-20AA8816E6E9}"/>
    <cellStyle name="20% - Ênfase1 11 2 2 3" xfId="7269" xr:uid="{A77E6B7C-BCBB-432F-AA56-BC89BE7C2A7D}"/>
    <cellStyle name="20% - Ênfase1 11 2 2 3 2" xfId="15546" xr:uid="{6859583E-B5C4-420A-B407-F9FACC2F90CB}"/>
    <cellStyle name="20% - Ênfase1 11 2 2 3 2 2" xfId="32001" xr:uid="{69A74FD8-57FE-4E4F-802C-627CF5DACDB5}"/>
    <cellStyle name="20% - Ênfase1 11 2 2 3 3" xfId="23964" xr:uid="{4294FAE7-C38C-499D-B60E-4D46E63D5D8F}"/>
    <cellStyle name="20% - Ênfase1 11 2 2 4" xfId="3209" xr:uid="{8650242D-9860-4EF3-A951-5C7E31497678}"/>
    <cellStyle name="20% - Ênfase1 11 2 2 4 2" xfId="11486" xr:uid="{F36E8C0A-1803-4106-A1D8-C178FFC77136}"/>
    <cellStyle name="20% - Ênfase1 11 2 2 4 2 2" xfId="27996" xr:uid="{8C866152-518A-4245-9A94-083C417CA9D4}"/>
    <cellStyle name="20% - Ênfase1 11 2 2 4 3" xfId="19959" xr:uid="{34E63E41-C424-4803-920E-253DD29A25A3}"/>
    <cellStyle name="20% - Ênfase1 11 2 2 5" xfId="9437" xr:uid="{5130732B-4187-46DB-9376-928AFCBA5F6C}"/>
    <cellStyle name="20% - Ênfase1 11 2 2 5 2" xfId="25981" xr:uid="{2139FD04-692A-4EF8-8274-CC892FD13271}"/>
    <cellStyle name="20% - Ênfase1 11 2 2 6" xfId="17941" xr:uid="{FC9C2DFA-A5DA-4C99-B9D0-2E19E26F2A1F}"/>
    <cellStyle name="20% - Ênfase1 11 2 3" xfId="643" xr:uid="{7887D472-F1B5-455E-B7E9-0EC9A8FEC094}"/>
    <cellStyle name="20% - Ênfase1 11 2 3 2" xfId="4749" xr:uid="{BFE1807E-7E5B-4033-9140-F7309CA8DA60}"/>
    <cellStyle name="20% - Ênfase1 11 2 3 2 2" xfId="13026" xr:uid="{090D42BB-3B45-4F55-8DDC-D06052EEF67E}"/>
    <cellStyle name="20% - Ênfase1 11 2 3 2 2 2" xfId="29506" xr:uid="{7B7CE02C-640C-4F4C-8E22-9C4EFE492879}"/>
    <cellStyle name="20% - Ênfase1 11 2 3 2 3" xfId="21469" xr:uid="{76E302A5-E865-4937-A767-20C6260E50DF}"/>
    <cellStyle name="20% - Ênfase1 11 2 3 3" xfId="6774" xr:uid="{5ABB62D5-9DE9-4936-BE2A-AB97AE4F6DA1}"/>
    <cellStyle name="20% - Ênfase1 11 2 3 3 2" xfId="15051" xr:uid="{A1943334-F879-4D0A-9013-52223F2FEC59}"/>
    <cellStyle name="20% - Ênfase1 11 2 3 3 2 2" xfId="31506" xr:uid="{0E3D91C1-B7B1-4AA7-9044-01FD7702B9CD}"/>
    <cellStyle name="20% - Ênfase1 11 2 3 3 3" xfId="23469" xr:uid="{45BFBCCF-E9F3-4ADC-9DA3-E4DFB56AA1DF}"/>
    <cellStyle name="20% - Ênfase1 11 2 3 4" xfId="2704" xr:uid="{6E7BD129-CB48-431E-AFF4-96E93A325E11}"/>
    <cellStyle name="20% - Ênfase1 11 2 3 4 2" xfId="10981" xr:uid="{A101DBF0-7EDF-42FD-96F0-8C4A5A5FF3C9}"/>
    <cellStyle name="20% - Ênfase1 11 2 3 4 2 2" xfId="27492" xr:uid="{BDE1BC0A-CD91-43BC-8B3C-597789C8F5D9}"/>
    <cellStyle name="20% - Ênfase1 11 2 3 4 3" xfId="19455" xr:uid="{88114982-3D8F-4FDA-B53B-18E6EC7E70B6}"/>
    <cellStyle name="20% - Ênfase1 11 2 3 5" xfId="8933" xr:uid="{22570C48-1EF9-4D9A-9A42-8EBA25D61AD5}"/>
    <cellStyle name="20% - Ênfase1 11 2 3 5 2" xfId="25477" xr:uid="{B679872E-7B23-41C0-8877-95FD2A112F10}"/>
    <cellStyle name="20% - Ênfase1 11 2 3 6" xfId="17434" xr:uid="{3FC02B1F-3DFD-4B5A-A849-9BEC4B4743F2}"/>
    <cellStyle name="20% - Ênfase1 11 2 4" xfId="1695" xr:uid="{E507F4A4-9692-44B7-AB33-7DF38423B7DB}"/>
    <cellStyle name="20% - Ênfase1 11 2 4 2" xfId="5782" xr:uid="{DF1CEF8A-1E8C-4419-92AC-992A5CB881FA}"/>
    <cellStyle name="20% - Ênfase1 11 2 4 2 2" xfId="14059" xr:uid="{9A2D8192-F019-45E4-AF95-63A4CC195000}"/>
    <cellStyle name="20% - Ênfase1 11 2 4 2 2 2" xfId="30514" xr:uid="{0B0C1BA1-EA24-433A-BC8F-5552AEFB2B80}"/>
    <cellStyle name="20% - Ênfase1 11 2 4 2 3" xfId="22477" xr:uid="{6FD0C9E1-E20C-49FC-AC32-30833DB354DB}"/>
    <cellStyle name="20% - Ênfase1 11 2 4 3" xfId="7782" xr:uid="{40EDB09F-8C7B-494F-8239-C85E0EF7242C}"/>
    <cellStyle name="20% - Ênfase1 11 2 4 3 2" xfId="16059" xr:uid="{46A0EBB5-DDD7-459D-A95E-03FF3D71F195}"/>
    <cellStyle name="20% - Ênfase1 11 2 4 3 2 2" xfId="32514" xr:uid="{1CD3B31E-DFB8-4C88-83BC-EFC8E992554E}"/>
    <cellStyle name="20% - Ênfase1 11 2 4 3 3" xfId="24477" xr:uid="{6CA4B7C6-E91E-4A1C-906C-51A0C5ACC9D0}"/>
    <cellStyle name="20% - Ênfase1 11 2 4 4" xfId="3748" xr:uid="{050EE225-561C-4531-972C-D74E91000798}"/>
    <cellStyle name="20% - Ênfase1 11 2 4 4 2" xfId="12025" xr:uid="{EE265B87-02ED-4820-A7B7-BB11E1EB2BD6}"/>
    <cellStyle name="20% - Ênfase1 11 2 4 4 2 2" xfId="28510" xr:uid="{CE27AA0A-5B7E-42A5-B84F-609F9BAC5585}"/>
    <cellStyle name="20% - Ênfase1 11 2 4 4 3" xfId="20473" xr:uid="{ADD7C683-8633-4D02-94C8-59290ADBFECA}"/>
    <cellStyle name="20% - Ênfase1 11 2 4 5" xfId="9976" xr:uid="{43CAD3CE-C66C-41EA-A93A-7069FD8A8C0E}"/>
    <cellStyle name="20% - Ênfase1 11 2 4 5 2" xfId="26495" xr:uid="{275B3A35-95C3-4B24-9675-157289B576D4}"/>
    <cellStyle name="20% - Ênfase1 11 2 4 6" xfId="18457" xr:uid="{F97B8AC2-7AF4-4B97-B4F5-AA72A42F0E3F}"/>
    <cellStyle name="20% - Ênfase1 11 2 5" xfId="4245" xr:uid="{476D74BD-529D-45B3-9438-817546F3160C}"/>
    <cellStyle name="20% - Ênfase1 11 2 5 2" xfId="12522" xr:uid="{915332F2-326D-4444-B7C3-312277B14265}"/>
    <cellStyle name="20% - Ênfase1 11 2 5 2 2" xfId="29007" xr:uid="{143BCAEA-3911-43BA-A3FD-E046B0054262}"/>
    <cellStyle name="20% - Ênfase1 11 2 5 3" xfId="20970" xr:uid="{B302DA44-47CA-44A1-8109-DC9B40E6ECCB}"/>
    <cellStyle name="20% - Ênfase1 11 2 6" xfId="6276" xr:uid="{9CA564D9-1817-42DF-8FA8-C3D5E9C4D4B5}"/>
    <cellStyle name="20% - Ênfase1 11 2 6 2" xfId="14553" xr:uid="{C184176C-0AE8-45B0-B254-B854D6AF7A78}"/>
    <cellStyle name="20% - Ênfase1 11 2 6 2 2" xfId="31008" xr:uid="{A0852C8F-5564-498B-AEEE-D1701014D7FE}"/>
    <cellStyle name="20% - Ênfase1 11 2 6 3" xfId="22971" xr:uid="{915DC5B2-390B-478C-8233-90819C9D49BD}"/>
    <cellStyle name="20% - Ênfase1 11 2 7" xfId="2195" xr:uid="{005AF1C6-8CC8-4248-9DA9-9B1FD518DF9F}"/>
    <cellStyle name="20% - Ênfase1 11 2 7 2" xfId="10472" xr:uid="{E76E6A68-47EF-449F-9AC5-0C39ECD341A9}"/>
    <cellStyle name="20% - Ênfase1 11 2 7 2 2" xfId="26991" xr:uid="{FF5E5F05-893C-440D-BBDF-9FE99AD1D0D2}"/>
    <cellStyle name="20% - Ênfase1 11 2 7 3" xfId="18954" xr:uid="{C958F5BE-5F3B-4F64-99F1-1BC3755B4DDF}"/>
    <cellStyle name="20% - Ênfase1 11 2 8" xfId="8427" xr:uid="{70F38424-6F28-44AE-B057-B47A31A99A16}"/>
    <cellStyle name="20% - Ênfase1 11 2 8 2" xfId="24976" xr:uid="{2614E4D0-D7C7-4672-B3D9-4C85074DA5D0}"/>
    <cellStyle name="20% - Ênfase1 11 2 9" xfId="16924" xr:uid="{F5616E68-B1D5-4BD3-AC07-6C659F278D2C}"/>
    <cellStyle name="20% - Ênfase1 11 3" xfId="1162" xr:uid="{2A2C8B1E-6F20-4872-B42B-6CF9218A8FCE}"/>
    <cellStyle name="20% - Ênfase1 11 3 2" xfId="5254" xr:uid="{EA184239-8CBC-4CBB-BDCF-B1C2C120087A}"/>
    <cellStyle name="20% - Ênfase1 11 3 2 2" xfId="13531" xr:uid="{A30B580E-03F1-4E04-815A-F75FF48321A1}"/>
    <cellStyle name="20% - Ênfase1 11 3 2 2 2" xfId="30011" xr:uid="{9E1C9F3B-C1EF-465B-B6A4-B9E38616A8BA}"/>
    <cellStyle name="20% - Ênfase1 11 3 2 3" xfId="21974" xr:uid="{B0B36A00-DE98-43F6-BE82-161038FB43AE}"/>
    <cellStyle name="20% - Ênfase1 11 3 3" xfId="7279" xr:uid="{1AC0BB03-6FAC-4D5E-A41C-E807925E7A7B}"/>
    <cellStyle name="20% - Ênfase1 11 3 3 2" xfId="15556" xr:uid="{F5DEF788-CBAD-4927-8D95-2D6878E9F8DE}"/>
    <cellStyle name="20% - Ênfase1 11 3 3 2 2" xfId="32011" xr:uid="{513DB32E-FD76-4513-A3CD-153BE7995335}"/>
    <cellStyle name="20% - Ênfase1 11 3 3 3" xfId="23974" xr:uid="{D054E791-6365-422C-82B6-24ADCF90FF70}"/>
    <cellStyle name="20% - Ênfase1 11 3 4" xfId="3219" xr:uid="{10B9FB8C-8170-4DF6-9819-E1FBB4138EB6}"/>
    <cellStyle name="20% - Ênfase1 11 3 4 2" xfId="11496" xr:uid="{507A5C55-1CEB-46B1-ABF3-58916841A86D}"/>
    <cellStyle name="20% - Ênfase1 11 3 4 2 2" xfId="28006" xr:uid="{6D0F211F-6AB8-4CE5-9BE5-EA39E63A010B}"/>
    <cellStyle name="20% - Ênfase1 11 3 4 3" xfId="19969" xr:uid="{B46FFFDC-BEAF-464D-9FB3-BF12F2D2F6B8}"/>
    <cellStyle name="20% - Ênfase1 11 3 5" xfId="9447" xr:uid="{6996F61E-D11D-40B8-9F9E-68E2D789D313}"/>
    <cellStyle name="20% - Ênfase1 11 3 5 2" xfId="25991" xr:uid="{F00C9963-0BB1-4F36-A9A8-24C9857BEB6A}"/>
    <cellStyle name="20% - Ênfase1 11 3 6" xfId="17951" xr:uid="{B2C1D267-FD06-4F60-A8B6-6863D32B5AFC}"/>
    <cellStyle name="20% - Ênfase1 11 4" xfId="652" xr:uid="{23ADF0A2-8329-4427-AEAF-9F7B18C3B558}"/>
    <cellStyle name="20% - Ênfase1 11 4 2" xfId="4758" xr:uid="{9225FD82-2D0C-47C1-86DD-C185BBBF285B}"/>
    <cellStyle name="20% - Ênfase1 11 4 2 2" xfId="13035" xr:uid="{DFAF4D23-C867-42D3-A517-2C08F7F13E66}"/>
    <cellStyle name="20% - Ênfase1 11 4 2 2 2" xfId="29515" xr:uid="{EF9E4340-ACC6-4A24-AF3B-AB3290B291A7}"/>
    <cellStyle name="20% - Ênfase1 11 4 2 3" xfId="21478" xr:uid="{BE9CC1B0-7FD4-4A97-92DA-9966E1D293F7}"/>
    <cellStyle name="20% - Ênfase1 11 4 3" xfId="6783" xr:uid="{41E71512-4955-424D-AD69-8AAA92C3120F}"/>
    <cellStyle name="20% - Ênfase1 11 4 3 2" xfId="15060" xr:uid="{8DBCE5E9-F24C-4A65-9709-E63D323172AC}"/>
    <cellStyle name="20% - Ênfase1 11 4 3 2 2" xfId="31515" xr:uid="{51794A0D-8329-497E-B11A-14ABC7E2C3CA}"/>
    <cellStyle name="20% - Ênfase1 11 4 3 3" xfId="23478" xr:uid="{BAEFF0B7-3B4C-4072-A6D9-7C4130E01CFC}"/>
    <cellStyle name="20% - Ênfase1 11 4 4" xfId="2713" xr:uid="{F13ABD58-13E2-4E21-9DDB-E3AD964848A3}"/>
    <cellStyle name="20% - Ênfase1 11 4 4 2" xfId="10990" xr:uid="{7E1F966B-9589-4C51-BC6F-14DFA0B978A2}"/>
    <cellStyle name="20% - Ênfase1 11 4 4 2 2" xfId="27501" xr:uid="{29FBBD6B-C959-46B9-8204-8E193BD74B82}"/>
    <cellStyle name="20% - Ênfase1 11 4 4 3" xfId="19464" xr:uid="{317C5EE7-B0E0-45CE-996A-EA8A877B64B2}"/>
    <cellStyle name="20% - Ênfase1 11 4 5" xfId="8942" xr:uid="{6CFBB121-AC74-4862-91FA-69F048637DD7}"/>
    <cellStyle name="20% - Ênfase1 11 4 5 2" xfId="25486" xr:uid="{C7B0F4E9-90C1-4BD3-A5E7-6A6EECAD4D6C}"/>
    <cellStyle name="20% - Ênfase1 11 4 6" xfId="17443" xr:uid="{E84DE328-1F39-4923-B0B8-169D44B7FAE6}"/>
    <cellStyle name="20% - Ênfase1 11 5" xfId="1704" xr:uid="{BCDCB778-C2AB-4359-B024-7861E416EC27}"/>
    <cellStyle name="20% - Ênfase1 11 5 2" xfId="5791" xr:uid="{66CD9E5C-BC80-433B-B572-B404F6403755}"/>
    <cellStyle name="20% - Ênfase1 11 5 2 2" xfId="14068" xr:uid="{38551630-32B6-4881-8262-6DBC6F028D5E}"/>
    <cellStyle name="20% - Ênfase1 11 5 2 2 2" xfId="30523" xr:uid="{F98EEB1D-443F-4659-B074-AAE6F455EBAB}"/>
    <cellStyle name="20% - Ênfase1 11 5 2 3" xfId="22486" xr:uid="{2508BCB0-1BAE-4CBD-ABFE-D282E0D34497}"/>
    <cellStyle name="20% - Ênfase1 11 5 3" xfId="7791" xr:uid="{4FC3A55A-8884-45C2-BD0F-FBC4C6B27524}"/>
    <cellStyle name="20% - Ênfase1 11 5 3 2" xfId="16068" xr:uid="{3F32319A-F3FB-4C9E-B044-E05D5D43987C}"/>
    <cellStyle name="20% - Ênfase1 11 5 3 2 2" xfId="32523" xr:uid="{4BD50730-8D6D-441B-B1B4-5C8F38EF5965}"/>
    <cellStyle name="20% - Ênfase1 11 5 3 3" xfId="24486" xr:uid="{14A592D4-CCF8-47C5-81F7-B318B3F3B68A}"/>
    <cellStyle name="20% - Ênfase1 11 5 4" xfId="3757" xr:uid="{591EEADC-2EA4-433E-ACE7-9E27D7864DE3}"/>
    <cellStyle name="20% - Ênfase1 11 5 4 2" xfId="12034" xr:uid="{D7D23889-2B09-41BE-ADCE-77C3A4417708}"/>
    <cellStyle name="20% - Ênfase1 11 5 4 2 2" xfId="28519" xr:uid="{35E6BC09-12E8-4CEE-803F-CB8EE0468666}"/>
    <cellStyle name="20% - Ênfase1 11 5 4 3" xfId="20482" xr:uid="{470E4176-0340-4DA7-B272-1EB7F0BF6348}"/>
    <cellStyle name="20% - Ênfase1 11 5 5" xfId="9985" xr:uid="{1DB6F88A-6FC0-4FD9-BB89-9497BEA760FC}"/>
    <cellStyle name="20% - Ênfase1 11 5 5 2" xfId="26504" xr:uid="{FCF02D64-AA7C-4C58-8567-6EE416FB6409}"/>
    <cellStyle name="20% - Ênfase1 11 5 6" xfId="18466" xr:uid="{0AB749A7-F59D-4ED2-9D8C-EE4FB0400B8D}"/>
    <cellStyle name="20% - Ênfase1 11 6" xfId="4254" xr:uid="{0EE51502-5CAE-481D-9D54-4BABDF6EAABF}"/>
    <cellStyle name="20% - Ênfase1 11 6 2" xfId="12531" xr:uid="{D4177A35-E63C-44BC-AADA-56D43E2C1B31}"/>
    <cellStyle name="20% - Ênfase1 11 6 2 2" xfId="29016" xr:uid="{63D25751-380D-409F-84D1-B0D8AF943009}"/>
    <cellStyle name="20% - Ênfase1 11 6 3" xfId="20979" xr:uid="{E3B8635B-1EFA-4C4A-80B6-67F6C69ABEF5}"/>
    <cellStyle name="20% - Ênfase1 11 7" xfId="6285" xr:uid="{DC3653DF-644F-4ADD-A241-0F04B1D94989}"/>
    <cellStyle name="20% - Ênfase1 11 7 2" xfId="14562" xr:uid="{36EA7BEE-F7FC-422B-89B4-9BAABCCDD239}"/>
    <cellStyle name="20% - Ênfase1 11 7 2 2" xfId="31017" xr:uid="{6FC617ED-AE9C-466E-8DB1-2B6CC5911089}"/>
    <cellStyle name="20% - Ênfase1 11 7 3" xfId="22980" xr:uid="{29866DB8-9BCD-48CC-A718-3A09A7A2C304}"/>
    <cellStyle name="20% - Ênfase1 11 8" xfId="2205" xr:uid="{E4B78A06-4C34-479B-9882-5502B5E511EC}"/>
    <cellStyle name="20% - Ênfase1 11 8 2" xfId="10482" xr:uid="{577F789C-99E1-4092-8F06-36E2165240FC}"/>
    <cellStyle name="20% - Ênfase1 11 8 2 2" xfId="27000" xr:uid="{80A29B39-EB51-4A03-8684-F37538EE6346}"/>
    <cellStyle name="20% - Ênfase1 11 8 3" xfId="18963" xr:uid="{B7C12F87-33B9-4A8C-9070-A899E31E43B2}"/>
    <cellStyle name="20% - Ênfase1 11 9" xfId="8436" xr:uid="{1B384C9A-93CF-4432-804B-24BD81E82046}"/>
    <cellStyle name="20% - Ênfase1 11 9 2" xfId="24985" xr:uid="{F0025518-8E3E-4F7B-878C-FC0C9ADC3082}"/>
    <cellStyle name="20% - Ênfase1 12" xfId="49" xr:uid="{5814A2E2-FF9D-4586-9367-C7D18E561EAD}"/>
    <cellStyle name="20% - Ênfase1 12 2" xfId="1149" xr:uid="{D1227ED2-5D2A-4D81-A7D7-FAB017CCF6E1}"/>
    <cellStyle name="20% - Ênfase1 12 2 2" xfId="5241" xr:uid="{F2D533C8-304C-49A3-AEB2-B69A2A6CAEF3}"/>
    <cellStyle name="20% - Ênfase1 12 2 2 2" xfId="13518" xr:uid="{BBBE0276-B68F-4A98-80DC-94D2EF9E38C1}"/>
    <cellStyle name="20% - Ênfase1 12 2 2 2 2" xfId="29998" xr:uid="{B6F0AAA4-215D-4265-AFD8-13EB1D740F63}"/>
    <cellStyle name="20% - Ênfase1 12 2 2 3" xfId="21961" xr:uid="{AE229835-1106-4516-AC7A-394533E7EE98}"/>
    <cellStyle name="20% - Ênfase1 12 2 3" xfId="7266" xr:uid="{42ED19C8-3176-4F31-B725-D62892EF347D}"/>
    <cellStyle name="20% - Ênfase1 12 2 3 2" xfId="15543" xr:uid="{70EFD433-8F6A-45B0-8C5F-85D4865F1CC1}"/>
    <cellStyle name="20% - Ênfase1 12 2 3 2 2" xfId="31998" xr:uid="{79813A31-3602-42E8-B5FF-0DC842875774}"/>
    <cellStyle name="20% - Ênfase1 12 2 3 3" xfId="23961" xr:uid="{580FB6FC-E0D0-4F37-BECA-16DE693C172F}"/>
    <cellStyle name="20% - Ênfase1 12 2 4" xfId="3206" xr:uid="{F889303C-46B7-4E47-A167-5F77E3444C0D}"/>
    <cellStyle name="20% - Ênfase1 12 2 4 2" xfId="11483" xr:uid="{AEECCD99-175C-41DE-81E6-CE1D9B4118CE}"/>
    <cellStyle name="20% - Ênfase1 12 2 4 2 2" xfId="27993" xr:uid="{B6870B05-6078-434B-9CFB-0C7957C49D43}"/>
    <cellStyle name="20% - Ênfase1 12 2 4 3" xfId="19956" xr:uid="{F398A069-47E2-4164-BB5B-B81C8E2116C2}"/>
    <cellStyle name="20% - Ênfase1 12 2 5" xfId="9434" xr:uid="{E32C0D11-6BFF-4E2C-B9A6-038A6E530AB5}"/>
    <cellStyle name="20% - Ênfase1 12 2 5 2" xfId="25978" xr:uid="{DA7C21EF-39D5-4897-8977-F600290C24C4}"/>
    <cellStyle name="20% - Ênfase1 12 2 6" xfId="17938" xr:uid="{B9628DCC-D298-4BD8-AE4F-77DA40CA3ADA}"/>
    <cellStyle name="20% - Ênfase1 12 3" xfId="640" xr:uid="{C0C1D2F9-5637-49C6-AC33-FCE235AE67BB}"/>
    <cellStyle name="20% - Ênfase1 12 3 2" xfId="4746" xr:uid="{FD149844-9831-4356-A7CD-CDC59DAB30D6}"/>
    <cellStyle name="20% - Ênfase1 12 3 2 2" xfId="13023" xr:uid="{E6C41D7F-60E5-4351-8AA1-6BA1E2E0DEA5}"/>
    <cellStyle name="20% - Ênfase1 12 3 2 2 2" xfId="29503" xr:uid="{050FBD3E-2D1D-4C1F-BC7E-463F9C57009A}"/>
    <cellStyle name="20% - Ênfase1 12 3 2 3" xfId="21466" xr:uid="{CA956ACD-B269-42F9-8B65-4B2D4B04379E}"/>
    <cellStyle name="20% - Ênfase1 12 3 3" xfId="6771" xr:uid="{704428EB-601D-4647-9E32-21B04F55EC90}"/>
    <cellStyle name="20% - Ênfase1 12 3 3 2" xfId="15048" xr:uid="{915EB210-3B1C-4DF7-AD9E-DA68EB6A3CF1}"/>
    <cellStyle name="20% - Ênfase1 12 3 3 2 2" xfId="31503" xr:uid="{1622FC01-24EB-4B7A-A49E-D4078500AF4C}"/>
    <cellStyle name="20% - Ênfase1 12 3 3 3" xfId="23466" xr:uid="{8C24462F-0E44-42F5-88E7-33B1EE2119F2}"/>
    <cellStyle name="20% - Ênfase1 12 3 4" xfId="2701" xr:uid="{E015C8F1-082D-458A-BC07-6EA501DB79BC}"/>
    <cellStyle name="20% - Ênfase1 12 3 4 2" xfId="10978" xr:uid="{8A9ED097-D8A2-4F7A-90D8-3EE2E3BA0CBA}"/>
    <cellStyle name="20% - Ênfase1 12 3 4 2 2" xfId="27489" xr:uid="{5C1CC33D-FBC3-450B-A46A-9300DD60832C}"/>
    <cellStyle name="20% - Ênfase1 12 3 4 3" xfId="19452" xr:uid="{FD6B671A-71FD-4564-8C79-9C459179B8FF}"/>
    <cellStyle name="20% - Ênfase1 12 3 5" xfId="8930" xr:uid="{C81CCDA1-2A57-4CFE-BD70-856704AEA0FF}"/>
    <cellStyle name="20% - Ênfase1 12 3 5 2" xfId="25474" xr:uid="{4AD01D39-EA0C-425C-B7FB-D7817EDE42A1}"/>
    <cellStyle name="20% - Ênfase1 12 3 6" xfId="17431" xr:uid="{EEA421D2-A943-493D-9E8C-59CC46975291}"/>
    <cellStyle name="20% - Ênfase1 12 4" xfId="1692" xr:uid="{420AAE53-4E2E-4F0E-84A6-8C99741CDC36}"/>
    <cellStyle name="20% - Ênfase1 12 4 2" xfId="5779" xr:uid="{E9F8E5DD-C3D7-47FB-9E99-AFCDB6F41C71}"/>
    <cellStyle name="20% - Ênfase1 12 4 2 2" xfId="14056" xr:uid="{78EF2D89-9A67-4F53-B8E9-C41710DB2AA4}"/>
    <cellStyle name="20% - Ênfase1 12 4 2 2 2" xfId="30511" xr:uid="{3BEAFFA9-0C59-4757-BEFE-13E3C1DD7797}"/>
    <cellStyle name="20% - Ênfase1 12 4 2 3" xfId="22474" xr:uid="{B7371046-B96B-4CA9-8EE7-8F4176D42D7F}"/>
    <cellStyle name="20% - Ênfase1 12 4 3" xfId="7779" xr:uid="{27F564ED-D5C1-4256-AEBE-1B204A1835E8}"/>
    <cellStyle name="20% - Ênfase1 12 4 3 2" xfId="16056" xr:uid="{637AC58C-67B5-4041-8E9A-A9CA779AD655}"/>
    <cellStyle name="20% - Ênfase1 12 4 3 2 2" xfId="32511" xr:uid="{B10457FE-3058-4F7A-8779-CF47DE4C5FA7}"/>
    <cellStyle name="20% - Ênfase1 12 4 3 3" xfId="24474" xr:uid="{6FCEB206-8E86-4221-A4B7-949D4CE9AC76}"/>
    <cellStyle name="20% - Ênfase1 12 4 4" xfId="3745" xr:uid="{777FA814-DC20-494C-B0B6-2C047C734AF7}"/>
    <cellStyle name="20% - Ênfase1 12 4 4 2" xfId="12022" xr:uid="{4A15F2D2-BEB0-44FA-9C82-A3DB0147E6E9}"/>
    <cellStyle name="20% - Ênfase1 12 4 4 2 2" xfId="28507" xr:uid="{76DBD8A8-DAF5-4BDE-BEC7-A81CE67ABE05}"/>
    <cellStyle name="20% - Ênfase1 12 4 4 3" xfId="20470" xr:uid="{9D9620E5-987C-4735-A6B7-2D19C98B1A63}"/>
    <cellStyle name="20% - Ênfase1 12 4 5" xfId="9973" xr:uid="{0C2A388A-A811-41A2-BA39-4415A2B472DF}"/>
    <cellStyle name="20% - Ênfase1 12 4 5 2" xfId="26492" xr:uid="{CB03F447-C35B-4807-BF17-1A8186FE9802}"/>
    <cellStyle name="20% - Ênfase1 12 4 6" xfId="18454" xr:uid="{361BBCBB-DB63-4A77-BFD6-3AAD126CFA32}"/>
    <cellStyle name="20% - Ênfase1 12 5" xfId="4242" xr:uid="{0674C73A-BD49-405C-A70A-6B0A21AF7930}"/>
    <cellStyle name="20% - Ênfase1 12 5 2" xfId="12519" xr:uid="{CDDA2ADE-82BE-4657-A089-AF07EBB1FAB6}"/>
    <cellStyle name="20% - Ênfase1 12 5 2 2" xfId="29004" xr:uid="{C6AA5013-FAD6-40E5-B9EE-89D2DB829E16}"/>
    <cellStyle name="20% - Ênfase1 12 5 3" xfId="20967" xr:uid="{284FCD64-8F8A-4A3E-88AE-CBFE22B8E793}"/>
    <cellStyle name="20% - Ênfase1 12 6" xfId="6273" xr:uid="{AB715883-7B67-4C48-83CD-E78608BE361C}"/>
    <cellStyle name="20% - Ênfase1 12 6 2" xfId="14550" xr:uid="{A8051F3C-D113-4D71-99E6-222E1E4F82A6}"/>
    <cellStyle name="20% - Ênfase1 12 6 2 2" xfId="31005" xr:uid="{B5A774F6-834E-401C-ABEF-50812E5225DD}"/>
    <cellStyle name="20% - Ênfase1 12 6 3" xfId="22968" xr:uid="{AF33BAFA-BD98-4895-84F4-26CE4C2506A1}"/>
    <cellStyle name="20% - Ênfase1 12 7" xfId="2192" xr:uid="{34FDF9C0-95B9-4D54-837E-60ED841E0916}"/>
    <cellStyle name="20% - Ênfase1 12 7 2" xfId="10469" xr:uid="{D857C823-3956-42C6-887B-5940968F7625}"/>
    <cellStyle name="20% - Ênfase1 12 7 2 2" xfId="26988" xr:uid="{C3EA2C1E-4302-4203-9FF9-425A6BF1F77F}"/>
    <cellStyle name="20% - Ênfase1 12 7 3" xfId="18951" xr:uid="{A5DBF00A-111D-428F-90EA-7FAD8F4051E4}"/>
    <cellStyle name="20% - Ênfase1 12 8" xfId="8424" xr:uid="{8108A563-0BA3-49A0-A4FE-C2F92FEBBB75}"/>
    <cellStyle name="20% - Ênfase1 12 8 2" xfId="24973" xr:uid="{3830F9FC-817E-454B-BD08-381901F760AE}"/>
    <cellStyle name="20% - Ênfase1 12 9" xfId="16921" xr:uid="{3FD0C69A-6ACA-40D8-BF0C-A42A072D70A2}"/>
    <cellStyle name="20% - Ênfase1 13" xfId="52" xr:uid="{1EAE6BF8-53DC-402F-85FB-0FC238A8D0F3}"/>
    <cellStyle name="20% - Ênfase1 13 2" xfId="1151" xr:uid="{DF66B72F-8B36-49F1-99B0-DAB70E393674}"/>
    <cellStyle name="20% - Ênfase1 13 2 2" xfId="5243" xr:uid="{CEC9FE84-D8FE-4831-942F-D3DFAC3B4F08}"/>
    <cellStyle name="20% - Ênfase1 13 2 2 2" xfId="13520" xr:uid="{63A96CAC-5201-4165-B001-E74BE221606E}"/>
    <cellStyle name="20% - Ênfase1 13 2 2 2 2" xfId="30000" xr:uid="{659F54DD-62EB-4FD3-9660-73CA6FC9C29D}"/>
    <cellStyle name="20% - Ênfase1 13 2 2 3" xfId="21963" xr:uid="{FE7ADE6D-C100-463E-B295-84B488B1450A}"/>
    <cellStyle name="20% - Ênfase1 13 2 3" xfId="7268" xr:uid="{A4B430A6-16F7-4186-A1BE-04BA307DAB13}"/>
    <cellStyle name="20% - Ênfase1 13 2 3 2" xfId="15545" xr:uid="{12AB7288-A9EC-4C05-AFF4-34D9A1CFCB65}"/>
    <cellStyle name="20% - Ênfase1 13 2 3 2 2" xfId="32000" xr:uid="{DBA59C38-F355-4975-AB36-85F0D035AC14}"/>
    <cellStyle name="20% - Ênfase1 13 2 3 3" xfId="23963" xr:uid="{361E018C-D324-49E8-ACB4-4F084A05BF21}"/>
    <cellStyle name="20% - Ênfase1 13 2 4" xfId="3208" xr:uid="{62DE4099-A887-48B2-B7C5-BA0287CB308E}"/>
    <cellStyle name="20% - Ênfase1 13 2 4 2" xfId="11485" xr:uid="{CB650C6F-924D-4104-B01A-D4CBA712262B}"/>
    <cellStyle name="20% - Ênfase1 13 2 4 2 2" xfId="27995" xr:uid="{E78CEEB5-42CF-4134-A253-7CE9A4DDF9D5}"/>
    <cellStyle name="20% - Ênfase1 13 2 4 3" xfId="19958" xr:uid="{196DF242-EACD-49DA-9B7A-3EE4566928B0}"/>
    <cellStyle name="20% - Ênfase1 13 2 5" xfId="9436" xr:uid="{FF86C2E5-D1EF-450F-9499-12DC18197336}"/>
    <cellStyle name="20% - Ênfase1 13 2 5 2" xfId="25980" xr:uid="{A5084293-0C6F-4A19-9F54-1ADB4C43D6DC}"/>
    <cellStyle name="20% - Ênfase1 13 2 6" xfId="17940" xr:uid="{0F2A5EA8-9731-4EAD-B0DD-6B673F3AE0FB}"/>
    <cellStyle name="20% - Ênfase1 13 3" xfId="642" xr:uid="{1306A002-AAA7-4747-B5F9-2010BF47AC80}"/>
    <cellStyle name="20% - Ênfase1 13 3 2" xfId="4748" xr:uid="{65084E65-512F-4D82-8461-7ABADDA5F6ED}"/>
    <cellStyle name="20% - Ênfase1 13 3 2 2" xfId="13025" xr:uid="{0CC4154E-1737-4A1D-9437-B2B8B1634B31}"/>
    <cellStyle name="20% - Ênfase1 13 3 2 2 2" xfId="29505" xr:uid="{5FD260A0-069A-4820-8C16-30DB2A1C3924}"/>
    <cellStyle name="20% - Ênfase1 13 3 2 3" xfId="21468" xr:uid="{75089338-B60A-41AD-A254-5BEC72F564E0}"/>
    <cellStyle name="20% - Ênfase1 13 3 3" xfId="6773" xr:uid="{83CE999B-8BA8-4D82-98E9-9CFCF2874361}"/>
    <cellStyle name="20% - Ênfase1 13 3 3 2" xfId="15050" xr:uid="{89B6267E-7394-433E-92A0-625EE87BC441}"/>
    <cellStyle name="20% - Ênfase1 13 3 3 2 2" xfId="31505" xr:uid="{D2072020-AEAA-4A03-9E46-E5CE18ABF32B}"/>
    <cellStyle name="20% - Ênfase1 13 3 3 3" xfId="23468" xr:uid="{37FEED7D-9511-4877-B8CF-CF674E104526}"/>
    <cellStyle name="20% - Ênfase1 13 3 4" xfId="2703" xr:uid="{46AA955F-C04E-40F3-8ED9-67269B712727}"/>
    <cellStyle name="20% - Ênfase1 13 3 4 2" xfId="10980" xr:uid="{796EFF0A-5E83-4CB5-9676-34F11373CB9A}"/>
    <cellStyle name="20% - Ênfase1 13 3 4 2 2" xfId="27491" xr:uid="{9ACD5925-39DD-429E-8BF5-CDFFB2AC5A27}"/>
    <cellStyle name="20% - Ênfase1 13 3 4 3" xfId="19454" xr:uid="{25FBE781-6A28-4938-805B-5C6367C64970}"/>
    <cellStyle name="20% - Ênfase1 13 3 5" xfId="8932" xr:uid="{5DD1A800-A2F0-4486-A09B-0D5823CD6576}"/>
    <cellStyle name="20% - Ênfase1 13 3 5 2" xfId="25476" xr:uid="{994C6899-5244-428F-94C3-6E535B8E4135}"/>
    <cellStyle name="20% - Ênfase1 13 3 6" xfId="17433" xr:uid="{813080A9-76F7-4F6D-9109-1B82B7FFEEFD}"/>
    <cellStyle name="20% - Ênfase1 13 4" xfId="1694" xr:uid="{E99D7DE2-EAC8-4691-B6FF-C6B2704B1927}"/>
    <cellStyle name="20% - Ênfase1 13 4 2" xfId="5781" xr:uid="{6ABDEEA7-8593-4213-A353-7FA3E4D2FEFD}"/>
    <cellStyle name="20% - Ênfase1 13 4 2 2" xfId="14058" xr:uid="{3FC1A8FB-BB05-4D2F-8F2A-4F0D05D3A76C}"/>
    <cellStyle name="20% - Ênfase1 13 4 2 2 2" xfId="30513" xr:uid="{CDFBCE1F-49D5-4265-8AA6-5107A1F842F2}"/>
    <cellStyle name="20% - Ênfase1 13 4 2 3" xfId="22476" xr:uid="{A3D4782C-C2D4-4FD8-950B-91F806D69D1A}"/>
    <cellStyle name="20% - Ênfase1 13 4 3" xfId="7781" xr:uid="{AD84C687-28A2-415C-8528-603DF80F2501}"/>
    <cellStyle name="20% - Ênfase1 13 4 3 2" xfId="16058" xr:uid="{CA7D5396-2EB7-4BF8-8415-89F7ED748884}"/>
    <cellStyle name="20% - Ênfase1 13 4 3 2 2" xfId="32513" xr:uid="{A958367C-7229-4683-95F5-D3256BFDA341}"/>
    <cellStyle name="20% - Ênfase1 13 4 3 3" xfId="24476" xr:uid="{68D1991A-AE99-4D03-A087-7DC57EF2D5EE}"/>
    <cellStyle name="20% - Ênfase1 13 4 4" xfId="3747" xr:uid="{7C3AF39D-A4A0-4E53-A96D-959D7AA5E9F0}"/>
    <cellStyle name="20% - Ênfase1 13 4 4 2" xfId="12024" xr:uid="{A6BD46C3-6820-48F3-A580-9AC4DF58A318}"/>
    <cellStyle name="20% - Ênfase1 13 4 4 2 2" xfId="28509" xr:uid="{9870568C-4430-4279-A3AE-54E55676AE38}"/>
    <cellStyle name="20% - Ênfase1 13 4 4 3" xfId="20472" xr:uid="{3DC163E2-0AFA-47CD-9D9C-4319F85BC0D8}"/>
    <cellStyle name="20% - Ênfase1 13 4 5" xfId="9975" xr:uid="{8B489A53-7F5C-43D5-8035-380B479535CB}"/>
    <cellStyle name="20% - Ênfase1 13 4 5 2" xfId="26494" xr:uid="{20976019-8CF7-4635-B047-39B3F6AABA08}"/>
    <cellStyle name="20% - Ênfase1 13 4 6" xfId="18456" xr:uid="{73F3AFBB-2194-46A1-917D-AD307AB5080E}"/>
    <cellStyle name="20% - Ênfase1 13 5" xfId="4244" xr:uid="{ED083148-A737-4AC1-9BD8-BA008CBBAFE1}"/>
    <cellStyle name="20% - Ênfase1 13 5 2" xfId="12521" xr:uid="{ED04EBB1-E182-4D31-A4CD-384C7ED710AE}"/>
    <cellStyle name="20% - Ênfase1 13 5 2 2" xfId="29006" xr:uid="{6A91A99E-91EB-445D-9678-B16EC5F06118}"/>
    <cellStyle name="20% - Ênfase1 13 5 3" xfId="20969" xr:uid="{DA7229C3-703C-42DA-88C2-2BDACAEA3A5B}"/>
    <cellStyle name="20% - Ênfase1 13 6" xfId="6275" xr:uid="{9E9436C5-4DA3-40D3-859A-C9E3498364AE}"/>
    <cellStyle name="20% - Ênfase1 13 6 2" xfId="14552" xr:uid="{B0BC57D5-CA95-4429-B3DF-E26DE1B934E2}"/>
    <cellStyle name="20% - Ênfase1 13 6 2 2" xfId="31007" xr:uid="{822302F3-EC70-49AB-9828-215A3221195F}"/>
    <cellStyle name="20% - Ênfase1 13 6 3" xfId="22970" xr:uid="{E438EDF7-112E-40D7-BF57-A9BB79BDB469}"/>
    <cellStyle name="20% - Ênfase1 13 7" xfId="2194" xr:uid="{58354BFB-CE76-44D6-8474-1CC380C62CEE}"/>
    <cellStyle name="20% - Ênfase1 13 7 2" xfId="10471" xr:uid="{D8E0D3E8-ACCC-44CD-ADAD-6CB55881E322}"/>
    <cellStyle name="20% - Ênfase1 13 7 2 2" xfId="26990" xr:uid="{08C1FDB0-1CEA-4247-AF76-DFAF79C9A472}"/>
    <cellStyle name="20% - Ênfase1 13 7 3" xfId="18953" xr:uid="{5A67F316-D4FE-46D5-A4B5-FFC5EA5307E0}"/>
    <cellStyle name="20% - Ênfase1 13 8" xfId="8426" xr:uid="{C79FE4FA-2770-4158-93A7-0909F82B6AEA}"/>
    <cellStyle name="20% - Ênfase1 13 8 2" xfId="24975" xr:uid="{A54ACEA4-E4DA-4832-9C26-5A391BEE1079}"/>
    <cellStyle name="20% - Ênfase1 13 9" xfId="16923" xr:uid="{E0AAFE04-C1D0-46CD-A863-D2477FC90C04}"/>
    <cellStyle name="20% - Ênfase1 14" xfId="15" xr:uid="{099E191C-9811-4EFA-8FD6-D0D999450B18}"/>
    <cellStyle name="20% - Ênfase1 14 2" xfId="1123" xr:uid="{287B8F78-22BD-4836-847D-AEC2E9A9E1D5}"/>
    <cellStyle name="20% - Ênfase1 14 2 2" xfId="5215" xr:uid="{0666C384-EDD2-4155-B02E-655DD1DA0184}"/>
    <cellStyle name="20% - Ênfase1 14 2 2 2" xfId="13492" xr:uid="{DE95BB89-80E4-4474-B5C9-014414ADE6E8}"/>
    <cellStyle name="20% - Ênfase1 14 2 2 2 2" xfId="29972" xr:uid="{16AC582E-30F3-4D6F-969D-FD8AC3A725B4}"/>
    <cellStyle name="20% - Ênfase1 14 2 2 3" xfId="21935" xr:uid="{2374D3FD-BB14-4C05-A1A8-63936940C3CE}"/>
    <cellStyle name="20% - Ênfase1 14 2 3" xfId="7240" xr:uid="{BEDFBE08-4A5F-49B9-BDE1-A81505076633}"/>
    <cellStyle name="20% - Ênfase1 14 2 3 2" xfId="15517" xr:uid="{E3C9B9E6-D3C5-48D6-A232-DB1C178EC0F0}"/>
    <cellStyle name="20% - Ênfase1 14 2 3 2 2" xfId="31972" xr:uid="{B3CF9239-C361-44E6-9755-44A287338C56}"/>
    <cellStyle name="20% - Ênfase1 14 2 3 3" xfId="23935" xr:uid="{FAE9DD86-D0B7-48EB-A08A-62C1C1A25B67}"/>
    <cellStyle name="20% - Ênfase1 14 2 4" xfId="3180" xr:uid="{2E9FD328-E518-4E26-BD25-F53CFD89AA86}"/>
    <cellStyle name="20% - Ênfase1 14 2 4 2" xfId="11457" xr:uid="{877C3320-D9CC-473B-9599-1A85DC63D12F}"/>
    <cellStyle name="20% - Ênfase1 14 2 4 2 2" xfId="27967" xr:uid="{C90E539B-1AC7-48E7-8676-48AECF447B10}"/>
    <cellStyle name="20% - Ênfase1 14 2 4 3" xfId="19930" xr:uid="{FA24FC52-5520-4FF5-A9A0-C4A9EA833771}"/>
    <cellStyle name="20% - Ênfase1 14 2 5" xfId="9408" xr:uid="{76097DA1-E38D-4E37-93DB-9D99238B9B12}"/>
    <cellStyle name="20% - Ênfase1 14 2 5 2" xfId="25952" xr:uid="{5CE395FD-9445-47CC-83B7-97723A9944A6}"/>
    <cellStyle name="20% - Ênfase1 14 2 6" xfId="17912" xr:uid="{681DD429-F917-48E5-BBED-0796DEFE7A04}"/>
    <cellStyle name="20% - Ênfase1 14 3" xfId="615" xr:uid="{B73E9290-A4DA-4448-81B5-8B09DE132AA8}"/>
    <cellStyle name="20% - Ênfase1 14 3 2" xfId="4721" xr:uid="{8C85EF0E-CD2C-40A1-902F-4D50641377B7}"/>
    <cellStyle name="20% - Ênfase1 14 3 2 2" xfId="12998" xr:uid="{C55305DF-941E-4CFA-A064-34019AA1CA44}"/>
    <cellStyle name="20% - Ênfase1 14 3 2 2 2" xfId="29478" xr:uid="{52DF7326-A9B2-4809-AEE9-7E273B10DD4D}"/>
    <cellStyle name="20% - Ênfase1 14 3 2 3" xfId="21441" xr:uid="{CDDAFEC9-7404-43BF-B4F9-80054D7EBA44}"/>
    <cellStyle name="20% - Ênfase1 14 3 3" xfId="6746" xr:uid="{BB042B32-7FAA-473E-8AD1-512152AE676D}"/>
    <cellStyle name="20% - Ênfase1 14 3 3 2" xfId="15023" xr:uid="{EC5ECF51-6DD4-4E3C-B8F6-DA19C340E5DF}"/>
    <cellStyle name="20% - Ênfase1 14 3 3 2 2" xfId="31478" xr:uid="{E43092A0-06ED-413D-B363-95188D07BE68}"/>
    <cellStyle name="20% - Ênfase1 14 3 3 3" xfId="23441" xr:uid="{9DD4CBC5-423E-41F7-B49C-C2C07253205A}"/>
    <cellStyle name="20% - Ênfase1 14 3 4" xfId="2676" xr:uid="{DFC4EE38-C150-4135-A673-77348698D93F}"/>
    <cellStyle name="20% - Ênfase1 14 3 4 2" xfId="10953" xr:uid="{37685087-3B07-4EA6-AF37-F4A642D85D28}"/>
    <cellStyle name="20% - Ênfase1 14 3 4 2 2" xfId="27464" xr:uid="{72450EF7-EDA3-46E7-98F6-3EC375C6CBD6}"/>
    <cellStyle name="20% - Ênfase1 14 3 4 3" xfId="19427" xr:uid="{DCE50985-33F0-4F5C-95D9-BA607DAFB76B}"/>
    <cellStyle name="20% - Ênfase1 14 3 5" xfId="8905" xr:uid="{B4A68B39-7BC3-4932-A797-9B589DCE0CC9}"/>
    <cellStyle name="20% - Ênfase1 14 3 5 2" xfId="25449" xr:uid="{48634676-9E97-45B1-9363-8F6794A8F7E9}"/>
    <cellStyle name="20% - Ênfase1 14 3 6" xfId="17406" xr:uid="{DEB5CD84-D8C4-44B7-ABEA-586200FFBA4E}"/>
    <cellStyle name="20% - Ênfase1 14 4" xfId="1667" xr:uid="{E6FF5DBD-36FE-48E3-984A-02DBB692ABAD}"/>
    <cellStyle name="20% - Ênfase1 14 4 2" xfId="5754" xr:uid="{5FEEA9D0-A640-47FD-A328-AE2FB2B1341F}"/>
    <cellStyle name="20% - Ênfase1 14 4 2 2" xfId="14031" xr:uid="{C050FC51-EE9A-4520-A66E-5033DF5B8B9F}"/>
    <cellStyle name="20% - Ênfase1 14 4 2 2 2" xfId="30486" xr:uid="{0F56386F-141E-4C0F-9EFD-20D55A3FBC72}"/>
    <cellStyle name="20% - Ênfase1 14 4 2 3" xfId="22449" xr:uid="{AD352FB0-A7B2-43A0-A17D-EEE695B571A0}"/>
    <cellStyle name="20% - Ênfase1 14 4 3" xfId="7754" xr:uid="{89AFD656-4532-4C73-BE69-363ED98D7491}"/>
    <cellStyle name="20% - Ênfase1 14 4 3 2" xfId="16031" xr:uid="{7C914312-3D9F-425B-8B15-6DCCDA4B43F1}"/>
    <cellStyle name="20% - Ênfase1 14 4 3 2 2" xfId="32486" xr:uid="{8A1EE67F-B4B9-4DDD-B233-0AB2D23793CB}"/>
    <cellStyle name="20% - Ênfase1 14 4 3 3" xfId="24449" xr:uid="{CB0D7192-E81C-4328-A388-CBAEECE25106}"/>
    <cellStyle name="20% - Ênfase1 14 4 4" xfId="3720" xr:uid="{EE9490C4-3AA4-49FB-97D5-F9A78BE48749}"/>
    <cellStyle name="20% - Ênfase1 14 4 4 2" xfId="11997" xr:uid="{99865CF3-1F94-48E9-AF6D-3C1680C6D9F2}"/>
    <cellStyle name="20% - Ênfase1 14 4 4 2 2" xfId="28482" xr:uid="{7067C88C-1667-4FB8-B38A-682F5B45381B}"/>
    <cellStyle name="20% - Ênfase1 14 4 4 3" xfId="20445" xr:uid="{E4DD7443-7529-46CD-BEF1-E76C4B3D2C29}"/>
    <cellStyle name="20% - Ênfase1 14 4 5" xfId="9948" xr:uid="{611191DE-8E77-49A3-8A0D-AAFB95214F3A}"/>
    <cellStyle name="20% - Ênfase1 14 4 5 2" xfId="26467" xr:uid="{492335AF-6A22-444C-AEB6-CFAA6F79384A}"/>
    <cellStyle name="20% - Ênfase1 14 4 6" xfId="18429" xr:uid="{D2B27EF9-21DD-47B9-AEAA-163929D55241}"/>
    <cellStyle name="20% - Ênfase1 14 5" xfId="4217" xr:uid="{A4FD5049-B032-4342-8712-5A1ED5089706}"/>
    <cellStyle name="20% - Ênfase1 14 5 2" xfId="12494" xr:uid="{1F8B6279-4444-4A99-99B6-32DACBB63B4E}"/>
    <cellStyle name="20% - Ênfase1 14 5 2 2" xfId="28979" xr:uid="{628C8504-48EE-4C0A-ACD6-AE3DEBA4ADB9}"/>
    <cellStyle name="20% - Ênfase1 14 5 3" xfId="20942" xr:uid="{767E4862-7BA3-4E60-A06A-2853EA684F95}"/>
    <cellStyle name="20% - Ênfase1 14 6" xfId="6248" xr:uid="{A9B61219-B84E-4C81-B387-D84B122EE9DC}"/>
    <cellStyle name="20% - Ênfase1 14 6 2" xfId="14525" xr:uid="{599A67FA-E599-43EE-9CF9-DD724ECBCC40}"/>
    <cellStyle name="20% - Ênfase1 14 6 2 2" xfId="30980" xr:uid="{82D236CD-9318-4FAB-A38F-25F9EE0AEB4D}"/>
    <cellStyle name="20% - Ênfase1 14 6 3" xfId="22943" xr:uid="{D53B7A2F-81FF-4175-9BF7-ECD1DF81426A}"/>
    <cellStyle name="20% - Ênfase1 14 7" xfId="2167" xr:uid="{47FACDB1-5970-40CC-B0B8-C387CE9E0BD9}"/>
    <cellStyle name="20% - Ênfase1 14 7 2" xfId="10444" xr:uid="{9237BB16-5798-4566-AA7A-60E3C9658057}"/>
    <cellStyle name="20% - Ênfase1 14 7 2 2" xfId="26963" xr:uid="{BAD14645-526E-4243-AE1B-D6C75457B746}"/>
    <cellStyle name="20% - Ênfase1 14 7 3" xfId="18926" xr:uid="{B0C8336D-E5D8-4D0E-B327-6660FBC7BF6D}"/>
    <cellStyle name="20% - Ênfase1 14 8" xfId="8399" xr:uid="{EB7BA51E-3DF2-418A-BDDB-AC342C9241DC}"/>
    <cellStyle name="20% - Ênfase1 14 8 2" xfId="24948" xr:uid="{BB251D74-02F6-4A0A-BD99-941F15CC4A5B}"/>
    <cellStyle name="20% - Ênfase1 14 9" xfId="16895" xr:uid="{6464659A-E699-4AC4-B292-66E4780A81B3}"/>
    <cellStyle name="20% - Ênfase1 15" xfId="67" xr:uid="{CB734220-2606-4FC2-84A9-67DD7CE972EC}"/>
    <cellStyle name="20% - Ênfase1 15 2" xfId="1164" xr:uid="{04A5FF9A-8DC3-4468-8AC5-36DB0BFC3CFF}"/>
    <cellStyle name="20% - Ênfase1 15 2 2" xfId="5256" xr:uid="{9A234B6D-21E5-4DD1-82BF-34642A9B3320}"/>
    <cellStyle name="20% - Ênfase1 15 2 2 2" xfId="13533" xr:uid="{66921A7B-7C71-4817-B15A-1C14B4C352DC}"/>
    <cellStyle name="20% - Ênfase1 15 2 2 2 2" xfId="30013" xr:uid="{8F13D39D-0881-44D6-8216-18B40B9712CC}"/>
    <cellStyle name="20% - Ênfase1 15 2 2 3" xfId="21976" xr:uid="{5C20BCB1-E888-49FC-A7F5-C65491769BB2}"/>
    <cellStyle name="20% - Ênfase1 15 2 3" xfId="7281" xr:uid="{27C6BFD9-2EE7-4AA7-8789-0CFD5F32D7DF}"/>
    <cellStyle name="20% - Ênfase1 15 2 3 2" xfId="15558" xr:uid="{FA266BA1-FB39-4907-98DD-D9B82D61AC32}"/>
    <cellStyle name="20% - Ênfase1 15 2 3 2 2" xfId="32013" xr:uid="{7D5D4994-452E-4098-8468-F4BFC4D7DD78}"/>
    <cellStyle name="20% - Ênfase1 15 2 3 3" xfId="23976" xr:uid="{F037D215-EE78-483B-B8A9-95AC26730BB6}"/>
    <cellStyle name="20% - Ênfase1 15 2 4" xfId="3221" xr:uid="{52DB4E10-30F5-4258-92AA-E2D4FC4D1EEB}"/>
    <cellStyle name="20% - Ênfase1 15 2 4 2" xfId="11498" xr:uid="{354171DE-5917-48BA-A6FE-75EBE18A47FB}"/>
    <cellStyle name="20% - Ênfase1 15 2 4 2 2" xfId="28008" xr:uid="{4B893329-B757-494B-9677-17BDA39BF561}"/>
    <cellStyle name="20% - Ênfase1 15 2 4 3" xfId="19971" xr:uid="{B7D4376B-755C-482E-85B6-004010B8831F}"/>
    <cellStyle name="20% - Ênfase1 15 2 5" xfId="9449" xr:uid="{EB5EB0CC-7A73-4AC2-BC5C-0FC0A4EFD0DE}"/>
    <cellStyle name="20% - Ênfase1 15 2 5 2" xfId="25993" xr:uid="{58FFE76B-D098-43B1-B1D1-9C76A0533F0A}"/>
    <cellStyle name="20% - Ênfase1 15 2 6" xfId="17953" xr:uid="{C41D2E56-44F0-404C-9293-C60320BAE295}"/>
    <cellStyle name="20% - Ênfase1 15 3" xfId="654" xr:uid="{74FA138A-A10B-4C86-B477-B9F6551A9F03}"/>
    <cellStyle name="20% - Ênfase1 15 3 2" xfId="4760" xr:uid="{88FCAC46-168C-4AAC-8D7D-BE75B247A0B3}"/>
    <cellStyle name="20% - Ênfase1 15 3 2 2" xfId="13037" xr:uid="{372DC2D6-5C54-43A5-BBC7-BD15296B6400}"/>
    <cellStyle name="20% - Ênfase1 15 3 2 2 2" xfId="29517" xr:uid="{C9EB9A65-D8D7-4000-9978-D0314E9B65CB}"/>
    <cellStyle name="20% - Ênfase1 15 3 2 3" xfId="21480" xr:uid="{2BC37525-0C1F-4C89-86CE-A8B7B46B150E}"/>
    <cellStyle name="20% - Ênfase1 15 3 3" xfId="6785" xr:uid="{60E51C69-355C-421F-ADB4-4B3C468A4136}"/>
    <cellStyle name="20% - Ênfase1 15 3 3 2" xfId="15062" xr:uid="{8E3DD6EC-88F5-459D-821B-41A5A4E65702}"/>
    <cellStyle name="20% - Ênfase1 15 3 3 2 2" xfId="31517" xr:uid="{04266B16-7B41-40D0-99FC-12B41113E65F}"/>
    <cellStyle name="20% - Ênfase1 15 3 3 3" xfId="23480" xr:uid="{3F45AA92-FF0C-4020-B166-D04C5982F4F5}"/>
    <cellStyle name="20% - Ênfase1 15 3 4" xfId="2715" xr:uid="{AB525117-C04B-45A6-805D-29F6F7BBBFC5}"/>
    <cellStyle name="20% - Ênfase1 15 3 4 2" xfId="10992" xr:uid="{8FE93956-72CC-4AB4-BBB7-D39C0AAF424F}"/>
    <cellStyle name="20% - Ênfase1 15 3 4 2 2" xfId="27503" xr:uid="{5034EAF1-A6B5-4206-8025-CF4E0325F127}"/>
    <cellStyle name="20% - Ênfase1 15 3 4 3" xfId="19466" xr:uid="{C3CA256F-3EEA-45A2-A923-C0A130DDDB19}"/>
    <cellStyle name="20% - Ênfase1 15 3 5" xfId="8944" xr:uid="{7B64FEBA-DCD2-4210-B3C6-25B2226B9BC1}"/>
    <cellStyle name="20% - Ênfase1 15 3 5 2" xfId="25488" xr:uid="{3C20B4C3-CED3-4CE7-86AB-7150504AC1FE}"/>
    <cellStyle name="20% - Ênfase1 15 3 6" xfId="17445" xr:uid="{10B7E721-145B-4E85-837C-943E5A675653}"/>
    <cellStyle name="20% - Ênfase1 15 4" xfId="1706" xr:uid="{8A5AEF42-18F4-49A1-B566-871264569270}"/>
    <cellStyle name="20% - Ênfase1 15 4 2" xfId="5793" xr:uid="{B3CB82A7-CD9E-4428-90E7-63D9A3959BD1}"/>
    <cellStyle name="20% - Ênfase1 15 4 2 2" xfId="14070" xr:uid="{9E51E0F6-E833-4CB7-87F9-984D26B6495D}"/>
    <cellStyle name="20% - Ênfase1 15 4 2 2 2" xfId="30525" xr:uid="{F7C22566-5842-4668-BE50-95F834BAA0CE}"/>
    <cellStyle name="20% - Ênfase1 15 4 2 3" xfId="22488" xr:uid="{393925A4-F796-42F8-80FC-32F27FF26CBE}"/>
    <cellStyle name="20% - Ênfase1 15 4 3" xfId="7793" xr:uid="{5C31A0FD-E21C-4EC1-ABE3-E8CA17C7FDE3}"/>
    <cellStyle name="20% - Ênfase1 15 4 3 2" xfId="16070" xr:uid="{2F3B4FAC-E13F-48C7-982B-8DC5FA28EB80}"/>
    <cellStyle name="20% - Ênfase1 15 4 3 2 2" xfId="32525" xr:uid="{7A74B723-639E-4D1A-ABB8-FE7E55169969}"/>
    <cellStyle name="20% - Ênfase1 15 4 3 3" xfId="24488" xr:uid="{5DB2CD52-E38C-42B1-AC1C-928B846F0D26}"/>
    <cellStyle name="20% - Ênfase1 15 4 4" xfId="3759" xr:uid="{5503E04B-ACA9-4D8E-A9D7-29123BD4F36F}"/>
    <cellStyle name="20% - Ênfase1 15 4 4 2" xfId="12036" xr:uid="{3782CAF1-67D9-48AE-B948-D2D304063B5E}"/>
    <cellStyle name="20% - Ênfase1 15 4 4 2 2" xfId="28521" xr:uid="{0E59E050-B72D-4989-9E62-B6A76AB0C897}"/>
    <cellStyle name="20% - Ênfase1 15 4 4 3" xfId="20484" xr:uid="{FA0B8F97-DC56-4443-B0B3-90AFA87040EA}"/>
    <cellStyle name="20% - Ênfase1 15 4 5" xfId="9987" xr:uid="{4DCBD9A7-4D55-4152-BC3D-B8511042413E}"/>
    <cellStyle name="20% - Ênfase1 15 4 5 2" xfId="26506" xr:uid="{0444766E-2B69-4AEA-9E40-A7D0DF1E60AE}"/>
    <cellStyle name="20% - Ênfase1 15 4 6" xfId="18468" xr:uid="{EB1B9ABE-5726-4CD7-B709-712C8473B697}"/>
    <cellStyle name="20% - Ênfase1 15 5" xfId="4256" xr:uid="{0BD30E1F-2E1D-4B42-9789-751615807F6B}"/>
    <cellStyle name="20% - Ênfase1 15 5 2" xfId="12533" xr:uid="{6F52CB63-3ABD-4B9D-87F5-74FACAFDB6D0}"/>
    <cellStyle name="20% - Ênfase1 15 5 2 2" xfId="29018" xr:uid="{83ECDE42-67E9-44F8-A670-B6FADE454B7E}"/>
    <cellStyle name="20% - Ênfase1 15 5 3" xfId="20981" xr:uid="{0C1B47CE-8D07-46B0-BABD-21FFA081E38C}"/>
    <cellStyle name="20% - Ênfase1 15 6" xfId="6287" xr:uid="{E19FD266-FDD9-4298-B52B-14686372688C}"/>
    <cellStyle name="20% - Ênfase1 15 6 2" xfId="14564" xr:uid="{8857EB50-AC96-4B68-ABFC-44FDCEDF93A1}"/>
    <cellStyle name="20% - Ênfase1 15 6 2 2" xfId="31019" xr:uid="{3A1D749D-88B7-4514-A307-56CDF0FEDDCE}"/>
    <cellStyle name="20% - Ênfase1 15 6 3" xfId="22982" xr:uid="{610EB33C-2261-47CC-B4C9-58941A37CC9E}"/>
    <cellStyle name="20% - Ênfase1 15 7" xfId="2207" xr:uid="{6D4C7B78-1D62-4A7A-940E-AB73FDC6A063}"/>
    <cellStyle name="20% - Ênfase1 15 7 2" xfId="10484" xr:uid="{8541A1C4-C9EA-4160-A2F8-91B015B0BCFB}"/>
    <cellStyle name="20% - Ênfase1 15 7 2 2" xfId="27002" xr:uid="{3B0D7A4C-BBEC-48D2-ABC8-32F347AE694C}"/>
    <cellStyle name="20% - Ênfase1 15 7 3" xfId="18965" xr:uid="{D8411964-CEDD-45E7-92D6-D30DFA6F8F30}"/>
    <cellStyle name="20% - Ênfase1 15 8" xfId="8438" xr:uid="{8E8B5FD1-25E5-473C-AFD6-9809F3322A4E}"/>
    <cellStyle name="20% - Ênfase1 15 8 2" xfId="24987" xr:uid="{64E41476-BEAA-41D9-969E-7690C783959F}"/>
    <cellStyle name="20% - Ênfase1 15 9" xfId="16935" xr:uid="{B3F2E409-ED3A-484B-B8FA-B37AD08A2EC3}"/>
    <cellStyle name="20% - Ênfase1 16" xfId="69" xr:uid="{002D60C9-E009-4BD5-BAAA-6081E63983B1}"/>
    <cellStyle name="20% - Ênfase1 16 2" xfId="1166" xr:uid="{25374680-C4A1-4822-9880-B3124C3F34C3}"/>
    <cellStyle name="20% - Ênfase1 16 2 2" xfId="5258" xr:uid="{B1C8F952-0538-4143-A50D-9DB9C3F117D1}"/>
    <cellStyle name="20% - Ênfase1 16 2 2 2" xfId="13535" xr:uid="{777A2B6A-68ED-48CC-8810-374EA567E40A}"/>
    <cellStyle name="20% - Ênfase1 16 2 2 2 2" xfId="30015" xr:uid="{110DBA33-2C06-4E06-A1A0-B738936D9657}"/>
    <cellStyle name="20% - Ênfase1 16 2 2 3" xfId="21978" xr:uid="{691E77F7-A2C8-4259-8540-BEAE7C0A3021}"/>
    <cellStyle name="20% - Ênfase1 16 2 3" xfId="7283" xr:uid="{CA5032FC-F46F-461E-BCBC-9849B0B1AE41}"/>
    <cellStyle name="20% - Ênfase1 16 2 3 2" xfId="15560" xr:uid="{1CCED54E-0BE3-4EFE-8FED-DA15D54898B8}"/>
    <cellStyle name="20% - Ênfase1 16 2 3 2 2" xfId="32015" xr:uid="{985C1042-695B-46E3-A8EF-E00096B78CC3}"/>
    <cellStyle name="20% - Ênfase1 16 2 3 3" xfId="23978" xr:uid="{95721F3F-CEC3-41E6-B735-C499E38F4243}"/>
    <cellStyle name="20% - Ênfase1 16 2 4" xfId="3223" xr:uid="{6C447040-EA75-4661-908F-611A0411E06B}"/>
    <cellStyle name="20% - Ênfase1 16 2 4 2" xfId="11500" xr:uid="{132215C3-4D8D-4D39-A841-BD55B4B55BBC}"/>
    <cellStyle name="20% - Ênfase1 16 2 4 2 2" xfId="28010" xr:uid="{2D8AFD6B-C94B-447B-9F32-CF4F622244F3}"/>
    <cellStyle name="20% - Ênfase1 16 2 4 3" xfId="19973" xr:uid="{59C485D4-04C9-4882-890D-0F3A89E4EC7E}"/>
    <cellStyle name="20% - Ênfase1 16 2 5" xfId="9451" xr:uid="{0FF65498-D533-4E3C-BA2E-7D8D19AEB41D}"/>
    <cellStyle name="20% - Ênfase1 16 2 5 2" xfId="25995" xr:uid="{4D6BD491-5337-4557-BFA6-84FDB38C2849}"/>
    <cellStyle name="20% - Ênfase1 16 2 6" xfId="17955" xr:uid="{B7367701-064F-4365-B5C0-7F5A327DD354}"/>
    <cellStyle name="20% - Ênfase1 16 3" xfId="656" xr:uid="{3EE95CE3-382D-4729-9F05-B36EDC1E4F7F}"/>
    <cellStyle name="20% - Ênfase1 16 3 2" xfId="4762" xr:uid="{CE9908DB-8748-494C-A998-D10883BB53FF}"/>
    <cellStyle name="20% - Ênfase1 16 3 2 2" xfId="13039" xr:uid="{123A5733-A8CE-4CF7-A796-E1DF9218E0D3}"/>
    <cellStyle name="20% - Ênfase1 16 3 2 2 2" xfId="29519" xr:uid="{D54721A9-44D6-464A-8A95-5D823CCA8FFB}"/>
    <cellStyle name="20% - Ênfase1 16 3 2 3" xfId="21482" xr:uid="{F68C07D9-681B-49AA-B4FB-8B7151117D09}"/>
    <cellStyle name="20% - Ênfase1 16 3 3" xfId="6787" xr:uid="{E3F19B93-BDB6-40CE-8A43-D562CEBB14AC}"/>
    <cellStyle name="20% - Ênfase1 16 3 3 2" xfId="15064" xr:uid="{E83DDDE1-FA41-47DD-8924-42152E6CA51C}"/>
    <cellStyle name="20% - Ênfase1 16 3 3 2 2" xfId="31519" xr:uid="{C4B7DF8A-4E59-48E0-B30C-91098220BDE8}"/>
    <cellStyle name="20% - Ênfase1 16 3 3 3" xfId="23482" xr:uid="{8022F302-2BFE-4EAF-B910-67D18F14DE27}"/>
    <cellStyle name="20% - Ênfase1 16 3 4" xfId="2717" xr:uid="{3FEFCAA3-B125-40D2-A89F-5260470E7A19}"/>
    <cellStyle name="20% - Ênfase1 16 3 4 2" xfId="10994" xr:uid="{295F5AA8-F805-45F9-BB84-FFBDF1E62E37}"/>
    <cellStyle name="20% - Ênfase1 16 3 4 2 2" xfId="27505" xr:uid="{C77BF022-ED41-4C5A-8881-9F044B6E3385}"/>
    <cellStyle name="20% - Ênfase1 16 3 4 3" xfId="19468" xr:uid="{85C990DC-0016-4126-AF72-D4A318BF3363}"/>
    <cellStyle name="20% - Ênfase1 16 3 5" xfId="8946" xr:uid="{DACE9811-1544-4D4A-8B55-E4153B40743C}"/>
    <cellStyle name="20% - Ênfase1 16 3 5 2" xfId="25490" xr:uid="{D5B7A749-1612-49B7-97C5-128BBEB9CC03}"/>
    <cellStyle name="20% - Ênfase1 16 3 6" xfId="17447" xr:uid="{84EDA9EA-87FF-4547-B695-8D1919A72F2A}"/>
    <cellStyle name="20% - Ênfase1 16 4" xfId="1708" xr:uid="{275FC8BA-C50F-4D09-87A2-E4B7F00462DB}"/>
    <cellStyle name="20% - Ênfase1 16 4 2" xfId="5795" xr:uid="{3E354FE4-F21B-4176-8BD3-3B5852D54BD3}"/>
    <cellStyle name="20% - Ênfase1 16 4 2 2" xfId="14072" xr:uid="{951B47CC-E6C1-47A9-AB98-28173C931068}"/>
    <cellStyle name="20% - Ênfase1 16 4 2 2 2" xfId="30527" xr:uid="{1B675D10-8244-47B9-9176-46B1F370D519}"/>
    <cellStyle name="20% - Ênfase1 16 4 2 3" xfId="22490" xr:uid="{FDC66600-CC23-4AE0-9120-404465BA322B}"/>
    <cellStyle name="20% - Ênfase1 16 4 3" xfId="7795" xr:uid="{48665E48-4B63-4F93-AB87-25E796EB85A8}"/>
    <cellStyle name="20% - Ênfase1 16 4 3 2" xfId="16072" xr:uid="{47D78B07-BBFA-400E-8CA6-B7D6CB081871}"/>
    <cellStyle name="20% - Ênfase1 16 4 3 2 2" xfId="32527" xr:uid="{E9DBFEAF-75BC-4683-BF27-F8DC45E23911}"/>
    <cellStyle name="20% - Ênfase1 16 4 3 3" xfId="24490" xr:uid="{CF101DFF-58E8-4F21-98CC-7F627D0D9FC0}"/>
    <cellStyle name="20% - Ênfase1 16 4 4" xfId="3761" xr:uid="{D70B8343-B60A-4226-A708-947F3203330F}"/>
    <cellStyle name="20% - Ênfase1 16 4 4 2" xfId="12038" xr:uid="{CE63AAED-F710-4638-AEE1-A5C4C8D185B7}"/>
    <cellStyle name="20% - Ênfase1 16 4 4 2 2" xfId="28523" xr:uid="{FA2EB5E7-D49C-4503-B225-ACAF3339C775}"/>
    <cellStyle name="20% - Ênfase1 16 4 4 3" xfId="20486" xr:uid="{4CD246D1-75C3-4793-9E3F-204BA8DC5EAD}"/>
    <cellStyle name="20% - Ênfase1 16 4 5" xfId="9989" xr:uid="{C107DF9F-DE5D-490B-BE43-8C5C3A5EBEF1}"/>
    <cellStyle name="20% - Ênfase1 16 4 5 2" xfId="26508" xr:uid="{2262CB93-E0D3-404E-B375-2CE7D8DD4B56}"/>
    <cellStyle name="20% - Ênfase1 16 4 6" xfId="18470" xr:uid="{293E8201-E4B9-4250-8792-534F4F5525E1}"/>
    <cellStyle name="20% - Ênfase1 16 5" xfId="4258" xr:uid="{5EC6224F-71F2-4A88-8857-A9D5B19AB31D}"/>
    <cellStyle name="20% - Ênfase1 16 5 2" xfId="12535" xr:uid="{0E0BE47A-AE45-4783-B1C4-A4079C254591}"/>
    <cellStyle name="20% - Ênfase1 16 5 2 2" xfId="29020" xr:uid="{7389EA3C-6897-47B0-B9EE-56988D0AF2EC}"/>
    <cellStyle name="20% - Ênfase1 16 5 3" xfId="20983" xr:uid="{B0E3FB2F-1E0C-4F07-AF40-4056AC27BB95}"/>
    <cellStyle name="20% - Ênfase1 16 6" xfId="6289" xr:uid="{20D53E32-7FCD-45E6-AE60-D54B0813717A}"/>
    <cellStyle name="20% - Ênfase1 16 6 2" xfId="14566" xr:uid="{D19A1F1D-FF8F-47B9-AD08-97380E09744E}"/>
    <cellStyle name="20% - Ênfase1 16 6 2 2" xfId="31021" xr:uid="{4B3CEC67-601E-497C-BBF3-48AAB220183D}"/>
    <cellStyle name="20% - Ênfase1 16 6 3" xfId="22984" xr:uid="{11DC471A-BFBB-4FE7-8C17-7DD38CC5358C}"/>
    <cellStyle name="20% - Ênfase1 16 7" xfId="2209" xr:uid="{A14396B1-8DAC-4FE3-A188-3DE2391DB7A8}"/>
    <cellStyle name="20% - Ênfase1 16 7 2" xfId="10486" xr:uid="{4FD11EB4-8D6D-4666-A65C-8FA47D60DCF8}"/>
    <cellStyle name="20% - Ênfase1 16 7 2 2" xfId="27004" xr:uid="{AD2F43DC-E5E8-4DF2-A2B6-F43784D4D97F}"/>
    <cellStyle name="20% - Ênfase1 16 7 3" xfId="18967" xr:uid="{B4017791-171D-467B-9D62-F48FEAFFAD61}"/>
    <cellStyle name="20% - Ênfase1 16 8" xfId="8440" xr:uid="{DC734A1F-D538-4CDA-B71D-AF0A138748E2}"/>
    <cellStyle name="20% - Ênfase1 16 8 2" xfId="24989" xr:uid="{7BC17338-8971-43C5-9397-8E675EAC2D56}"/>
    <cellStyle name="20% - Ênfase1 16 9" xfId="16937" xr:uid="{A42CD4D7-7C24-4645-BD62-2B4180C233BF}"/>
    <cellStyle name="20% - Ênfase1 17" xfId="70" xr:uid="{9D9E2E28-4662-4E75-B98A-2D76477680BE}"/>
    <cellStyle name="20% - Ênfase1 17 2" xfId="1167" xr:uid="{036C255E-F15E-40F2-A1D2-892263F5CFFE}"/>
    <cellStyle name="20% - Ênfase1 17 2 2" xfId="5259" xr:uid="{D0D359F8-358B-42AB-92CD-04BB4543A9E6}"/>
    <cellStyle name="20% - Ênfase1 17 2 2 2" xfId="13536" xr:uid="{D3ECA6B2-25CB-4636-AB41-87387540F270}"/>
    <cellStyle name="20% - Ênfase1 17 2 2 2 2" xfId="30016" xr:uid="{D67AB49C-890D-4CAE-B39A-B984397184D6}"/>
    <cellStyle name="20% - Ênfase1 17 2 2 3" xfId="21979" xr:uid="{47B01A57-0824-486B-ACCF-FCB8D40EC4FC}"/>
    <cellStyle name="20% - Ênfase1 17 2 3" xfId="7284" xr:uid="{E5C34EE9-FA61-403D-9BBC-581EB10C6F69}"/>
    <cellStyle name="20% - Ênfase1 17 2 3 2" xfId="15561" xr:uid="{6F53E0E3-57D4-4151-B3E3-3D782C639583}"/>
    <cellStyle name="20% - Ênfase1 17 2 3 2 2" xfId="32016" xr:uid="{8A8ED31F-DF63-4E23-8AA2-0A43F436E7D6}"/>
    <cellStyle name="20% - Ênfase1 17 2 3 3" xfId="23979" xr:uid="{65080745-FF48-49EB-A73C-9DAD92317EF8}"/>
    <cellStyle name="20% - Ênfase1 17 2 4" xfId="3224" xr:uid="{A21AF305-C4BC-42B0-BDD5-E418AC2B82F5}"/>
    <cellStyle name="20% - Ênfase1 17 2 4 2" xfId="11501" xr:uid="{6B6D10CD-A7B1-4B47-8395-1A01922791C0}"/>
    <cellStyle name="20% - Ênfase1 17 2 4 2 2" xfId="28011" xr:uid="{AB39D72F-9546-4852-A2D0-C8D8EA71E3A2}"/>
    <cellStyle name="20% - Ênfase1 17 2 4 3" xfId="19974" xr:uid="{F99F4805-E087-484C-91B9-8BF1ED864943}"/>
    <cellStyle name="20% - Ênfase1 17 2 5" xfId="9452" xr:uid="{4B8E13F5-0F9F-4589-A7AC-3DFB5026E6A1}"/>
    <cellStyle name="20% - Ênfase1 17 2 5 2" xfId="25996" xr:uid="{F2FA25CA-85C8-4146-8B9E-F3D1940C36A5}"/>
    <cellStyle name="20% - Ênfase1 17 2 6" xfId="17956" xr:uid="{4BF42024-2A09-449D-9A8D-E2449EBABE5F}"/>
    <cellStyle name="20% - Ênfase1 17 3" xfId="657" xr:uid="{D82A8135-5730-4E68-9A97-2C18003BA4E4}"/>
    <cellStyle name="20% - Ênfase1 17 3 2" xfId="4763" xr:uid="{34E10728-7AB2-4CFD-99DD-AE6F845F3FD9}"/>
    <cellStyle name="20% - Ênfase1 17 3 2 2" xfId="13040" xr:uid="{82604CEE-842D-42C8-B57D-BCA252148A76}"/>
    <cellStyle name="20% - Ênfase1 17 3 2 2 2" xfId="29520" xr:uid="{4F3E0C3F-9F57-472C-AF88-92DB7F041E1C}"/>
    <cellStyle name="20% - Ênfase1 17 3 2 3" xfId="21483" xr:uid="{572D7557-1A42-44DE-A5E9-6DE98BAB35C0}"/>
    <cellStyle name="20% - Ênfase1 17 3 3" xfId="6788" xr:uid="{BBDA1B33-0CFD-4313-9290-C3E94679D061}"/>
    <cellStyle name="20% - Ênfase1 17 3 3 2" xfId="15065" xr:uid="{CC9C5FA0-C39D-4F53-9F72-14A4C66636DE}"/>
    <cellStyle name="20% - Ênfase1 17 3 3 2 2" xfId="31520" xr:uid="{7226F8F8-40DD-426F-9330-1C7EEAC27B6B}"/>
    <cellStyle name="20% - Ênfase1 17 3 3 3" xfId="23483" xr:uid="{4E5F83EB-3F69-49A0-AA55-33F91A754597}"/>
    <cellStyle name="20% - Ênfase1 17 3 4" xfId="2718" xr:uid="{4F19E557-4A84-485B-ADE6-4E971F9DF81C}"/>
    <cellStyle name="20% - Ênfase1 17 3 4 2" xfId="10995" xr:uid="{FD8423FD-5187-43FA-86CA-8236B1848733}"/>
    <cellStyle name="20% - Ênfase1 17 3 4 2 2" xfId="27506" xr:uid="{5779E982-6B4A-4C2C-8EC4-EA2BB66BCCA9}"/>
    <cellStyle name="20% - Ênfase1 17 3 4 3" xfId="19469" xr:uid="{1F4DB328-52C4-4368-A96B-BA30488F2EE5}"/>
    <cellStyle name="20% - Ênfase1 17 3 5" xfId="8947" xr:uid="{B949BFD9-03E2-4B95-A536-8BE2E4C07574}"/>
    <cellStyle name="20% - Ênfase1 17 3 5 2" xfId="25491" xr:uid="{B4BB804B-F9EF-4A92-B8D6-91BA7FD7BC10}"/>
    <cellStyle name="20% - Ênfase1 17 3 6" xfId="17448" xr:uid="{2C379251-D282-41F5-AEF9-768DB503D20D}"/>
    <cellStyle name="20% - Ênfase1 17 4" xfId="1709" xr:uid="{AFAC1CE0-4CCC-4064-AA51-6B80B4E410F5}"/>
    <cellStyle name="20% - Ênfase1 17 4 2" xfId="5796" xr:uid="{2ACC6418-EF62-42AA-97BC-39BE4DB3488F}"/>
    <cellStyle name="20% - Ênfase1 17 4 2 2" xfId="14073" xr:uid="{6EEE6B10-C442-4987-ADE1-7CFE485F7DD6}"/>
    <cellStyle name="20% - Ênfase1 17 4 2 2 2" xfId="30528" xr:uid="{4CBE01DD-60ED-48EF-B8AF-7F020D678883}"/>
    <cellStyle name="20% - Ênfase1 17 4 2 3" xfId="22491" xr:uid="{99E84C50-0B0C-48E9-8A1B-CD1F097DABF9}"/>
    <cellStyle name="20% - Ênfase1 17 4 3" xfId="7796" xr:uid="{815097CE-71AC-41B6-8139-8B85955B6139}"/>
    <cellStyle name="20% - Ênfase1 17 4 3 2" xfId="16073" xr:uid="{C7E8E05C-F0E6-4B24-B605-2096BFD0BAB2}"/>
    <cellStyle name="20% - Ênfase1 17 4 3 2 2" xfId="32528" xr:uid="{0420EC79-FB56-4F4F-B2C9-9805D1D32FA1}"/>
    <cellStyle name="20% - Ênfase1 17 4 3 3" xfId="24491" xr:uid="{780FAFF9-4A26-424E-89C2-0B4B4874874E}"/>
    <cellStyle name="20% - Ênfase1 17 4 4" xfId="3762" xr:uid="{57BBEE68-4975-4F1E-B18A-93AE41FEA4C3}"/>
    <cellStyle name="20% - Ênfase1 17 4 4 2" xfId="12039" xr:uid="{1C205FD1-AD50-46F6-B605-E5EBE919B890}"/>
    <cellStyle name="20% - Ênfase1 17 4 4 2 2" xfId="28524" xr:uid="{402073EC-A17D-4FE7-BA28-757DC2AF2F48}"/>
    <cellStyle name="20% - Ênfase1 17 4 4 3" xfId="20487" xr:uid="{00416896-C368-45A0-8331-B7CC8F6E60B7}"/>
    <cellStyle name="20% - Ênfase1 17 4 5" xfId="9990" xr:uid="{4B530CB9-C406-4581-9996-0EF9E36288EF}"/>
    <cellStyle name="20% - Ênfase1 17 4 5 2" xfId="26509" xr:uid="{1B78FCF5-4546-4EDF-9EC8-83732EDE7849}"/>
    <cellStyle name="20% - Ênfase1 17 4 6" xfId="18471" xr:uid="{9B66E5B1-ADCA-45EE-85BD-5AE8011BCAD8}"/>
    <cellStyle name="20% - Ênfase1 17 5" xfId="4259" xr:uid="{EE346A40-1300-415B-9545-CDFC5F594E45}"/>
    <cellStyle name="20% - Ênfase1 17 5 2" xfId="12536" xr:uid="{D405E4D5-966E-43BB-9762-175E38620083}"/>
    <cellStyle name="20% - Ênfase1 17 5 2 2" xfId="29021" xr:uid="{EAC41106-5741-4635-B9E5-3C213DFE5627}"/>
    <cellStyle name="20% - Ênfase1 17 5 3" xfId="20984" xr:uid="{A3B974C8-537B-4FF8-A9A6-75750A736DF8}"/>
    <cellStyle name="20% - Ênfase1 17 6" xfId="6290" xr:uid="{80EB3399-E291-4F0F-A340-3C50BA5202F5}"/>
    <cellStyle name="20% - Ênfase1 17 6 2" xfId="14567" xr:uid="{F57973FF-A198-4619-B994-0572213E4928}"/>
    <cellStyle name="20% - Ênfase1 17 6 2 2" xfId="31022" xr:uid="{F97F51DB-C532-4A87-A006-D4E39FF337FF}"/>
    <cellStyle name="20% - Ênfase1 17 6 3" xfId="22985" xr:uid="{F4CB7845-3109-46A1-AA2C-45C8DEFE0778}"/>
    <cellStyle name="20% - Ênfase1 17 7" xfId="2210" xr:uid="{F8D90167-A836-499B-8F27-C79B0E0E20F5}"/>
    <cellStyle name="20% - Ênfase1 17 7 2" xfId="10487" xr:uid="{A161DE6C-8EB3-45CD-A045-26933182DF0F}"/>
    <cellStyle name="20% - Ênfase1 17 7 2 2" xfId="27005" xr:uid="{E5EF5291-A1B4-496B-B5AC-BE4EA300DBF4}"/>
    <cellStyle name="20% - Ênfase1 17 7 3" xfId="18968" xr:uid="{C8F0D127-7689-49D5-82D6-8E4C5241E708}"/>
    <cellStyle name="20% - Ênfase1 17 8" xfId="8441" xr:uid="{7A639A56-F77D-43DA-BDE9-BE7937D361F2}"/>
    <cellStyle name="20% - Ênfase1 17 8 2" xfId="24990" xr:uid="{624305AE-A1BB-4010-BD6B-1F8E4DE62D03}"/>
    <cellStyle name="20% - Ênfase1 17 9" xfId="16938" xr:uid="{FC64BA18-519C-495D-90D8-B7E3BB670A6E}"/>
    <cellStyle name="20% - Ênfase1 18" xfId="56" xr:uid="{182A0D19-9A6D-4411-968D-7BCB919D896D}"/>
    <cellStyle name="20% - Ênfase1 18 2" xfId="1155" xr:uid="{B07C5B36-3EBB-4F68-944C-C4928889FA13}"/>
    <cellStyle name="20% - Ênfase1 18 2 2" xfId="5247" xr:uid="{5F49E907-1E1E-47AE-9A4B-EE1BD4A0ECB9}"/>
    <cellStyle name="20% - Ênfase1 18 2 2 2" xfId="13524" xr:uid="{9A083A33-1EC5-4AC9-AAD8-6E98FFE423A3}"/>
    <cellStyle name="20% - Ênfase1 18 2 2 2 2" xfId="30004" xr:uid="{C57725F7-F2C5-455D-8AD0-50B00C707908}"/>
    <cellStyle name="20% - Ênfase1 18 2 2 3" xfId="21967" xr:uid="{1A416B86-AC91-4152-BF6B-A84808F97EDD}"/>
    <cellStyle name="20% - Ênfase1 18 2 3" xfId="7272" xr:uid="{8960C86C-BEDF-47C6-ACE7-C80D19CD5991}"/>
    <cellStyle name="20% - Ênfase1 18 2 3 2" xfId="15549" xr:uid="{284E0E04-1813-488A-A2CF-613CE0EF54E9}"/>
    <cellStyle name="20% - Ênfase1 18 2 3 2 2" xfId="32004" xr:uid="{11872A42-5D45-46F6-B228-B58C5EF9A0FE}"/>
    <cellStyle name="20% - Ênfase1 18 2 3 3" xfId="23967" xr:uid="{3BF10D2B-C492-464D-8934-D7CB8B740129}"/>
    <cellStyle name="20% - Ênfase1 18 2 4" xfId="3212" xr:uid="{A3E6A1F0-9BE6-4ED2-98B2-B62E4FE54CF4}"/>
    <cellStyle name="20% - Ênfase1 18 2 4 2" xfId="11489" xr:uid="{807674F9-B254-421B-B429-A384453B2BC8}"/>
    <cellStyle name="20% - Ênfase1 18 2 4 2 2" xfId="27999" xr:uid="{6BA1B5C9-48AC-4B99-B7E6-F223FE1ACA68}"/>
    <cellStyle name="20% - Ênfase1 18 2 4 3" xfId="19962" xr:uid="{E44354DB-7F4C-48DD-B41A-CDEB37EB279E}"/>
    <cellStyle name="20% - Ênfase1 18 2 5" xfId="9440" xr:uid="{1DF3E86F-DC14-4A73-82AB-DD0AF918D55F}"/>
    <cellStyle name="20% - Ênfase1 18 2 5 2" xfId="25984" xr:uid="{AFE7518B-5C61-4B51-9BCF-2F5292F94585}"/>
    <cellStyle name="20% - Ênfase1 18 2 6" xfId="17944" xr:uid="{18DB734E-ADD1-4DEA-9EA0-EDD0ED915D47}"/>
    <cellStyle name="20% - Ênfase1 18 3" xfId="646" xr:uid="{A22224A7-EA43-42A7-BCE3-8B38A632ED3B}"/>
    <cellStyle name="20% - Ênfase1 18 3 2" xfId="4752" xr:uid="{33C1480F-23FF-46AF-8EAA-27D518274833}"/>
    <cellStyle name="20% - Ênfase1 18 3 2 2" xfId="13029" xr:uid="{DA00E99C-DCB9-40F9-BC67-6D6D3684D1DC}"/>
    <cellStyle name="20% - Ênfase1 18 3 2 2 2" xfId="29509" xr:uid="{1111ED0F-0C90-41A4-BF6A-8F7C43026454}"/>
    <cellStyle name="20% - Ênfase1 18 3 2 3" xfId="21472" xr:uid="{8A41404C-6E68-4728-BEE1-A6CAFB5CCD5E}"/>
    <cellStyle name="20% - Ênfase1 18 3 3" xfId="6777" xr:uid="{8B405BC1-AAB5-432D-95BB-439C7DC2646E}"/>
    <cellStyle name="20% - Ênfase1 18 3 3 2" xfId="15054" xr:uid="{CD3B6329-13D0-4ECF-A7C4-A2E6E4AD1CDA}"/>
    <cellStyle name="20% - Ênfase1 18 3 3 2 2" xfId="31509" xr:uid="{BE7F0505-4930-44F4-9576-600EDC6E2837}"/>
    <cellStyle name="20% - Ênfase1 18 3 3 3" xfId="23472" xr:uid="{D084531B-E636-493B-8C78-1033301B5D8F}"/>
    <cellStyle name="20% - Ênfase1 18 3 4" xfId="2707" xr:uid="{4DDFFAE9-AA53-41B8-BDE2-DE4310A07AFF}"/>
    <cellStyle name="20% - Ênfase1 18 3 4 2" xfId="10984" xr:uid="{34FF04A5-4EBC-4738-A084-439B6F6BE134}"/>
    <cellStyle name="20% - Ênfase1 18 3 4 2 2" xfId="27495" xr:uid="{372DC562-1737-4E43-ADD0-FCBAE2E4DA21}"/>
    <cellStyle name="20% - Ênfase1 18 3 4 3" xfId="19458" xr:uid="{9FF3DDC5-3285-446E-A971-F590AE275889}"/>
    <cellStyle name="20% - Ênfase1 18 3 5" xfId="8936" xr:uid="{E7B6D473-C7D8-432F-A3F1-D4A1450580AC}"/>
    <cellStyle name="20% - Ênfase1 18 3 5 2" xfId="25480" xr:uid="{26B771EC-2FE7-4EC3-91CE-0FCC40E86265}"/>
    <cellStyle name="20% - Ênfase1 18 3 6" xfId="17437" xr:uid="{41E0A1DE-4E35-46AD-8538-5C9BBF4A8CF4}"/>
    <cellStyle name="20% - Ênfase1 18 4" xfId="1698" xr:uid="{FE8D6C6B-E371-4889-956A-881EFF36610C}"/>
    <cellStyle name="20% - Ênfase1 18 4 2" xfId="5785" xr:uid="{11BE7ACC-BC3B-43C9-BC37-F9F964A75E5A}"/>
    <cellStyle name="20% - Ênfase1 18 4 2 2" xfId="14062" xr:uid="{6956E2F0-A4A1-4E5C-B56E-77506DDD3204}"/>
    <cellStyle name="20% - Ênfase1 18 4 2 2 2" xfId="30517" xr:uid="{846DF037-00E1-4152-9CCF-19D9ABFAA0B7}"/>
    <cellStyle name="20% - Ênfase1 18 4 2 3" xfId="22480" xr:uid="{2A88F5F2-6642-4D3C-88A1-6E9AAC722EB6}"/>
    <cellStyle name="20% - Ênfase1 18 4 3" xfId="7785" xr:uid="{DA2CDF66-436D-48E4-B187-D55163A924F0}"/>
    <cellStyle name="20% - Ênfase1 18 4 3 2" xfId="16062" xr:uid="{18965619-D4F7-4113-87F3-8A82C630AEE2}"/>
    <cellStyle name="20% - Ênfase1 18 4 3 2 2" xfId="32517" xr:uid="{15315776-2554-4E15-B4C8-5E497DE6532C}"/>
    <cellStyle name="20% - Ênfase1 18 4 3 3" xfId="24480" xr:uid="{2F0CE667-FACE-463B-95E2-36F78C6C8569}"/>
    <cellStyle name="20% - Ênfase1 18 4 4" xfId="3751" xr:uid="{072629A5-A6D8-4C08-A87D-8269318489A3}"/>
    <cellStyle name="20% - Ênfase1 18 4 4 2" xfId="12028" xr:uid="{8B5224DB-C18A-4101-9E7F-5933B3396D05}"/>
    <cellStyle name="20% - Ênfase1 18 4 4 2 2" xfId="28513" xr:uid="{2F8E4807-EF31-4421-9E24-CD7681A9DD19}"/>
    <cellStyle name="20% - Ênfase1 18 4 4 3" xfId="20476" xr:uid="{3F007327-38F6-4C92-A7FD-E6379C10F620}"/>
    <cellStyle name="20% - Ênfase1 18 4 5" xfId="9979" xr:uid="{6EC26E30-DB8F-4DFB-B65B-61B79DA3B75A}"/>
    <cellStyle name="20% - Ênfase1 18 4 5 2" xfId="26498" xr:uid="{57DE0F96-E6D6-4C9C-8EE8-A7450F996E1B}"/>
    <cellStyle name="20% - Ênfase1 18 4 6" xfId="18460" xr:uid="{B2E42D90-895E-444E-848E-D0EBB7AF0804}"/>
    <cellStyle name="20% - Ênfase1 18 5" xfId="4248" xr:uid="{AB522ED1-FC8F-4DF1-883E-92177805CB5F}"/>
    <cellStyle name="20% - Ênfase1 18 5 2" xfId="12525" xr:uid="{F1018E08-BD87-470F-8F4E-6ADB4A282B19}"/>
    <cellStyle name="20% - Ênfase1 18 5 2 2" xfId="29010" xr:uid="{F9192DBF-5ECB-4356-800E-617D80A7CF14}"/>
    <cellStyle name="20% - Ênfase1 18 5 3" xfId="20973" xr:uid="{E2BCCA4C-8CF2-4BC9-8A9C-736CAE68B923}"/>
    <cellStyle name="20% - Ênfase1 18 6" xfId="6279" xr:uid="{D1CFD45E-CF65-4960-BD45-597E149D0886}"/>
    <cellStyle name="20% - Ênfase1 18 6 2" xfId="14556" xr:uid="{A8D62CCD-2D0E-4AB8-808D-BFAAB63D6F6F}"/>
    <cellStyle name="20% - Ênfase1 18 6 2 2" xfId="31011" xr:uid="{689359D9-11A1-4D67-93E3-6C04DB207E93}"/>
    <cellStyle name="20% - Ênfase1 18 6 3" xfId="22974" xr:uid="{F67B795C-4144-4864-AF2E-3532DCB58243}"/>
    <cellStyle name="20% - Ênfase1 18 7" xfId="2198" xr:uid="{298EED76-FD43-4D50-9B75-2D2C0FF3269A}"/>
    <cellStyle name="20% - Ênfase1 18 7 2" xfId="10475" xr:uid="{83477C2C-A526-4D99-905E-1211EE475B4B}"/>
    <cellStyle name="20% - Ênfase1 18 7 2 2" xfId="26994" xr:uid="{EA696D1F-7C9E-4D74-B925-A6FDA74C775D}"/>
    <cellStyle name="20% - Ênfase1 18 7 3" xfId="18957" xr:uid="{7ACED9D1-4DAF-44FC-BDD9-6C3E8E13EBB0}"/>
    <cellStyle name="20% - Ênfase1 18 8" xfId="8430" xr:uid="{1E60AA5A-D34E-4CC2-ACA7-2FAE4FC02F47}"/>
    <cellStyle name="20% - Ênfase1 18 8 2" xfId="24979" xr:uid="{62C1AE84-2A8C-457A-A5EC-2EFC0DF59D39}"/>
    <cellStyle name="20% - Ênfase1 18 9" xfId="16927" xr:uid="{E739BDD7-4141-4EE1-9874-85653C65DAD4}"/>
    <cellStyle name="20% - Ênfase1 19" xfId="72" xr:uid="{59BC1243-7C50-46CA-86DD-0C0F80A34A3E}"/>
    <cellStyle name="20% - Ênfase1 19 2" xfId="1169" xr:uid="{735D5571-9864-44EA-B179-C0A16BE715D3}"/>
    <cellStyle name="20% - Ênfase1 19 2 2" xfId="5261" xr:uid="{EDB0B46D-C96D-4630-8BF2-884B2D60DEFA}"/>
    <cellStyle name="20% - Ênfase1 19 2 2 2" xfId="13538" xr:uid="{EF3138C5-DD20-4DCE-BEF8-9875AAC20668}"/>
    <cellStyle name="20% - Ênfase1 19 2 2 2 2" xfId="30018" xr:uid="{E08C6E34-615D-4EC5-BBD9-9D37FDA5DBF5}"/>
    <cellStyle name="20% - Ênfase1 19 2 2 3" xfId="21981" xr:uid="{20EA5C3F-3128-4AC5-B4AB-E19DFB4FE11E}"/>
    <cellStyle name="20% - Ênfase1 19 2 3" xfId="7286" xr:uid="{7F677D92-31F7-4450-B9F7-27331C0813BE}"/>
    <cellStyle name="20% - Ênfase1 19 2 3 2" xfId="15563" xr:uid="{6CC422EE-A772-4C08-ACEE-936136ECFDD1}"/>
    <cellStyle name="20% - Ênfase1 19 2 3 2 2" xfId="32018" xr:uid="{9ED9D170-F993-40F8-BD32-5AFF8F2BC886}"/>
    <cellStyle name="20% - Ênfase1 19 2 3 3" xfId="23981" xr:uid="{FF0DF653-55F2-46A1-AC39-95AB427A71BF}"/>
    <cellStyle name="20% - Ênfase1 19 2 4" xfId="3226" xr:uid="{8D703329-25FA-43BA-80F2-B1BF5777F251}"/>
    <cellStyle name="20% - Ênfase1 19 2 4 2" xfId="11503" xr:uid="{7C28E155-71E2-4FEE-9691-10AB1B951088}"/>
    <cellStyle name="20% - Ênfase1 19 2 4 2 2" xfId="28013" xr:uid="{9DD6C88B-5B2C-4982-AE5B-E92DE44E5F46}"/>
    <cellStyle name="20% - Ênfase1 19 2 4 3" xfId="19976" xr:uid="{34087DE1-1051-4534-96CD-5D179F92098E}"/>
    <cellStyle name="20% - Ênfase1 19 2 5" xfId="9454" xr:uid="{C328B37E-D125-4F23-B9C8-64A17AA045F8}"/>
    <cellStyle name="20% - Ênfase1 19 2 5 2" xfId="25998" xr:uid="{F5E4DC98-0BA3-4BDA-AB74-545A7BDA2BDC}"/>
    <cellStyle name="20% - Ênfase1 19 2 6" xfId="17958" xr:uid="{D73E3A80-5BA0-4EDA-9E58-799430109D1F}"/>
    <cellStyle name="20% - Ênfase1 19 3" xfId="659" xr:uid="{B05F034E-1AF1-43AB-B36F-AC78F3DFDAD8}"/>
    <cellStyle name="20% - Ênfase1 19 3 2" xfId="4765" xr:uid="{BDAB75E9-47E5-485D-B2F6-CA2B90430178}"/>
    <cellStyle name="20% - Ênfase1 19 3 2 2" xfId="13042" xr:uid="{FF221CBA-76DC-4883-8561-E481F46E76E1}"/>
    <cellStyle name="20% - Ênfase1 19 3 2 2 2" xfId="29522" xr:uid="{59D86FC7-2B41-4B32-BBA0-DD4341AAB4AA}"/>
    <cellStyle name="20% - Ênfase1 19 3 2 3" xfId="21485" xr:uid="{4496B5ED-C49F-4B51-A689-658F9154FEFB}"/>
    <cellStyle name="20% - Ênfase1 19 3 3" xfId="6790" xr:uid="{72297BF3-A165-44DE-8D13-B6DE10DC2F02}"/>
    <cellStyle name="20% - Ênfase1 19 3 3 2" xfId="15067" xr:uid="{5ADEA70A-0E53-4A26-A628-CD5C9D272FE4}"/>
    <cellStyle name="20% - Ênfase1 19 3 3 2 2" xfId="31522" xr:uid="{FCED851B-BD95-417F-94B0-80E8248F0BAB}"/>
    <cellStyle name="20% - Ênfase1 19 3 3 3" xfId="23485" xr:uid="{623EAE5F-437E-44EF-AB51-5C7751517086}"/>
    <cellStyle name="20% - Ênfase1 19 3 4" xfId="2720" xr:uid="{0D67186B-3331-4335-8A26-192BE3DAB730}"/>
    <cellStyle name="20% - Ênfase1 19 3 4 2" xfId="10997" xr:uid="{D5058452-D091-4A0B-9C3B-9940BDA12364}"/>
    <cellStyle name="20% - Ênfase1 19 3 4 2 2" xfId="27508" xr:uid="{3699A624-149B-40BF-9FDF-6DA94719994B}"/>
    <cellStyle name="20% - Ênfase1 19 3 4 3" xfId="19471" xr:uid="{6FAF4A35-7D1F-408A-8905-C4D0447F117B}"/>
    <cellStyle name="20% - Ênfase1 19 3 5" xfId="8949" xr:uid="{C01DD2B0-9E0C-4853-BFA6-24C265FA80D1}"/>
    <cellStyle name="20% - Ênfase1 19 3 5 2" xfId="25493" xr:uid="{41A95576-1BAC-4C22-98D4-6662599633BB}"/>
    <cellStyle name="20% - Ênfase1 19 3 6" xfId="17450" xr:uid="{14FC8D43-4AB3-4398-99E3-66C3722055BB}"/>
    <cellStyle name="20% - Ênfase1 19 4" xfId="1711" xr:uid="{13332E3E-4262-4DA6-97AE-23C7AFD769CA}"/>
    <cellStyle name="20% - Ênfase1 19 4 2" xfId="5798" xr:uid="{681A46EB-C73F-4A12-B36C-09276CC97905}"/>
    <cellStyle name="20% - Ênfase1 19 4 2 2" xfId="14075" xr:uid="{F737C45E-1028-49CE-AC77-6C5E9C6769B8}"/>
    <cellStyle name="20% - Ênfase1 19 4 2 2 2" xfId="30530" xr:uid="{0429F6C8-32F6-4B42-9A78-FB63B05758C2}"/>
    <cellStyle name="20% - Ênfase1 19 4 2 3" xfId="22493" xr:uid="{05755AB1-848C-405C-BD0D-A973D234F8F0}"/>
    <cellStyle name="20% - Ênfase1 19 4 3" xfId="7798" xr:uid="{719A56E6-0271-48E6-AE4C-B898E431F613}"/>
    <cellStyle name="20% - Ênfase1 19 4 3 2" xfId="16075" xr:uid="{B668ABF2-0A65-4C6B-B0D1-E10818D13FC8}"/>
    <cellStyle name="20% - Ênfase1 19 4 3 2 2" xfId="32530" xr:uid="{61BCE482-0FE9-45F7-B611-634412C445E8}"/>
    <cellStyle name="20% - Ênfase1 19 4 3 3" xfId="24493" xr:uid="{8F1F0350-1E50-4886-9D7B-E505CDFDDBAE}"/>
    <cellStyle name="20% - Ênfase1 19 4 4" xfId="3764" xr:uid="{A333790B-E1A0-43F8-9472-9CE5545024A5}"/>
    <cellStyle name="20% - Ênfase1 19 4 4 2" xfId="12041" xr:uid="{C60AB00A-E2B0-47FA-B5DD-6F9ABA2BBFB2}"/>
    <cellStyle name="20% - Ênfase1 19 4 4 2 2" xfId="28526" xr:uid="{A243C0D4-FC17-41FC-9131-67EE5401F654}"/>
    <cellStyle name="20% - Ênfase1 19 4 4 3" xfId="20489" xr:uid="{E05F5310-3054-45C3-985B-57B53BA7C30E}"/>
    <cellStyle name="20% - Ênfase1 19 4 5" xfId="9992" xr:uid="{44EF77C5-62C6-4E69-A835-43406E5DA927}"/>
    <cellStyle name="20% - Ênfase1 19 4 5 2" xfId="26511" xr:uid="{FF219E6D-C1D8-4383-A0EB-0D83DBF6C8C6}"/>
    <cellStyle name="20% - Ênfase1 19 4 6" xfId="18473" xr:uid="{6C64CEB6-AC67-417A-B8A1-0B4E615F1796}"/>
    <cellStyle name="20% - Ênfase1 19 5" xfId="4261" xr:uid="{36EBD6B2-CC5F-465E-94F0-80255493CF24}"/>
    <cellStyle name="20% - Ênfase1 19 5 2" xfId="12538" xr:uid="{BBC063A3-AAF9-4350-B713-3264B8E48008}"/>
    <cellStyle name="20% - Ênfase1 19 5 2 2" xfId="29023" xr:uid="{684FFA30-3113-491E-90FE-EF721ECE43AF}"/>
    <cellStyle name="20% - Ênfase1 19 5 3" xfId="20986" xr:uid="{332AADEC-8AE9-4864-866B-0E24AE969CBB}"/>
    <cellStyle name="20% - Ênfase1 19 6" xfId="6292" xr:uid="{8941C208-BDCF-4F17-8718-B7049DB878CB}"/>
    <cellStyle name="20% - Ênfase1 19 6 2" xfId="14569" xr:uid="{EAD206CF-50B1-46F1-BACB-26C990DA5F29}"/>
    <cellStyle name="20% - Ênfase1 19 6 2 2" xfId="31024" xr:uid="{D796948B-792C-4921-ADE7-6D06D64EAF8A}"/>
    <cellStyle name="20% - Ênfase1 19 6 3" xfId="22987" xr:uid="{7EF09321-190D-4E19-806F-31B0B69D8B12}"/>
    <cellStyle name="20% - Ênfase1 19 7" xfId="2212" xr:uid="{2FF4A035-16B6-44B1-A074-4CF53CEB3E0C}"/>
    <cellStyle name="20% - Ênfase1 19 7 2" xfId="10489" xr:uid="{6594701F-EA1D-4039-A1B9-8F90F812A27F}"/>
    <cellStyle name="20% - Ênfase1 19 7 2 2" xfId="27007" xr:uid="{BB6B6755-A564-4370-903F-D53AEA60E495}"/>
    <cellStyle name="20% - Ênfase1 19 7 3" xfId="18970" xr:uid="{B9A3E1E6-3F27-4B4F-9BC8-7EC3113EBE46}"/>
    <cellStyle name="20% - Ênfase1 19 8" xfId="8443" xr:uid="{D714CE7C-1325-4A3B-ABE4-1BB67E4F5D8E}"/>
    <cellStyle name="20% - Ênfase1 19 8 2" xfId="24992" xr:uid="{796DF410-125B-440F-9088-BFE163C8E8BC}"/>
    <cellStyle name="20% - Ênfase1 19 9" xfId="16940" xr:uid="{A24949AA-EE1F-46E4-BD6C-A0A39447DD61}"/>
    <cellStyle name="20% - Ênfase1 2" xfId="30" xr:uid="{F28A06DC-0C32-4AA8-B431-5BEFFD2BF428}"/>
    <cellStyle name="20% - Ênfase1 2 10" xfId="16906" xr:uid="{44165082-1EA0-4E48-B9EE-C7F90D7832B2}"/>
    <cellStyle name="20% - Ênfase1 2 2" xfId="76" xr:uid="{E77B8AE4-8579-49EF-8178-891FE1E1F099}"/>
    <cellStyle name="20% - Ênfase1 2 2 2" xfId="1173" xr:uid="{B812D94D-6EFF-4AF0-A7FA-00DC5AB4E7BD}"/>
    <cellStyle name="20% - Ênfase1 2 2 2 2" xfId="5265" xr:uid="{F35CAF47-BFE5-4701-AD25-BAFEBD554186}"/>
    <cellStyle name="20% - Ênfase1 2 2 2 2 2" xfId="13542" xr:uid="{9AAD8E1A-C073-415F-9845-C80E112D0E67}"/>
    <cellStyle name="20% - Ênfase1 2 2 2 2 2 2" xfId="30022" xr:uid="{3D45E557-F8EA-45A3-90C4-F3AE56CCF1BA}"/>
    <cellStyle name="20% - Ênfase1 2 2 2 2 3" xfId="21985" xr:uid="{E581862E-4CD5-4A54-80DB-AFEE651E81F3}"/>
    <cellStyle name="20% - Ênfase1 2 2 2 3" xfId="7290" xr:uid="{03E24467-C131-465C-AF2D-761B2F0E5FED}"/>
    <cellStyle name="20% - Ênfase1 2 2 2 3 2" xfId="15567" xr:uid="{6BB442A3-F082-4900-B70D-020C7CCC0E2B}"/>
    <cellStyle name="20% - Ênfase1 2 2 2 3 2 2" xfId="32022" xr:uid="{4D5B7E6A-6483-4153-B247-29D52D768714}"/>
    <cellStyle name="20% - Ênfase1 2 2 2 3 3" xfId="23985" xr:uid="{008703D9-D76F-4130-A40F-7776D8DAD987}"/>
    <cellStyle name="20% - Ênfase1 2 2 2 4" xfId="3230" xr:uid="{3B9FCF95-CE1E-4A3D-9B3D-29D035980D64}"/>
    <cellStyle name="20% - Ênfase1 2 2 2 4 2" xfId="11507" xr:uid="{FAB68F5A-129B-463C-A79B-1E5F107EF8A3}"/>
    <cellStyle name="20% - Ênfase1 2 2 2 4 2 2" xfId="28017" xr:uid="{5241E169-89F6-4435-8BB9-7A3DA73DA44A}"/>
    <cellStyle name="20% - Ênfase1 2 2 2 4 3" xfId="19980" xr:uid="{29A7D66B-3DBA-4577-8B1C-A1B09B80E244}"/>
    <cellStyle name="20% - Ênfase1 2 2 2 5" xfId="9458" xr:uid="{1348B180-F3A2-4818-AB3C-7DC5F9531B6C}"/>
    <cellStyle name="20% - Ênfase1 2 2 2 5 2" xfId="26002" xr:uid="{78E19562-C973-46A7-B7F6-741DFB4E8E72}"/>
    <cellStyle name="20% - Ênfase1 2 2 2 6" xfId="17962" xr:uid="{7266775B-E13D-4432-88C8-E6248E70A8EF}"/>
    <cellStyle name="20% - Ênfase1 2 2 3" xfId="663" xr:uid="{55322E62-7394-4195-8355-6AC690717FA9}"/>
    <cellStyle name="20% - Ênfase1 2 2 3 2" xfId="4769" xr:uid="{4CCD7711-0228-47A3-9A06-7F8AB95F3A57}"/>
    <cellStyle name="20% - Ênfase1 2 2 3 2 2" xfId="13046" xr:uid="{0BA04066-EB10-46DE-BC87-2B78CBAB9015}"/>
    <cellStyle name="20% - Ênfase1 2 2 3 2 2 2" xfId="29526" xr:uid="{18D5AB25-5430-4AF6-BF0E-DE6E720C3BAF}"/>
    <cellStyle name="20% - Ênfase1 2 2 3 2 3" xfId="21489" xr:uid="{2D64CF89-272E-41B4-85C7-1271055912C5}"/>
    <cellStyle name="20% - Ênfase1 2 2 3 3" xfId="6794" xr:uid="{07F91518-0CA1-4E2A-B174-079AFD9E1112}"/>
    <cellStyle name="20% - Ênfase1 2 2 3 3 2" xfId="15071" xr:uid="{AB4C5AAF-1DFE-4BF7-BD8D-C0B77B26AD11}"/>
    <cellStyle name="20% - Ênfase1 2 2 3 3 2 2" xfId="31526" xr:uid="{F81E4B7C-3D14-44DE-83B2-7867887571C1}"/>
    <cellStyle name="20% - Ênfase1 2 2 3 3 3" xfId="23489" xr:uid="{2A2FB87D-87DF-4641-AEB9-7FFC602A5BA4}"/>
    <cellStyle name="20% - Ênfase1 2 2 3 4" xfId="2724" xr:uid="{B659F463-09DC-460C-8823-BDA9925DC4B9}"/>
    <cellStyle name="20% - Ênfase1 2 2 3 4 2" xfId="11001" xr:uid="{E583A7F2-392D-4C58-B975-559C490BA6A6}"/>
    <cellStyle name="20% - Ênfase1 2 2 3 4 2 2" xfId="27512" xr:uid="{69152A8B-7EA7-4ECB-AC53-73802AC074D5}"/>
    <cellStyle name="20% - Ênfase1 2 2 3 4 3" xfId="19475" xr:uid="{74303503-DBE5-4964-900F-82A888164B29}"/>
    <cellStyle name="20% - Ênfase1 2 2 3 5" xfId="8953" xr:uid="{1B960B64-7D57-409A-B7AF-0F33459E2EBE}"/>
    <cellStyle name="20% - Ênfase1 2 2 3 5 2" xfId="25497" xr:uid="{39C23260-9E5E-43FA-9DCF-A1394C4A4771}"/>
    <cellStyle name="20% - Ênfase1 2 2 3 6" xfId="17454" xr:uid="{809D69D8-42A9-4000-8719-F9FA69DD9DC7}"/>
    <cellStyle name="20% - Ênfase1 2 2 4" xfId="1715" xr:uid="{1A9B5CC0-312F-438F-B678-7B393B39C46A}"/>
    <cellStyle name="20% - Ênfase1 2 2 4 2" xfId="5802" xr:uid="{1A3A167F-E3B9-4C18-8AE7-5418777A231F}"/>
    <cellStyle name="20% - Ênfase1 2 2 4 2 2" xfId="14079" xr:uid="{F18CA9BF-3430-4970-9A39-2CE1B83DCE61}"/>
    <cellStyle name="20% - Ênfase1 2 2 4 2 2 2" xfId="30534" xr:uid="{E369DEB2-BA25-4C18-B69A-CBE285D0246D}"/>
    <cellStyle name="20% - Ênfase1 2 2 4 2 3" xfId="22497" xr:uid="{40977360-3E69-47A9-AEC7-F5AA0BF93EB1}"/>
    <cellStyle name="20% - Ênfase1 2 2 4 3" xfId="7802" xr:uid="{B2AE739D-68FA-422A-9ECB-72E7A44F9FC0}"/>
    <cellStyle name="20% - Ênfase1 2 2 4 3 2" xfId="16079" xr:uid="{1A407517-F860-4337-8770-CABECEC2CBE8}"/>
    <cellStyle name="20% - Ênfase1 2 2 4 3 2 2" xfId="32534" xr:uid="{36293235-1BAE-4413-B927-767CB4217ACF}"/>
    <cellStyle name="20% - Ênfase1 2 2 4 3 3" xfId="24497" xr:uid="{08D3A196-35C5-4F0C-BFA6-423F6C6B4E5B}"/>
    <cellStyle name="20% - Ênfase1 2 2 4 4" xfId="3768" xr:uid="{DBB60E26-9163-4228-8A40-C3936B5B019B}"/>
    <cellStyle name="20% - Ênfase1 2 2 4 4 2" xfId="12045" xr:uid="{AB8A918C-B769-4A7E-9D91-3B225DCBD41B}"/>
    <cellStyle name="20% - Ênfase1 2 2 4 4 2 2" xfId="28530" xr:uid="{EE13F3CA-7D87-4E6A-8225-135F7E69D388}"/>
    <cellStyle name="20% - Ênfase1 2 2 4 4 3" xfId="20493" xr:uid="{CA8EF368-3386-44F7-B608-BD57CA377433}"/>
    <cellStyle name="20% - Ênfase1 2 2 4 5" xfId="9996" xr:uid="{3EA286FB-C8B5-409C-BA4D-A3C3C76904EE}"/>
    <cellStyle name="20% - Ênfase1 2 2 4 5 2" xfId="26515" xr:uid="{86A242E2-0226-4712-99C0-D5FCBBA858AF}"/>
    <cellStyle name="20% - Ênfase1 2 2 4 6" xfId="18477" xr:uid="{18890749-7BAE-4A6C-A7B8-B9AC8925734C}"/>
    <cellStyle name="20% - Ênfase1 2 2 5" xfId="4265" xr:uid="{9274BAAB-492E-4929-870A-9526763D2A45}"/>
    <cellStyle name="20% - Ênfase1 2 2 5 2" xfId="12542" xr:uid="{100EAE2A-5FD3-4BEF-AA50-51930936E502}"/>
    <cellStyle name="20% - Ênfase1 2 2 5 2 2" xfId="29027" xr:uid="{CCE1DD6C-89C1-4BEB-A0A5-9EF82B20B8EB}"/>
    <cellStyle name="20% - Ênfase1 2 2 5 3" xfId="20990" xr:uid="{532EAD85-5F45-49C7-8343-CEEF4128189B}"/>
    <cellStyle name="20% - Ênfase1 2 2 6" xfId="6296" xr:uid="{E1467AA1-4E43-4679-AE1C-870EB86A46ED}"/>
    <cellStyle name="20% - Ênfase1 2 2 6 2" xfId="14573" xr:uid="{96ECB80C-1702-4518-A2A3-462E88BAB3B4}"/>
    <cellStyle name="20% - Ênfase1 2 2 6 2 2" xfId="31028" xr:uid="{4BCE40A9-CD11-4198-BAA1-C632E3EF0D2A}"/>
    <cellStyle name="20% - Ênfase1 2 2 6 3" xfId="22991" xr:uid="{E53E3A1A-45CC-4195-AF43-551AD86BA92C}"/>
    <cellStyle name="20% - Ênfase1 2 2 7" xfId="2216" xr:uid="{ECC7489A-5119-4198-87B5-8581564E41B1}"/>
    <cellStyle name="20% - Ênfase1 2 2 7 2" xfId="10493" xr:uid="{2F88E279-3B04-4034-8874-EB073BB969D7}"/>
    <cellStyle name="20% - Ênfase1 2 2 7 2 2" xfId="27011" xr:uid="{B7B9364A-4C55-4055-82B8-256480B60A4D}"/>
    <cellStyle name="20% - Ênfase1 2 2 7 3" xfId="18974" xr:uid="{17D792A7-C211-4C11-A8ED-0AEFBB84CEDD}"/>
    <cellStyle name="20% - Ênfase1 2 2 8" xfId="8447" xr:uid="{A6D6D74E-114D-4E2D-8530-B17EFDF2FAFD}"/>
    <cellStyle name="20% - Ênfase1 2 2 8 2" xfId="24996" xr:uid="{D839E4B3-4A38-4D3F-945D-AB43D87D4EC6}"/>
    <cellStyle name="20% - Ênfase1 2 2 9" xfId="16944" xr:uid="{C5BF77D8-65F1-40E7-B4D4-903BD3694D73}"/>
    <cellStyle name="20% - Ênfase1 2 3" xfId="1133" xr:uid="{A7BB8A74-61C1-4E96-ABD6-9AEDFBCEBEDC}"/>
    <cellStyle name="20% - Ênfase1 2 3 2" xfId="5225" xr:uid="{04BE6D26-D48D-4EED-A84A-AEC60C701128}"/>
    <cellStyle name="20% - Ênfase1 2 3 2 2" xfId="13502" xr:uid="{7018CDC3-F93C-4BA7-BAA6-0BD4972456CD}"/>
    <cellStyle name="20% - Ênfase1 2 3 2 2 2" xfId="29982" xr:uid="{9E284233-D173-43CD-9F1B-E56424DB1275}"/>
    <cellStyle name="20% - Ênfase1 2 3 2 3" xfId="21945" xr:uid="{EC7E127C-8D7B-49BE-9268-6144D10F1F9C}"/>
    <cellStyle name="20% - Ênfase1 2 3 3" xfId="7250" xr:uid="{FF5E4FB0-C09F-4FF2-BF39-D8457FD38473}"/>
    <cellStyle name="20% - Ênfase1 2 3 3 2" xfId="15527" xr:uid="{CF60EBDB-A5D1-4EB8-9784-FD7C0FA87904}"/>
    <cellStyle name="20% - Ênfase1 2 3 3 2 2" xfId="31982" xr:uid="{9AB22AA8-0C87-477C-80C8-1109FA19164F}"/>
    <cellStyle name="20% - Ênfase1 2 3 3 3" xfId="23945" xr:uid="{D4A94D81-3BDC-40E8-ADD2-EB3746544504}"/>
    <cellStyle name="20% - Ênfase1 2 3 4" xfId="3190" xr:uid="{FB8B35A7-4576-445D-BCB0-743723497D77}"/>
    <cellStyle name="20% - Ênfase1 2 3 4 2" xfId="11467" xr:uid="{5AE94D8F-E6B1-48A3-B184-3734AD6D4F55}"/>
    <cellStyle name="20% - Ênfase1 2 3 4 2 2" xfId="27977" xr:uid="{194BFD20-7ADB-4E61-BB3F-7322F7D9D61A}"/>
    <cellStyle name="20% - Ênfase1 2 3 4 3" xfId="19940" xr:uid="{A6F997D2-CA86-43FE-A707-B56035E8E64C}"/>
    <cellStyle name="20% - Ênfase1 2 3 5" xfId="9418" xr:uid="{C3498323-B935-4AD2-8460-C11D727D63DB}"/>
    <cellStyle name="20% - Ênfase1 2 3 5 2" xfId="25962" xr:uid="{D428E07A-86D6-4245-B84D-106B3BEFD718}"/>
    <cellStyle name="20% - Ênfase1 2 3 6" xfId="17922" xr:uid="{8F64B4BA-AEAE-4DA7-AAEF-1E83C1941F68}"/>
    <cellStyle name="20% - Ênfase1 2 4" xfId="625" xr:uid="{B7C45B9A-B662-4776-AB8C-3224446F66C5}"/>
    <cellStyle name="20% - Ênfase1 2 4 2" xfId="4731" xr:uid="{8CFA129F-4BB5-40C3-B6C7-B81C5D8C5A5C}"/>
    <cellStyle name="20% - Ênfase1 2 4 2 2" xfId="13008" xr:uid="{266D278C-7865-4589-80FC-489FDF802EBC}"/>
    <cellStyle name="20% - Ênfase1 2 4 2 2 2" xfId="29488" xr:uid="{92A85890-DAA5-4C04-A4FD-4687477214B7}"/>
    <cellStyle name="20% - Ênfase1 2 4 2 3" xfId="21451" xr:uid="{34568C25-A6A7-44CE-8114-03EA956C5BC1}"/>
    <cellStyle name="20% - Ênfase1 2 4 3" xfId="6756" xr:uid="{6268BFF2-13B1-4172-9502-E8BD18FE40D8}"/>
    <cellStyle name="20% - Ênfase1 2 4 3 2" xfId="15033" xr:uid="{08337063-10C1-400A-8DB1-8C82FCAF7911}"/>
    <cellStyle name="20% - Ênfase1 2 4 3 2 2" xfId="31488" xr:uid="{F8506227-946C-4661-AF34-7479343F2654}"/>
    <cellStyle name="20% - Ênfase1 2 4 3 3" xfId="23451" xr:uid="{1C524DB8-2C9D-47CF-B14C-27ABB75C83A7}"/>
    <cellStyle name="20% - Ênfase1 2 4 4" xfId="2686" xr:uid="{23070AE1-C14F-413E-A732-FF039A3E2BE1}"/>
    <cellStyle name="20% - Ênfase1 2 4 4 2" xfId="10963" xr:uid="{3A3ED0B1-2D1A-4E1A-81F5-90EB955EC775}"/>
    <cellStyle name="20% - Ênfase1 2 4 4 2 2" xfId="27474" xr:uid="{4A49DB90-03A0-4340-AEC4-8395A2E65208}"/>
    <cellStyle name="20% - Ênfase1 2 4 4 3" xfId="19437" xr:uid="{95F8E851-EE9B-4345-8C3D-A1BE70E2C6DA}"/>
    <cellStyle name="20% - Ênfase1 2 4 5" xfId="8915" xr:uid="{AFAB263C-D251-4FE0-9064-A4DB8C02F6F3}"/>
    <cellStyle name="20% - Ênfase1 2 4 5 2" xfId="25459" xr:uid="{93512CBA-7CE9-4604-8253-6C7434807A01}"/>
    <cellStyle name="20% - Ênfase1 2 4 6" xfId="17416" xr:uid="{6696CFEC-67C5-4F81-BEDE-502D30C9EDF4}"/>
    <cellStyle name="20% - Ênfase1 2 5" xfId="1677" xr:uid="{BA9FEB39-35AF-4B92-B1D8-DAB191E142E6}"/>
    <cellStyle name="20% - Ênfase1 2 5 2" xfId="5764" xr:uid="{080D429E-7431-4EEB-8114-B017C4D3D570}"/>
    <cellStyle name="20% - Ênfase1 2 5 2 2" xfId="14041" xr:uid="{2367237F-4E3C-4F52-89C0-31436AC3EBD9}"/>
    <cellStyle name="20% - Ênfase1 2 5 2 2 2" xfId="30496" xr:uid="{6B66E7BA-BF0D-4933-BAB8-0DF1603CE8B8}"/>
    <cellStyle name="20% - Ênfase1 2 5 2 3" xfId="22459" xr:uid="{38B5A419-C9FD-4461-BCA1-1188E2549498}"/>
    <cellStyle name="20% - Ênfase1 2 5 3" xfId="7764" xr:uid="{8A50D0A3-CFE5-4A07-A372-BDEE2C8491F1}"/>
    <cellStyle name="20% - Ênfase1 2 5 3 2" xfId="16041" xr:uid="{F9A44355-D79F-4EE5-A822-9FC7F22B2750}"/>
    <cellStyle name="20% - Ênfase1 2 5 3 2 2" xfId="32496" xr:uid="{B3192236-F5B5-40AB-BD19-8CFDAD289148}"/>
    <cellStyle name="20% - Ênfase1 2 5 3 3" xfId="24459" xr:uid="{B02332B3-3422-42DC-BD3D-BC0A2F55FF86}"/>
    <cellStyle name="20% - Ênfase1 2 5 4" xfId="3730" xr:uid="{F27BDA92-4AA9-45D4-955D-F52E5105F82D}"/>
    <cellStyle name="20% - Ênfase1 2 5 4 2" xfId="12007" xr:uid="{2C8775AA-A1A9-4B9F-B64A-8395AA2BD7A2}"/>
    <cellStyle name="20% - Ênfase1 2 5 4 2 2" xfId="28492" xr:uid="{46B6B620-88E8-43D7-8C6B-A6CFE08C8A0B}"/>
    <cellStyle name="20% - Ênfase1 2 5 4 3" xfId="20455" xr:uid="{AAEDC1D6-C546-449B-954D-73DFAE5C64FC}"/>
    <cellStyle name="20% - Ênfase1 2 5 5" xfId="9958" xr:uid="{3AB4D6A3-638E-421C-B9DC-8AC8F846F0AE}"/>
    <cellStyle name="20% - Ênfase1 2 5 5 2" xfId="26477" xr:uid="{410E4FA2-F75D-4080-B641-7ED761DBFB36}"/>
    <cellStyle name="20% - Ênfase1 2 5 6" xfId="18439" xr:uid="{28C256DB-F949-41B7-AF00-C4C5D30C80FA}"/>
    <cellStyle name="20% - Ênfase1 2 6" xfId="4227" xr:uid="{8ECA98F4-49D4-4EFA-A529-CF649F27FC98}"/>
    <cellStyle name="20% - Ênfase1 2 6 2" xfId="12504" xr:uid="{4C735B08-050E-4646-8DBA-574CC534F738}"/>
    <cellStyle name="20% - Ênfase1 2 6 2 2" xfId="28989" xr:uid="{586111C2-CF0F-440D-BFE8-42FD3725CFD2}"/>
    <cellStyle name="20% - Ênfase1 2 6 3" xfId="20952" xr:uid="{930E73BE-304A-4149-86F0-8BA1D54EB4A1}"/>
    <cellStyle name="20% - Ênfase1 2 7" xfId="6258" xr:uid="{7A67EFEE-9E82-4ED6-B632-34500457E065}"/>
    <cellStyle name="20% - Ênfase1 2 7 2" xfId="14535" xr:uid="{F4C88E33-5BA6-4558-9AAD-3ECA436B6ED6}"/>
    <cellStyle name="20% - Ênfase1 2 7 2 2" xfId="30990" xr:uid="{7532FEBB-522F-49D8-BBC6-FD4540451A0F}"/>
    <cellStyle name="20% - Ênfase1 2 7 3" xfId="22953" xr:uid="{B90ABB9A-263D-4F66-AA75-3C1D7FD408D0}"/>
    <cellStyle name="20% - Ênfase1 2 8" xfId="2177" xr:uid="{56647738-6F36-49B6-8EAC-8C78F6F987CB}"/>
    <cellStyle name="20% - Ênfase1 2 8 2" xfId="10454" xr:uid="{67385D7D-1EE2-4EDF-B0BF-9FEE2BA75018}"/>
    <cellStyle name="20% - Ênfase1 2 8 2 2" xfId="26973" xr:uid="{F948DE10-A080-4965-8232-EBFE5DEC3D65}"/>
    <cellStyle name="20% - Ênfase1 2 8 3" xfId="18936" xr:uid="{70B6D6A8-69E2-4674-8957-A7D6B1EDDA2D}"/>
    <cellStyle name="20% - Ênfase1 2 9" xfId="8409" xr:uid="{FDEEB910-D651-4F63-8915-EB4BB5EB5A5F}"/>
    <cellStyle name="20% - Ênfase1 2 9 2" xfId="24958" xr:uid="{93FBB20E-546D-4847-9549-C0AD719FE2F6}"/>
    <cellStyle name="20% - Ênfase1 20" xfId="66" xr:uid="{3EEE4834-639D-4565-BBD6-5F326E0FAC9C}"/>
    <cellStyle name="20% - Ênfase1 20 2" xfId="1163" xr:uid="{BFD63454-DA96-48BD-9F70-8152EC0C6A93}"/>
    <cellStyle name="20% - Ênfase1 20 2 2" xfId="5255" xr:uid="{FB45FC4B-239F-4C3E-A527-C0167BB50623}"/>
    <cellStyle name="20% - Ênfase1 20 2 2 2" xfId="13532" xr:uid="{DA107906-3DBB-4F65-8A45-1A2B35F5F17C}"/>
    <cellStyle name="20% - Ênfase1 20 2 2 2 2" xfId="30012" xr:uid="{E5067806-9CB8-43D5-892E-8355E8531DEC}"/>
    <cellStyle name="20% - Ênfase1 20 2 2 3" xfId="21975" xr:uid="{B37E3301-47F4-4109-B145-8AB95929DA32}"/>
    <cellStyle name="20% - Ênfase1 20 2 3" xfId="7280" xr:uid="{7936EFB2-6841-49C8-B1F8-757299419245}"/>
    <cellStyle name="20% - Ênfase1 20 2 3 2" xfId="15557" xr:uid="{F7E12790-41C6-48B1-B12C-2C74EC7A5A9A}"/>
    <cellStyle name="20% - Ênfase1 20 2 3 2 2" xfId="32012" xr:uid="{EAED396E-9E48-4CAC-9A2E-31F074F4E98F}"/>
    <cellStyle name="20% - Ênfase1 20 2 3 3" xfId="23975" xr:uid="{01DB64C9-80CA-4521-99E2-A101F87BE3AF}"/>
    <cellStyle name="20% - Ênfase1 20 2 4" xfId="3220" xr:uid="{DE771C65-83C2-4B25-9559-761BD890D59F}"/>
    <cellStyle name="20% - Ênfase1 20 2 4 2" xfId="11497" xr:uid="{8D730478-DBEB-4A41-94B2-162307E5DAD2}"/>
    <cellStyle name="20% - Ênfase1 20 2 4 2 2" xfId="28007" xr:uid="{DC258B01-FDD9-4647-AE02-408C4DB1EF01}"/>
    <cellStyle name="20% - Ênfase1 20 2 4 3" xfId="19970" xr:uid="{D2177356-21AB-4A37-A6FF-08A31AAE75CB}"/>
    <cellStyle name="20% - Ênfase1 20 2 5" xfId="9448" xr:uid="{15101E0A-A43F-4DB0-BAEC-C36F9C5BA4C5}"/>
    <cellStyle name="20% - Ênfase1 20 2 5 2" xfId="25992" xr:uid="{9B65AA41-B6DF-4B98-BB30-E6DDCF72065A}"/>
    <cellStyle name="20% - Ênfase1 20 2 6" xfId="17952" xr:uid="{412016F8-5F1E-485B-9C46-E5E2D1F3E4A4}"/>
    <cellStyle name="20% - Ênfase1 20 3" xfId="653" xr:uid="{A8B1F4B7-454D-473C-BECC-AA46BFADF0F3}"/>
    <cellStyle name="20% - Ênfase1 20 3 2" xfId="4759" xr:uid="{A7DE53CC-5D3C-4260-9E5D-75DE235E32C6}"/>
    <cellStyle name="20% - Ênfase1 20 3 2 2" xfId="13036" xr:uid="{665D269A-3043-4E06-994C-8219FF6152E7}"/>
    <cellStyle name="20% - Ênfase1 20 3 2 2 2" xfId="29516" xr:uid="{079FAC72-B8DA-49B1-85E3-BC5C907864C5}"/>
    <cellStyle name="20% - Ênfase1 20 3 2 3" xfId="21479" xr:uid="{FDCED035-8078-4CBE-8F4B-398DADC54C8C}"/>
    <cellStyle name="20% - Ênfase1 20 3 3" xfId="6784" xr:uid="{75F3939C-88AD-40C8-A129-924C24DE7C05}"/>
    <cellStyle name="20% - Ênfase1 20 3 3 2" xfId="15061" xr:uid="{C0097567-61E5-49D0-9D47-72566832E1AD}"/>
    <cellStyle name="20% - Ênfase1 20 3 3 2 2" xfId="31516" xr:uid="{AE29EB26-0153-4DA6-AF9F-AFAF03DE877A}"/>
    <cellStyle name="20% - Ênfase1 20 3 3 3" xfId="23479" xr:uid="{A2DC7FFA-3908-4388-894A-0883547550B4}"/>
    <cellStyle name="20% - Ênfase1 20 3 4" xfId="2714" xr:uid="{87C77F83-3563-4C71-BAD7-F3D962A827A9}"/>
    <cellStyle name="20% - Ênfase1 20 3 4 2" xfId="10991" xr:uid="{3EA23F2A-EDC1-41BC-8B9D-8F6CAF25960D}"/>
    <cellStyle name="20% - Ênfase1 20 3 4 2 2" xfId="27502" xr:uid="{0BE78AD6-6C63-4D5F-96BF-DEE207262043}"/>
    <cellStyle name="20% - Ênfase1 20 3 4 3" xfId="19465" xr:uid="{6751F5F9-E535-4CDE-A78B-FCED47634CCD}"/>
    <cellStyle name="20% - Ênfase1 20 3 5" xfId="8943" xr:uid="{427F5684-F2BE-4A11-BFAF-AEEA55D96346}"/>
    <cellStyle name="20% - Ênfase1 20 3 5 2" xfId="25487" xr:uid="{D8CBCD0B-480B-4A21-BD71-3E8C4F025302}"/>
    <cellStyle name="20% - Ênfase1 20 3 6" xfId="17444" xr:uid="{62ADB9DB-B172-4C4B-8F28-13E2D9D78473}"/>
    <cellStyle name="20% - Ênfase1 20 4" xfId="1705" xr:uid="{DE8FB202-5F27-4BC1-B7B4-8F4D4B671DF7}"/>
    <cellStyle name="20% - Ênfase1 20 4 2" xfId="5792" xr:uid="{09D5698F-E352-4227-9A05-5A2A8F178BBB}"/>
    <cellStyle name="20% - Ênfase1 20 4 2 2" xfId="14069" xr:uid="{67BCF1C9-3250-4EB7-AB3A-FF2084E9D477}"/>
    <cellStyle name="20% - Ênfase1 20 4 2 2 2" xfId="30524" xr:uid="{FFEA08E3-FD2D-4E61-A3DC-0F66B34F13E5}"/>
    <cellStyle name="20% - Ênfase1 20 4 2 3" xfId="22487" xr:uid="{77D1665C-0764-4D23-BCC9-51C0F55D47CC}"/>
    <cellStyle name="20% - Ênfase1 20 4 3" xfId="7792" xr:uid="{E19B8572-11F8-48F2-B8E5-CD6183238912}"/>
    <cellStyle name="20% - Ênfase1 20 4 3 2" xfId="16069" xr:uid="{8B362F1D-0BEE-4F6D-BBE2-21729F48E85F}"/>
    <cellStyle name="20% - Ênfase1 20 4 3 2 2" xfId="32524" xr:uid="{2674EDC5-40D9-413D-8860-D8A910AF9757}"/>
    <cellStyle name="20% - Ênfase1 20 4 3 3" xfId="24487" xr:uid="{BBE0478A-2EBC-4EFC-905D-9858FD7D9471}"/>
    <cellStyle name="20% - Ênfase1 20 4 4" xfId="3758" xr:uid="{D4BE218A-D218-469D-9301-5DFE15B29DDD}"/>
    <cellStyle name="20% - Ênfase1 20 4 4 2" xfId="12035" xr:uid="{140DA851-F1CC-40AA-AEFD-0912FC4883DD}"/>
    <cellStyle name="20% - Ênfase1 20 4 4 2 2" xfId="28520" xr:uid="{C83A519F-2F3B-4C8C-A0DC-1DDAA1E813E1}"/>
    <cellStyle name="20% - Ênfase1 20 4 4 3" xfId="20483" xr:uid="{BF94F3E2-7674-4245-B124-9DEDB18B9ABD}"/>
    <cellStyle name="20% - Ênfase1 20 4 5" xfId="9986" xr:uid="{BFAF59A8-CD55-4513-8A5F-97F9EB4C43F0}"/>
    <cellStyle name="20% - Ênfase1 20 4 5 2" xfId="26505" xr:uid="{F916393F-9BFA-4A36-B97C-2790EBAF5A58}"/>
    <cellStyle name="20% - Ênfase1 20 4 6" xfId="18467" xr:uid="{D67A25CF-5EB1-4625-AD3B-8B65CE49292C}"/>
    <cellStyle name="20% - Ênfase1 20 5" xfId="4255" xr:uid="{03539CBB-03EB-40F0-A02F-CA6B2D29FA1A}"/>
    <cellStyle name="20% - Ênfase1 20 5 2" xfId="12532" xr:uid="{3270A6A7-CE06-4715-B3B4-FFD8904635D5}"/>
    <cellStyle name="20% - Ênfase1 20 5 2 2" xfId="29017" xr:uid="{58F66F17-454F-4164-9BA4-D22F8F13EF85}"/>
    <cellStyle name="20% - Ênfase1 20 5 3" xfId="20980" xr:uid="{3285269F-B168-48C5-BDF9-7D4503CCBE77}"/>
    <cellStyle name="20% - Ênfase1 20 6" xfId="6286" xr:uid="{88C6A9E5-B7AC-4732-9779-3D5D9BF04076}"/>
    <cellStyle name="20% - Ênfase1 20 6 2" xfId="14563" xr:uid="{0D577AEF-131C-468B-AFE2-9FE657B3E322}"/>
    <cellStyle name="20% - Ênfase1 20 6 2 2" xfId="31018" xr:uid="{AC0B1518-19ED-400C-809A-39E584237A1D}"/>
    <cellStyle name="20% - Ênfase1 20 6 3" xfId="22981" xr:uid="{D709F352-3647-4B2D-9CED-200B36E52A5E}"/>
    <cellStyle name="20% - Ênfase1 20 7" xfId="2206" xr:uid="{A696438E-C35B-46DD-8A76-13A4047B76B6}"/>
    <cellStyle name="20% - Ênfase1 20 7 2" xfId="10483" xr:uid="{38180564-D988-4884-B529-01D454EED0F1}"/>
    <cellStyle name="20% - Ênfase1 20 7 2 2" xfId="27001" xr:uid="{3E4DC459-56FE-4C47-B656-3BB21C461899}"/>
    <cellStyle name="20% - Ênfase1 20 7 3" xfId="18964" xr:uid="{9B0EBA1B-6447-4E49-89C4-0547B67BA05C}"/>
    <cellStyle name="20% - Ênfase1 20 8" xfId="8437" xr:uid="{7986D80A-892B-4818-AFF3-F5620B07230F}"/>
    <cellStyle name="20% - Ênfase1 20 8 2" xfId="24986" xr:uid="{84B6C455-06FC-46D2-AC92-7FBF88E0998D}"/>
    <cellStyle name="20% - Ênfase1 20 9" xfId="16934" xr:uid="{94602A3C-4B7B-4F13-87FB-3FFBB70CFC6D}"/>
    <cellStyle name="20% - Ênfase1 21" xfId="68" xr:uid="{AE9C9FD1-CF64-4A0E-AFA4-5FD17CA94F0E}"/>
    <cellStyle name="20% - Ênfase1 21 2" xfId="1165" xr:uid="{6C0309D0-B83B-4C18-B5E3-81F422E4D256}"/>
    <cellStyle name="20% - Ênfase1 21 2 2" xfId="5257" xr:uid="{DEBE8739-426F-4642-B263-1039CF926F81}"/>
    <cellStyle name="20% - Ênfase1 21 2 2 2" xfId="13534" xr:uid="{D09C68AB-F5E6-468D-9290-D4F751CEDD16}"/>
    <cellStyle name="20% - Ênfase1 21 2 2 2 2" xfId="30014" xr:uid="{306664AF-8E1E-4054-B7CC-60C81057E1A5}"/>
    <cellStyle name="20% - Ênfase1 21 2 2 3" xfId="21977" xr:uid="{5848C151-E096-42F0-BAD9-28A068D0649D}"/>
    <cellStyle name="20% - Ênfase1 21 2 3" xfId="7282" xr:uid="{A4593813-7D58-443A-80B0-D6DF4CA93F1A}"/>
    <cellStyle name="20% - Ênfase1 21 2 3 2" xfId="15559" xr:uid="{90CD20A5-96C5-4495-B448-750AEE437362}"/>
    <cellStyle name="20% - Ênfase1 21 2 3 2 2" xfId="32014" xr:uid="{DCDBF9B4-DAC5-4648-98C0-FD5DC21D8930}"/>
    <cellStyle name="20% - Ênfase1 21 2 3 3" xfId="23977" xr:uid="{907E45B4-CDEB-4DD8-9B46-437B7E2C624D}"/>
    <cellStyle name="20% - Ênfase1 21 2 4" xfId="3222" xr:uid="{909497C3-DCB0-49C8-8449-7B0DF766659B}"/>
    <cellStyle name="20% - Ênfase1 21 2 4 2" xfId="11499" xr:uid="{CE5FECC2-E3F8-4D1F-B642-43421430F0E9}"/>
    <cellStyle name="20% - Ênfase1 21 2 4 2 2" xfId="28009" xr:uid="{AE131854-4AFA-41B5-9261-524BB16028EA}"/>
    <cellStyle name="20% - Ênfase1 21 2 4 3" xfId="19972" xr:uid="{97EDCF54-55B6-4114-BBA9-F7DD678D730E}"/>
    <cellStyle name="20% - Ênfase1 21 2 5" xfId="9450" xr:uid="{96B9AAD0-6786-4854-A3C8-1A27AF152F8E}"/>
    <cellStyle name="20% - Ênfase1 21 2 5 2" xfId="25994" xr:uid="{9E79677E-795D-452A-B44A-503525A06C10}"/>
    <cellStyle name="20% - Ênfase1 21 2 6" xfId="17954" xr:uid="{DF1DEECE-83A7-48BD-BA57-E9A6E60C2C59}"/>
    <cellStyle name="20% - Ênfase1 21 3" xfId="655" xr:uid="{BE038647-BD28-4920-B425-CDD867D534E7}"/>
    <cellStyle name="20% - Ênfase1 21 3 2" xfId="4761" xr:uid="{400AB56F-1DFA-4F33-91FF-14D8C7F4F9A0}"/>
    <cellStyle name="20% - Ênfase1 21 3 2 2" xfId="13038" xr:uid="{6E6968FD-57D8-4C3F-9C02-8E0F5E65FDE1}"/>
    <cellStyle name="20% - Ênfase1 21 3 2 2 2" xfId="29518" xr:uid="{DF82A9A6-0D16-4458-8C2C-D467C5E76260}"/>
    <cellStyle name="20% - Ênfase1 21 3 2 3" xfId="21481" xr:uid="{E3338051-856C-44DE-89A2-A9703DF0960A}"/>
    <cellStyle name="20% - Ênfase1 21 3 3" xfId="6786" xr:uid="{57262508-4BF9-47C9-8AC9-17C591187980}"/>
    <cellStyle name="20% - Ênfase1 21 3 3 2" xfId="15063" xr:uid="{B7E98B29-D7BD-4BF4-B5B5-CB6BBD78ADC6}"/>
    <cellStyle name="20% - Ênfase1 21 3 3 2 2" xfId="31518" xr:uid="{410074EA-3C7B-4714-893D-FD04A9418FA0}"/>
    <cellStyle name="20% - Ênfase1 21 3 3 3" xfId="23481" xr:uid="{F29A2FC7-15C9-474D-A422-641233A90330}"/>
    <cellStyle name="20% - Ênfase1 21 3 4" xfId="2716" xr:uid="{5C7BAC12-21D6-4D66-B00B-9436B86BCEA3}"/>
    <cellStyle name="20% - Ênfase1 21 3 4 2" xfId="10993" xr:uid="{61D19F09-D15A-4DFF-AA9E-CEA2EFB85929}"/>
    <cellStyle name="20% - Ênfase1 21 3 4 2 2" xfId="27504" xr:uid="{FEDA6440-F465-4126-8809-E68FDFBFE11F}"/>
    <cellStyle name="20% - Ênfase1 21 3 4 3" xfId="19467" xr:uid="{50B5ED6F-6E70-42CC-A207-C2E67391F38C}"/>
    <cellStyle name="20% - Ênfase1 21 3 5" xfId="8945" xr:uid="{37BD6806-F39A-4468-81C8-1EFE799C8BF5}"/>
    <cellStyle name="20% - Ênfase1 21 3 5 2" xfId="25489" xr:uid="{F12B2542-00C4-455E-A74A-DE57E535019E}"/>
    <cellStyle name="20% - Ênfase1 21 3 6" xfId="17446" xr:uid="{8C7393DC-34E0-4F5E-859A-2BB15445D017}"/>
    <cellStyle name="20% - Ênfase1 21 4" xfId="1707" xr:uid="{E808260E-0965-49BB-8CF1-D510D513AED0}"/>
    <cellStyle name="20% - Ênfase1 21 4 2" xfId="5794" xr:uid="{1C7C127C-F807-470A-A0AE-8DB05708E436}"/>
    <cellStyle name="20% - Ênfase1 21 4 2 2" xfId="14071" xr:uid="{D6B7016F-3984-4EBC-BFEB-D78AE1550AEF}"/>
    <cellStyle name="20% - Ênfase1 21 4 2 2 2" xfId="30526" xr:uid="{3F499711-319B-4BB5-861F-795F96584CB3}"/>
    <cellStyle name="20% - Ênfase1 21 4 2 3" xfId="22489" xr:uid="{8A05EAC4-8FBA-45F9-BB4C-BA458841DB9A}"/>
    <cellStyle name="20% - Ênfase1 21 4 3" xfId="7794" xr:uid="{5BC497B9-FCB2-4319-AC56-1D496D010B9B}"/>
    <cellStyle name="20% - Ênfase1 21 4 3 2" xfId="16071" xr:uid="{2C67F644-5C96-4086-B642-8764FDC72F04}"/>
    <cellStyle name="20% - Ênfase1 21 4 3 2 2" xfId="32526" xr:uid="{BDB5E1E8-74B5-4F13-8ACB-1CBD71ED5C0A}"/>
    <cellStyle name="20% - Ênfase1 21 4 3 3" xfId="24489" xr:uid="{0D51A102-3435-4D15-ADAC-E70CFDDB8AEB}"/>
    <cellStyle name="20% - Ênfase1 21 4 4" xfId="3760" xr:uid="{F2674002-27CF-40A5-99D2-97DEE19B8319}"/>
    <cellStyle name="20% - Ênfase1 21 4 4 2" xfId="12037" xr:uid="{05701A1E-8C09-4466-AB61-D81FA11A60FE}"/>
    <cellStyle name="20% - Ênfase1 21 4 4 2 2" xfId="28522" xr:uid="{86F1A439-652B-4254-B8EB-A55CF9AC7D15}"/>
    <cellStyle name="20% - Ênfase1 21 4 4 3" xfId="20485" xr:uid="{F0B46120-138A-4A39-815D-C71E1B4187C9}"/>
    <cellStyle name="20% - Ênfase1 21 4 5" xfId="9988" xr:uid="{94077EE5-5888-4ECA-BA35-3A7A19DC92E0}"/>
    <cellStyle name="20% - Ênfase1 21 4 5 2" xfId="26507" xr:uid="{AB2C6A24-BB6A-43B8-AECC-B26484451993}"/>
    <cellStyle name="20% - Ênfase1 21 4 6" xfId="18469" xr:uid="{12B685FF-73F1-4726-AF4A-921B1BF05130}"/>
    <cellStyle name="20% - Ênfase1 21 5" xfId="4257" xr:uid="{B3A4388E-F552-4338-83BA-1E5C4355E217}"/>
    <cellStyle name="20% - Ênfase1 21 5 2" xfId="12534" xr:uid="{1228D47F-4AC1-41E5-966B-A3A0A145FAC8}"/>
    <cellStyle name="20% - Ênfase1 21 5 2 2" xfId="29019" xr:uid="{1A45EB41-7627-456F-8D90-85059469379F}"/>
    <cellStyle name="20% - Ênfase1 21 5 3" xfId="20982" xr:uid="{62956A4E-36D0-4FA8-88C6-6E6346EAF20F}"/>
    <cellStyle name="20% - Ênfase1 21 6" xfId="6288" xr:uid="{E6519390-8281-4008-9368-A2B8F6B6E2B8}"/>
    <cellStyle name="20% - Ênfase1 21 6 2" xfId="14565" xr:uid="{2B1108E3-3133-4561-9035-1A2118945F1D}"/>
    <cellStyle name="20% - Ênfase1 21 6 2 2" xfId="31020" xr:uid="{A5A1213B-8CAD-4450-91A3-1EDBB3FFF90B}"/>
    <cellStyle name="20% - Ênfase1 21 6 3" xfId="22983" xr:uid="{2EBAE632-EFDA-4986-BEF2-83B45FE21BD6}"/>
    <cellStyle name="20% - Ênfase1 21 7" xfId="2208" xr:uid="{C6D10C72-CA85-44D0-B428-51B0C71081A1}"/>
    <cellStyle name="20% - Ênfase1 21 7 2" xfId="10485" xr:uid="{CEFCB4B7-C8A8-4CF0-A385-3A213CF42D22}"/>
    <cellStyle name="20% - Ênfase1 21 7 2 2" xfId="27003" xr:uid="{A08D9D0E-4D7A-4759-B4B8-C9D01F924A81}"/>
    <cellStyle name="20% - Ênfase1 21 7 3" xfId="18966" xr:uid="{DD49469E-CAC8-4F9A-B0FE-5732A9706AB1}"/>
    <cellStyle name="20% - Ênfase1 21 8" xfId="8439" xr:uid="{94EFEC71-6121-4FEF-AE8F-4F497680277F}"/>
    <cellStyle name="20% - Ênfase1 21 8 2" xfId="24988" xr:uid="{D4702DBA-8C28-4E80-ABB2-4E53250489C4}"/>
    <cellStyle name="20% - Ênfase1 21 9" xfId="16936" xr:uid="{2EEFC668-5C0E-42A2-A641-9FBD17BA989E}"/>
    <cellStyle name="20% - Ênfase1 22" xfId="71" xr:uid="{5082EEF1-1B3D-44FF-A4B1-597DA40328C4}"/>
    <cellStyle name="20% - Ênfase1 22 2" xfId="1168" xr:uid="{4FE8841B-1C25-42AF-B222-FC068F5121C3}"/>
    <cellStyle name="20% - Ênfase1 22 2 2" xfId="5260" xr:uid="{AFB288E8-8402-4EF8-BD30-151F15905F65}"/>
    <cellStyle name="20% - Ênfase1 22 2 2 2" xfId="13537" xr:uid="{E1BED35C-C8B5-42C7-97F2-0D80ED33AF17}"/>
    <cellStyle name="20% - Ênfase1 22 2 2 2 2" xfId="30017" xr:uid="{F3D9695E-D942-4680-B748-004D2E7550CC}"/>
    <cellStyle name="20% - Ênfase1 22 2 2 3" xfId="21980" xr:uid="{AA7D74FD-C093-42AD-860E-A01307EB70D9}"/>
    <cellStyle name="20% - Ênfase1 22 2 3" xfId="7285" xr:uid="{CEF78DF4-14A3-4F74-A9E2-49BD1EF0E0E3}"/>
    <cellStyle name="20% - Ênfase1 22 2 3 2" xfId="15562" xr:uid="{6BA70282-6283-4235-9B87-8CED18745AA5}"/>
    <cellStyle name="20% - Ênfase1 22 2 3 2 2" xfId="32017" xr:uid="{94EA6789-9F8E-443D-A751-668F9E07F6BF}"/>
    <cellStyle name="20% - Ênfase1 22 2 3 3" xfId="23980" xr:uid="{0F36C45B-A97F-4E82-B19B-7BD171CF6E61}"/>
    <cellStyle name="20% - Ênfase1 22 2 4" xfId="3225" xr:uid="{D87EB88E-66F0-4C6B-9F1A-CA765DA3234B}"/>
    <cellStyle name="20% - Ênfase1 22 2 4 2" xfId="11502" xr:uid="{76F6BF3B-E23B-414F-8CFC-EA420EDEBC7F}"/>
    <cellStyle name="20% - Ênfase1 22 2 4 2 2" xfId="28012" xr:uid="{D2E38625-8F89-4CA4-B81D-9ACA3A2A1D3B}"/>
    <cellStyle name="20% - Ênfase1 22 2 4 3" xfId="19975" xr:uid="{831B1F62-D158-4D3F-AD6E-9876EB1D9631}"/>
    <cellStyle name="20% - Ênfase1 22 2 5" xfId="9453" xr:uid="{97863709-2B34-4741-8E53-1840CE3C526E}"/>
    <cellStyle name="20% - Ênfase1 22 2 5 2" xfId="25997" xr:uid="{01B75698-14EC-490D-AC8D-4C6B25ABAC63}"/>
    <cellStyle name="20% - Ênfase1 22 2 6" xfId="17957" xr:uid="{2D3BAED1-2C55-4C67-8040-96CBA4CB3618}"/>
    <cellStyle name="20% - Ênfase1 22 3" xfId="658" xr:uid="{1556E16B-D04D-4CAF-836D-CE4D84D8F79A}"/>
    <cellStyle name="20% - Ênfase1 22 3 2" xfId="4764" xr:uid="{EF335DF8-AE5D-48AD-830B-3E0EB4FACF53}"/>
    <cellStyle name="20% - Ênfase1 22 3 2 2" xfId="13041" xr:uid="{65A0D65B-E89F-4617-AAFD-7860EF0D1A1E}"/>
    <cellStyle name="20% - Ênfase1 22 3 2 2 2" xfId="29521" xr:uid="{26FF63B1-F00F-43A9-948E-B056174E9EB1}"/>
    <cellStyle name="20% - Ênfase1 22 3 2 3" xfId="21484" xr:uid="{BA7DB6CE-2767-4E33-A3A7-14A8F8ED556A}"/>
    <cellStyle name="20% - Ênfase1 22 3 3" xfId="6789" xr:uid="{03211E06-83DE-485F-BAB8-B09E89EDA9B0}"/>
    <cellStyle name="20% - Ênfase1 22 3 3 2" xfId="15066" xr:uid="{4A312D46-125D-4E8C-977A-29CB94969261}"/>
    <cellStyle name="20% - Ênfase1 22 3 3 2 2" xfId="31521" xr:uid="{E3EF5718-C7D6-45FE-A74A-A0BB0232FB78}"/>
    <cellStyle name="20% - Ênfase1 22 3 3 3" xfId="23484" xr:uid="{0B88EDAB-28B6-4E76-8704-3A55B3BBB243}"/>
    <cellStyle name="20% - Ênfase1 22 3 4" xfId="2719" xr:uid="{797CC73E-1F68-45F4-A007-A3A4FC81A515}"/>
    <cellStyle name="20% - Ênfase1 22 3 4 2" xfId="10996" xr:uid="{EDB8E778-C732-44DD-8ED1-DCC5B20923A5}"/>
    <cellStyle name="20% - Ênfase1 22 3 4 2 2" xfId="27507" xr:uid="{E86CBFD4-4BE5-42C1-8AEB-586BC755149A}"/>
    <cellStyle name="20% - Ênfase1 22 3 4 3" xfId="19470" xr:uid="{BC29DA5C-2AA5-4BB4-8AA0-DE5835F14D1A}"/>
    <cellStyle name="20% - Ênfase1 22 3 5" xfId="8948" xr:uid="{50FFA349-6EED-4FD7-B080-93F190E0A7E4}"/>
    <cellStyle name="20% - Ênfase1 22 3 5 2" xfId="25492" xr:uid="{40B61695-67C5-493B-AD4B-ABCC1F2B46E4}"/>
    <cellStyle name="20% - Ênfase1 22 3 6" xfId="17449" xr:uid="{F615EADE-6367-4885-A74D-87119A4BD463}"/>
    <cellStyle name="20% - Ênfase1 22 4" xfId="1710" xr:uid="{7E7E7604-E104-4F8A-A8A4-45D183FF16E5}"/>
    <cellStyle name="20% - Ênfase1 22 4 2" xfId="5797" xr:uid="{56E9305F-4DB4-4D06-92ED-4C8DAB399014}"/>
    <cellStyle name="20% - Ênfase1 22 4 2 2" xfId="14074" xr:uid="{1C63C5C0-6D31-457E-9220-E4283770F622}"/>
    <cellStyle name="20% - Ênfase1 22 4 2 2 2" xfId="30529" xr:uid="{3D0BAD53-6C93-4484-9A8A-9D1840220940}"/>
    <cellStyle name="20% - Ênfase1 22 4 2 3" xfId="22492" xr:uid="{3C811F6F-5791-47D3-88F3-D88E90D1241E}"/>
    <cellStyle name="20% - Ênfase1 22 4 3" xfId="7797" xr:uid="{0E83B9C4-D1C9-48AF-99E0-8C76402948A1}"/>
    <cellStyle name="20% - Ênfase1 22 4 3 2" xfId="16074" xr:uid="{6A604541-A966-426C-81A5-EB57E0B385CC}"/>
    <cellStyle name="20% - Ênfase1 22 4 3 2 2" xfId="32529" xr:uid="{46C507E6-8344-4150-AFBF-DBFB543809AD}"/>
    <cellStyle name="20% - Ênfase1 22 4 3 3" xfId="24492" xr:uid="{B09244CC-EC57-461C-A10F-E34973BED61C}"/>
    <cellStyle name="20% - Ênfase1 22 4 4" xfId="3763" xr:uid="{FAEE78C1-52D2-4982-9652-2628A9949C35}"/>
    <cellStyle name="20% - Ênfase1 22 4 4 2" xfId="12040" xr:uid="{4D831577-D85D-4B30-B203-F2D99BAAE78F}"/>
    <cellStyle name="20% - Ênfase1 22 4 4 2 2" xfId="28525" xr:uid="{9A62BDAA-8B70-4D7A-A76E-8951DB1623E5}"/>
    <cellStyle name="20% - Ênfase1 22 4 4 3" xfId="20488" xr:uid="{A6168FF0-E16E-4CF7-9040-F735AA0F497C}"/>
    <cellStyle name="20% - Ênfase1 22 4 5" xfId="9991" xr:uid="{29E82E13-0BF8-4C9E-920F-5333A92F9E44}"/>
    <cellStyle name="20% - Ênfase1 22 4 5 2" xfId="26510" xr:uid="{F92775C2-6CAA-4C82-9DEB-C69CD79B551D}"/>
    <cellStyle name="20% - Ênfase1 22 4 6" xfId="18472" xr:uid="{A90905D5-3145-4B58-AC87-CC6EEE1FF8CB}"/>
    <cellStyle name="20% - Ênfase1 22 5" xfId="4260" xr:uid="{10C45072-66AD-4858-AA5C-5FDE7D417041}"/>
    <cellStyle name="20% - Ênfase1 22 5 2" xfId="12537" xr:uid="{35F0E123-AF10-4E31-A368-3B122B73BBD8}"/>
    <cellStyle name="20% - Ênfase1 22 5 2 2" xfId="29022" xr:uid="{A63207AE-F491-43C3-8F5E-208F381BEB7F}"/>
    <cellStyle name="20% - Ênfase1 22 5 3" xfId="20985" xr:uid="{B01DC43D-5CB8-4FDD-80DC-76F6406AD04F}"/>
    <cellStyle name="20% - Ênfase1 22 6" xfId="6291" xr:uid="{51B905BA-50C5-46FA-AD86-4DBADD80FFA3}"/>
    <cellStyle name="20% - Ênfase1 22 6 2" xfId="14568" xr:uid="{5C3BBFF2-EE4B-4DE6-962E-2679E10D7DB2}"/>
    <cellStyle name="20% - Ênfase1 22 6 2 2" xfId="31023" xr:uid="{FC236ECE-872B-417C-BB18-377CA859EA0C}"/>
    <cellStyle name="20% - Ênfase1 22 6 3" xfId="22986" xr:uid="{E54FB0F8-0283-43AA-BB97-2A19088FF95B}"/>
    <cellStyle name="20% - Ênfase1 22 7" xfId="2211" xr:uid="{E017B9D3-80D8-4EB9-AA7B-34CBD4AA5318}"/>
    <cellStyle name="20% - Ênfase1 22 7 2" xfId="10488" xr:uid="{4594AB5C-C6A9-4DCF-A482-64C1FBFB1747}"/>
    <cellStyle name="20% - Ênfase1 22 7 2 2" xfId="27006" xr:uid="{7F74EA8E-6C3E-4E84-AD94-C8A164F28BD9}"/>
    <cellStyle name="20% - Ênfase1 22 7 3" xfId="18969" xr:uid="{EF405018-E1A9-46D1-8D4A-96A12FE73EB5}"/>
    <cellStyle name="20% - Ênfase1 22 8" xfId="8442" xr:uid="{BD6E9813-272E-4B10-A63C-EE1C99799E5B}"/>
    <cellStyle name="20% - Ênfase1 22 8 2" xfId="24991" xr:uid="{C4228988-FD5D-42CF-85C4-C4EABF03C3F6}"/>
    <cellStyle name="20% - Ênfase1 22 9" xfId="16939" xr:uid="{AE366568-5D1A-4D29-94D3-5874105B9D02}"/>
    <cellStyle name="20% - Ênfase1 23" xfId="57" xr:uid="{EEB762C3-21BB-4B91-9B5E-7187D7B1F45C}"/>
    <cellStyle name="20% - Ênfase1 3" xfId="77" xr:uid="{195ACBCC-4903-4046-A3A9-4502303F4544}"/>
    <cellStyle name="20% - Ênfase1 3 10" xfId="16945" xr:uid="{22263F30-995C-4E29-9A1C-70AC81024F36}"/>
    <cellStyle name="20% - Ênfase1 3 2" xfId="79" xr:uid="{5D868D76-E39C-4BE3-81FC-691E548F1E3A}"/>
    <cellStyle name="20% - Ênfase1 3 2 2" xfId="1176" xr:uid="{370C2BB2-DE93-4160-ADDF-6B1B05020CC3}"/>
    <cellStyle name="20% - Ênfase1 3 2 2 2" xfId="5267" xr:uid="{77619A12-5975-449B-981B-A842061BCBC7}"/>
    <cellStyle name="20% - Ênfase1 3 2 2 2 2" xfId="13544" xr:uid="{B7CD4FD6-C394-4362-82B1-8D30113376DD}"/>
    <cellStyle name="20% - Ênfase1 3 2 2 2 2 2" xfId="30024" xr:uid="{C47642E8-AEA4-431C-8C49-7DD966AF63B5}"/>
    <cellStyle name="20% - Ênfase1 3 2 2 2 3" xfId="21987" xr:uid="{6F9E5E7D-C469-450B-A64A-EB22DAFEBFC6}"/>
    <cellStyle name="20% - Ênfase1 3 2 2 3" xfId="7292" xr:uid="{1129332C-FA0E-4305-86B7-C0225FA32C4E}"/>
    <cellStyle name="20% - Ênfase1 3 2 2 3 2" xfId="15569" xr:uid="{79A0ED71-AB76-4970-A556-0845D7535F63}"/>
    <cellStyle name="20% - Ênfase1 3 2 2 3 2 2" xfId="32024" xr:uid="{0E72BA61-3AA9-43A3-BF6D-A29EBF213FD0}"/>
    <cellStyle name="20% - Ênfase1 3 2 2 3 3" xfId="23987" xr:uid="{035A1F54-8427-4702-A0BD-362D6BC94C1F}"/>
    <cellStyle name="20% - Ênfase1 3 2 2 4" xfId="3232" xr:uid="{31BA0663-A907-4878-A56C-64CB842FACBE}"/>
    <cellStyle name="20% - Ênfase1 3 2 2 4 2" xfId="11509" xr:uid="{028C2F82-0341-4682-B64D-C822347BBB32}"/>
    <cellStyle name="20% - Ênfase1 3 2 2 4 2 2" xfId="28019" xr:uid="{7582D93A-FFEE-46DE-AE9A-03FDA055A331}"/>
    <cellStyle name="20% - Ênfase1 3 2 2 4 3" xfId="19982" xr:uid="{7F044121-0FD5-45B1-B128-756849B08001}"/>
    <cellStyle name="20% - Ênfase1 3 2 2 5" xfId="9460" xr:uid="{FE3AE03B-FB24-4DCD-8148-E026580D7349}"/>
    <cellStyle name="20% - Ênfase1 3 2 2 5 2" xfId="26004" xr:uid="{C61947ED-BE7B-47D0-ABC0-ADAE1DA92570}"/>
    <cellStyle name="20% - Ênfase1 3 2 2 6" xfId="17965" xr:uid="{60B8A42D-31BA-42D7-B089-7555210357C1}"/>
    <cellStyle name="20% - Ênfase1 3 2 3" xfId="666" xr:uid="{78213FD2-F49A-4915-B40C-C117F741B0B8}"/>
    <cellStyle name="20% - Ênfase1 3 2 3 2" xfId="4771" xr:uid="{EAB7DD56-654B-40FD-8627-BFB6B549D8D1}"/>
    <cellStyle name="20% - Ênfase1 3 2 3 2 2" xfId="13048" xr:uid="{C9A99550-D100-4204-AA5C-432F61CACF5E}"/>
    <cellStyle name="20% - Ênfase1 3 2 3 2 2 2" xfId="29528" xr:uid="{40CB003E-A36E-4485-835F-D8DFDE149AAF}"/>
    <cellStyle name="20% - Ênfase1 3 2 3 2 3" xfId="21491" xr:uid="{09ACD66B-13FA-4A75-9856-D864591BD4FE}"/>
    <cellStyle name="20% - Ênfase1 3 2 3 3" xfId="6796" xr:uid="{72BAB5FD-CA3A-4CC4-A902-7B872451D4FC}"/>
    <cellStyle name="20% - Ênfase1 3 2 3 3 2" xfId="15073" xr:uid="{31F514CB-3A40-449E-A46A-CB1721366E21}"/>
    <cellStyle name="20% - Ênfase1 3 2 3 3 2 2" xfId="31528" xr:uid="{7563ABF9-8AA6-4FF6-A21F-F790BC7AE205}"/>
    <cellStyle name="20% - Ênfase1 3 2 3 3 3" xfId="23491" xr:uid="{AB02C174-B629-442A-B40F-7B30E0832720}"/>
    <cellStyle name="20% - Ênfase1 3 2 3 4" xfId="2726" xr:uid="{6351BB87-1146-4891-8D1E-956349745955}"/>
    <cellStyle name="20% - Ênfase1 3 2 3 4 2" xfId="11003" xr:uid="{2CB1CF70-FDF0-4911-81D9-B0C44277D070}"/>
    <cellStyle name="20% - Ênfase1 3 2 3 4 2 2" xfId="27514" xr:uid="{4FCF6F69-03BF-43A2-ACF7-6C4634F04F76}"/>
    <cellStyle name="20% - Ênfase1 3 2 3 4 3" xfId="19477" xr:uid="{FFE379DE-8923-4B09-8896-B7F511AE5CFA}"/>
    <cellStyle name="20% - Ênfase1 3 2 3 5" xfId="8955" xr:uid="{74624FF0-65C7-45E3-B90C-4BAF5FAFE115}"/>
    <cellStyle name="20% - Ênfase1 3 2 3 5 2" xfId="25499" xr:uid="{619616B7-E01F-4F5E-BFD7-D084E63E9338}"/>
    <cellStyle name="20% - Ênfase1 3 2 3 6" xfId="17457" xr:uid="{21841AB0-B1FC-4E8B-A648-B1FA9D6F4302}"/>
    <cellStyle name="20% - Ênfase1 3 2 4" xfId="1717" xr:uid="{9A734FBC-4F51-4550-87A5-AC2A3F530366}"/>
    <cellStyle name="20% - Ênfase1 3 2 4 2" xfId="5804" xr:uid="{6D12CDB1-EA17-4B52-9844-DED6E362A288}"/>
    <cellStyle name="20% - Ênfase1 3 2 4 2 2" xfId="14081" xr:uid="{8A6ADD66-3AFD-480D-9071-921EF9E8FB4D}"/>
    <cellStyle name="20% - Ênfase1 3 2 4 2 2 2" xfId="30536" xr:uid="{56C4694D-225C-4A96-8E14-1D32000C6E1C}"/>
    <cellStyle name="20% - Ênfase1 3 2 4 2 3" xfId="22499" xr:uid="{7333721B-D0F6-4EA1-88E0-F6871B15ECF1}"/>
    <cellStyle name="20% - Ênfase1 3 2 4 3" xfId="7804" xr:uid="{8CA5CF2A-0218-44F3-AE4A-E4F963B18BD2}"/>
    <cellStyle name="20% - Ênfase1 3 2 4 3 2" xfId="16081" xr:uid="{63A21154-9394-461D-B5B8-443E41DA2B50}"/>
    <cellStyle name="20% - Ênfase1 3 2 4 3 2 2" xfId="32536" xr:uid="{DF857270-ECD7-4680-980B-25AB6224FB40}"/>
    <cellStyle name="20% - Ênfase1 3 2 4 3 3" xfId="24499" xr:uid="{E62E8375-73D9-412C-B68E-09E127FEA7E0}"/>
    <cellStyle name="20% - Ênfase1 3 2 4 4" xfId="3770" xr:uid="{EDB79286-AA37-4D31-95F0-937461D01AD2}"/>
    <cellStyle name="20% - Ênfase1 3 2 4 4 2" xfId="12047" xr:uid="{450A89B4-72F5-4DB6-8BEB-7C37D0467F51}"/>
    <cellStyle name="20% - Ênfase1 3 2 4 4 2 2" xfId="28532" xr:uid="{AFE51C97-562C-4E8F-BC66-7FDACE855E85}"/>
    <cellStyle name="20% - Ênfase1 3 2 4 4 3" xfId="20495" xr:uid="{593222CE-EA4A-4F6C-BD97-798B3E1AAAC9}"/>
    <cellStyle name="20% - Ênfase1 3 2 4 5" xfId="9998" xr:uid="{21CFD1C0-2160-41CE-AB67-FE79F38DC4B9}"/>
    <cellStyle name="20% - Ênfase1 3 2 4 5 2" xfId="26517" xr:uid="{3ECC79DC-FC62-4B64-92B9-6A246EF367B2}"/>
    <cellStyle name="20% - Ênfase1 3 2 4 6" xfId="18479" xr:uid="{F9AB73AD-32FC-4D0A-B112-10C9CAD49B28}"/>
    <cellStyle name="20% - Ênfase1 3 2 5" xfId="4267" xr:uid="{59D311CF-829E-4FF2-91F1-42E1EB90F685}"/>
    <cellStyle name="20% - Ênfase1 3 2 5 2" xfId="12544" xr:uid="{ACF4C01B-CC0D-4373-8D1F-75009E4A043B}"/>
    <cellStyle name="20% - Ênfase1 3 2 5 2 2" xfId="29029" xr:uid="{D786AD88-6B8A-48FC-9962-EF1312F0480C}"/>
    <cellStyle name="20% - Ênfase1 3 2 5 3" xfId="20992" xr:uid="{674F62A5-0674-4489-A31E-328E5FE6E56A}"/>
    <cellStyle name="20% - Ênfase1 3 2 6" xfId="6298" xr:uid="{A22A8D0B-3696-46E9-B42A-E03B8DFE730C}"/>
    <cellStyle name="20% - Ênfase1 3 2 6 2" xfId="14575" xr:uid="{7493FF06-29A4-4B6A-BAA5-6263B675F83F}"/>
    <cellStyle name="20% - Ênfase1 3 2 6 2 2" xfId="31030" xr:uid="{D15DF295-6FA6-4713-A4C4-4B10702A1476}"/>
    <cellStyle name="20% - Ênfase1 3 2 6 3" xfId="22993" xr:uid="{2F55F0F4-53F2-4BA1-B2DE-8B86515FBB4A}"/>
    <cellStyle name="20% - Ênfase1 3 2 7" xfId="2218" xr:uid="{BDE8CFBB-F32C-4B4B-8CEE-B314A9011AB5}"/>
    <cellStyle name="20% - Ênfase1 3 2 7 2" xfId="10495" xr:uid="{093EC229-593F-43AD-BD4C-9888A2220867}"/>
    <cellStyle name="20% - Ênfase1 3 2 7 2 2" xfId="27013" xr:uid="{3B216292-DE37-43C4-8920-2A8258B21241}"/>
    <cellStyle name="20% - Ênfase1 3 2 7 3" xfId="18976" xr:uid="{55A9458B-3F09-4F9B-8720-1BDA2C112089}"/>
    <cellStyle name="20% - Ênfase1 3 2 8" xfId="8449" xr:uid="{6B1F8830-3A05-4E99-817C-47928EE1576F}"/>
    <cellStyle name="20% - Ênfase1 3 2 8 2" xfId="24998" xr:uid="{649F51EA-E19B-4D41-8D34-ADB70F13AE6B}"/>
    <cellStyle name="20% - Ênfase1 3 2 9" xfId="16947" xr:uid="{53EFD78C-B4FF-4267-84E3-1396AA8963A9}"/>
    <cellStyle name="20% - Ênfase1 3 3" xfId="1174" xr:uid="{97746BD4-C28A-454B-BC0C-C9D5FC4BDEE1}"/>
    <cellStyle name="20% - Ênfase1 3 3 2" xfId="5266" xr:uid="{1DC9C253-91FC-45B5-9F14-8AE767A977FC}"/>
    <cellStyle name="20% - Ênfase1 3 3 2 2" xfId="13543" xr:uid="{B516A297-6659-49EB-A50D-49B1E9338083}"/>
    <cellStyle name="20% - Ênfase1 3 3 2 2 2" xfId="30023" xr:uid="{C0A8953A-2A7C-4844-A8BB-8CD0E8B075B8}"/>
    <cellStyle name="20% - Ênfase1 3 3 2 3" xfId="21986" xr:uid="{2BF5851A-9B1A-426A-BAA7-42C0EA6A8BED}"/>
    <cellStyle name="20% - Ênfase1 3 3 3" xfId="7291" xr:uid="{2E007A19-FD2F-4869-A750-910BD984E5D1}"/>
    <cellStyle name="20% - Ênfase1 3 3 3 2" xfId="15568" xr:uid="{6567E490-2802-4AAB-9557-F15064C544A8}"/>
    <cellStyle name="20% - Ênfase1 3 3 3 2 2" xfId="32023" xr:uid="{73FC9ECF-8343-4DF4-82E4-DC3FD15A5FA9}"/>
    <cellStyle name="20% - Ênfase1 3 3 3 3" xfId="23986" xr:uid="{989358A6-5EBC-4912-A480-A7173A3C36BB}"/>
    <cellStyle name="20% - Ênfase1 3 3 4" xfId="3231" xr:uid="{F57D68CD-6A13-4DAF-8EDE-AFEBA3DB7A61}"/>
    <cellStyle name="20% - Ênfase1 3 3 4 2" xfId="11508" xr:uid="{798ED833-E35B-43DA-9CD5-EE280BFAB2C2}"/>
    <cellStyle name="20% - Ênfase1 3 3 4 2 2" xfId="28018" xr:uid="{4B22D028-D4BD-49E7-8067-9C98B9CAF6D3}"/>
    <cellStyle name="20% - Ênfase1 3 3 4 3" xfId="19981" xr:uid="{410691E0-A55C-4F2D-8010-6030C510C360}"/>
    <cellStyle name="20% - Ênfase1 3 3 5" xfId="9459" xr:uid="{17B2AE77-7725-4B87-A8FB-3419315D3AFA}"/>
    <cellStyle name="20% - Ênfase1 3 3 5 2" xfId="26003" xr:uid="{60481BEF-3374-4D4E-8F89-2A9946873C87}"/>
    <cellStyle name="20% - Ênfase1 3 3 6" xfId="17963" xr:uid="{F6B41BCE-3150-4A05-8218-873D738A949A}"/>
    <cellStyle name="20% - Ênfase1 3 4" xfId="664" xr:uid="{1BAB4665-A102-4E96-9A0A-E117417848F6}"/>
    <cellStyle name="20% - Ênfase1 3 4 2" xfId="4770" xr:uid="{00C3F323-3D9B-44DB-B1E7-FBD49BEAA188}"/>
    <cellStyle name="20% - Ênfase1 3 4 2 2" xfId="13047" xr:uid="{108C6B84-14D4-4264-B0D0-9B20B212A9B2}"/>
    <cellStyle name="20% - Ênfase1 3 4 2 2 2" xfId="29527" xr:uid="{47938A46-0802-4BAC-A212-EF257A6F48DE}"/>
    <cellStyle name="20% - Ênfase1 3 4 2 3" xfId="21490" xr:uid="{B214D2BA-ECF3-43A5-9E36-68A42630D13E}"/>
    <cellStyle name="20% - Ênfase1 3 4 3" xfId="6795" xr:uid="{2727CE03-CD40-4E9C-A830-52ED1D6DB668}"/>
    <cellStyle name="20% - Ênfase1 3 4 3 2" xfId="15072" xr:uid="{32DC8DC4-0A83-4BD8-92A7-60FE5A25DC0E}"/>
    <cellStyle name="20% - Ênfase1 3 4 3 2 2" xfId="31527" xr:uid="{02088DAF-9E59-464F-A271-245092B58004}"/>
    <cellStyle name="20% - Ênfase1 3 4 3 3" xfId="23490" xr:uid="{3D326C98-DDFA-4392-9C4E-9591F35EB58D}"/>
    <cellStyle name="20% - Ênfase1 3 4 4" xfId="2725" xr:uid="{B5473B23-89E8-447C-8EEF-A821F28B5A15}"/>
    <cellStyle name="20% - Ênfase1 3 4 4 2" xfId="11002" xr:uid="{E313FAE4-5392-4FA1-8539-8D78484DDCDC}"/>
    <cellStyle name="20% - Ênfase1 3 4 4 2 2" xfId="27513" xr:uid="{23345776-6CEA-4C07-A586-A072DCD04345}"/>
    <cellStyle name="20% - Ênfase1 3 4 4 3" xfId="19476" xr:uid="{FC9A503C-6538-4256-8859-B4831F81114A}"/>
    <cellStyle name="20% - Ênfase1 3 4 5" xfId="8954" xr:uid="{AED31291-94A1-43C8-8525-585BF466AF6B}"/>
    <cellStyle name="20% - Ênfase1 3 4 5 2" xfId="25498" xr:uid="{800782C4-C74B-46B9-9973-82720039FC5A}"/>
    <cellStyle name="20% - Ênfase1 3 4 6" xfId="17455" xr:uid="{FD31B8B0-F9E5-4766-AE39-375D94B25EC9}"/>
    <cellStyle name="20% - Ênfase1 3 5" xfId="1716" xr:uid="{223B5B2A-29C5-468F-8A96-0E21EBEFD9CA}"/>
    <cellStyle name="20% - Ênfase1 3 5 2" xfId="5803" xr:uid="{ECC841C6-E8C3-4007-8D78-252E2EF7497B}"/>
    <cellStyle name="20% - Ênfase1 3 5 2 2" xfId="14080" xr:uid="{B89D2066-11EB-47A3-A0C8-4841F696417B}"/>
    <cellStyle name="20% - Ênfase1 3 5 2 2 2" xfId="30535" xr:uid="{8A1EB48A-591B-412A-BD95-5316072CA0D6}"/>
    <cellStyle name="20% - Ênfase1 3 5 2 3" xfId="22498" xr:uid="{6BB39E81-AB76-408C-B965-AE3AB9C4744C}"/>
    <cellStyle name="20% - Ênfase1 3 5 3" xfId="7803" xr:uid="{14C83BA3-21D2-46DB-83B3-2F2D97A3B4F7}"/>
    <cellStyle name="20% - Ênfase1 3 5 3 2" xfId="16080" xr:uid="{A784D3D9-0586-4BE3-9983-3AF8F51723D1}"/>
    <cellStyle name="20% - Ênfase1 3 5 3 2 2" xfId="32535" xr:uid="{D1FFA21D-873F-4464-B080-E519F503C185}"/>
    <cellStyle name="20% - Ênfase1 3 5 3 3" xfId="24498" xr:uid="{4C88FF06-6865-43F3-90E0-15A34E1C2CAC}"/>
    <cellStyle name="20% - Ênfase1 3 5 4" xfId="3769" xr:uid="{66D72D61-3026-43DD-A2E3-5A389116F01F}"/>
    <cellStyle name="20% - Ênfase1 3 5 4 2" xfId="12046" xr:uid="{5C1FCDDC-15BD-4A70-A0D4-77D6DC3CCB4C}"/>
    <cellStyle name="20% - Ênfase1 3 5 4 2 2" xfId="28531" xr:uid="{7859AB2A-2EF6-4970-8083-27C17D39F26E}"/>
    <cellStyle name="20% - Ênfase1 3 5 4 3" xfId="20494" xr:uid="{C899AFA5-B81F-4B51-B440-986B0733B666}"/>
    <cellStyle name="20% - Ênfase1 3 5 5" xfId="9997" xr:uid="{7A5BCC7E-5D2F-4575-8E74-A5391A980BF2}"/>
    <cellStyle name="20% - Ênfase1 3 5 5 2" xfId="26516" xr:uid="{04834EDF-C474-4451-AEC4-70DA9C9F43A4}"/>
    <cellStyle name="20% - Ênfase1 3 5 6" xfId="18478" xr:uid="{42892137-376E-400C-936F-A7AD4927F033}"/>
    <cellStyle name="20% - Ênfase1 3 6" xfId="4266" xr:uid="{657C046B-3718-4551-91EA-B96F59DB0B61}"/>
    <cellStyle name="20% - Ênfase1 3 6 2" xfId="12543" xr:uid="{47F44CC9-D881-46F5-A197-5116D9EF12F4}"/>
    <cellStyle name="20% - Ênfase1 3 6 2 2" xfId="29028" xr:uid="{62E7F1EA-6C7A-46EE-8725-8CFE812ABD03}"/>
    <cellStyle name="20% - Ênfase1 3 6 3" xfId="20991" xr:uid="{369B36D8-282B-4E21-830E-E0A95F849C9E}"/>
    <cellStyle name="20% - Ênfase1 3 7" xfId="6297" xr:uid="{9DBF6381-196F-438A-9E88-BDF7310D6CF2}"/>
    <cellStyle name="20% - Ênfase1 3 7 2" xfId="14574" xr:uid="{91178316-172D-41AF-A9DD-B52BCE6113F6}"/>
    <cellStyle name="20% - Ênfase1 3 7 2 2" xfId="31029" xr:uid="{4F1535CB-3623-4412-AEE3-DC36F9A108F8}"/>
    <cellStyle name="20% - Ênfase1 3 7 3" xfId="22992" xr:uid="{3AEE3436-41E2-4F44-BB96-4817F9B6F3FE}"/>
    <cellStyle name="20% - Ênfase1 3 8" xfId="2217" xr:uid="{0BFA42BD-9E89-4C23-82AB-B94BB98ECF85}"/>
    <cellStyle name="20% - Ênfase1 3 8 2" xfId="10494" xr:uid="{D926F565-7945-4DC2-9A18-E5E94A8A3189}"/>
    <cellStyle name="20% - Ênfase1 3 8 2 2" xfId="27012" xr:uid="{E69E5767-E9A6-435A-8E6D-90A5D7688555}"/>
    <cellStyle name="20% - Ênfase1 3 8 3" xfId="18975" xr:uid="{7E34A09F-E48E-4321-958B-E0EFD6C95969}"/>
    <cellStyle name="20% - Ênfase1 3 9" xfId="8448" xr:uid="{A5E434DD-CD16-426A-86B0-BC5AC72B1D83}"/>
    <cellStyle name="20% - Ênfase1 3 9 2" xfId="24997" xr:uid="{8741BCC1-B41E-4358-BE72-A9B5032467C1}"/>
    <cellStyle name="20% - Ênfase1 4" xfId="80" xr:uid="{4813DADF-235C-4A70-979B-712179B1892E}"/>
    <cellStyle name="20% - Ênfase1 4 10" xfId="16948" xr:uid="{A9BB6B66-A3E0-4E8F-AD69-C26795FA027E}"/>
    <cellStyle name="20% - Ênfase1 4 2" xfId="81" xr:uid="{F98B796A-8460-4CE4-B457-5FE688F856A4}"/>
    <cellStyle name="20% - Ênfase1 4 2 2" xfId="1178" xr:uid="{BD0992AC-7A7D-4875-9EE4-DE555E2AD7F1}"/>
    <cellStyle name="20% - Ênfase1 4 2 2 2" xfId="5269" xr:uid="{A7E69E53-208B-401A-AE39-1139E0E17851}"/>
    <cellStyle name="20% - Ênfase1 4 2 2 2 2" xfId="13546" xr:uid="{EE9A1765-19AC-43CE-AC1D-BEB185389D4F}"/>
    <cellStyle name="20% - Ênfase1 4 2 2 2 2 2" xfId="30026" xr:uid="{D5CB2B74-B300-4F0A-94C2-ED1127F29E24}"/>
    <cellStyle name="20% - Ênfase1 4 2 2 2 3" xfId="21989" xr:uid="{5BCFC031-31F7-4746-A1CF-E2A8970CAD35}"/>
    <cellStyle name="20% - Ênfase1 4 2 2 3" xfId="7294" xr:uid="{56550C08-18BB-44B1-A198-FC92FFCA70A7}"/>
    <cellStyle name="20% - Ênfase1 4 2 2 3 2" xfId="15571" xr:uid="{45FE9122-74C9-4CC4-B5D7-BF7475EAA295}"/>
    <cellStyle name="20% - Ênfase1 4 2 2 3 2 2" xfId="32026" xr:uid="{AEF8F1AE-B792-442B-A576-6ECA1EF38786}"/>
    <cellStyle name="20% - Ênfase1 4 2 2 3 3" xfId="23989" xr:uid="{C4CCB646-1D42-4330-973B-C5AD1820CE7B}"/>
    <cellStyle name="20% - Ênfase1 4 2 2 4" xfId="3234" xr:uid="{B154C347-C3AD-4912-A829-DF6E0CB20EAB}"/>
    <cellStyle name="20% - Ênfase1 4 2 2 4 2" xfId="11511" xr:uid="{A321C510-CF84-4749-A98C-17E00484647D}"/>
    <cellStyle name="20% - Ênfase1 4 2 2 4 2 2" xfId="28021" xr:uid="{A5BAB8A6-3239-491D-8480-D73BFD8C7083}"/>
    <cellStyle name="20% - Ênfase1 4 2 2 4 3" xfId="19984" xr:uid="{7D53E9EE-34BA-4137-A6E2-524BF895CC54}"/>
    <cellStyle name="20% - Ênfase1 4 2 2 5" xfId="9462" xr:uid="{5CD97554-808F-4A47-8BCF-A16C9C8034A4}"/>
    <cellStyle name="20% - Ênfase1 4 2 2 5 2" xfId="26006" xr:uid="{4E2370D9-C0DA-442D-950E-0B099E49B165}"/>
    <cellStyle name="20% - Ênfase1 4 2 2 6" xfId="17967" xr:uid="{4057A30C-8394-49E1-96FA-5CF667EA4A03}"/>
    <cellStyle name="20% - Ênfase1 4 2 3" xfId="668" xr:uid="{5624E123-1241-4829-BE5C-5B215385A00B}"/>
    <cellStyle name="20% - Ênfase1 4 2 3 2" xfId="4773" xr:uid="{B7CE8C96-25D1-4132-969F-2773FD8A7FE7}"/>
    <cellStyle name="20% - Ênfase1 4 2 3 2 2" xfId="13050" xr:uid="{80BDBA96-3DFE-4FC5-AC58-A53838A6F33E}"/>
    <cellStyle name="20% - Ênfase1 4 2 3 2 2 2" xfId="29530" xr:uid="{00FCCE37-A11B-4EB1-8824-8C1DB14F83BC}"/>
    <cellStyle name="20% - Ênfase1 4 2 3 2 3" xfId="21493" xr:uid="{7C53CBC6-02EB-447B-9646-F61711C7A461}"/>
    <cellStyle name="20% - Ênfase1 4 2 3 3" xfId="6798" xr:uid="{08635EBB-B13C-4682-907D-207824B036CA}"/>
    <cellStyle name="20% - Ênfase1 4 2 3 3 2" xfId="15075" xr:uid="{93044F64-127F-431D-B42E-20A9463F53BA}"/>
    <cellStyle name="20% - Ênfase1 4 2 3 3 2 2" xfId="31530" xr:uid="{11E4474B-8ADC-40F1-A954-901A9F7D4D27}"/>
    <cellStyle name="20% - Ênfase1 4 2 3 3 3" xfId="23493" xr:uid="{DF5C2F76-28D8-411C-8129-80BB29C791B6}"/>
    <cellStyle name="20% - Ênfase1 4 2 3 4" xfId="2728" xr:uid="{F35868DC-0638-4C45-B3F5-A2939475CDCB}"/>
    <cellStyle name="20% - Ênfase1 4 2 3 4 2" xfId="11005" xr:uid="{51684190-D2F6-4F38-ADCC-6A9F350E31EE}"/>
    <cellStyle name="20% - Ênfase1 4 2 3 4 2 2" xfId="27516" xr:uid="{4D76BE89-3C5E-4FA3-90B8-28FDFCA0C131}"/>
    <cellStyle name="20% - Ênfase1 4 2 3 4 3" xfId="19479" xr:uid="{B89020A1-875A-443B-9204-13902810A486}"/>
    <cellStyle name="20% - Ênfase1 4 2 3 5" xfId="8957" xr:uid="{F451BF51-B5CE-4A50-99E9-F1E85157D9CD}"/>
    <cellStyle name="20% - Ênfase1 4 2 3 5 2" xfId="25501" xr:uid="{99E0F059-0C9F-4CFC-BF4F-DF6F9C10FB38}"/>
    <cellStyle name="20% - Ênfase1 4 2 3 6" xfId="17459" xr:uid="{5F12E233-1A21-4C7B-B4E4-39DFFE1B9113}"/>
    <cellStyle name="20% - Ênfase1 4 2 4" xfId="1719" xr:uid="{BFCFBD7F-6408-4478-B071-5B81CD1E0E37}"/>
    <cellStyle name="20% - Ênfase1 4 2 4 2" xfId="5806" xr:uid="{CE42B640-906E-4A49-9F38-60AD37553348}"/>
    <cellStyle name="20% - Ênfase1 4 2 4 2 2" xfId="14083" xr:uid="{536CF22D-AE8B-47D8-AF80-0598B7A94560}"/>
    <cellStyle name="20% - Ênfase1 4 2 4 2 2 2" xfId="30538" xr:uid="{D18ED328-0C4A-4ADB-9B93-8E9F72FD6871}"/>
    <cellStyle name="20% - Ênfase1 4 2 4 2 3" xfId="22501" xr:uid="{D0D52597-62A1-443B-92DE-94CC72A8C18E}"/>
    <cellStyle name="20% - Ênfase1 4 2 4 3" xfId="7806" xr:uid="{7737C943-36DE-4208-87F2-59D6CFA2CE1B}"/>
    <cellStyle name="20% - Ênfase1 4 2 4 3 2" xfId="16083" xr:uid="{89817691-9970-4302-BE78-D4EDF46D85A7}"/>
    <cellStyle name="20% - Ênfase1 4 2 4 3 2 2" xfId="32538" xr:uid="{14A5ADD6-708E-48D7-80BC-7B1E4B1BE872}"/>
    <cellStyle name="20% - Ênfase1 4 2 4 3 3" xfId="24501" xr:uid="{FB8536D9-B4C8-4479-AE28-CDC51B8BB11E}"/>
    <cellStyle name="20% - Ênfase1 4 2 4 4" xfId="3772" xr:uid="{03BDE8B2-BD4E-40F8-88B3-976C55E72FA3}"/>
    <cellStyle name="20% - Ênfase1 4 2 4 4 2" xfId="12049" xr:uid="{731F89EF-A33E-4B00-8EE9-F7C49F1EFA06}"/>
    <cellStyle name="20% - Ênfase1 4 2 4 4 2 2" xfId="28534" xr:uid="{47520C67-1F30-468D-BDCD-55E8E3B99D1A}"/>
    <cellStyle name="20% - Ênfase1 4 2 4 4 3" xfId="20497" xr:uid="{41B5413B-5173-4A8B-9824-EBF947D03262}"/>
    <cellStyle name="20% - Ênfase1 4 2 4 5" xfId="10000" xr:uid="{E529B828-71F5-49B5-AD34-5CFBA2CBD573}"/>
    <cellStyle name="20% - Ênfase1 4 2 4 5 2" xfId="26519" xr:uid="{1A984875-F045-4D7B-92E5-B320AFDA513E}"/>
    <cellStyle name="20% - Ênfase1 4 2 4 6" xfId="18481" xr:uid="{0480BF3E-5FFF-4131-8D16-5076D81F5AE6}"/>
    <cellStyle name="20% - Ênfase1 4 2 5" xfId="4269" xr:uid="{1716BDA5-6CD8-4120-9273-24B17B7EBE23}"/>
    <cellStyle name="20% - Ênfase1 4 2 5 2" xfId="12546" xr:uid="{EA620F7B-A758-41A2-B50D-A05C41C7BEC2}"/>
    <cellStyle name="20% - Ênfase1 4 2 5 2 2" xfId="29031" xr:uid="{405EF161-E32A-4703-A4F1-4AA6564C4302}"/>
    <cellStyle name="20% - Ênfase1 4 2 5 3" xfId="20994" xr:uid="{04609B9B-113A-451B-9377-F3CB1EBB5249}"/>
    <cellStyle name="20% - Ênfase1 4 2 6" xfId="6300" xr:uid="{AB9E52A7-6EB0-4010-8459-CED2B73ABD7B}"/>
    <cellStyle name="20% - Ênfase1 4 2 6 2" xfId="14577" xr:uid="{DCC56E59-DD2A-451C-9EA0-A0F1B4716CF0}"/>
    <cellStyle name="20% - Ênfase1 4 2 6 2 2" xfId="31032" xr:uid="{41168C89-6A14-4F71-96CE-3CCE55F3D2EA}"/>
    <cellStyle name="20% - Ênfase1 4 2 6 3" xfId="22995" xr:uid="{F3348FC6-C0E8-482A-A17F-7DF9037051CF}"/>
    <cellStyle name="20% - Ênfase1 4 2 7" xfId="2220" xr:uid="{87EDF68F-9BDE-4BF1-BB85-B4E903E0A1AC}"/>
    <cellStyle name="20% - Ênfase1 4 2 7 2" xfId="10497" xr:uid="{6BA55BFC-B248-4C80-90ED-538D117B50C1}"/>
    <cellStyle name="20% - Ênfase1 4 2 7 2 2" xfId="27015" xr:uid="{2D423CF6-546F-4F17-926B-70B87131E035}"/>
    <cellStyle name="20% - Ênfase1 4 2 7 3" xfId="18978" xr:uid="{EDCC6892-D08C-4F15-860C-D122749BA21E}"/>
    <cellStyle name="20% - Ênfase1 4 2 8" xfId="8451" xr:uid="{F50249A4-CCAD-460B-82C7-4DFAF573A119}"/>
    <cellStyle name="20% - Ênfase1 4 2 8 2" xfId="25000" xr:uid="{764C5CB8-72CD-402A-AA8F-D0C4D5D6905B}"/>
    <cellStyle name="20% - Ênfase1 4 2 9" xfId="16949" xr:uid="{3398DAF8-1F9E-4FD0-87C3-F05033DBA8D2}"/>
    <cellStyle name="20% - Ênfase1 4 3" xfId="1177" xr:uid="{CCA83DEC-906C-4B60-9CC2-F8A34C33B2DC}"/>
    <cellStyle name="20% - Ênfase1 4 3 2" xfId="5268" xr:uid="{D31B93ED-7761-45B0-8DE3-637554D90116}"/>
    <cellStyle name="20% - Ênfase1 4 3 2 2" xfId="13545" xr:uid="{F5484471-A37C-47B3-870C-3A042A95B844}"/>
    <cellStyle name="20% - Ênfase1 4 3 2 2 2" xfId="30025" xr:uid="{C6F670CA-5909-4F79-9973-A17F84997B83}"/>
    <cellStyle name="20% - Ênfase1 4 3 2 3" xfId="21988" xr:uid="{07FE8BBC-93DE-4AB4-8963-E8F7368C7C91}"/>
    <cellStyle name="20% - Ênfase1 4 3 3" xfId="7293" xr:uid="{4D0B66D5-B0F3-4D17-82AB-E65FFB8E93A2}"/>
    <cellStyle name="20% - Ênfase1 4 3 3 2" xfId="15570" xr:uid="{0A4CD06B-4DE8-4486-891D-704AE67369EA}"/>
    <cellStyle name="20% - Ênfase1 4 3 3 2 2" xfId="32025" xr:uid="{0B37C704-A4F7-4CBD-AC06-9141E68D5065}"/>
    <cellStyle name="20% - Ênfase1 4 3 3 3" xfId="23988" xr:uid="{73EBC6D0-A801-4637-891A-64780C59EF0F}"/>
    <cellStyle name="20% - Ênfase1 4 3 4" xfId="3233" xr:uid="{4A457F19-418A-4399-9F61-9CE8C0A78F1F}"/>
    <cellStyle name="20% - Ênfase1 4 3 4 2" xfId="11510" xr:uid="{C2927974-A6B1-43CA-AC2A-08263597FB23}"/>
    <cellStyle name="20% - Ênfase1 4 3 4 2 2" xfId="28020" xr:uid="{568BC861-1504-4840-8075-DA9820400C4A}"/>
    <cellStyle name="20% - Ênfase1 4 3 4 3" xfId="19983" xr:uid="{DBD2CD74-F3BC-4755-BE8A-CC7CABD931D8}"/>
    <cellStyle name="20% - Ênfase1 4 3 5" xfId="9461" xr:uid="{F4031493-FEC3-4451-97FF-B4CDF5BCC79A}"/>
    <cellStyle name="20% - Ênfase1 4 3 5 2" xfId="26005" xr:uid="{6B27FE32-7FEF-4C61-8166-18B39DDF09EF}"/>
    <cellStyle name="20% - Ênfase1 4 3 6" xfId="17966" xr:uid="{AB3F5C45-4094-4B45-A57F-592AA29AC76D}"/>
    <cellStyle name="20% - Ênfase1 4 4" xfId="667" xr:uid="{190FE0F2-C2E5-451F-9F1D-226E9F3084D9}"/>
    <cellStyle name="20% - Ênfase1 4 4 2" xfId="4772" xr:uid="{9660CED1-EB91-4BF3-B2F1-EDC1A07ABFF2}"/>
    <cellStyle name="20% - Ênfase1 4 4 2 2" xfId="13049" xr:uid="{B125F955-8D0F-4495-9ECC-6264B2338F62}"/>
    <cellStyle name="20% - Ênfase1 4 4 2 2 2" xfId="29529" xr:uid="{4DF4BABE-D137-42D8-B5D0-05A86548A1E7}"/>
    <cellStyle name="20% - Ênfase1 4 4 2 3" xfId="21492" xr:uid="{CD19C7C0-67E9-4453-AC89-1314485BE7F2}"/>
    <cellStyle name="20% - Ênfase1 4 4 3" xfId="6797" xr:uid="{832D0AAB-9EF8-4BE2-A0B3-36AC31569215}"/>
    <cellStyle name="20% - Ênfase1 4 4 3 2" xfId="15074" xr:uid="{5B735C1D-FB0F-4CA8-8CEF-03F6F267D3CD}"/>
    <cellStyle name="20% - Ênfase1 4 4 3 2 2" xfId="31529" xr:uid="{826DE88E-7017-45C0-BD15-AE1BA0EDE57C}"/>
    <cellStyle name="20% - Ênfase1 4 4 3 3" xfId="23492" xr:uid="{4DBEBE21-0487-448C-B675-18D66B82746A}"/>
    <cellStyle name="20% - Ênfase1 4 4 4" xfId="2727" xr:uid="{7F741611-6CB9-4B6D-88B2-DF1C5EB97FB3}"/>
    <cellStyle name="20% - Ênfase1 4 4 4 2" xfId="11004" xr:uid="{DC521742-221C-40DD-85E3-C468ED1718AD}"/>
    <cellStyle name="20% - Ênfase1 4 4 4 2 2" xfId="27515" xr:uid="{DBC3640C-CA33-46D9-BEF3-E575A2359C26}"/>
    <cellStyle name="20% - Ênfase1 4 4 4 3" xfId="19478" xr:uid="{13031237-E3C0-4181-85F7-80EE4F30F8D1}"/>
    <cellStyle name="20% - Ênfase1 4 4 5" xfId="8956" xr:uid="{5D0E303A-1E6A-4303-B61D-52937B9A54C7}"/>
    <cellStyle name="20% - Ênfase1 4 4 5 2" xfId="25500" xr:uid="{6F7939D8-B9B4-418F-968C-DD41CAE89825}"/>
    <cellStyle name="20% - Ênfase1 4 4 6" xfId="17458" xr:uid="{8D0494E9-41D7-4F71-B8BF-240887EC5289}"/>
    <cellStyle name="20% - Ênfase1 4 5" xfId="1718" xr:uid="{FAD82AC2-D6A1-4CE8-96E0-E05060DB5A5A}"/>
    <cellStyle name="20% - Ênfase1 4 5 2" xfId="5805" xr:uid="{0EFD4C39-D111-4CEA-ADDF-F0DE0C13C6C0}"/>
    <cellStyle name="20% - Ênfase1 4 5 2 2" xfId="14082" xr:uid="{52D1295F-FBDA-4DA4-B245-F23F7F0A87B3}"/>
    <cellStyle name="20% - Ênfase1 4 5 2 2 2" xfId="30537" xr:uid="{35D76E97-EE84-4EC0-8344-009FA355C46E}"/>
    <cellStyle name="20% - Ênfase1 4 5 2 3" xfId="22500" xr:uid="{49E8FF46-571C-46DD-ADE8-83D15522161D}"/>
    <cellStyle name="20% - Ênfase1 4 5 3" xfId="7805" xr:uid="{97494461-BFB2-4389-BE96-BCD98FBF0242}"/>
    <cellStyle name="20% - Ênfase1 4 5 3 2" xfId="16082" xr:uid="{DA70E76F-9ABE-4F1E-8324-BEE7C3080070}"/>
    <cellStyle name="20% - Ênfase1 4 5 3 2 2" xfId="32537" xr:uid="{0ACE1DA9-5B71-43FD-A348-4CA126B6EADD}"/>
    <cellStyle name="20% - Ênfase1 4 5 3 3" xfId="24500" xr:uid="{56CC9D35-10CB-484F-BCA7-0A6259303671}"/>
    <cellStyle name="20% - Ênfase1 4 5 4" xfId="3771" xr:uid="{440829DF-6759-468F-BDDD-48765E5FD162}"/>
    <cellStyle name="20% - Ênfase1 4 5 4 2" xfId="12048" xr:uid="{EECB2883-17B6-43ED-8D44-47079B7C1D14}"/>
    <cellStyle name="20% - Ênfase1 4 5 4 2 2" xfId="28533" xr:uid="{15AF02C7-DDF2-49C4-93C0-CCC35D560C43}"/>
    <cellStyle name="20% - Ênfase1 4 5 4 3" xfId="20496" xr:uid="{74159512-3904-4B72-9327-FEB5AAC0659B}"/>
    <cellStyle name="20% - Ênfase1 4 5 5" xfId="9999" xr:uid="{EAD2F304-0235-4C7A-8222-3CA7E5A27593}"/>
    <cellStyle name="20% - Ênfase1 4 5 5 2" xfId="26518" xr:uid="{2AB9F960-53BE-45ED-9CA6-D5CDAE6D5BA0}"/>
    <cellStyle name="20% - Ênfase1 4 5 6" xfId="18480" xr:uid="{7E32F12B-E8D9-459A-9C0B-A3BD1E039A03}"/>
    <cellStyle name="20% - Ênfase1 4 6" xfId="4268" xr:uid="{F9771227-9348-446C-8679-D0C9A678C3E5}"/>
    <cellStyle name="20% - Ênfase1 4 6 2" xfId="12545" xr:uid="{E9421571-1F21-45A0-AF99-4D6E7E951F60}"/>
    <cellStyle name="20% - Ênfase1 4 6 2 2" xfId="29030" xr:uid="{7A09D952-AF77-4C81-A693-EDEEF1C6A493}"/>
    <cellStyle name="20% - Ênfase1 4 6 3" xfId="20993" xr:uid="{29BD6F11-076F-45A7-AF4A-CD8F3B95F1E3}"/>
    <cellStyle name="20% - Ênfase1 4 7" xfId="6299" xr:uid="{DD704C28-8E19-46B0-B069-63E9E52D6956}"/>
    <cellStyle name="20% - Ênfase1 4 7 2" xfId="14576" xr:uid="{C3D55FCD-FA63-4DFC-8ED0-896E200AD0D0}"/>
    <cellStyle name="20% - Ênfase1 4 7 2 2" xfId="31031" xr:uid="{574DC31E-C23B-40C4-B735-D4CF1D31C3A8}"/>
    <cellStyle name="20% - Ênfase1 4 7 3" xfId="22994" xr:uid="{7B42D2AA-3DA3-45D9-9451-993DDE48A399}"/>
    <cellStyle name="20% - Ênfase1 4 8" xfId="2219" xr:uid="{6ADE545B-433C-4201-A259-D5A8B86F6672}"/>
    <cellStyle name="20% - Ênfase1 4 8 2" xfId="10496" xr:uid="{71D2B8A2-D5F1-47AC-9B49-68A5837D2AA5}"/>
    <cellStyle name="20% - Ênfase1 4 8 2 2" xfId="27014" xr:uid="{DE518C44-C1E9-405B-A75C-A2AFE751F958}"/>
    <cellStyle name="20% - Ênfase1 4 8 3" xfId="18977" xr:uid="{92DA3A72-9A8D-462B-AD16-ADE4E541469F}"/>
    <cellStyle name="20% - Ênfase1 4 9" xfId="8450" xr:uid="{E39AD574-5379-4B64-84DC-214904D4D46F}"/>
    <cellStyle name="20% - Ênfase1 4 9 2" xfId="24999" xr:uid="{3B3CDBF2-D8A5-4F83-B300-E468FD99255C}"/>
    <cellStyle name="20% - Ênfase1 5" xfId="82" xr:uid="{2DE1023F-90A5-423A-B4CB-0ECE5D2543FC}"/>
    <cellStyle name="20% - Ênfase1 5 10" xfId="16950" xr:uid="{E998D5EF-1CB3-4C4B-A7BB-6260C13B6B5D}"/>
    <cellStyle name="20% - Ênfase1 5 2" xfId="83" xr:uid="{8E6593AC-D012-458E-8EBB-B1ADD3B83ADD}"/>
    <cellStyle name="20% - Ênfase1 5 2 2" xfId="1180" xr:uid="{9B78FF6C-D1B9-45C7-8CC6-41513551BD9B}"/>
    <cellStyle name="20% - Ênfase1 5 2 2 2" xfId="5271" xr:uid="{791E6ACC-54B0-4B1C-9E79-0127A1EFF329}"/>
    <cellStyle name="20% - Ênfase1 5 2 2 2 2" xfId="13548" xr:uid="{A74D6AF4-B8ED-4CC3-8196-40406BDC9FFF}"/>
    <cellStyle name="20% - Ênfase1 5 2 2 2 2 2" xfId="30028" xr:uid="{996FCFF1-6D0F-4A32-AFC6-2199A7B87529}"/>
    <cellStyle name="20% - Ênfase1 5 2 2 2 3" xfId="21991" xr:uid="{85861CD2-DF86-4B66-A0B2-6C85CE4DE683}"/>
    <cellStyle name="20% - Ênfase1 5 2 2 3" xfId="7296" xr:uid="{63F93174-2D79-47A3-BE7B-8AE62F5A3233}"/>
    <cellStyle name="20% - Ênfase1 5 2 2 3 2" xfId="15573" xr:uid="{F2AFF1B4-3B98-4760-9099-8FDD9889102D}"/>
    <cellStyle name="20% - Ênfase1 5 2 2 3 2 2" xfId="32028" xr:uid="{B2AC3A06-1629-4586-A30C-71785C439E8D}"/>
    <cellStyle name="20% - Ênfase1 5 2 2 3 3" xfId="23991" xr:uid="{1AECD9C2-5297-4199-A0EE-D90B9EE4F888}"/>
    <cellStyle name="20% - Ênfase1 5 2 2 4" xfId="3236" xr:uid="{6C4656A5-4B70-4C6E-BA9F-81DB3D737F03}"/>
    <cellStyle name="20% - Ênfase1 5 2 2 4 2" xfId="11513" xr:uid="{B5EBF9DC-7E3F-48EF-AA48-8BE3071A8354}"/>
    <cellStyle name="20% - Ênfase1 5 2 2 4 2 2" xfId="28023" xr:uid="{5830674B-620D-4A2C-858F-B18C3EA408D7}"/>
    <cellStyle name="20% - Ênfase1 5 2 2 4 3" xfId="19986" xr:uid="{D2C5913D-8A62-417D-B3C5-3B07364773DB}"/>
    <cellStyle name="20% - Ênfase1 5 2 2 5" xfId="9464" xr:uid="{0D114624-BFFF-4D65-8CD4-2C5F667C71CC}"/>
    <cellStyle name="20% - Ênfase1 5 2 2 5 2" xfId="26008" xr:uid="{295C7E64-A090-4A4C-8B30-7F7ED42EF9C2}"/>
    <cellStyle name="20% - Ênfase1 5 2 2 6" xfId="17969" xr:uid="{5C82931B-9E65-41FD-A79E-6243CD321A25}"/>
    <cellStyle name="20% - Ênfase1 5 2 3" xfId="670" xr:uid="{EE3DBD36-B051-4175-AA68-DF1A7B4B5D97}"/>
    <cellStyle name="20% - Ênfase1 5 2 3 2" xfId="4775" xr:uid="{6D8AEE16-DA9A-4D2E-9C9C-16D23D452C3B}"/>
    <cellStyle name="20% - Ênfase1 5 2 3 2 2" xfId="13052" xr:uid="{19E925B3-254E-49E7-9E9E-794B66FC31D1}"/>
    <cellStyle name="20% - Ênfase1 5 2 3 2 2 2" xfId="29532" xr:uid="{EFA88467-8547-4B09-BB58-075F453D1E89}"/>
    <cellStyle name="20% - Ênfase1 5 2 3 2 3" xfId="21495" xr:uid="{34D40039-720B-4B0F-B67C-FD2E8724955A}"/>
    <cellStyle name="20% - Ênfase1 5 2 3 3" xfId="6800" xr:uid="{0F791C0F-5B60-48A1-B97A-703CC1055B40}"/>
    <cellStyle name="20% - Ênfase1 5 2 3 3 2" xfId="15077" xr:uid="{7FDBCAB7-2C23-4696-B49B-6B41BA262A9E}"/>
    <cellStyle name="20% - Ênfase1 5 2 3 3 2 2" xfId="31532" xr:uid="{19D999C1-1FF7-4413-AAC7-9FDF9BBBDB40}"/>
    <cellStyle name="20% - Ênfase1 5 2 3 3 3" xfId="23495" xr:uid="{44E59F24-7AA3-41E3-BDFE-73B38ED5E55A}"/>
    <cellStyle name="20% - Ênfase1 5 2 3 4" xfId="2730" xr:uid="{D4BAA432-6702-412F-A7F7-7E41A1CB27D7}"/>
    <cellStyle name="20% - Ênfase1 5 2 3 4 2" xfId="11007" xr:uid="{F909CC9C-19CD-4172-AEF8-05B5FDE8873B}"/>
    <cellStyle name="20% - Ênfase1 5 2 3 4 2 2" xfId="27518" xr:uid="{C9F8106E-67FC-4621-B760-CCAFF99E851C}"/>
    <cellStyle name="20% - Ênfase1 5 2 3 4 3" xfId="19481" xr:uid="{82C66024-E80B-4243-BDBF-D530DDCC4270}"/>
    <cellStyle name="20% - Ênfase1 5 2 3 5" xfId="8959" xr:uid="{FDCFBC3A-815E-459D-B8FF-DD31D2A77365}"/>
    <cellStyle name="20% - Ênfase1 5 2 3 5 2" xfId="25503" xr:uid="{D12EF408-497C-480A-BB26-9B68D7B314CC}"/>
    <cellStyle name="20% - Ênfase1 5 2 3 6" xfId="17461" xr:uid="{72C09D63-9F7A-4438-A712-1DF95C0F8AF1}"/>
    <cellStyle name="20% - Ênfase1 5 2 4" xfId="1721" xr:uid="{E8F153A1-F6E3-4181-9693-C1842DCFCFA1}"/>
    <cellStyle name="20% - Ênfase1 5 2 4 2" xfId="5808" xr:uid="{3D233E71-9EB1-43BE-A063-5D38A66DBD61}"/>
    <cellStyle name="20% - Ênfase1 5 2 4 2 2" xfId="14085" xr:uid="{2CF6821F-53C8-4E24-996E-3B8B0A868710}"/>
    <cellStyle name="20% - Ênfase1 5 2 4 2 2 2" xfId="30540" xr:uid="{F6B9F857-9A88-469E-A294-D2E499A8E07C}"/>
    <cellStyle name="20% - Ênfase1 5 2 4 2 3" xfId="22503" xr:uid="{2CB0D0B0-EE01-46F0-A529-276DA807D3C1}"/>
    <cellStyle name="20% - Ênfase1 5 2 4 3" xfId="7808" xr:uid="{AA9663A4-D2D5-4A7C-84D5-83322A8A7424}"/>
    <cellStyle name="20% - Ênfase1 5 2 4 3 2" xfId="16085" xr:uid="{B130C3DF-61D2-4394-80F2-1485CC553D0B}"/>
    <cellStyle name="20% - Ênfase1 5 2 4 3 2 2" xfId="32540" xr:uid="{690DA48D-041F-4BB8-9519-EB082E1D4A74}"/>
    <cellStyle name="20% - Ênfase1 5 2 4 3 3" xfId="24503" xr:uid="{E56DE6D9-C6F1-4A60-8DF1-38175AA25E93}"/>
    <cellStyle name="20% - Ênfase1 5 2 4 4" xfId="3774" xr:uid="{2432E2FD-D425-4511-B176-988544A4D702}"/>
    <cellStyle name="20% - Ênfase1 5 2 4 4 2" xfId="12051" xr:uid="{4393C298-1600-42FE-8463-EAB2BF47CD66}"/>
    <cellStyle name="20% - Ênfase1 5 2 4 4 2 2" xfId="28536" xr:uid="{E95255FA-D011-4474-88A3-6EE42AB23C4A}"/>
    <cellStyle name="20% - Ênfase1 5 2 4 4 3" xfId="20499" xr:uid="{D748C6B1-B39E-4E09-85A2-DFA694293737}"/>
    <cellStyle name="20% - Ênfase1 5 2 4 5" xfId="10002" xr:uid="{5E209709-CA57-4B89-A15E-231377481AA5}"/>
    <cellStyle name="20% - Ênfase1 5 2 4 5 2" xfId="26521" xr:uid="{8F6DB099-4FEF-459C-BB10-03F3FA684B3E}"/>
    <cellStyle name="20% - Ênfase1 5 2 4 6" xfId="18483" xr:uid="{C4C16E0A-521C-4D07-BFF8-89604F0E37D2}"/>
    <cellStyle name="20% - Ênfase1 5 2 5" xfId="4271" xr:uid="{AC907456-D2F4-441E-8391-942897B1D8EA}"/>
    <cellStyle name="20% - Ênfase1 5 2 5 2" xfId="12548" xr:uid="{78C71A3C-F24F-475D-84D2-6F8538121FD1}"/>
    <cellStyle name="20% - Ênfase1 5 2 5 2 2" xfId="29033" xr:uid="{A7F71130-1244-4636-BC88-25B9E17280DF}"/>
    <cellStyle name="20% - Ênfase1 5 2 5 3" xfId="20996" xr:uid="{A9681512-6AE0-4454-B802-E0893679FC93}"/>
    <cellStyle name="20% - Ênfase1 5 2 6" xfId="6302" xr:uid="{88AFD945-0A04-4306-BC28-CC66814269AE}"/>
    <cellStyle name="20% - Ênfase1 5 2 6 2" xfId="14579" xr:uid="{91984CFE-2B51-46BB-A80A-87DB6FA55D87}"/>
    <cellStyle name="20% - Ênfase1 5 2 6 2 2" xfId="31034" xr:uid="{D7C90CAE-5B26-4025-BC31-2E925FECCD7B}"/>
    <cellStyle name="20% - Ênfase1 5 2 6 3" xfId="22997" xr:uid="{1FDE2EFA-E760-4A6C-A85B-44AF0071DD03}"/>
    <cellStyle name="20% - Ênfase1 5 2 7" xfId="2222" xr:uid="{3E87F910-9C32-4CAA-8F55-ED095BA21C9F}"/>
    <cellStyle name="20% - Ênfase1 5 2 7 2" xfId="10499" xr:uid="{C7AD9AFA-FB14-4D0C-BCAE-EF71BFC92800}"/>
    <cellStyle name="20% - Ênfase1 5 2 7 2 2" xfId="27017" xr:uid="{7F92A9B6-F248-4E3F-A57A-2A32E467CA3D}"/>
    <cellStyle name="20% - Ênfase1 5 2 7 3" xfId="18980" xr:uid="{7B050626-D750-4AD0-B2CB-D3D0F6A343DC}"/>
    <cellStyle name="20% - Ênfase1 5 2 8" xfId="8453" xr:uid="{ABD0398F-2617-4C60-9DB1-04675EF88DF5}"/>
    <cellStyle name="20% - Ênfase1 5 2 8 2" xfId="25002" xr:uid="{890E9820-B4E0-4F48-9343-043CC337279A}"/>
    <cellStyle name="20% - Ênfase1 5 2 9" xfId="16951" xr:uid="{E9BA16AF-F70D-4A43-8B78-0DC95ED9CDA3}"/>
    <cellStyle name="20% - Ênfase1 5 3" xfId="1179" xr:uid="{4F37EC8D-5EBC-4737-9C49-E1EEC569DB4B}"/>
    <cellStyle name="20% - Ênfase1 5 3 2" xfId="5270" xr:uid="{7939A36E-4C41-48AE-93CA-244F5C91EBBC}"/>
    <cellStyle name="20% - Ênfase1 5 3 2 2" xfId="13547" xr:uid="{5F57BBAC-D393-4930-8192-3961EC064BAC}"/>
    <cellStyle name="20% - Ênfase1 5 3 2 2 2" xfId="30027" xr:uid="{06A5D158-B21C-4CEC-BDEC-4C66319861E1}"/>
    <cellStyle name="20% - Ênfase1 5 3 2 3" xfId="21990" xr:uid="{527BBA60-B623-4471-B8CF-A9C5C57D82DF}"/>
    <cellStyle name="20% - Ênfase1 5 3 3" xfId="7295" xr:uid="{71FADCA4-8DAA-49D3-A780-8AB00DAF4030}"/>
    <cellStyle name="20% - Ênfase1 5 3 3 2" xfId="15572" xr:uid="{6F62CB12-B95A-42E3-91C5-ED1B04DBB002}"/>
    <cellStyle name="20% - Ênfase1 5 3 3 2 2" xfId="32027" xr:uid="{8E5B1441-2F9A-4989-90F0-B4D87ECBF60E}"/>
    <cellStyle name="20% - Ênfase1 5 3 3 3" xfId="23990" xr:uid="{A5C6BDBB-CE38-4EBA-98CD-742660AA8EFF}"/>
    <cellStyle name="20% - Ênfase1 5 3 4" xfId="3235" xr:uid="{6DA3C16B-FEF5-4D0D-A953-FE94F2ADDB9A}"/>
    <cellStyle name="20% - Ênfase1 5 3 4 2" xfId="11512" xr:uid="{E29BF9B5-18E7-45AF-A1C3-3D8DD30337E5}"/>
    <cellStyle name="20% - Ênfase1 5 3 4 2 2" xfId="28022" xr:uid="{2B14244E-9AC9-4B2C-AE20-0960F2009E82}"/>
    <cellStyle name="20% - Ênfase1 5 3 4 3" xfId="19985" xr:uid="{431B964B-9739-4C65-95BD-AF3BFC519F80}"/>
    <cellStyle name="20% - Ênfase1 5 3 5" xfId="9463" xr:uid="{0220F967-650A-4694-BF3A-AD896A719444}"/>
    <cellStyle name="20% - Ênfase1 5 3 5 2" xfId="26007" xr:uid="{1F202E7D-2DEA-4EE2-8717-CAEF3179F4B7}"/>
    <cellStyle name="20% - Ênfase1 5 3 6" xfId="17968" xr:uid="{6977669A-6449-4320-A4C0-D0FA60DD74DF}"/>
    <cellStyle name="20% - Ênfase1 5 4" xfId="669" xr:uid="{5768231C-9679-4F1A-840E-DD12B0C797F0}"/>
    <cellStyle name="20% - Ênfase1 5 4 2" xfId="4774" xr:uid="{D1F8838E-2ABF-4CF3-8F3E-FC5F9E0420D7}"/>
    <cellStyle name="20% - Ênfase1 5 4 2 2" xfId="13051" xr:uid="{9B6CFC9F-4162-418B-9E31-91AB83B24648}"/>
    <cellStyle name="20% - Ênfase1 5 4 2 2 2" xfId="29531" xr:uid="{A6DE839B-F997-463D-86B1-3D84D980B946}"/>
    <cellStyle name="20% - Ênfase1 5 4 2 3" xfId="21494" xr:uid="{26CE2CCF-FB92-4397-895C-C73E541427BA}"/>
    <cellStyle name="20% - Ênfase1 5 4 3" xfId="6799" xr:uid="{E1CF5CE7-4247-49AB-A358-B34061A48306}"/>
    <cellStyle name="20% - Ênfase1 5 4 3 2" xfId="15076" xr:uid="{159F021E-C8BC-43C6-BC3F-BF49DF40256C}"/>
    <cellStyle name="20% - Ênfase1 5 4 3 2 2" xfId="31531" xr:uid="{1544872F-CE1F-4620-99BD-BB0D9FFB99E5}"/>
    <cellStyle name="20% - Ênfase1 5 4 3 3" xfId="23494" xr:uid="{CB8F0362-F957-45EC-8F14-7687CD9D4BE9}"/>
    <cellStyle name="20% - Ênfase1 5 4 4" xfId="2729" xr:uid="{771B1DD3-9D9F-49E0-A6FD-1754C93427F6}"/>
    <cellStyle name="20% - Ênfase1 5 4 4 2" xfId="11006" xr:uid="{5A825B74-2627-4FC7-B9B5-B8FF367B4FDC}"/>
    <cellStyle name="20% - Ênfase1 5 4 4 2 2" xfId="27517" xr:uid="{46B91A66-7B03-4F14-8336-678D400A3A4D}"/>
    <cellStyle name="20% - Ênfase1 5 4 4 3" xfId="19480" xr:uid="{4751E47C-F8F0-4D5E-9B93-FF090524D04B}"/>
    <cellStyle name="20% - Ênfase1 5 4 5" xfId="8958" xr:uid="{D5E1D2BA-40AE-470B-B81A-FCA8D80E72B1}"/>
    <cellStyle name="20% - Ênfase1 5 4 5 2" xfId="25502" xr:uid="{0EFEA0BF-0880-4758-877B-B27C91A8E34F}"/>
    <cellStyle name="20% - Ênfase1 5 4 6" xfId="17460" xr:uid="{D5C5255F-9FCB-4629-A5D1-1C1A77C4C625}"/>
    <cellStyle name="20% - Ênfase1 5 5" xfId="1720" xr:uid="{A7E22B96-06D9-4F54-A65C-2F73A35C7220}"/>
    <cellStyle name="20% - Ênfase1 5 5 2" xfId="5807" xr:uid="{A89CC7AC-F56F-4310-B723-95715E09C43A}"/>
    <cellStyle name="20% - Ênfase1 5 5 2 2" xfId="14084" xr:uid="{9798017D-9764-48DF-9D92-3D551FC6855B}"/>
    <cellStyle name="20% - Ênfase1 5 5 2 2 2" xfId="30539" xr:uid="{A99724F5-D9D4-4D6F-9C37-250566E6C8CD}"/>
    <cellStyle name="20% - Ênfase1 5 5 2 3" xfId="22502" xr:uid="{D2401201-C0F3-4DB1-B81C-AA1876EE4A8D}"/>
    <cellStyle name="20% - Ênfase1 5 5 3" xfId="7807" xr:uid="{1421B8BE-FD42-4F96-889E-74D595B940B3}"/>
    <cellStyle name="20% - Ênfase1 5 5 3 2" xfId="16084" xr:uid="{795B288E-DEF7-482A-9908-C73366ECE421}"/>
    <cellStyle name="20% - Ênfase1 5 5 3 2 2" xfId="32539" xr:uid="{41107DEA-21EB-4EB8-A8C3-8DCDC9CBC025}"/>
    <cellStyle name="20% - Ênfase1 5 5 3 3" xfId="24502" xr:uid="{00BB74DF-2E05-4CA6-A4A3-E690FFD6AB89}"/>
    <cellStyle name="20% - Ênfase1 5 5 4" xfId="3773" xr:uid="{CAAB0D13-DBB6-4FD0-BA19-DE61B4DDE107}"/>
    <cellStyle name="20% - Ênfase1 5 5 4 2" xfId="12050" xr:uid="{53D02DC1-9814-4D98-8988-02BC8DBF8BF9}"/>
    <cellStyle name="20% - Ênfase1 5 5 4 2 2" xfId="28535" xr:uid="{56BBB573-F7BE-419E-B498-86B7D4D7A053}"/>
    <cellStyle name="20% - Ênfase1 5 5 4 3" xfId="20498" xr:uid="{13BC7395-11AD-44D1-AEC8-0CC3C796AEB7}"/>
    <cellStyle name="20% - Ênfase1 5 5 5" xfId="10001" xr:uid="{7AB05432-A3F7-4AC4-A18D-0C6A81C1460D}"/>
    <cellStyle name="20% - Ênfase1 5 5 5 2" xfId="26520" xr:uid="{30F87F96-D797-4E63-94EE-F71D34E4D08A}"/>
    <cellStyle name="20% - Ênfase1 5 5 6" xfId="18482" xr:uid="{2B91694A-880F-4B8C-84CF-9D71EAB0180D}"/>
    <cellStyle name="20% - Ênfase1 5 6" xfId="4270" xr:uid="{E5A34FA1-0A2D-4050-8E3F-C12B24D968FE}"/>
    <cellStyle name="20% - Ênfase1 5 6 2" xfId="12547" xr:uid="{12481E9F-DF20-4716-B385-58E7E4F3337B}"/>
    <cellStyle name="20% - Ênfase1 5 6 2 2" xfId="29032" xr:uid="{05B417EF-A702-4BB2-B5C6-1C641F33B087}"/>
    <cellStyle name="20% - Ênfase1 5 6 3" xfId="20995" xr:uid="{139090E7-2022-4136-A269-09660D40F0C6}"/>
    <cellStyle name="20% - Ênfase1 5 7" xfId="6301" xr:uid="{054DE947-9B2D-46AA-A958-304A81C525A2}"/>
    <cellStyle name="20% - Ênfase1 5 7 2" xfId="14578" xr:uid="{532DA077-6A4E-413A-B6BA-EB7911FB409F}"/>
    <cellStyle name="20% - Ênfase1 5 7 2 2" xfId="31033" xr:uid="{2B5734AA-DB72-41EB-B702-3B66A9784014}"/>
    <cellStyle name="20% - Ênfase1 5 7 3" xfId="22996" xr:uid="{2824795F-D3F6-4C77-8113-4BE3F801DF45}"/>
    <cellStyle name="20% - Ênfase1 5 8" xfId="2221" xr:uid="{552440E7-5905-45E4-8CC7-A302019D722E}"/>
    <cellStyle name="20% - Ênfase1 5 8 2" xfId="10498" xr:uid="{799C841D-830C-4E00-A12D-4901B20C5C73}"/>
    <cellStyle name="20% - Ênfase1 5 8 2 2" xfId="27016" xr:uid="{DDCC886C-DDF1-483A-BA28-F948C4062311}"/>
    <cellStyle name="20% - Ênfase1 5 8 3" xfId="18979" xr:uid="{C55467FF-D180-4BD6-9DC1-C1A5BC7B0609}"/>
    <cellStyle name="20% - Ênfase1 5 9" xfId="8452" xr:uid="{9F7FFA9E-E456-4842-9C13-F8CFE1C1BB28}"/>
    <cellStyle name="20% - Ênfase1 5 9 2" xfId="25001" xr:uid="{D812BC5F-55C0-4EAD-83CD-810B9E80163D}"/>
    <cellStyle name="20% - Ênfase1 6" xfId="86" xr:uid="{3E363979-545B-48A5-8D8D-65E68A42E01F}"/>
    <cellStyle name="20% - Ênfase1 6 10" xfId="16954" xr:uid="{538D8A4C-37A4-4859-8D78-CDA344E0C393}"/>
    <cellStyle name="20% - Ênfase1 6 2" xfId="88" xr:uid="{10DB291D-B6BC-4D7B-B7F2-9CAAD4CFD896}"/>
    <cellStyle name="20% - Ênfase1 6 2 2" xfId="1185" xr:uid="{AEE6DCC1-B8C8-4209-A8C6-1D0BBF7FA4AB}"/>
    <cellStyle name="20% - Ênfase1 6 2 2 2" xfId="5276" xr:uid="{87926E46-83D3-46B7-9BBD-546F0D3311A3}"/>
    <cellStyle name="20% - Ênfase1 6 2 2 2 2" xfId="13553" xr:uid="{734D6798-3E12-4BFE-BE56-2D877DBF0E7C}"/>
    <cellStyle name="20% - Ênfase1 6 2 2 2 2 2" xfId="30033" xr:uid="{0A0EADF9-C75A-494F-B118-581C8F642CB4}"/>
    <cellStyle name="20% - Ênfase1 6 2 2 2 3" xfId="21996" xr:uid="{2BA30620-101F-4120-9075-12FC41DFCADF}"/>
    <cellStyle name="20% - Ênfase1 6 2 2 3" xfId="7301" xr:uid="{9338C896-FD10-43E6-9B25-AB4F141DF296}"/>
    <cellStyle name="20% - Ênfase1 6 2 2 3 2" xfId="15578" xr:uid="{5DF9C785-AC46-471A-860A-26BF1C42CB51}"/>
    <cellStyle name="20% - Ênfase1 6 2 2 3 2 2" xfId="32033" xr:uid="{9294E52F-282E-440B-A575-0D1443587B62}"/>
    <cellStyle name="20% - Ênfase1 6 2 2 3 3" xfId="23996" xr:uid="{DD259168-9A48-487C-BD74-C8176CF3DEDF}"/>
    <cellStyle name="20% - Ênfase1 6 2 2 4" xfId="3241" xr:uid="{45367DA9-D06B-4975-A0A7-9BE813BF4858}"/>
    <cellStyle name="20% - Ênfase1 6 2 2 4 2" xfId="11518" xr:uid="{1D85AD37-B36F-4449-AE30-3958543BAF26}"/>
    <cellStyle name="20% - Ênfase1 6 2 2 4 2 2" xfId="28028" xr:uid="{7FDD05D4-1FBA-4F47-86E8-EB381DB18576}"/>
    <cellStyle name="20% - Ênfase1 6 2 2 4 3" xfId="19991" xr:uid="{5B0753DA-C698-46CA-AEB3-D3AAC72091A0}"/>
    <cellStyle name="20% - Ênfase1 6 2 2 5" xfId="9469" xr:uid="{F47FF993-2101-4B1D-8922-11B3C95D3187}"/>
    <cellStyle name="20% - Ênfase1 6 2 2 5 2" xfId="26013" xr:uid="{5FDFCE3F-921C-4568-B7D9-4E918C045B4D}"/>
    <cellStyle name="20% - Ênfase1 6 2 2 6" xfId="17974" xr:uid="{083352C2-4F60-4B75-A305-3B74B9CFFCFF}"/>
    <cellStyle name="20% - Ênfase1 6 2 3" xfId="675" xr:uid="{FA3C57CC-B630-4687-8987-FEE5166420EC}"/>
    <cellStyle name="20% - Ênfase1 6 2 3 2" xfId="4780" xr:uid="{CD50391F-B7EA-4557-93F2-04738213E0F5}"/>
    <cellStyle name="20% - Ênfase1 6 2 3 2 2" xfId="13057" xr:uid="{7D58911C-C3E2-41F5-A519-149D2B651000}"/>
    <cellStyle name="20% - Ênfase1 6 2 3 2 2 2" xfId="29537" xr:uid="{3C4CDB20-52C6-4DDB-90AF-7C3823213049}"/>
    <cellStyle name="20% - Ênfase1 6 2 3 2 3" xfId="21500" xr:uid="{D9A5CA40-F34F-475A-898C-3FCC626D1724}"/>
    <cellStyle name="20% - Ênfase1 6 2 3 3" xfId="6805" xr:uid="{1BDE1640-EC10-4FC3-B35F-9C08153F5E6C}"/>
    <cellStyle name="20% - Ênfase1 6 2 3 3 2" xfId="15082" xr:uid="{551D3296-2AEE-4AF1-986D-B6D1D4049FFF}"/>
    <cellStyle name="20% - Ênfase1 6 2 3 3 2 2" xfId="31537" xr:uid="{13CDC1F1-60D2-4031-9C07-8EE559131C19}"/>
    <cellStyle name="20% - Ênfase1 6 2 3 3 3" xfId="23500" xr:uid="{DCCD7E09-276F-4B66-BB3D-D1EE720B5F01}"/>
    <cellStyle name="20% - Ênfase1 6 2 3 4" xfId="2735" xr:uid="{50AF45E9-B07D-42E1-8EE1-7A4C287E6EB7}"/>
    <cellStyle name="20% - Ênfase1 6 2 3 4 2" xfId="11012" xr:uid="{94E4BC83-1A01-44D2-8A1E-CD0B42CDA0D6}"/>
    <cellStyle name="20% - Ênfase1 6 2 3 4 2 2" xfId="27523" xr:uid="{31E6360E-019D-4787-859D-7CD275475FA0}"/>
    <cellStyle name="20% - Ênfase1 6 2 3 4 3" xfId="19486" xr:uid="{7D494A9A-2BB0-4DAF-A077-705742030C86}"/>
    <cellStyle name="20% - Ênfase1 6 2 3 5" xfId="8964" xr:uid="{A8523F0B-8606-4D46-A4AF-DB40CD2288A0}"/>
    <cellStyle name="20% - Ênfase1 6 2 3 5 2" xfId="25508" xr:uid="{82FC9CBA-FA0D-4BC7-B8A2-8EED59237E29}"/>
    <cellStyle name="20% - Ênfase1 6 2 3 6" xfId="17466" xr:uid="{30ABE435-AB0E-4752-B6E5-8CFC62E5BE50}"/>
    <cellStyle name="20% - Ênfase1 6 2 4" xfId="1726" xr:uid="{6E35B209-2F44-445D-AB31-54DEEC6B906E}"/>
    <cellStyle name="20% - Ênfase1 6 2 4 2" xfId="5813" xr:uid="{D9E1151A-2D8A-4DB7-B9B1-2EF11402586B}"/>
    <cellStyle name="20% - Ênfase1 6 2 4 2 2" xfId="14090" xr:uid="{032C445B-CD7A-4583-BADA-8B11C3FA302A}"/>
    <cellStyle name="20% - Ênfase1 6 2 4 2 2 2" xfId="30545" xr:uid="{8FF832FD-783C-4313-9FFA-59AFDDB0054C}"/>
    <cellStyle name="20% - Ênfase1 6 2 4 2 3" xfId="22508" xr:uid="{536B9E82-19EB-4988-8A05-44C5793633FA}"/>
    <cellStyle name="20% - Ênfase1 6 2 4 3" xfId="7813" xr:uid="{AB807333-D84B-4B01-BA98-E5BB2BCE71C8}"/>
    <cellStyle name="20% - Ênfase1 6 2 4 3 2" xfId="16090" xr:uid="{348D8F14-6F49-4D74-AE72-1D509F196F16}"/>
    <cellStyle name="20% - Ênfase1 6 2 4 3 2 2" xfId="32545" xr:uid="{D4BAD48A-62AC-4940-9EDC-97CE55DC61C5}"/>
    <cellStyle name="20% - Ênfase1 6 2 4 3 3" xfId="24508" xr:uid="{F0DDBA0B-1491-488E-A978-4D2E532F4D38}"/>
    <cellStyle name="20% - Ênfase1 6 2 4 4" xfId="3779" xr:uid="{0AFD8B0F-7E95-4952-8436-8868C73D2196}"/>
    <cellStyle name="20% - Ênfase1 6 2 4 4 2" xfId="12056" xr:uid="{2386B2D3-94CC-4EEB-B082-B1DEECC0FC05}"/>
    <cellStyle name="20% - Ênfase1 6 2 4 4 2 2" xfId="28541" xr:uid="{F20E1869-35B9-4036-B002-5B2D5567C680}"/>
    <cellStyle name="20% - Ênfase1 6 2 4 4 3" xfId="20504" xr:uid="{B6A8057A-EFD2-4B7B-A612-CE5D4876C4B4}"/>
    <cellStyle name="20% - Ênfase1 6 2 4 5" xfId="10007" xr:uid="{59AD8B44-036B-4923-904D-E3495510A203}"/>
    <cellStyle name="20% - Ênfase1 6 2 4 5 2" xfId="26526" xr:uid="{6A5A393F-0786-4CC1-946B-4068065DBD17}"/>
    <cellStyle name="20% - Ênfase1 6 2 4 6" xfId="18488" xr:uid="{89420739-F782-47ED-9697-8198FE512F3B}"/>
    <cellStyle name="20% - Ênfase1 6 2 5" xfId="4276" xr:uid="{784A279E-5EA7-4E98-A71C-DABC11A8B53A}"/>
    <cellStyle name="20% - Ênfase1 6 2 5 2" xfId="12553" xr:uid="{58A91299-0E23-495E-89D2-CF5B91D33B35}"/>
    <cellStyle name="20% - Ênfase1 6 2 5 2 2" xfId="29038" xr:uid="{4F628E81-7B7B-4A28-AA9C-9DA65C5A37C4}"/>
    <cellStyle name="20% - Ênfase1 6 2 5 3" xfId="21001" xr:uid="{56770C8C-ECA5-4A58-BB93-DC50D40327FC}"/>
    <cellStyle name="20% - Ênfase1 6 2 6" xfId="6307" xr:uid="{E8EEEEC1-2555-48B7-BDAB-4DF6A178A3BF}"/>
    <cellStyle name="20% - Ênfase1 6 2 6 2" xfId="14584" xr:uid="{CD167596-9894-45AF-BB17-DAE9A56987F7}"/>
    <cellStyle name="20% - Ênfase1 6 2 6 2 2" xfId="31039" xr:uid="{05E51A6A-97C4-4275-82FE-F0926AC87B18}"/>
    <cellStyle name="20% - Ênfase1 6 2 6 3" xfId="23002" xr:uid="{00F2CCFE-49DA-4C03-9D2C-07ED7F7E4903}"/>
    <cellStyle name="20% - Ênfase1 6 2 7" xfId="2227" xr:uid="{EC05B311-1D71-487C-8A02-227F83744F5C}"/>
    <cellStyle name="20% - Ênfase1 6 2 7 2" xfId="10504" xr:uid="{4A7CB0A1-4B74-4274-828B-DAF2E6D5CA81}"/>
    <cellStyle name="20% - Ênfase1 6 2 7 2 2" xfId="27022" xr:uid="{92CEF6FA-3B3B-43D0-AE95-092A95DC216D}"/>
    <cellStyle name="20% - Ênfase1 6 2 7 3" xfId="18985" xr:uid="{17143DF7-B9B2-450A-8F17-177E6ED73560}"/>
    <cellStyle name="20% - Ênfase1 6 2 8" xfId="8458" xr:uid="{CBEED594-1EDC-4DA5-9788-5E133E17A60E}"/>
    <cellStyle name="20% - Ênfase1 6 2 8 2" xfId="25007" xr:uid="{806B0987-D388-41F1-9A05-C8A98761DE8A}"/>
    <cellStyle name="20% - Ênfase1 6 2 9" xfId="16956" xr:uid="{887AB790-1D38-418C-8CD6-5F4032CE8B32}"/>
    <cellStyle name="20% - Ênfase1 6 3" xfId="1183" xr:uid="{17BCD365-5AC7-4551-9005-C3AB027D2E21}"/>
    <cellStyle name="20% - Ênfase1 6 3 2" xfId="5274" xr:uid="{484E39A6-F40D-410B-B726-DE12CCBC0B5D}"/>
    <cellStyle name="20% - Ênfase1 6 3 2 2" xfId="13551" xr:uid="{644E6330-CBE3-45B1-A6A5-7657CD269455}"/>
    <cellStyle name="20% - Ênfase1 6 3 2 2 2" xfId="30031" xr:uid="{C18402E6-F240-4114-B114-CF6A38419057}"/>
    <cellStyle name="20% - Ênfase1 6 3 2 3" xfId="21994" xr:uid="{F8EA4F79-35AE-4323-8B63-9B1D7339318B}"/>
    <cellStyle name="20% - Ênfase1 6 3 3" xfId="7299" xr:uid="{C44C1FAF-856E-4269-8B9E-917B9BAB12FE}"/>
    <cellStyle name="20% - Ênfase1 6 3 3 2" xfId="15576" xr:uid="{F1A26FCC-40E6-480C-9FAF-742B06A83170}"/>
    <cellStyle name="20% - Ênfase1 6 3 3 2 2" xfId="32031" xr:uid="{F7A54DE6-6DF7-406A-A1A6-602B923A7B59}"/>
    <cellStyle name="20% - Ênfase1 6 3 3 3" xfId="23994" xr:uid="{3421A80C-3F2F-4DB4-BF75-0A67577295AA}"/>
    <cellStyle name="20% - Ênfase1 6 3 4" xfId="3239" xr:uid="{21DD7DA2-8DF4-4CFD-B619-CB5278B26D60}"/>
    <cellStyle name="20% - Ênfase1 6 3 4 2" xfId="11516" xr:uid="{7A3A63E4-1706-4FD7-A8F6-97D555323EE8}"/>
    <cellStyle name="20% - Ênfase1 6 3 4 2 2" xfId="28026" xr:uid="{EC920AC2-2E4E-418B-A345-3FDAFAD6A7CB}"/>
    <cellStyle name="20% - Ênfase1 6 3 4 3" xfId="19989" xr:uid="{2226860C-2D3E-48E5-A9DD-91EE170FED46}"/>
    <cellStyle name="20% - Ênfase1 6 3 5" xfId="9467" xr:uid="{480621ED-35CD-4C95-BA47-A3EA5D6A7984}"/>
    <cellStyle name="20% - Ênfase1 6 3 5 2" xfId="26011" xr:uid="{C1267698-22AB-4B70-8420-A890BF2FF073}"/>
    <cellStyle name="20% - Ênfase1 6 3 6" xfId="17972" xr:uid="{CC63E8F8-91FC-490F-BAA9-A08D22BBF5DA}"/>
    <cellStyle name="20% - Ênfase1 6 4" xfId="673" xr:uid="{1D856B83-64F5-4999-AC34-8EDF87AFC58F}"/>
    <cellStyle name="20% - Ênfase1 6 4 2" xfId="4778" xr:uid="{09A56590-3947-47F7-A324-76EC7F64829F}"/>
    <cellStyle name="20% - Ênfase1 6 4 2 2" xfId="13055" xr:uid="{6EABF842-CF74-478E-8654-F141A8646E46}"/>
    <cellStyle name="20% - Ênfase1 6 4 2 2 2" xfId="29535" xr:uid="{27FE12DC-B105-44E7-AF02-73B786FEEA73}"/>
    <cellStyle name="20% - Ênfase1 6 4 2 3" xfId="21498" xr:uid="{6B525C04-AF56-4668-AEDD-2F89CB59AB4E}"/>
    <cellStyle name="20% - Ênfase1 6 4 3" xfId="6803" xr:uid="{322C33B9-E6BD-41AC-BB6F-767527A0F910}"/>
    <cellStyle name="20% - Ênfase1 6 4 3 2" xfId="15080" xr:uid="{B4AA1099-C64D-4893-AB32-5F32499B0E92}"/>
    <cellStyle name="20% - Ênfase1 6 4 3 2 2" xfId="31535" xr:uid="{C6793CA2-242B-402C-ADD1-28A287667703}"/>
    <cellStyle name="20% - Ênfase1 6 4 3 3" xfId="23498" xr:uid="{D01F607F-FF36-4ED5-B73D-0EFE336B220A}"/>
    <cellStyle name="20% - Ênfase1 6 4 4" xfId="2733" xr:uid="{5B581D19-263C-45E1-8E99-8B2825F576AF}"/>
    <cellStyle name="20% - Ênfase1 6 4 4 2" xfId="11010" xr:uid="{7748FA47-B92C-438F-9665-A60C207F6363}"/>
    <cellStyle name="20% - Ênfase1 6 4 4 2 2" xfId="27521" xr:uid="{57CDCA18-869F-441D-8A62-6BF93FE19C41}"/>
    <cellStyle name="20% - Ênfase1 6 4 4 3" xfId="19484" xr:uid="{B7FA71AF-19CA-4BC6-B7EE-E24959CCE227}"/>
    <cellStyle name="20% - Ênfase1 6 4 5" xfId="8962" xr:uid="{7DCC6001-1622-4DAF-BC73-77AB55F4A413}"/>
    <cellStyle name="20% - Ênfase1 6 4 5 2" xfId="25506" xr:uid="{167F2541-DD3B-4F2B-BB5B-8B1A3BB3D580}"/>
    <cellStyle name="20% - Ênfase1 6 4 6" xfId="17464" xr:uid="{386D36F9-7016-40C6-A2D0-0FB0ECA0EDFE}"/>
    <cellStyle name="20% - Ênfase1 6 5" xfId="1724" xr:uid="{234D1D4B-7255-4DD3-BC92-51939EC72B5E}"/>
    <cellStyle name="20% - Ênfase1 6 5 2" xfId="5811" xr:uid="{26DEC809-FF1A-45A8-990A-140CB593BFAA}"/>
    <cellStyle name="20% - Ênfase1 6 5 2 2" xfId="14088" xr:uid="{357432C2-136B-43FB-BA64-D1A82BF8809B}"/>
    <cellStyle name="20% - Ênfase1 6 5 2 2 2" xfId="30543" xr:uid="{5AE24C42-920B-4DF3-8E55-92AB513CE7BB}"/>
    <cellStyle name="20% - Ênfase1 6 5 2 3" xfId="22506" xr:uid="{FCC5C32A-BA28-413B-9850-8794A2A8BA4E}"/>
    <cellStyle name="20% - Ênfase1 6 5 3" xfId="7811" xr:uid="{416FFC9C-14ED-440E-94F8-0162DE2933D6}"/>
    <cellStyle name="20% - Ênfase1 6 5 3 2" xfId="16088" xr:uid="{8218A36C-3C2C-4140-9957-BFC10D44D906}"/>
    <cellStyle name="20% - Ênfase1 6 5 3 2 2" xfId="32543" xr:uid="{18C32122-1FF9-4F90-858A-94F86A1ACA58}"/>
    <cellStyle name="20% - Ênfase1 6 5 3 3" xfId="24506" xr:uid="{5A1D61EF-586F-49FC-BDBA-FEAA1F056362}"/>
    <cellStyle name="20% - Ênfase1 6 5 4" xfId="3777" xr:uid="{FBD7CD92-A123-4CA0-94B3-54C5F38E2837}"/>
    <cellStyle name="20% - Ênfase1 6 5 4 2" xfId="12054" xr:uid="{38D94336-EF7A-4FF0-B638-3BCFF3D747B3}"/>
    <cellStyle name="20% - Ênfase1 6 5 4 2 2" xfId="28539" xr:uid="{C09C7557-C2CC-4F94-AC1C-77004A05ECAA}"/>
    <cellStyle name="20% - Ênfase1 6 5 4 3" xfId="20502" xr:uid="{7B565D94-2EA5-48B1-A812-977F048F83ED}"/>
    <cellStyle name="20% - Ênfase1 6 5 5" xfId="10005" xr:uid="{18DC3F70-6E8A-469C-AE7A-3E428A8E447D}"/>
    <cellStyle name="20% - Ênfase1 6 5 5 2" xfId="26524" xr:uid="{1DB5D588-A525-45D0-965B-B2E65139736A}"/>
    <cellStyle name="20% - Ênfase1 6 5 6" xfId="18486" xr:uid="{C33DA4D8-C491-4AED-A067-338FE9FE69FA}"/>
    <cellStyle name="20% - Ênfase1 6 6" xfId="4274" xr:uid="{DC5923AA-CD97-4B43-8005-56C6E9C514B7}"/>
    <cellStyle name="20% - Ênfase1 6 6 2" xfId="12551" xr:uid="{C2D0AA4D-3386-4984-A99A-F7291405B0C4}"/>
    <cellStyle name="20% - Ênfase1 6 6 2 2" xfId="29036" xr:uid="{83204108-20ED-46D8-9251-50964AB2EDC2}"/>
    <cellStyle name="20% - Ênfase1 6 6 3" xfId="20999" xr:uid="{7C53331B-CFBE-4048-AE48-21D3CAE535A6}"/>
    <cellStyle name="20% - Ênfase1 6 7" xfId="6305" xr:uid="{055F3E08-EE06-42E4-A141-13027EB2D732}"/>
    <cellStyle name="20% - Ênfase1 6 7 2" xfId="14582" xr:uid="{B6F95A69-C62E-4AA3-94D5-F643BEC0F25C}"/>
    <cellStyle name="20% - Ênfase1 6 7 2 2" xfId="31037" xr:uid="{B86090A4-063A-4CE7-85B8-E66BB5B22551}"/>
    <cellStyle name="20% - Ênfase1 6 7 3" xfId="23000" xr:uid="{ADA789F7-81E3-4406-B038-85E9741F205B}"/>
    <cellStyle name="20% - Ênfase1 6 8" xfId="2225" xr:uid="{BE72255C-2370-404A-BC70-300CE4FBE80B}"/>
    <cellStyle name="20% - Ênfase1 6 8 2" xfId="10502" xr:uid="{512B7BA7-D65C-4D10-A443-D967D5A800E6}"/>
    <cellStyle name="20% - Ênfase1 6 8 2 2" xfId="27020" xr:uid="{640A4D8A-353D-43A5-808E-846C43A3BB82}"/>
    <cellStyle name="20% - Ênfase1 6 8 3" xfId="18983" xr:uid="{7CDF42BA-156F-4DB2-A6FF-9C4156B0073A}"/>
    <cellStyle name="20% - Ênfase1 6 9" xfId="8456" xr:uid="{8A05A4A6-CD1E-45DD-9B20-EEBEF01F32B5}"/>
    <cellStyle name="20% - Ênfase1 6 9 2" xfId="25005" xr:uid="{EC52B071-A999-47D2-A28E-B65BC119F571}"/>
    <cellStyle name="20% - Ênfase1 7" xfId="91" xr:uid="{8B346C17-D29F-4246-AE58-CDCD1C350690}"/>
    <cellStyle name="20% - Ênfase1 7 10" xfId="16959" xr:uid="{C22A7484-59AD-4778-B7A0-D469DA4DBD6D}"/>
    <cellStyle name="20% - Ênfase1 7 2" xfId="95" xr:uid="{80875CBE-3A6B-437F-BD42-D8C761F56223}"/>
    <cellStyle name="20% - Ênfase1 7 2 2" xfId="1192" xr:uid="{D85509E0-1156-45FA-967E-DA241BD93E81}"/>
    <cellStyle name="20% - Ênfase1 7 2 2 2" xfId="5283" xr:uid="{E8065BFE-3F50-49C7-BD01-46AD5020454E}"/>
    <cellStyle name="20% - Ênfase1 7 2 2 2 2" xfId="13560" xr:uid="{B616C996-CFBF-4BFF-A583-7E3B0C4DF109}"/>
    <cellStyle name="20% - Ênfase1 7 2 2 2 2 2" xfId="30040" xr:uid="{6A0FD54F-06F7-4788-8E7E-DDA7BEDFC478}"/>
    <cellStyle name="20% - Ênfase1 7 2 2 2 3" xfId="22003" xr:uid="{BA0B88C8-A9FC-4DF9-B67C-BB9C13FD40AB}"/>
    <cellStyle name="20% - Ênfase1 7 2 2 3" xfId="7308" xr:uid="{3AD15DF3-9468-4C2E-AD7F-AC71C60E4C24}"/>
    <cellStyle name="20% - Ênfase1 7 2 2 3 2" xfId="15585" xr:uid="{19C56817-0C02-4429-960D-B29F476FF7C0}"/>
    <cellStyle name="20% - Ênfase1 7 2 2 3 2 2" xfId="32040" xr:uid="{97CC21A5-1964-4765-A014-310870FB4671}"/>
    <cellStyle name="20% - Ênfase1 7 2 2 3 3" xfId="24003" xr:uid="{8262B1B4-9248-49B7-84AE-2678FFA78859}"/>
    <cellStyle name="20% - Ênfase1 7 2 2 4" xfId="3248" xr:uid="{1049E3E3-9D09-478E-AE5E-EE04342D885E}"/>
    <cellStyle name="20% - Ênfase1 7 2 2 4 2" xfId="11525" xr:uid="{F1879639-E2E2-4439-B18F-2573E74FCA1C}"/>
    <cellStyle name="20% - Ênfase1 7 2 2 4 2 2" xfId="28035" xr:uid="{C8E76DBE-2A66-450A-9CCC-3D1AA506DFF4}"/>
    <cellStyle name="20% - Ênfase1 7 2 2 4 3" xfId="19998" xr:uid="{1D783496-5604-4AD5-BDB9-C689659C1147}"/>
    <cellStyle name="20% - Ênfase1 7 2 2 5" xfId="9476" xr:uid="{64F88C4C-6558-484D-86B8-D2CFE96AA2C3}"/>
    <cellStyle name="20% - Ênfase1 7 2 2 5 2" xfId="26020" xr:uid="{367696A3-1031-44F5-B90A-227ECB1C908D}"/>
    <cellStyle name="20% - Ênfase1 7 2 2 6" xfId="17981" xr:uid="{5F5612F0-9DAA-4D62-93DA-A1ABABAF91E8}"/>
    <cellStyle name="20% - Ênfase1 7 2 3" xfId="682" xr:uid="{AB62ED3C-3AAB-4EC1-8111-0C4FDBB4982D}"/>
    <cellStyle name="20% - Ênfase1 7 2 3 2" xfId="4787" xr:uid="{81852465-8A1A-45C8-A571-4E38E7B1B381}"/>
    <cellStyle name="20% - Ênfase1 7 2 3 2 2" xfId="13064" xr:uid="{1DD4F236-23ED-433A-B854-1655CDBD155A}"/>
    <cellStyle name="20% - Ênfase1 7 2 3 2 2 2" xfId="29544" xr:uid="{C4537D65-AC9F-4122-8A17-EB5312240A17}"/>
    <cellStyle name="20% - Ênfase1 7 2 3 2 3" xfId="21507" xr:uid="{1882B398-D6F6-4C04-821D-0368C9691B21}"/>
    <cellStyle name="20% - Ênfase1 7 2 3 3" xfId="6812" xr:uid="{C168430D-918C-4D7A-8DF8-201301602A13}"/>
    <cellStyle name="20% - Ênfase1 7 2 3 3 2" xfId="15089" xr:uid="{D7201E2C-0A83-4C96-B669-D9BE2DF27935}"/>
    <cellStyle name="20% - Ênfase1 7 2 3 3 2 2" xfId="31544" xr:uid="{5C2672C0-F9D1-41EB-9835-905874F6D047}"/>
    <cellStyle name="20% - Ênfase1 7 2 3 3 3" xfId="23507" xr:uid="{A47448AF-5BA3-4919-8218-E7F4AC5B010E}"/>
    <cellStyle name="20% - Ênfase1 7 2 3 4" xfId="2742" xr:uid="{54801F76-E9C6-4708-958D-0ACA2047EF47}"/>
    <cellStyle name="20% - Ênfase1 7 2 3 4 2" xfId="11019" xr:uid="{C94B28A3-7CA4-4FAD-9B7C-E1FD72649C12}"/>
    <cellStyle name="20% - Ênfase1 7 2 3 4 2 2" xfId="27530" xr:uid="{21733E89-8C8E-4C33-9E05-967493EECB7C}"/>
    <cellStyle name="20% - Ênfase1 7 2 3 4 3" xfId="19493" xr:uid="{3595CCAA-2608-4324-B929-F47265404121}"/>
    <cellStyle name="20% - Ênfase1 7 2 3 5" xfId="8971" xr:uid="{E37B9F88-628F-4862-BC43-BEB5288AA03C}"/>
    <cellStyle name="20% - Ênfase1 7 2 3 5 2" xfId="25515" xr:uid="{5DFB7A8E-5CE8-49CA-B199-83EF6F5BA325}"/>
    <cellStyle name="20% - Ênfase1 7 2 3 6" xfId="17473" xr:uid="{CEB1ED23-AF07-48C4-9748-37249082502E}"/>
    <cellStyle name="20% - Ênfase1 7 2 4" xfId="1733" xr:uid="{22E6DF53-08E3-4FE9-A488-705861B88CB4}"/>
    <cellStyle name="20% - Ênfase1 7 2 4 2" xfId="5820" xr:uid="{6D74081E-B05A-485C-8D35-6D9175CA3B3B}"/>
    <cellStyle name="20% - Ênfase1 7 2 4 2 2" xfId="14097" xr:uid="{DB76B034-15EF-4BBC-AB69-2C4BE08151EE}"/>
    <cellStyle name="20% - Ênfase1 7 2 4 2 2 2" xfId="30552" xr:uid="{F18567E0-5A35-445D-87E7-3C544DDAA02B}"/>
    <cellStyle name="20% - Ênfase1 7 2 4 2 3" xfId="22515" xr:uid="{8AADDEC6-A839-4321-906D-2A371BE2FE13}"/>
    <cellStyle name="20% - Ênfase1 7 2 4 3" xfId="7820" xr:uid="{22CFA976-1C08-45DB-8900-852799735FD7}"/>
    <cellStyle name="20% - Ênfase1 7 2 4 3 2" xfId="16097" xr:uid="{8164D3AD-CD4F-4F1B-A440-B69F120A4C59}"/>
    <cellStyle name="20% - Ênfase1 7 2 4 3 2 2" xfId="32552" xr:uid="{1764710E-20DF-44D5-BEBA-0E9C28FC0EF8}"/>
    <cellStyle name="20% - Ênfase1 7 2 4 3 3" xfId="24515" xr:uid="{C3767843-2F07-4A5A-8358-FD717671BF5B}"/>
    <cellStyle name="20% - Ênfase1 7 2 4 4" xfId="3786" xr:uid="{B6274CA5-B622-4E5E-9B88-CB6640C795FD}"/>
    <cellStyle name="20% - Ênfase1 7 2 4 4 2" xfId="12063" xr:uid="{9EA51087-D58A-4CD1-9F04-CCEAB2B26C90}"/>
    <cellStyle name="20% - Ênfase1 7 2 4 4 2 2" xfId="28548" xr:uid="{3B36AE8B-754A-4710-8943-E2F5DDE8F6A6}"/>
    <cellStyle name="20% - Ênfase1 7 2 4 4 3" xfId="20511" xr:uid="{9165EB04-A4FB-4E74-9708-895A59D007AB}"/>
    <cellStyle name="20% - Ênfase1 7 2 4 5" xfId="10014" xr:uid="{DE44FE3D-E272-403F-BE5A-9042C97FF82A}"/>
    <cellStyle name="20% - Ênfase1 7 2 4 5 2" xfId="26533" xr:uid="{25758ECB-7500-47BA-8281-31DBB0D03B31}"/>
    <cellStyle name="20% - Ênfase1 7 2 4 6" xfId="18495" xr:uid="{E80B909E-DB44-44B0-A975-19C6EA0563E9}"/>
    <cellStyle name="20% - Ênfase1 7 2 5" xfId="4283" xr:uid="{DE798F71-AE0A-455E-A6E3-2D2D58B5F655}"/>
    <cellStyle name="20% - Ênfase1 7 2 5 2" xfId="12560" xr:uid="{880EBA35-7110-4E6B-9DC5-ADE9A59B7015}"/>
    <cellStyle name="20% - Ênfase1 7 2 5 2 2" xfId="29045" xr:uid="{F96DD9BB-7023-4950-98EE-83AB2604D7E1}"/>
    <cellStyle name="20% - Ênfase1 7 2 5 3" xfId="21008" xr:uid="{5DC4D4C2-F427-463E-8EBE-B2ECEFF827F4}"/>
    <cellStyle name="20% - Ênfase1 7 2 6" xfId="6314" xr:uid="{D4A76B3F-D72B-4781-985B-FDC40103C4A4}"/>
    <cellStyle name="20% - Ênfase1 7 2 6 2" xfId="14591" xr:uid="{A892D52B-5B4D-43A8-8D5F-F35B6534033E}"/>
    <cellStyle name="20% - Ênfase1 7 2 6 2 2" xfId="31046" xr:uid="{43326425-75C9-44AF-9C78-0D2AEF56E5DD}"/>
    <cellStyle name="20% - Ênfase1 7 2 6 3" xfId="23009" xr:uid="{A9A2DAAE-804E-43EC-856B-6B381B640780}"/>
    <cellStyle name="20% - Ênfase1 7 2 7" xfId="2234" xr:uid="{D6F495FF-1581-4719-B677-CA4B72F37E2D}"/>
    <cellStyle name="20% - Ênfase1 7 2 7 2" xfId="10511" xr:uid="{9FFC920F-C472-4701-AA06-AA1F000C6EAD}"/>
    <cellStyle name="20% - Ênfase1 7 2 7 2 2" xfId="27029" xr:uid="{EC59B006-5B85-4C42-B45E-FA11DD32BE8A}"/>
    <cellStyle name="20% - Ênfase1 7 2 7 3" xfId="18992" xr:uid="{1E7977EB-6059-4AFD-AB72-0F49D86DEB46}"/>
    <cellStyle name="20% - Ênfase1 7 2 8" xfId="8465" xr:uid="{4C486A75-7B21-450D-8473-13EB8348F663}"/>
    <cellStyle name="20% - Ênfase1 7 2 8 2" xfId="25014" xr:uid="{0E584199-F971-432A-A24C-A31A1B2AAECE}"/>
    <cellStyle name="20% - Ênfase1 7 2 9" xfId="16963" xr:uid="{E9BE0530-24FC-4F2D-BE6A-3C6C5A8A5995}"/>
    <cellStyle name="20% - Ênfase1 7 3" xfId="1188" xr:uid="{42B5A2F6-78A2-4ACF-AEB2-7DEBE64371AB}"/>
    <cellStyle name="20% - Ênfase1 7 3 2" xfId="5279" xr:uid="{FBA33884-03A0-45D4-8129-612B56FE6394}"/>
    <cellStyle name="20% - Ênfase1 7 3 2 2" xfId="13556" xr:uid="{A6010B3D-60A1-438B-8E3C-B04F4B483432}"/>
    <cellStyle name="20% - Ênfase1 7 3 2 2 2" xfId="30036" xr:uid="{BE7B7D10-DF2D-47CD-86E9-FC5C97757BD5}"/>
    <cellStyle name="20% - Ênfase1 7 3 2 3" xfId="21999" xr:uid="{DA84FF10-1162-4135-B796-C7921954F72A}"/>
    <cellStyle name="20% - Ênfase1 7 3 3" xfId="7304" xr:uid="{76185B2A-8D11-4BB8-BF1F-127C2C190819}"/>
    <cellStyle name="20% - Ênfase1 7 3 3 2" xfId="15581" xr:uid="{13C389C0-A4C3-478A-9282-3E9F3034D220}"/>
    <cellStyle name="20% - Ênfase1 7 3 3 2 2" xfId="32036" xr:uid="{B66B974F-9753-4162-8E67-F7C4F61670C4}"/>
    <cellStyle name="20% - Ênfase1 7 3 3 3" xfId="23999" xr:uid="{4362146F-74C9-428E-B98D-9112088DB99E}"/>
    <cellStyle name="20% - Ênfase1 7 3 4" xfId="3244" xr:uid="{BECEB21A-64B8-4049-8D03-409C8D341CC8}"/>
    <cellStyle name="20% - Ênfase1 7 3 4 2" xfId="11521" xr:uid="{9786A89F-AEBB-48A3-AC59-EC2716C6F19C}"/>
    <cellStyle name="20% - Ênfase1 7 3 4 2 2" xfId="28031" xr:uid="{4A250B4F-1183-4C8F-A86B-C3BA00ADAF43}"/>
    <cellStyle name="20% - Ênfase1 7 3 4 3" xfId="19994" xr:uid="{F3429490-72B0-4758-91D0-72DDE7FA1340}"/>
    <cellStyle name="20% - Ênfase1 7 3 5" xfId="9472" xr:uid="{CE8CB312-7236-438E-BEB6-CB726D09C087}"/>
    <cellStyle name="20% - Ênfase1 7 3 5 2" xfId="26016" xr:uid="{5E5175E0-25E8-4A5A-A67C-ECBFAF1B21A6}"/>
    <cellStyle name="20% - Ênfase1 7 3 6" xfId="17977" xr:uid="{1897D4B4-3149-4921-9E8D-4479502B2F08}"/>
    <cellStyle name="20% - Ênfase1 7 4" xfId="678" xr:uid="{889291D0-BA50-48B8-951B-3AA005EDDD00}"/>
    <cellStyle name="20% - Ênfase1 7 4 2" xfId="4783" xr:uid="{F3250547-3ADD-48A1-97A1-FAA39FA85DBF}"/>
    <cellStyle name="20% - Ênfase1 7 4 2 2" xfId="13060" xr:uid="{8A8C3163-2064-44B8-9C54-8928FF2E156E}"/>
    <cellStyle name="20% - Ênfase1 7 4 2 2 2" xfId="29540" xr:uid="{567C52CB-93D4-472D-A896-CE27DA5FA0F9}"/>
    <cellStyle name="20% - Ênfase1 7 4 2 3" xfId="21503" xr:uid="{085F4EFE-1BD6-4807-8B3E-DF513C902081}"/>
    <cellStyle name="20% - Ênfase1 7 4 3" xfId="6808" xr:uid="{BACBAD22-CFFE-40C4-8E0A-B6FE56FF1CB0}"/>
    <cellStyle name="20% - Ênfase1 7 4 3 2" xfId="15085" xr:uid="{63E7366E-021A-4AFB-B18D-9C866AA6262A}"/>
    <cellStyle name="20% - Ênfase1 7 4 3 2 2" xfId="31540" xr:uid="{24B659FC-92D6-4800-8B68-FB18AA376CC2}"/>
    <cellStyle name="20% - Ênfase1 7 4 3 3" xfId="23503" xr:uid="{420B32B5-2286-4F1D-87F8-E09712591DB5}"/>
    <cellStyle name="20% - Ênfase1 7 4 4" xfId="2738" xr:uid="{8BE08ECD-3137-4191-810B-6B970745F8D8}"/>
    <cellStyle name="20% - Ênfase1 7 4 4 2" xfId="11015" xr:uid="{121DCA37-51F2-448B-A70F-FE6F1BF74867}"/>
    <cellStyle name="20% - Ênfase1 7 4 4 2 2" xfId="27526" xr:uid="{962B4101-64F2-4E4C-A08E-73C5A4AE4ED2}"/>
    <cellStyle name="20% - Ênfase1 7 4 4 3" xfId="19489" xr:uid="{8255298F-C993-401E-B203-83A0C31B5AF1}"/>
    <cellStyle name="20% - Ênfase1 7 4 5" xfId="8967" xr:uid="{6467D76B-B276-4444-976B-300467C2CFD3}"/>
    <cellStyle name="20% - Ênfase1 7 4 5 2" xfId="25511" xr:uid="{24903F91-B520-4FA6-8351-677536573A15}"/>
    <cellStyle name="20% - Ênfase1 7 4 6" xfId="17469" xr:uid="{296296AD-BD2A-4FFF-BF74-7C83EE4F1FC7}"/>
    <cellStyle name="20% - Ênfase1 7 5" xfId="1729" xr:uid="{0D617D47-30D0-4C63-A505-6E8A79943516}"/>
    <cellStyle name="20% - Ênfase1 7 5 2" xfId="5816" xr:uid="{41F62EE1-E550-4C56-B209-FC744624CC6D}"/>
    <cellStyle name="20% - Ênfase1 7 5 2 2" xfId="14093" xr:uid="{0D033C8A-7E36-415C-81E9-12A9885DD93C}"/>
    <cellStyle name="20% - Ênfase1 7 5 2 2 2" xfId="30548" xr:uid="{C08F1A7B-2584-410D-A745-0A753E9BE53B}"/>
    <cellStyle name="20% - Ênfase1 7 5 2 3" xfId="22511" xr:uid="{31BCEB0D-1C15-4BEF-81F3-1252576A3CC0}"/>
    <cellStyle name="20% - Ênfase1 7 5 3" xfId="7816" xr:uid="{9CB3E785-D495-431A-9943-FE2C13AAC3AB}"/>
    <cellStyle name="20% - Ênfase1 7 5 3 2" xfId="16093" xr:uid="{98B61E05-133B-4E94-84D3-6AB0F8047D6C}"/>
    <cellStyle name="20% - Ênfase1 7 5 3 2 2" xfId="32548" xr:uid="{EAF00885-F88D-400A-BA93-2623288C3803}"/>
    <cellStyle name="20% - Ênfase1 7 5 3 3" xfId="24511" xr:uid="{492559EA-7439-4161-8AFC-0834D6DEBC35}"/>
    <cellStyle name="20% - Ênfase1 7 5 4" xfId="3782" xr:uid="{2BCFB240-F830-421A-9A41-43EAEC3115D0}"/>
    <cellStyle name="20% - Ênfase1 7 5 4 2" xfId="12059" xr:uid="{1D2805B6-4EC0-4D5B-86B8-AAEBDC9ECE98}"/>
    <cellStyle name="20% - Ênfase1 7 5 4 2 2" xfId="28544" xr:uid="{2E359D9E-FFA0-482E-8A12-70133A7942DC}"/>
    <cellStyle name="20% - Ênfase1 7 5 4 3" xfId="20507" xr:uid="{233642DB-4B1E-4EF9-B9C0-11CECECD700E}"/>
    <cellStyle name="20% - Ênfase1 7 5 5" xfId="10010" xr:uid="{FB9AA678-14CE-43B3-8A04-57C5D7B04596}"/>
    <cellStyle name="20% - Ênfase1 7 5 5 2" xfId="26529" xr:uid="{9628F98C-81CE-43F2-9DBF-4E1329F5DDA6}"/>
    <cellStyle name="20% - Ênfase1 7 5 6" xfId="18491" xr:uid="{08BE840C-1DB5-4859-89F9-71388FD2BC95}"/>
    <cellStyle name="20% - Ênfase1 7 6" xfId="4279" xr:uid="{3AFF83E1-677D-42E4-A172-CE05D1BA1CFC}"/>
    <cellStyle name="20% - Ênfase1 7 6 2" xfId="12556" xr:uid="{9EF7C70A-9610-45D6-B8B0-01A0B8288868}"/>
    <cellStyle name="20% - Ênfase1 7 6 2 2" xfId="29041" xr:uid="{97924D7F-2EAB-4DC5-93AD-83CC1D31A768}"/>
    <cellStyle name="20% - Ênfase1 7 6 3" xfId="21004" xr:uid="{FBE44EB3-A0B8-4868-93EF-6D9215E67D08}"/>
    <cellStyle name="20% - Ênfase1 7 7" xfId="6310" xr:uid="{1966D4E5-F0D8-46A0-81E4-7878B8732384}"/>
    <cellStyle name="20% - Ênfase1 7 7 2" xfId="14587" xr:uid="{E42BCC20-9DBD-42B6-A0D6-B464A15A4A81}"/>
    <cellStyle name="20% - Ênfase1 7 7 2 2" xfId="31042" xr:uid="{5E57A0C0-5CA8-4E9E-B0A9-500F37D4329A}"/>
    <cellStyle name="20% - Ênfase1 7 7 3" xfId="23005" xr:uid="{A3F0935A-E7CE-47D2-A04D-E128A6C2DE2E}"/>
    <cellStyle name="20% - Ênfase1 7 8" xfId="2230" xr:uid="{5C6BB336-53F2-48C2-8D3E-7ED2F4B1F923}"/>
    <cellStyle name="20% - Ênfase1 7 8 2" xfId="10507" xr:uid="{DE723736-E211-4060-A303-377E5A57FF90}"/>
    <cellStyle name="20% - Ênfase1 7 8 2 2" xfId="27025" xr:uid="{9C3D6AB6-61E5-4F18-A817-A61F4616D94F}"/>
    <cellStyle name="20% - Ênfase1 7 8 3" xfId="18988" xr:uid="{CA50791E-0707-45E0-AD37-636F56CFE62B}"/>
    <cellStyle name="20% - Ênfase1 7 9" xfId="8461" xr:uid="{71635572-74D3-4DDA-8482-26B3963A221E}"/>
    <cellStyle name="20% - Ênfase1 7 9 2" xfId="25010" xr:uid="{791B90D6-8205-4003-92CB-E51795C3D5F4}"/>
    <cellStyle name="20% - Ênfase1 8" xfId="55" xr:uid="{56FBD8FE-E0AF-4D42-8106-321F9861D7AE}"/>
    <cellStyle name="20% - Ênfase1 8 10" xfId="16926" xr:uid="{B0D0CB1F-4C47-4B56-93EA-1803B9A519F1}"/>
    <cellStyle name="20% - Ênfase1 8 2" xfId="97" xr:uid="{EDC1002B-C4C7-4122-9256-E857B5C95490}"/>
    <cellStyle name="20% - Ênfase1 8 2 2" xfId="1194" xr:uid="{29A37830-3540-4E64-9658-CE23345FE150}"/>
    <cellStyle name="20% - Ênfase1 8 2 2 2" xfId="5285" xr:uid="{4AC3C888-7A1E-4D00-998A-008AD9F6733B}"/>
    <cellStyle name="20% - Ênfase1 8 2 2 2 2" xfId="13562" xr:uid="{4C9D5D00-E889-411F-A580-A3C69A615FC1}"/>
    <cellStyle name="20% - Ênfase1 8 2 2 2 2 2" xfId="30042" xr:uid="{27546B6C-698B-4544-BF85-D1686791E932}"/>
    <cellStyle name="20% - Ênfase1 8 2 2 2 3" xfId="22005" xr:uid="{C73201CD-BDA3-4EBE-965A-71A60A15DA94}"/>
    <cellStyle name="20% - Ênfase1 8 2 2 3" xfId="7310" xr:uid="{0F492FCB-6EB7-4B47-BED4-8A19A825CC1C}"/>
    <cellStyle name="20% - Ênfase1 8 2 2 3 2" xfId="15587" xr:uid="{43B25AC8-E0DE-41DB-8DFA-1D0B6D104279}"/>
    <cellStyle name="20% - Ênfase1 8 2 2 3 2 2" xfId="32042" xr:uid="{F8376CE0-451F-4DD1-BC54-3C7A7DA1BCE8}"/>
    <cellStyle name="20% - Ênfase1 8 2 2 3 3" xfId="24005" xr:uid="{68EAF56D-D1A3-4125-8EBE-F8EB7939851F}"/>
    <cellStyle name="20% - Ênfase1 8 2 2 4" xfId="3250" xr:uid="{8BAF8AC1-45F2-477B-AE84-7F530BA5180D}"/>
    <cellStyle name="20% - Ênfase1 8 2 2 4 2" xfId="11527" xr:uid="{A2868BFD-7658-48BF-8B9E-7D38628CF86B}"/>
    <cellStyle name="20% - Ênfase1 8 2 2 4 2 2" xfId="28037" xr:uid="{CC2CD4BB-30EC-425C-BCD8-26E816B6F36A}"/>
    <cellStyle name="20% - Ênfase1 8 2 2 4 3" xfId="20000" xr:uid="{70E0025E-FC13-4C3F-9391-F568883CA548}"/>
    <cellStyle name="20% - Ênfase1 8 2 2 5" xfId="9478" xr:uid="{B419E0A8-AB5A-4E13-9E5B-31D5B534AE50}"/>
    <cellStyle name="20% - Ênfase1 8 2 2 5 2" xfId="26022" xr:uid="{343D3FE5-7B14-4FD1-A841-CF9B1169D7AA}"/>
    <cellStyle name="20% - Ênfase1 8 2 2 6" xfId="17983" xr:uid="{379D52F4-BCE3-46B3-9535-3AB95A41F561}"/>
    <cellStyle name="20% - Ênfase1 8 2 3" xfId="684" xr:uid="{CA84AD99-0FB0-413C-8F62-6276AF14DEAB}"/>
    <cellStyle name="20% - Ênfase1 8 2 3 2" xfId="4789" xr:uid="{EAACCA0A-2B18-44D7-A647-063AC00E596A}"/>
    <cellStyle name="20% - Ênfase1 8 2 3 2 2" xfId="13066" xr:uid="{9D95872B-89A2-4D4D-98A6-9BEFA1C06398}"/>
    <cellStyle name="20% - Ênfase1 8 2 3 2 2 2" xfId="29546" xr:uid="{9BCAF559-2F34-4BD0-AEB3-EF0F68927CFF}"/>
    <cellStyle name="20% - Ênfase1 8 2 3 2 3" xfId="21509" xr:uid="{BD727F2D-C454-4318-A754-B3A5B4050AF3}"/>
    <cellStyle name="20% - Ênfase1 8 2 3 3" xfId="6814" xr:uid="{C980DC6D-E4DF-460F-81F7-C110D325D68B}"/>
    <cellStyle name="20% - Ênfase1 8 2 3 3 2" xfId="15091" xr:uid="{EF99CD84-41EF-4C95-97BF-2F0EAE8EB42B}"/>
    <cellStyle name="20% - Ênfase1 8 2 3 3 2 2" xfId="31546" xr:uid="{8CDEE1F9-22D9-41EF-B12A-5F1E9AD1D1FC}"/>
    <cellStyle name="20% - Ênfase1 8 2 3 3 3" xfId="23509" xr:uid="{9E98199C-C945-4A8F-86C5-2F4A6633B760}"/>
    <cellStyle name="20% - Ênfase1 8 2 3 4" xfId="2744" xr:uid="{454A43F6-5E94-4778-9FAD-A5024F052235}"/>
    <cellStyle name="20% - Ênfase1 8 2 3 4 2" xfId="11021" xr:uid="{8A04C663-0819-41DF-BCD5-48B52739E07E}"/>
    <cellStyle name="20% - Ênfase1 8 2 3 4 2 2" xfId="27532" xr:uid="{AEA8BD68-0E56-475A-B63A-987FE6C599A8}"/>
    <cellStyle name="20% - Ênfase1 8 2 3 4 3" xfId="19495" xr:uid="{770AFC5D-BE85-484E-BAAA-FAF4C5767F7A}"/>
    <cellStyle name="20% - Ênfase1 8 2 3 5" xfId="8973" xr:uid="{4A8A04E2-0A12-4EA5-BC92-135B7698DFB0}"/>
    <cellStyle name="20% - Ênfase1 8 2 3 5 2" xfId="25517" xr:uid="{DA7EBE2C-52AE-4AF8-B4CE-5F6C0EC4AEEE}"/>
    <cellStyle name="20% - Ênfase1 8 2 3 6" xfId="17475" xr:uid="{4E866735-41BA-454D-BC74-2F7E1C29AAA0}"/>
    <cellStyle name="20% - Ênfase1 8 2 4" xfId="1735" xr:uid="{AF2C0FA3-09E1-49CE-816F-733F438F2FAD}"/>
    <cellStyle name="20% - Ênfase1 8 2 4 2" xfId="5822" xr:uid="{591707A9-ED61-4AB7-A39A-7C3949660BA4}"/>
    <cellStyle name="20% - Ênfase1 8 2 4 2 2" xfId="14099" xr:uid="{C1D4FFDF-9A2F-446A-B93F-58FA32EB700E}"/>
    <cellStyle name="20% - Ênfase1 8 2 4 2 2 2" xfId="30554" xr:uid="{8C770C47-AFE2-464F-9574-D1A89EB95117}"/>
    <cellStyle name="20% - Ênfase1 8 2 4 2 3" xfId="22517" xr:uid="{F0AF3FA1-474A-4480-9319-B813839DF80D}"/>
    <cellStyle name="20% - Ênfase1 8 2 4 3" xfId="7822" xr:uid="{F906758A-62B6-41D1-B3D2-F1D920EE5266}"/>
    <cellStyle name="20% - Ênfase1 8 2 4 3 2" xfId="16099" xr:uid="{D2AFB561-B13D-4D95-AA79-89B883305872}"/>
    <cellStyle name="20% - Ênfase1 8 2 4 3 2 2" xfId="32554" xr:uid="{7F18FE3A-01D7-4FC1-8A4F-8A927B34E90E}"/>
    <cellStyle name="20% - Ênfase1 8 2 4 3 3" xfId="24517" xr:uid="{1B498BEA-E514-4FB0-B59E-D47568F8AEDA}"/>
    <cellStyle name="20% - Ênfase1 8 2 4 4" xfId="3788" xr:uid="{3957C6BA-4D5A-449C-97B1-9AA3CD8F9C4A}"/>
    <cellStyle name="20% - Ênfase1 8 2 4 4 2" xfId="12065" xr:uid="{AC24E077-ED09-4FD6-B6BD-9E1B49A1D67C}"/>
    <cellStyle name="20% - Ênfase1 8 2 4 4 2 2" xfId="28550" xr:uid="{FCC68645-6532-48B2-AE72-694A5AF4A7CD}"/>
    <cellStyle name="20% - Ênfase1 8 2 4 4 3" xfId="20513" xr:uid="{B4BF1226-AD0C-4101-8866-893BD23B2562}"/>
    <cellStyle name="20% - Ênfase1 8 2 4 5" xfId="10016" xr:uid="{4019C666-76D1-4DE5-ABE0-35FB8069D8B6}"/>
    <cellStyle name="20% - Ênfase1 8 2 4 5 2" xfId="26535" xr:uid="{2C2742D7-67F9-4290-B3CE-A574122745AC}"/>
    <cellStyle name="20% - Ênfase1 8 2 4 6" xfId="18497" xr:uid="{2C0E8375-7D44-4A51-A29E-E8CA4A48D855}"/>
    <cellStyle name="20% - Ênfase1 8 2 5" xfId="4285" xr:uid="{CBADD400-0B96-4CA4-86E5-BAA552D40A1E}"/>
    <cellStyle name="20% - Ênfase1 8 2 5 2" xfId="12562" xr:uid="{D0F23773-4E1D-4045-9B02-013DC4FA0506}"/>
    <cellStyle name="20% - Ênfase1 8 2 5 2 2" xfId="29047" xr:uid="{E8B47DC7-7075-4FB8-A653-1DD59D548BFC}"/>
    <cellStyle name="20% - Ênfase1 8 2 5 3" xfId="21010" xr:uid="{7CE1EFB0-484E-4BA4-81F9-B489A29ACA83}"/>
    <cellStyle name="20% - Ênfase1 8 2 6" xfId="6316" xr:uid="{7C9519F8-557A-426E-B62E-AF58480F6D8D}"/>
    <cellStyle name="20% - Ênfase1 8 2 6 2" xfId="14593" xr:uid="{9623EEE9-8A1B-4C84-9C56-E106578C0AB7}"/>
    <cellStyle name="20% - Ênfase1 8 2 6 2 2" xfId="31048" xr:uid="{A442C8BC-8882-4177-A13E-5BDFBC2AFD82}"/>
    <cellStyle name="20% - Ênfase1 8 2 6 3" xfId="23011" xr:uid="{08ECC3E5-58E9-4F58-9CBA-7E85DEDF5FA9}"/>
    <cellStyle name="20% - Ênfase1 8 2 7" xfId="2236" xr:uid="{4EE06F11-C9B3-47EE-A9B1-F47F7D22C183}"/>
    <cellStyle name="20% - Ênfase1 8 2 7 2" xfId="10513" xr:uid="{F16E0EEC-DE27-4097-8FCE-4C116DBA52CF}"/>
    <cellStyle name="20% - Ênfase1 8 2 7 2 2" xfId="27031" xr:uid="{200AB761-8390-451C-BCF5-55436A7CB9C5}"/>
    <cellStyle name="20% - Ênfase1 8 2 7 3" xfId="18994" xr:uid="{B88797E0-9766-4507-A712-3390AB5E62D3}"/>
    <cellStyle name="20% - Ênfase1 8 2 8" xfId="8467" xr:uid="{5E9463EE-0D25-4F99-84DC-5FB60D3F4873}"/>
    <cellStyle name="20% - Ênfase1 8 2 8 2" xfId="25016" xr:uid="{6F60B2ED-F2FA-44D5-9625-402E5E185297}"/>
    <cellStyle name="20% - Ênfase1 8 2 9" xfId="16965" xr:uid="{FBBDC244-AC97-4D4D-AA74-641DA808A5B8}"/>
    <cellStyle name="20% - Ênfase1 8 3" xfId="1154" xr:uid="{F9B77885-6C80-4177-87E3-97565192A2A2}"/>
    <cellStyle name="20% - Ênfase1 8 3 2" xfId="5246" xr:uid="{EFEB4181-C78B-495A-85B0-816034CBD67B}"/>
    <cellStyle name="20% - Ênfase1 8 3 2 2" xfId="13523" xr:uid="{7649BA8C-EBCA-46F4-84A2-B85DB4A83780}"/>
    <cellStyle name="20% - Ênfase1 8 3 2 2 2" xfId="30003" xr:uid="{DF615793-6E7B-4B9F-9EAD-A3DFB420E096}"/>
    <cellStyle name="20% - Ênfase1 8 3 2 3" xfId="21966" xr:uid="{6D0ADFB1-4507-4A63-8414-5625E8721B52}"/>
    <cellStyle name="20% - Ênfase1 8 3 3" xfId="7271" xr:uid="{60C86469-F3F9-46EA-BA8A-B6BC746E1CF3}"/>
    <cellStyle name="20% - Ênfase1 8 3 3 2" xfId="15548" xr:uid="{0F8B82BC-91B4-4F3F-B821-1911D0C23119}"/>
    <cellStyle name="20% - Ênfase1 8 3 3 2 2" xfId="32003" xr:uid="{D2094790-9764-4E03-994C-1FD580228E49}"/>
    <cellStyle name="20% - Ênfase1 8 3 3 3" xfId="23966" xr:uid="{957B3905-C382-445A-BB9A-DD3123D2E591}"/>
    <cellStyle name="20% - Ênfase1 8 3 4" xfId="3211" xr:uid="{6F5D662B-C865-48F6-A737-C473C594C6DC}"/>
    <cellStyle name="20% - Ênfase1 8 3 4 2" xfId="11488" xr:uid="{186FB347-5CF5-421A-A2E5-D64F23F4314E}"/>
    <cellStyle name="20% - Ênfase1 8 3 4 2 2" xfId="27998" xr:uid="{91A4DD1C-EC7D-4587-9576-9557C87740B1}"/>
    <cellStyle name="20% - Ênfase1 8 3 4 3" xfId="19961" xr:uid="{3A4B1201-4EB3-4660-829E-6FE97258FFEB}"/>
    <cellStyle name="20% - Ênfase1 8 3 5" xfId="9439" xr:uid="{07315A16-2A3D-466B-AAF5-F8933A74EA83}"/>
    <cellStyle name="20% - Ênfase1 8 3 5 2" xfId="25983" xr:uid="{19771E94-F30F-4ACA-BA24-B527444540F4}"/>
    <cellStyle name="20% - Ênfase1 8 3 6" xfId="17943" xr:uid="{1DB9AFEF-46A8-4040-AC88-1DED344063BB}"/>
    <cellStyle name="20% - Ênfase1 8 4" xfId="645" xr:uid="{2F86E372-568C-46D5-A3BD-59AAECAF2DA5}"/>
    <cellStyle name="20% - Ênfase1 8 4 2" xfId="4751" xr:uid="{B001EB85-CF86-46DF-8601-3950C48E096D}"/>
    <cellStyle name="20% - Ênfase1 8 4 2 2" xfId="13028" xr:uid="{064839D3-ABC1-4882-9823-2437B2342539}"/>
    <cellStyle name="20% - Ênfase1 8 4 2 2 2" xfId="29508" xr:uid="{58A10274-6EED-46C8-B1DD-F879B737AC8A}"/>
    <cellStyle name="20% - Ênfase1 8 4 2 3" xfId="21471" xr:uid="{ECD1AA9D-3897-46CA-A8EC-E429CBE62D3A}"/>
    <cellStyle name="20% - Ênfase1 8 4 3" xfId="6776" xr:uid="{9F0E3550-0973-4640-9171-82752F885615}"/>
    <cellStyle name="20% - Ênfase1 8 4 3 2" xfId="15053" xr:uid="{6CBD2312-9A3B-4114-9C23-785CD81BC95A}"/>
    <cellStyle name="20% - Ênfase1 8 4 3 2 2" xfId="31508" xr:uid="{98917E7B-BC79-4247-B87D-A5843DC57E7C}"/>
    <cellStyle name="20% - Ênfase1 8 4 3 3" xfId="23471" xr:uid="{8C6C6658-7C26-4B38-8A58-E66A3372821B}"/>
    <cellStyle name="20% - Ênfase1 8 4 4" xfId="2706" xr:uid="{C9430EE0-4860-46D3-94CF-780265E2883C}"/>
    <cellStyle name="20% - Ênfase1 8 4 4 2" xfId="10983" xr:uid="{B2CC0D91-01E2-43D6-B53B-3FAEC96B4F20}"/>
    <cellStyle name="20% - Ênfase1 8 4 4 2 2" xfId="27494" xr:uid="{FF8E6B35-818D-4025-B8D6-F8D2AD9E49B3}"/>
    <cellStyle name="20% - Ênfase1 8 4 4 3" xfId="19457" xr:uid="{10B6E0FC-3B10-422D-9844-CA5796D22E67}"/>
    <cellStyle name="20% - Ênfase1 8 4 5" xfId="8935" xr:uid="{15E3C2A3-B663-417C-BD5F-1FEDEE2814FE}"/>
    <cellStyle name="20% - Ênfase1 8 4 5 2" xfId="25479" xr:uid="{6179633D-2D6C-4623-AB08-AB895D5FAC72}"/>
    <cellStyle name="20% - Ênfase1 8 4 6" xfId="17436" xr:uid="{4B08FA56-C524-4471-9B30-3D0BE99ED533}"/>
    <cellStyle name="20% - Ênfase1 8 5" xfId="1697" xr:uid="{E65ED003-19FA-4B39-BFD6-B987EC78D27D}"/>
    <cellStyle name="20% - Ênfase1 8 5 2" xfId="5784" xr:uid="{D156485D-3905-43AF-8380-685F80308A4F}"/>
    <cellStyle name="20% - Ênfase1 8 5 2 2" xfId="14061" xr:uid="{2EFC603F-DA78-49BC-80BF-7B7680CD0DD0}"/>
    <cellStyle name="20% - Ênfase1 8 5 2 2 2" xfId="30516" xr:uid="{A4C7ED1E-7A68-4A6E-938D-CA6937DEF1C7}"/>
    <cellStyle name="20% - Ênfase1 8 5 2 3" xfId="22479" xr:uid="{A1650AA9-CC7B-44BE-8156-B7EF9F006D8A}"/>
    <cellStyle name="20% - Ênfase1 8 5 3" xfId="7784" xr:uid="{E7AB5BFA-249E-43BE-84EA-FD2D44B55739}"/>
    <cellStyle name="20% - Ênfase1 8 5 3 2" xfId="16061" xr:uid="{4EF5644B-5ED9-4FBA-8573-D76F7436D26A}"/>
    <cellStyle name="20% - Ênfase1 8 5 3 2 2" xfId="32516" xr:uid="{D7CC3754-82CC-47D1-9DE9-FC5669288F24}"/>
    <cellStyle name="20% - Ênfase1 8 5 3 3" xfId="24479" xr:uid="{1330DF72-B13A-4013-BEA6-908E5C20A7C7}"/>
    <cellStyle name="20% - Ênfase1 8 5 4" xfId="3750" xr:uid="{22B10F09-FFBB-486A-9835-2A0FF6CE1154}"/>
    <cellStyle name="20% - Ênfase1 8 5 4 2" xfId="12027" xr:uid="{8A3A6E15-B8BD-42F9-9266-EFDFFAA0E51E}"/>
    <cellStyle name="20% - Ênfase1 8 5 4 2 2" xfId="28512" xr:uid="{0CEDA340-E4F9-412D-A6CE-976B59CDD1D9}"/>
    <cellStyle name="20% - Ênfase1 8 5 4 3" xfId="20475" xr:uid="{17E3D035-B067-4396-8265-9E048CF0C476}"/>
    <cellStyle name="20% - Ênfase1 8 5 5" xfId="9978" xr:uid="{06276A7C-04C9-4C23-8720-8DDFA1042586}"/>
    <cellStyle name="20% - Ênfase1 8 5 5 2" xfId="26497" xr:uid="{3DC50640-53E5-4A3F-A733-A7B1AE84048A}"/>
    <cellStyle name="20% - Ênfase1 8 5 6" xfId="18459" xr:uid="{EB284695-74AE-4BDF-A58A-EBCD6719658C}"/>
    <cellStyle name="20% - Ênfase1 8 6" xfId="4247" xr:uid="{D9652953-34C3-4BCD-A70A-692F0CF9A859}"/>
    <cellStyle name="20% - Ênfase1 8 6 2" xfId="12524" xr:uid="{5FE6201F-8145-44FE-A602-84BA25DEF026}"/>
    <cellStyle name="20% - Ênfase1 8 6 2 2" xfId="29009" xr:uid="{D4BBE407-DB81-43E7-8DBD-EF7099CC52B5}"/>
    <cellStyle name="20% - Ênfase1 8 6 3" xfId="20972" xr:uid="{C0133BA1-3E49-4300-BFD1-87203F674F07}"/>
    <cellStyle name="20% - Ênfase1 8 7" xfId="6278" xr:uid="{2093BAE3-6FB3-4A37-A2A4-3E208246A70A}"/>
    <cellStyle name="20% - Ênfase1 8 7 2" xfId="14555" xr:uid="{6FF417F5-85A9-403D-8E1B-009CFE372654}"/>
    <cellStyle name="20% - Ênfase1 8 7 2 2" xfId="31010" xr:uid="{2489B96B-B15A-4BA3-91D6-2B3FDE794D7A}"/>
    <cellStyle name="20% - Ênfase1 8 7 3" xfId="22973" xr:uid="{AB7B235C-859C-413A-BA5B-AAEC4B90EB5B}"/>
    <cellStyle name="20% - Ênfase1 8 8" xfId="2197" xr:uid="{A401849C-5D7F-4625-972C-848CB5C91989}"/>
    <cellStyle name="20% - Ênfase1 8 8 2" xfId="10474" xr:uid="{7AC7321E-3371-4D11-AC14-210158BD103D}"/>
    <cellStyle name="20% - Ênfase1 8 8 2 2" xfId="26993" xr:uid="{CED79DCB-3A8C-45FB-87E7-F120F85F51CF}"/>
    <cellStyle name="20% - Ênfase1 8 8 3" xfId="18956" xr:uid="{8F9395CD-F86F-4BFB-9DFB-62F0537E87B1}"/>
    <cellStyle name="20% - Ênfase1 8 9" xfId="8429" xr:uid="{E1C90BF1-508C-4ADA-8C8F-2C211C2209AB}"/>
    <cellStyle name="20% - Ênfase1 8 9 2" xfId="24978" xr:uid="{39988261-1B13-4642-8FB9-8CDC0AD2ADF6}"/>
    <cellStyle name="20% - Ênfase1 9" xfId="99" xr:uid="{5337B87C-934D-4836-9712-5425A3A1D91B}"/>
    <cellStyle name="20% - Ênfase1 9 10" xfId="16967" xr:uid="{F4675AFF-398F-46C1-8A35-20FC4A588494}"/>
    <cellStyle name="20% - Ênfase1 9 2" xfId="100" xr:uid="{61AED147-141C-490E-B977-AE676FAA9944}"/>
    <cellStyle name="20% - Ênfase1 9 2 2" xfId="1197" xr:uid="{2128AF08-44EE-4655-B275-6F078C3B540D}"/>
    <cellStyle name="20% - Ênfase1 9 2 2 2" xfId="5288" xr:uid="{24680E37-CFB4-4815-A0A0-FDD635484A44}"/>
    <cellStyle name="20% - Ênfase1 9 2 2 2 2" xfId="13565" xr:uid="{21827EDC-FE71-42F3-B31B-963504C18C93}"/>
    <cellStyle name="20% - Ênfase1 9 2 2 2 2 2" xfId="30045" xr:uid="{DCF0CF82-8ED6-4AD4-A4E9-009BE4E50D69}"/>
    <cellStyle name="20% - Ênfase1 9 2 2 2 3" xfId="22008" xr:uid="{9CF70C68-DEBE-42E7-AB21-75C1DFA37B90}"/>
    <cellStyle name="20% - Ênfase1 9 2 2 3" xfId="7313" xr:uid="{BE989CCA-3FA3-400D-B2B3-8150776F5B20}"/>
    <cellStyle name="20% - Ênfase1 9 2 2 3 2" xfId="15590" xr:uid="{B93D4434-4EF6-47C2-AB0C-C3AA4322A783}"/>
    <cellStyle name="20% - Ênfase1 9 2 2 3 2 2" xfId="32045" xr:uid="{51C7C481-6516-4A4A-9C05-865C7E817123}"/>
    <cellStyle name="20% - Ênfase1 9 2 2 3 3" xfId="24008" xr:uid="{D7F64B41-C08A-47AC-801E-8D81B39FE003}"/>
    <cellStyle name="20% - Ênfase1 9 2 2 4" xfId="3253" xr:uid="{0CD761B9-0DE9-42A3-874A-2423111F6A20}"/>
    <cellStyle name="20% - Ênfase1 9 2 2 4 2" xfId="11530" xr:uid="{B3AF929A-DA73-4BF2-9D33-5C462FC0DCF6}"/>
    <cellStyle name="20% - Ênfase1 9 2 2 4 2 2" xfId="28040" xr:uid="{44854F78-45A6-464E-8AD8-673A2B9FA773}"/>
    <cellStyle name="20% - Ênfase1 9 2 2 4 3" xfId="20003" xr:uid="{9C2924A8-33F4-4D0B-9F5D-72E50A3BC2B0}"/>
    <cellStyle name="20% - Ênfase1 9 2 2 5" xfId="9481" xr:uid="{562C391F-4264-47F2-B7D9-72BECEAEA63B}"/>
    <cellStyle name="20% - Ênfase1 9 2 2 5 2" xfId="26025" xr:uid="{CD8B7E7A-5F5C-4262-B836-9FD4A5D68D4C}"/>
    <cellStyle name="20% - Ênfase1 9 2 2 6" xfId="17986" xr:uid="{B69E98D6-F64E-45BB-967A-B0E3591AA46B}"/>
    <cellStyle name="20% - Ênfase1 9 2 3" xfId="687" xr:uid="{77464537-63E2-4764-B778-DF8C257FC43B}"/>
    <cellStyle name="20% - Ênfase1 9 2 3 2" xfId="4792" xr:uid="{3223C408-FA6D-4ABA-8BD1-3C3B6B0B7C6F}"/>
    <cellStyle name="20% - Ênfase1 9 2 3 2 2" xfId="13069" xr:uid="{2F9CCF3C-3F1F-443A-8490-2AC0267A53C1}"/>
    <cellStyle name="20% - Ênfase1 9 2 3 2 2 2" xfId="29549" xr:uid="{B807EE9C-F112-44C4-B7DC-891E342F1092}"/>
    <cellStyle name="20% - Ênfase1 9 2 3 2 3" xfId="21512" xr:uid="{3C43C678-B17B-42DA-85D8-5F2BBB1BE82A}"/>
    <cellStyle name="20% - Ênfase1 9 2 3 3" xfId="6817" xr:uid="{580A5D04-446B-435C-B684-BF0FCD2AA2C1}"/>
    <cellStyle name="20% - Ênfase1 9 2 3 3 2" xfId="15094" xr:uid="{FC953EDD-E54B-4689-80CA-5C577AE5A116}"/>
    <cellStyle name="20% - Ênfase1 9 2 3 3 2 2" xfId="31549" xr:uid="{E37ECC75-9EC5-4028-B9C3-07CC2AFDE477}"/>
    <cellStyle name="20% - Ênfase1 9 2 3 3 3" xfId="23512" xr:uid="{9C2F390F-4248-4036-9D1E-839DA13C56B8}"/>
    <cellStyle name="20% - Ênfase1 9 2 3 4" xfId="2747" xr:uid="{B9B9A776-19EA-4A90-925E-D3FE5C228DE7}"/>
    <cellStyle name="20% - Ênfase1 9 2 3 4 2" xfId="11024" xr:uid="{EF01F6E8-B62C-445F-8A7F-7DBB40A5AC2D}"/>
    <cellStyle name="20% - Ênfase1 9 2 3 4 2 2" xfId="27535" xr:uid="{D16CFDD9-9FF0-4BB8-847C-369E0C12F546}"/>
    <cellStyle name="20% - Ênfase1 9 2 3 4 3" xfId="19498" xr:uid="{E3250ED5-B61A-40C2-8F96-6F360BA467B5}"/>
    <cellStyle name="20% - Ênfase1 9 2 3 5" xfId="8976" xr:uid="{F8044380-0D6C-451D-A361-158FF5BC3D58}"/>
    <cellStyle name="20% - Ênfase1 9 2 3 5 2" xfId="25520" xr:uid="{7E078E19-DD3F-4FD3-9640-8146A1D7064B}"/>
    <cellStyle name="20% - Ênfase1 9 2 3 6" xfId="17478" xr:uid="{D1884ED4-C885-46E5-A537-F0803D0DBA57}"/>
    <cellStyle name="20% - Ênfase1 9 2 4" xfId="1738" xr:uid="{EF40B5F3-FB18-4E7F-9AC6-AD2A55E90EE8}"/>
    <cellStyle name="20% - Ênfase1 9 2 4 2" xfId="5825" xr:uid="{12A41C65-D5CC-42BA-AFF5-26782526EFDD}"/>
    <cellStyle name="20% - Ênfase1 9 2 4 2 2" xfId="14102" xr:uid="{30E29DC9-0C0C-49EE-AABD-7505CF5113F8}"/>
    <cellStyle name="20% - Ênfase1 9 2 4 2 2 2" xfId="30557" xr:uid="{2D4979C6-BCF4-46E9-9C5D-83603B109842}"/>
    <cellStyle name="20% - Ênfase1 9 2 4 2 3" xfId="22520" xr:uid="{B8B784F3-7C57-46FF-BFA2-C8F3C115CA67}"/>
    <cellStyle name="20% - Ênfase1 9 2 4 3" xfId="7825" xr:uid="{72F66BA7-55B5-4D48-B264-EE3FAD676B10}"/>
    <cellStyle name="20% - Ênfase1 9 2 4 3 2" xfId="16102" xr:uid="{4B31005C-6EB2-46F8-9024-E3073CE4C8B2}"/>
    <cellStyle name="20% - Ênfase1 9 2 4 3 2 2" xfId="32557" xr:uid="{B49327D8-1F83-4420-9338-AFBEC1EB36A4}"/>
    <cellStyle name="20% - Ênfase1 9 2 4 3 3" xfId="24520" xr:uid="{96553D77-F6A3-40F6-BC58-8AF2B7165790}"/>
    <cellStyle name="20% - Ênfase1 9 2 4 4" xfId="3791" xr:uid="{608AE9F1-3FEC-4C3D-8468-FE142BD2DDE2}"/>
    <cellStyle name="20% - Ênfase1 9 2 4 4 2" xfId="12068" xr:uid="{B6F9FADD-B5D3-49AF-990D-48A13650A690}"/>
    <cellStyle name="20% - Ênfase1 9 2 4 4 2 2" xfId="28553" xr:uid="{52F9A798-1C41-4D84-A96C-5B37CDC861C6}"/>
    <cellStyle name="20% - Ênfase1 9 2 4 4 3" xfId="20516" xr:uid="{2B83184D-712A-4F4B-9E4D-B0E7C3DF08E5}"/>
    <cellStyle name="20% - Ênfase1 9 2 4 5" xfId="10019" xr:uid="{007C4939-05A0-4EDF-8739-A69DA51C2B8B}"/>
    <cellStyle name="20% - Ênfase1 9 2 4 5 2" xfId="26538" xr:uid="{DEDC4421-8A5A-491E-8222-418E28382D40}"/>
    <cellStyle name="20% - Ênfase1 9 2 4 6" xfId="18500" xr:uid="{90943572-C1DF-4A0E-8FD9-A6A621810371}"/>
    <cellStyle name="20% - Ênfase1 9 2 5" xfId="4288" xr:uid="{6DDA2884-0BCD-49ED-88D1-96233B6BD480}"/>
    <cellStyle name="20% - Ênfase1 9 2 5 2" xfId="12565" xr:uid="{320BE1EA-8B9C-4A19-9CE1-E750275C9CD9}"/>
    <cellStyle name="20% - Ênfase1 9 2 5 2 2" xfId="29050" xr:uid="{27B68428-91B9-4585-AE88-AE27AB534FC5}"/>
    <cellStyle name="20% - Ênfase1 9 2 5 3" xfId="21013" xr:uid="{2D711225-EC96-4FA9-A037-C05AD95417A9}"/>
    <cellStyle name="20% - Ênfase1 9 2 6" xfId="6319" xr:uid="{59D7805E-63EC-4181-B92F-8B8DCA0607CB}"/>
    <cellStyle name="20% - Ênfase1 9 2 6 2" xfId="14596" xr:uid="{FB13073B-A26F-433A-BCF1-F9EB0D3AADC5}"/>
    <cellStyle name="20% - Ênfase1 9 2 6 2 2" xfId="31051" xr:uid="{37DE709D-3FF6-4006-A3ED-19E2A0494648}"/>
    <cellStyle name="20% - Ênfase1 9 2 6 3" xfId="23014" xr:uid="{6C30C307-8F90-4637-9D5D-BA52EB553E6E}"/>
    <cellStyle name="20% - Ênfase1 9 2 7" xfId="2239" xr:uid="{7C091F48-7557-4436-8937-58FC68615074}"/>
    <cellStyle name="20% - Ênfase1 9 2 7 2" xfId="10516" xr:uid="{153D9B90-4D7A-4D1D-BEB3-7F884B53DACE}"/>
    <cellStyle name="20% - Ênfase1 9 2 7 2 2" xfId="27034" xr:uid="{B88C29F6-6ADD-4172-8FF1-67312321C06B}"/>
    <cellStyle name="20% - Ênfase1 9 2 7 3" xfId="18997" xr:uid="{4C7C8816-1B22-4E94-A674-94485342F4E1}"/>
    <cellStyle name="20% - Ênfase1 9 2 8" xfId="8470" xr:uid="{7432A331-3600-4E7B-84D9-0483F96B74AF}"/>
    <cellStyle name="20% - Ênfase1 9 2 8 2" xfId="25019" xr:uid="{9ABC3AF2-F6B1-4303-AA11-EE4AE8BDEE93}"/>
    <cellStyle name="20% - Ênfase1 9 2 9" xfId="16968" xr:uid="{1F236709-8F6A-4D1E-8DA2-5FE354A7DB55}"/>
    <cellStyle name="20% - Ênfase1 9 3" xfId="1196" xr:uid="{7D78E844-F190-42DE-86F8-B724CF77BF4A}"/>
    <cellStyle name="20% - Ênfase1 9 3 2" xfId="5287" xr:uid="{1E36B968-F439-4D9E-ACEB-4533A7787468}"/>
    <cellStyle name="20% - Ênfase1 9 3 2 2" xfId="13564" xr:uid="{4DBB9A1E-E470-4CFA-87DE-BE180C18AE05}"/>
    <cellStyle name="20% - Ênfase1 9 3 2 2 2" xfId="30044" xr:uid="{D89820D9-B426-4E88-8125-93088EFC0C74}"/>
    <cellStyle name="20% - Ênfase1 9 3 2 3" xfId="22007" xr:uid="{ABAD7062-AB4A-4943-BC93-11199609BF85}"/>
    <cellStyle name="20% - Ênfase1 9 3 3" xfId="7312" xr:uid="{70E052A0-876B-4D2C-951D-B9BDE632C3E3}"/>
    <cellStyle name="20% - Ênfase1 9 3 3 2" xfId="15589" xr:uid="{D0A30CD4-20D3-4F8A-926A-48D6EEBA6963}"/>
    <cellStyle name="20% - Ênfase1 9 3 3 2 2" xfId="32044" xr:uid="{8CFBFDBB-5160-41D6-BE7F-78014BB0690A}"/>
    <cellStyle name="20% - Ênfase1 9 3 3 3" xfId="24007" xr:uid="{A3577156-C881-4FA4-A124-01E2A54950BF}"/>
    <cellStyle name="20% - Ênfase1 9 3 4" xfId="3252" xr:uid="{B458841B-D2F7-4185-9798-BACBCF7A713E}"/>
    <cellStyle name="20% - Ênfase1 9 3 4 2" xfId="11529" xr:uid="{D8CE107F-80C5-49E3-9BB9-3D56F0BBC94B}"/>
    <cellStyle name="20% - Ênfase1 9 3 4 2 2" xfId="28039" xr:uid="{24E7612F-02B3-4939-ACDF-5F7E424EB0E7}"/>
    <cellStyle name="20% - Ênfase1 9 3 4 3" xfId="20002" xr:uid="{AA7DE53B-6EF5-49C2-859F-44C28E9A20B1}"/>
    <cellStyle name="20% - Ênfase1 9 3 5" xfId="9480" xr:uid="{A0903FC5-0518-4CFC-BF30-E2366BECD197}"/>
    <cellStyle name="20% - Ênfase1 9 3 5 2" xfId="26024" xr:uid="{732E01E5-0007-46A9-9438-0E4091427201}"/>
    <cellStyle name="20% - Ênfase1 9 3 6" xfId="17985" xr:uid="{3515E3B1-41F6-47F9-AD48-0906CEB86CB8}"/>
    <cellStyle name="20% - Ênfase1 9 4" xfId="686" xr:uid="{02C1E837-1AE8-4984-8B7A-AD692A87223F}"/>
    <cellStyle name="20% - Ênfase1 9 4 2" xfId="4791" xr:uid="{C85420E1-8034-45C2-B86A-08623971729C}"/>
    <cellStyle name="20% - Ênfase1 9 4 2 2" xfId="13068" xr:uid="{A485EE80-DAF7-4E52-B576-841F37B32951}"/>
    <cellStyle name="20% - Ênfase1 9 4 2 2 2" xfId="29548" xr:uid="{6EB1FFB1-516C-4238-9E3C-37C8EF91E512}"/>
    <cellStyle name="20% - Ênfase1 9 4 2 3" xfId="21511" xr:uid="{C1BF178F-02D4-4E83-B0DF-EA717910ECD9}"/>
    <cellStyle name="20% - Ênfase1 9 4 3" xfId="6816" xr:uid="{EEF45F78-15FD-41EB-B5B4-94AC96974700}"/>
    <cellStyle name="20% - Ênfase1 9 4 3 2" xfId="15093" xr:uid="{81AB8D6B-221D-47D9-A703-6C5634897BB9}"/>
    <cellStyle name="20% - Ênfase1 9 4 3 2 2" xfId="31548" xr:uid="{DE21AAE5-53AA-435D-95E5-561A566EADDE}"/>
    <cellStyle name="20% - Ênfase1 9 4 3 3" xfId="23511" xr:uid="{2C5B392A-D2A3-46C9-9CA2-3CDDF643ED1B}"/>
    <cellStyle name="20% - Ênfase1 9 4 4" xfId="2746" xr:uid="{D0C7C968-3662-49DC-B7CB-3D6B96E0F390}"/>
    <cellStyle name="20% - Ênfase1 9 4 4 2" xfId="11023" xr:uid="{DD808D11-7B78-4FDF-AA24-8385EC05065C}"/>
    <cellStyle name="20% - Ênfase1 9 4 4 2 2" xfId="27534" xr:uid="{4924456E-EF0D-4FEE-8B54-5BB81489CB9C}"/>
    <cellStyle name="20% - Ênfase1 9 4 4 3" xfId="19497" xr:uid="{811EFE0E-2EF8-4ADC-A61F-BFEC87602897}"/>
    <cellStyle name="20% - Ênfase1 9 4 5" xfId="8975" xr:uid="{7AFDCA48-5B9D-40DF-B366-73B01577F8E6}"/>
    <cellStyle name="20% - Ênfase1 9 4 5 2" xfId="25519" xr:uid="{B3042CD8-D461-4037-8B67-A13A9A33564E}"/>
    <cellStyle name="20% - Ênfase1 9 4 6" xfId="17477" xr:uid="{281E7782-474F-4005-B6AF-6410D7546633}"/>
    <cellStyle name="20% - Ênfase1 9 5" xfId="1737" xr:uid="{C7E11FD1-C127-446F-B963-DBF3F7434979}"/>
    <cellStyle name="20% - Ênfase1 9 5 2" xfId="5824" xr:uid="{F2046E18-F722-45FD-B7D7-F66EB9E80B76}"/>
    <cellStyle name="20% - Ênfase1 9 5 2 2" xfId="14101" xr:uid="{CF6838DA-1BCE-47D5-9D9F-B964206F73E4}"/>
    <cellStyle name="20% - Ênfase1 9 5 2 2 2" xfId="30556" xr:uid="{E3E8801D-0E25-4910-8B37-D6A874A9AB82}"/>
    <cellStyle name="20% - Ênfase1 9 5 2 3" xfId="22519" xr:uid="{2EC67798-8A25-483F-B9C1-43150495A73C}"/>
    <cellStyle name="20% - Ênfase1 9 5 3" xfId="7824" xr:uid="{76FB92D3-6FE8-4E84-8735-5B0D147119E8}"/>
    <cellStyle name="20% - Ênfase1 9 5 3 2" xfId="16101" xr:uid="{8925C69D-FC12-4340-BA2F-9D7F505DA41B}"/>
    <cellStyle name="20% - Ênfase1 9 5 3 2 2" xfId="32556" xr:uid="{1153F58D-151D-4BD1-8854-4B42CA3F20C3}"/>
    <cellStyle name="20% - Ênfase1 9 5 3 3" xfId="24519" xr:uid="{A12145A7-C71F-430B-B72B-E18FFED4E888}"/>
    <cellStyle name="20% - Ênfase1 9 5 4" xfId="3790" xr:uid="{DF56476C-8572-4880-A9F0-55E2C220D248}"/>
    <cellStyle name="20% - Ênfase1 9 5 4 2" xfId="12067" xr:uid="{10AE9D24-5C1D-43D9-B08E-988400E2BC47}"/>
    <cellStyle name="20% - Ênfase1 9 5 4 2 2" xfId="28552" xr:uid="{5DD923A7-D171-49B5-9C8D-8326A16C3322}"/>
    <cellStyle name="20% - Ênfase1 9 5 4 3" xfId="20515" xr:uid="{56111403-FE15-40E6-A21F-701F92A059DA}"/>
    <cellStyle name="20% - Ênfase1 9 5 5" xfId="10018" xr:uid="{613F2F03-D0F6-4529-8DE5-70112727CC8E}"/>
    <cellStyle name="20% - Ênfase1 9 5 5 2" xfId="26537" xr:uid="{27C31F43-6F7E-433D-A4FB-84D3AA00C2E4}"/>
    <cellStyle name="20% - Ênfase1 9 5 6" xfId="18499" xr:uid="{41312C53-ED46-40E0-B483-D569ADC9DA8D}"/>
    <cellStyle name="20% - Ênfase1 9 6" xfId="4287" xr:uid="{7A07BD96-4398-493F-A59A-92D89B273DCF}"/>
    <cellStyle name="20% - Ênfase1 9 6 2" xfId="12564" xr:uid="{69EA124E-31AA-4AD2-814C-593D7DCB7EDF}"/>
    <cellStyle name="20% - Ênfase1 9 6 2 2" xfId="29049" xr:uid="{A635A024-02F9-4E65-9CB0-A8928F2BF4D8}"/>
    <cellStyle name="20% - Ênfase1 9 6 3" xfId="21012" xr:uid="{A8D7539E-58F2-4CBF-AD7C-A027511AD02A}"/>
    <cellStyle name="20% - Ênfase1 9 7" xfId="6318" xr:uid="{7098A6FB-E313-460E-A51F-393C92919FA6}"/>
    <cellStyle name="20% - Ênfase1 9 7 2" xfId="14595" xr:uid="{AE25F2D4-E101-458F-8496-06CAE5EDEA26}"/>
    <cellStyle name="20% - Ênfase1 9 7 2 2" xfId="31050" xr:uid="{5545C8CC-B6B1-4096-A59B-85A30BEAFBB0}"/>
    <cellStyle name="20% - Ênfase1 9 7 3" xfId="23013" xr:uid="{D07E816C-B84E-41C9-8A53-04D372378F88}"/>
    <cellStyle name="20% - Ênfase1 9 8" xfId="2238" xr:uid="{3E83BC1C-D068-4786-8077-F74124DF58FE}"/>
    <cellStyle name="20% - Ênfase1 9 8 2" xfId="10515" xr:uid="{5E70E963-4BD1-4FA1-B1A5-CFB8AD620ADB}"/>
    <cellStyle name="20% - Ênfase1 9 8 2 2" xfId="27033" xr:uid="{DA403A69-2029-483D-B708-1F02FB80E122}"/>
    <cellStyle name="20% - Ênfase1 9 8 3" xfId="18996" xr:uid="{D8D40811-61AB-43B7-8BCC-80C8C77DB1FB}"/>
    <cellStyle name="20% - Ênfase1 9 9" xfId="8469" xr:uid="{3353ABE6-120D-4C86-8CC6-3883CD595D6C}"/>
    <cellStyle name="20% - Ênfase1 9 9 2" xfId="25018" xr:uid="{5C7E2F90-01A1-4A12-A4AE-B8BB53D97893}"/>
    <cellStyle name="20% - Ênfase2 10" xfId="103" xr:uid="{12374A12-086F-4AFE-B756-75D27855DF3A}"/>
    <cellStyle name="20% - Ênfase2 10 10" xfId="16971" xr:uid="{F5E2F1A0-6DD1-47E5-B5B9-4F3E673AE188}"/>
    <cellStyle name="20% - Ênfase2 10 2" xfId="106" xr:uid="{02B8E66F-CA12-4D0B-AAD3-8A14148F7D54}"/>
    <cellStyle name="20% - Ênfase2 10 2 2" xfId="1203" xr:uid="{32784A04-6E3D-4611-89C7-47E06EC54BD4}"/>
    <cellStyle name="20% - Ênfase2 10 2 2 2" xfId="5294" xr:uid="{E222614C-2CC5-45E2-A49C-9054868D0042}"/>
    <cellStyle name="20% - Ênfase2 10 2 2 2 2" xfId="13571" xr:uid="{BE7F69FC-193F-4813-8640-0F92E4236697}"/>
    <cellStyle name="20% - Ênfase2 10 2 2 2 2 2" xfId="30051" xr:uid="{F9FCEE04-557B-4509-88FF-48523129D75D}"/>
    <cellStyle name="20% - Ênfase2 10 2 2 2 3" xfId="22014" xr:uid="{39E2CA5D-BB3B-40F3-931E-AB17B55FF66A}"/>
    <cellStyle name="20% - Ênfase2 10 2 2 3" xfId="7319" xr:uid="{0E9E7FDA-5149-4EE8-8CB9-71BCC62DF67B}"/>
    <cellStyle name="20% - Ênfase2 10 2 2 3 2" xfId="15596" xr:uid="{2A174A12-FACA-4FD4-8279-E7A1FD192EDD}"/>
    <cellStyle name="20% - Ênfase2 10 2 2 3 2 2" xfId="32051" xr:uid="{4256C84F-B3BD-4A28-AA43-B23F368C5164}"/>
    <cellStyle name="20% - Ênfase2 10 2 2 3 3" xfId="24014" xr:uid="{4FA216C2-2B3A-4647-92D9-CB58F6B17A59}"/>
    <cellStyle name="20% - Ênfase2 10 2 2 4" xfId="3259" xr:uid="{859F5523-95D3-43B6-BEC2-AFF11FE71E69}"/>
    <cellStyle name="20% - Ênfase2 10 2 2 4 2" xfId="11536" xr:uid="{F32CDAC8-9580-4F5C-B4A5-23B685965D42}"/>
    <cellStyle name="20% - Ênfase2 10 2 2 4 2 2" xfId="28046" xr:uid="{02FA8645-F93D-4181-BD76-35E2296D755A}"/>
    <cellStyle name="20% - Ênfase2 10 2 2 4 3" xfId="20009" xr:uid="{71E648BA-74C2-4670-A88F-1BB0203559FC}"/>
    <cellStyle name="20% - Ênfase2 10 2 2 5" xfId="9487" xr:uid="{47BEAA20-1465-454E-9395-AFFC26826C09}"/>
    <cellStyle name="20% - Ênfase2 10 2 2 5 2" xfId="26031" xr:uid="{40A11A89-B99C-4882-8180-828DEC3B5495}"/>
    <cellStyle name="20% - Ênfase2 10 2 2 6" xfId="17992" xr:uid="{01182964-D1AD-432A-81E3-6F1AD3E304CE}"/>
    <cellStyle name="20% - Ênfase2 10 2 3" xfId="693" xr:uid="{D0A82C76-0122-4080-909E-F079C62977EE}"/>
    <cellStyle name="20% - Ênfase2 10 2 3 2" xfId="4798" xr:uid="{1F2B550B-0875-4FAA-B37C-CFF9783B8B7C}"/>
    <cellStyle name="20% - Ênfase2 10 2 3 2 2" xfId="13075" xr:uid="{96C6AF4A-6B78-4277-9E3C-111DC1169460}"/>
    <cellStyle name="20% - Ênfase2 10 2 3 2 2 2" xfId="29555" xr:uid="{7825F1B5-8630-4200-9ADF-E87FD9EC10B9}"/>
    <cellStyle name="20% - Ênfase2 10 2 3 2 3" xfId="21518" xr:uid="{41228F0A-9BBA-4FDD-9B80-C72AB38C8132}"/>
    <cellStyle name="20% - Ênfase2 10 2 3 3" xfId="6823" xr:uid="{13BD7169-0452-496F-A9AC-F536D15418EF}"/>
    <cellStyle name="20% - Ênfase2 10 2 3 3 2" xfId="15100" xr:uid="{CEC12048-6476-43F0-8882-5489F3C02ED5}"/>
    <cellStyle name="20% - Ênfase2 10 2 3 3 2 2" xfId="31555" xr:uid="{9996EA1B-A2B1-4F82-8A6F-0CC196ED3D41}"/>
    <cellStyle name="20% - Ênfase2 10 2 3 3 3" xfId="23518" xr:uid="{56BFCE7E-B6B0-4E8A-9E8B-F3DCD4FAEAAD}"/>
    <cellStyle name="20% - Ênfase2 10 2 3 4" xfId="2753" xr:uid="{CFE69B73-F3E8-4FF9-94EF-A220F0E58F64}"/>
    <cellStyle name="20% - Ênfase2 10 2 3 4 2" xfId="11030" xr:uid="{249AC23B-143B-49AC-85D9-1DBF0D4C98E7}"/>
    <cellStyle name="20% - Ênfase2 10 2 3 4 2 2" xfId="27541" xr:uid="{37F15E30-3B7C-4CEC-AC76-E5E345F65F6B}"/>
    <cellStyle name="20% - Ênfase2 10 2 3 4 3" xfId="19504" xr:uid="{075A3C29-30F1-4DF4-B04D-01039EDAFAD5}"/>
    <cellStyle name="20% - Ênfase2 10 2 3 5" xfId="8982" xr:uid="{01768680-DDC6-4E9F-9ECF-619C1FB3E875}"/>
    <cellStyle name="20% - Ênfase2 10 2 3 5 2" xfId="25526" xr:uid="{2DB6B581-2119-4716-BC40-DDEE206E7205}"/>
    <cellStyle name="20% - Ênfase2 10 2 3 6" xfId="17484" xr:uid="{523B97B1-A704-4B29-9470-20449EB26AE5}"/>
    <cellStyle name="20% - Ênfase2 10 2 4" xfId="1744" xr:uid="{AE1A5B33-E327-46D9-BD02-BFA4CF48AFBC}"/>
    <cellStyle name="20% - Ênfase2 10 2 4 2" xfId="5831" xr:uid="{0409956B-B5F9-4909-B540-375443620C52}"/>
    <cellStyle name="20% - Ênfase2 10 2 4 2 2" xfId="14108" xr:uid="{AF7E965F-18F5-458B-A2BD-AEFD31873706}"/>
    <cellStyle name="20% - Ênfase2 10 2 4 2 2 2" xfId="30563" xr:uid="{06B2C471-38F6-41EC-9B28-F9F59EA8F14D}"/>
    <cellStyle name="20% - Ênfase2 10 2 4 2 3" xfId="22526" xr:uid="{86CE3B34-3B19-491E-8771-5596FE287A35}"/>
    <cellStyle name="20% - Ênfase2 10 2 4 3" xfId="7831" xr:uid="{24864A49-654D-4D9B-BA45-2B6031E8781B}"/>
    <cellStyle name="20% - Ênfase2 10 2 4 3 2" xfId="16108" xr:uid="{CF8CF834-8F48-40AF-AB6A-561FB64D269F}"/>
    <cellStyle name="20% - Ênfase2 10 2 4 3 2 2" xfId="32563" xr:uid="{8E0648B9-A2C9-406F-9312-7A7EEC9A3914}"/>
    <cellStyle name="20% - Ênfase2 10 2 4 3 3" xfId="24526" xr:uid="{7A36A053-6D18-4898-A66B-44F3313FB2D9}"/>
    <cellStyle name="20% - Ênfase2 10 2 4 4" xfId="3797" xr:uid="{C88B256A-2FD6-497B-B943-E03F4DA2E80C}"/>
    <cellStyle name="20% - Ênfase2 10 2 4 4 2" xfId="12074" xr:uid="{35632D33-86A0-4E9F-AA20-007B3B57BC5C}"/>
    <cellStyle name="20% - Ênfase2 10 2 4 4 2 2" xfId="28559" xr:uid="{F99EC296-8485-4A30-B0C3-DB2B1F33D3BC}"/>
    <cellStyle name="20% - Ênfase2 10 2 4 4 3" xfId="20522" xr:uid="{C6CEB9A2-DC70-4E3D-A123-A59F313D351B}"/>
    <cellStyle name="20% - Ênfase2 10 2 4 5" xfId="10025" xr:uid="{D3EB7656-F604-4CFB-8444-46A385532F76}"/>
    <cellStyle name="20% - Ênfase2 10 2 4 5 2" xfId="26544" xr:uid="{B7FD3CF0-0DAE-4BFE-BAB4-48AA7852314D}"/>
    <cellStyle name="20% - Ênfase2 10 2 4 6" xfId="18506" xr:uid="{1E5E9935-E56D-4F13-AB5D-AAA700764C65}"/>
    <cellStyle name="20% - Ênfase2 10 2 5" xfId="4294" xr:uid="{4010D524-6C6F-47AF-88BD-2FD42283E925}"/>
    <cellStyle name="20% - Ênfase2 10 2 5 2" xfId="12571" xr:uid="{D264CACC-5231-423B-899B-EFA12057F7E2}"/>
    <cellStyle name="20% - Ênfase2 10 2 5 2 2" xfId="29056" xr:uid="{8F973008-60FF-4EC6-A504-D5CE7BDC4976}"/>
    <cellStyle name="20% - Ênfase2 10 2 5 3" xfId="21019" xr:uid="{DB6C5233-F4D1-420D-B4AC-FC8FB8E3C89D}"/>
    <cellStyle name="20% - Ênfase2 10 2 6" xfId="6325" xr:uid="{7CCB3F31-D7B7-47D6-A8ED-72A2B11502CD}"/>
    <cellStyle name="20% - Ênfase2 10 2 6 2" xfId="14602" xr:uid="{42A73B5F-5D11-4A0E-B0BC-7753F5878595}"/>
    <cellStyle name="20% - Ênfase2 10 2 6 2 2" xfId="31057" xr:uid="{256448BB-0B96-4900-A138-99F934EFF6C3}"/>
    <cellStyle name="20% - Ênfase2 10 2 6 3" xfId="23020" xr:uid="{EABB138F-D2BC-43A7-B406-E114DF1CCF2A}"/>
    <cellStyle name="20% - Ênfase2 10 2 7" xfId="2245" xr:uid="{60D4A0F8-C5EE-4DEE-9880-0346340B20BD}"/>
    <cellStyle name="20% - Ênfase2 10 2 7 2" xfId="10522" xr:uid="{CA868A3B-C106-4C10-836A-3C38B9395C9F}"/>
    <cellStyle name="20% - Ênfase2 10 2 7 2 2" xfId="27040" xr:uid="{94C4CA7A-BA0E-4845-A29E-B50DB4D25F0C}"/>
    <cellStyle name="20% - Ênfase2 10 2 7 3" xfId="19003" xr:uid="{D44DDD40-FB08-462F-A737-770900DD9A2B}"/>
    <cellStyle name="20% - Ênfase2 10 2 8" xfId="8476" xr:uid="{1183640D-6BB6-4059-AF5D-AE7523DE1E4A}"/>
    <cellStyle name="20% - Ênfase2 10 2 8 2" xfId="25025" xr:uid="{64B52FD9-37BE-4658-BDDB-EAA45408CEB6}"/>
    <cellStyle name="20% - Ênfase2 10 2 9" xfId="16974" xr:uid="{C8440C38-48D8-438B-AEA8-C7FD2D82BA30}"/>
    <cellStyle name="20% - Ênfase2 10 3" xfId="1200" xr:uid="{CB22073B-11DB-4CD4-8EBC-F163BFC723C4}"/>
    <cellStyle name="20% - Ênfase2 10 3 2" xfId="5291" xr:uid="{BEDE3904-B7D9-4171-A2CA-23343793C33C}"/>
    <cellStyle name="20% - Ênfase2 10 3 2 2" xfId="13568" xr:uid="{C21D8999-C8D2-463F-AD12-7726DB4087F0}"/>
    <cellStyle name="20% - Ênfase2 10 3 2 2 2" xfId="30048" xr:uid="{4F97D41E-3D06-4E1B-A9F7-E0774C967B91}"/>
    <cellStyle name="20% - Ênfase2 10 3 2 3" xfId="22011" xr:uid="{B32F82B4-A1FD-446D-9D6F-8FF41067D0B0}"/>
    <cellStyle name="20% - Ênfase2 10 3 3" xfId="7316" xr:uid="{DE8EA7D3-8D04-4349-B548-EEC909910F9F}"/>
    <cellStyle name="20% - Ênfase2 10 3 3 2" xfId="15593" xr:uid="{275BE41D-C5DA-46D3-BB05-341CE73745AA}"/>
    <cellStyle name="20% - Ênfase2 10 3 3 2 2" xfId="32048" xr:uid="{FE1C3D50-A31E-41D4-AF32-A4DA37ABEA2D}"/>
    <cellStyle name="20% - Ênfase2 10 3 3 3" xfId="24011" xr:uid="{E2020BF3-3420-4120-A3C4-E2FEFF7000B1}"/>
    <cellStyle name="20% - Ênfase2 10 3 4" xfId="3256" xr:uid="{B720D3F9-B849-499E-8211-867F2F98EA2F}"/>
    <cellStyle name="20% - Ênfase2 10 3 4 2" xfId="11533" xr:uid="{399FED13-768F-4F40-A4B0-14E2CC585C4B}"/>
    <cellStyle name="20% - Ênfase2 10 3 4 2 2" xfId="28043" xr:uid="{BEEC79E1-DE7D-42D3-A3B7-F6A8D5B73FF0}"/>
    <cellStyle name="20% - Ênfase2 10 3 4 3" xfId="20006" xr:uid="{6666DCEC-B1EC-4521-B55F-1C7E0E53D66B}"/>
    <cellStyle name="20% - Ênfase2 10 3 5" xfId="9484" xr:uid="{0B2A6B1D-D6D4-4730-ABC4-AECBCA75D61E}"/>
    <cellStyle name="20% - Ênfase2 10 3 5 2" xfId="26028" xr:uid="{D0E51FAC-F73A-49A2-8C66-69B279046AC3}"/>
    <cellStyle name="20% - Ênfase2 10 3 6" xfId="17989" xr:uid="{E133017F-A986-49F0-B4B8-65A9B6B0C14B}"/>
    <cellStyle name="20% - Ênfase2 10 4" xfId="690" xr:uid="{0A818143-15EC-41CB-BC37-12B08FD79C7E}"/>
    <cellStyle name="20% - Ênfase2 10 4 2" xfId="4795" xr:uid="{F7EDCF7A-6019-4BE7-8B09-9978671B578A}"/>
    <cellStyle name="20% - Ênfase2 10 4 2 2" xfId="13072" xr:uid="{A8C1C408-B85E-41C1-AFBC-02A386A0479F}"/>
    <cellStyle name="20% - Ênfase2 10 4 2 2 2" xfId="29552" xr:uid="{4CB4B315-0C66-44B0-9172-6FEFC74E2D21}"/>
    <cellStyle name="20% - Ênfase2 10 4 2 3" xfId="21515" xr:uid="{9076F857-D720-4AB2-85FD-74E867C79D6A}"/>
    <cellStyle name="20% - Ênfase2 10 4 3" xfId="6820" xr:uid="{F0DAA237-55EB-4FAE-944C-37EBB9D1FC75}"/>
    <cellStyle name="20% - Ênfase2 10 4 3 2" xfId="15097" xr:uid="{24C39F92-2BC5-4B45-A46C-368387987220}"/>
    <cellStyle name="20% - Ênfase2 10 4 3 2 2" xfId="31552" xr:uid="{2339355D-4CD6-4C20-8DE1-3F3CE8984F76}"/>
    <cellStyle name="20% - Ênfase2 10 4 3 3" xfId="23515" xr:uid="{04427B29-278E-4D1D-B9AC-4BC19213AA15}"/>
    <cellStyle name="20% - Ênfase2 10 4 4" xfId="2750" xr:uid="{C704ED3A-C3CC-4508-8AE3-BA8792EB2788}"/>
    <cellStyle name="20% - Ênfase2 10 4 4 2" xfId="11027" xr:uid="{9C618CFD-42AA-4EB1-AC9B-C0A695071E48}"/>
    <cellStyle name="20% - Ênfase2 10 4 4 2 2" xfId="27538" xr:uid="{B8980FCC-1A6C-4920-B80F-4594CB7FF851}"/>
    <cellStyle name="20% - Ênfase2 10 4 4 3" xfId="19501" xr:uid="{A301BCFA-9B08-4BE8-84E4-1E4E83EECFA7}"/>
    <cellStyle name="20% - Ênfase2 10 4 5" xfId="8979" xr:uid="{ED042DD3-5D85-4341-AB05-7941A3558528}"/>
    <cellStyle name="20% - Ênfase2 10 4 5 2" xfId="25523" xr:uid="{686C56F6-4A08-42FC-8EFE-272B45C15268}"/>
    <cellStyle name="20% - Ênfase2 10 4 6" xfId="17481" xr:uid="{E310D0EE-2227-4ED5-8FE6-8F07F3B3FEE8}"/>
    <cellStyle name="20% - Ênfase2 10 5" xfId="1741" xr:uid="{ADFE12D0-722F-4DBC-8D40-B5EC5E292F53}"/>
    <cellStyle name="20% - Ênfase2 10 5 2" xfId="5828" xr:uid="{1D796E63-507E-493B-9406-DB987EF86F71}"/>
    <cellStyle name="20% - Ênfase2 10 5 2 2" xfId="14105" xr:uid="{857A6BA4-E103-45EA-9728-9E607D3793BF}"/>
    <cellStyle name="20% - Ênfase2 10 5 2 2 2" xfId="30560" xr:uid="{0604372F-E977-4A3F-AB45-FF5A8788AEF4}"/>
    <cellStyle name="20% - Ênfase2 10 5 2 3" xfId="22523" xr:uid="{E7DEF8C4-E6AE-4824-A1C6-DB5B687C8054}"/>
    <cellStyle name="20% - Ênfase2 10 5 3" xfId="7828" xr:uid="{8FF251A0-213F-4814-8A5D-D9A87B1E55F1}"/>
    <cellStyle name="20% - Ênfase2 10 5 3 2" xfId="16105" xr:uid="{FD360CDE-3BFB-476D-AF6C-940D587E84BC}"/>
    <cellStyle name="20% - Ênfase2 10 5 3 2 2" xfId="32560" xr:uid="{312D510F-9C7B-487B-A210-E5A97311660E}"/>
    <cellStyle name="20% - Ênfase2 10 5 3 3" xfId="24523" xr:uid="{86E3F2FC-C1F2-4A04-B852-11D1AD089D4F}"/>
    <cellStyle name="20% - Ênfase2 10 5 4" xfId="3794" xr:uid="{1C68895B-66E6-4A0D-B27D-FEDD570B2F2F}"/>
    <cellStyle name="20% - Ênfase2 10 5 4 2" xfId="12071" xr:uid="{7E2EB254-C0AE-4F9A-AC3E-00D6FBD7701A}"/>
    <cellStyle name="20% - Ênfase2 10 5 4 2 2" xfId="28556" xr:uid="{B0B891F0-9177-48C7-91DF-03DDCEF57899}"/>
    <cellStyle name="20% - Ênfase2 10 5 4 3" xfId="20519" xr:uid="{5989D434-3266-499A-9608-E1B121FEC18B}"/>
    <cellStyle name="20% - Ênfase2 10 5 5" xfId="10022" xr:uid="{34ED41E6-DE38-4492-8755-F4278004EA9B}"/>
    <cellStyle name="20% - Ênfase2 10 5 5 2" xfId="26541" xr:uid="{5A890044-9CA9-41E4-AB11-92D7C20CBC20}"/>
    <cellStyle name="20% - Ênfase2 10 5 6" xfId="18503" xr:uid="{362B11C0-2613-41E2-99C2-6BE220D379DF}"/>
    <cellStyle name="20% - Ênfase2 10 6" xfId="4291" xr:uid="{E2EFE7BE-3062-43E8-85C4-993B9799589F}"/>
    <cellStyle name="20% - Ênfase2 10 6 2" xfId="12568" xr:uid="{398EE365-AC4A-43DA-A5D9-6AE65070E3AA}"/>
    <cellStyle name="20% - Ênfase2 10 6 2 2" xfId="29053" xr:uid="{487860AB-17DB-4F47-A7AE-1B5BC6C88366}"/>
    <cellStyle name="20% - Ênfase2 10 6 3" xfId="21016" xr:uid="{43ECC808-8148-4346-8CCC-F3A69D1C4EA1}"/>
    <cellStyle name="20% - Ênfase2 10 7" xfId="6322" xr:uid="{581B9C33-6FB2-4653-8A44-EB6F63B7E880}"/>
    <cellStyle name="20% - Ênfase2 10 7 2" xfId="14599" xr:uid="{76D85AC7-8B21-4E75-9798-40EE754BF3A7}"/>
    <cellStyle name="20% - Ênfase2 10 7 2 2" xfId="31054" xr:uid="{246ABD1E-FDFF-406E-9C9D-60995EF9EFF3}"/>
    <cellStyle name="20% - Ênfase2 10 7 3" xfId="23017" xr:uid="{C8640372-BCC2-431B-B0B6-CBD75750F6AE}"/>
    <cellStyle name="20% - Ênfase2 10 8" xfId="2242" xr:uid="{576550D3-B2E5-4768-9962-A59B499156AB}"/>
    <cellStyle name="20% - Ênfase2 10 8 2" xfId="10519" xr:uid="{5D914CE8-EF6E-464A-8166-A635C69A9A6F}"/>
    <cellStyle name="20% - Ênfase2 10 8 2 2" xfId="27037" xr:uid="{B5028CC7-9CB5-4956-893B-0EB3AE547154}"/>
    <cellStyle name="20% - Ênfase2 10 8 3" xfId="19000" xr:uid="{78D3D608-2029-4349-8CBA-66C4AA93E449}"/>
    <cellStyle name="20% - Ênfase2 10 9" xfId="8473" xr:uid="{976AB45B-7104-4D11-8779-BFE5B8A3F626}"/>
    <cellStyle name="20% - Ênfase2 10 9 2" xfId="25022" xr:uid="{4B7C48DB-634D-400B-A1FA-1C8B5640B2EC}"/>
    <cellStyle name="20% - Ênfase2 11" xfId="112" xr:uid="{F3097700-DF98-42AE-84BC-3F5CF52E04DA}"/>
    <cellStyle name="20% - Ênfase2 11 2" xfId="1208" xr:uid="{B24FD450-C486-415D-9D02-D398894DE2E4}"/>
    <cellStyle name="20% - Ênfase2 11 2 2" xfId="5299" xr:uid="{AB980826-3FAB-43CE-8B55-CE40E8112111}"/>
    <cellStyle name="20% - Ênfase2 11 2 2 2" xfId="13576" xr:uid="{7B8EB967-D41B-487F-8D65-D09F70C3BFD3}"/>
    <cellStyle name="20% - Ênfase2 11 2 2 2 2" xfId="30056" xr:uid="{4AC721C2-F7E0-4680-AE93-DAA3A2B732A7}"/>
    <cellStyle name="20% - Ênfase2 11 2 2 3" xfId="22019" xr:uid="{D3114C02-D5FA-4021-B6F3-CEE38FFAA28C}"/>
    <cellStyle name="20% - Ênfase2 11 2 3" xfId="7324" xr:uid="{6DEDFFEE-EC5B-4666-8626-EBC53A3AE874}"/>
    <cellStyle name="20% - Ênfase2 11 2 3 2" xfId="15601" xr:uid="{A842783E-C92A-45BC-8685-844445A6C373}"/>
    <cellStyle name="20% - Ênfase2 11 2 3 2 2" xfId="32056" xr:uid="{36A0C54C-A346-4C93-84AF-44D01BCB6BF4}"/>
    <cellStyle name="20% - Ênfase2 11 2 3 3" xfId="24019" xr:uid="{E4250576-1A0B-4A85-AC53-90BCDEDCF04A}"/>
    <cellStyle name="20% - Ênfase2 11 2 4" xfId="3264" xr:uid="{73AF37D1-D223-4B3D-9F44-B4FB0CFC4BE3}"/>
    <cellStyle name="20% - Ênfase2 11 2 4 2" xfId="11541" xr:uid="{9A27464B-4AE1-47D8-A170-F0F907671DC6}"/>
    <cellStyle name="20% - Ênfase2 11 2 4 2 2" xfId="28051" xr:uid="{A519311B-0261-4836-91C5-2CFD6E6A4BA3}"/>
    <cellStyle name="20% - Ênfase2 11 2 4 3" xfId="20014" xr:uid="{EEC45821-6FF3-4080-8AAF-DA0066539AE7}"/>
    <cellStyle name="20% - Ênfase2 11 2 5" xfId="9492" xr:uid="{B125D9EE-8646-477E-AD8B-0D37B11FB8E7}"/>
    <cellStyle name="20% - Ênfase2 11 2 5 2" xfId="26036" xr:uid="{727B46BD-C161-4E05-8A31-B1A3E6BC617D}"/>
    <cellStyle name="20% - Ênfase2 11 2 6" xfId="17997" xr:uid="{CC2896F1-20B6-49FA-B02F-F1D8EE28ACE1}"/>
    <cellStyle name="20% - Ênfase2 11 3" xfId="698" xr:uid="{771B7EA9-DD55-4871-846A-740BE530FC13}"/>
    <cellStyle name="20% - Ênfase2 11 3 2" xfId="4803" xr:uid="{3212950E-FECA-4414-88B0-446A109566D6}"/>
    <cellStyle name="20% - Ênfase2 11 3 2 2" xfId="13080" xr:uid="{B0546FC1-6700-4260-B980-F4D364B444D9}"/>
    <cellStyle name="20% - Ênfase2 11 3 2 2 2" xfId="29560" xr:uid="{1800715A-F7F7-4FE3-8CA0-A2C059C97F31}"/>
    <cellStyle name="20% - Ênfase2 11 3 2 3" xfId="21523" xr:uid="{D2618043-548B-4042-B27B-238D4C1C5E43}"/>
    <cellStyle name="20% - Ênfase2 11 3 3" xfId="6828" xr:uid="{67C44B15-DE0F-4F68-AC27-3663330951F4}"/>
    <cellStyle name="20% - Ênfase2 11 3 3 2" xfId="15105" xr:uid="{EFBB01AD-EEA0-45A7-8A4A-CE994E13CE12}"/>
    <cellStyle name="20% - Ênfase2 11 3 3 2 2" xfId="31560" xr:uid="{EC670544-AC20-4090-9213-B8864C638447}"/>
    <cellStyle name="20% - Ênfase2 11 3 3 3" xfId="23523" xr:uid="{A1E19E45-398A-4E16-A4E8-5575B9B11FB5}"/>
    <cellStyle name="20% - Ênfase2 11 3 4" xfId="2758" xr:uid="{8602DC7A-EC37-4E1B-81B1-5F464F58A822}"/>
    <cellStyle name="20% - Ênfase2 11 3 4 2" xfId="11035" xr:uid="{F5A7D4B3-4D62-4A8D-B16D-2742B58458A1}"/>
    <cellStyle name="20% - Ênfase2 11 3 4 2 2" xfId="27546" xr:uid="{0F7FD835-574D-4851-911E-F7BCB80CA1BD}"/>
    <cellStyle name="20% - Ênfase2 11 3 4 3" xfId="19509" xr:uid="{9462EDAB-BD5D-4A6F-B11B-8632A6CA5322}"/>
    <cellStyle name="20% - Ênfase2 11 3 5" xfId="8987" xr:uid="{E4BD61A0-628F-4EB6-9C33-723621228649}"/>
    <cellStyle name="20% - Ênfase2 11 3 5 2" xfId="25531" xr:uid="{A52D4C40-747B-47DA-B122-7B9DBDA847AC}"/>
    <cellStyle name="20% - Ênfase2 11 3 6" xfId="17489" xr:uid="{83B5507B-C46A-4A85-8AAE-4B11506F1DA2}"/>
    <cellStyle name="20% - Ênfase2 11 4" xfId="1749" xr:uid="{DDBAD55B-9189-435C-82A7-629731F2E6A0}"/>
    <cellStyle name="20% - Ênfase2 11 4 2" xfId="5836" xr:uid="{1FEAC86A-EFF2-4973-A0BB-FB451539391A}"/>
    <cellStyle name="20% - Ênfase2 11 4 2 2" xfId="14113" xr:uid="{6FEEE9F5-6BDA-42C5-B94A-7D8329E5C604}"/>
    <cellStyle name="20% - Ênfase2 11 4 2 2 2" xfId="30568" xr:uid="{960C2CE6-CAE3-4F71-B2B2-F58A95583C60}"/>
    <cellStyle name="20% - Ênfase2 11 4 2 3" xfId="22531" xr:uid="{FCB4E9B1-251C-42B4-8FCA-87A7DDC423A4}"/>
    <cellStyle name="20% - Ênfase2 11 4 3" xfId="7836" xr:uid="{BF30E4E4-0665-4DB6-8969-853625B3179C}"/>
    <cellStyle name="20% - Ênfase2 11 4 3 2" xfId="16113" xr:uid="{61F5B043-88B5-45E7-9DBF-5E8874771AA6}"/>
    <cellStyle name="20% - Ênfase2 11 4 3 2 2" xfId="32568" xr:uid="{1DDAC262-44ED-4576-AFE5-9BB8EF6C0B2B}"/>
    <cellStyle name="20% - Ênfase2 11 4 3 3" xfId="24531" xr:uid="{B980E44F-A722-4E02-ACCD-3E5FF05A1550}"/>
    <cellStyle name="20% - Ênfase2 11 4 4" xfId="3802" xr:uid="{23CA0C5C-602A-4D4E-9C4A-DB3CE1347497}"/>
    <cellStyle name="20% - Ênfase2 11 4 4 2" xfId="12079" xr:uid="{63132E43-9893-407C-A653-0B970EDB9DB9}"/>
    <cellStyle name="20% - Ênfase2 11 4 4 2 2" xfId="28564" xr:uid="{3B1E343A-1525-4ED3-8B85-E4810511A2EA}"/>
    <cellStyle name="20% - Ênfase2 11 4 4 3" xfId="20527" xr:uid="{1C801E4E-7E9D-4394-8F2E-B06E96108BC7}"/>
    <cellStyle name="20% - Ênfase2 11 4 5" xfId="10030" xr:uid="{9B0EAB43-0C84-4C9B-AF1C-6DF464C0A535}"/>
    <cellStyle name="20% - Ênfase2 11 4 5 2" xfId="26549" xr:uid="{7F15483A-B745-48E5-9513-36610085FB94}"/>
    <cellStyle name="20% - Ênfase2 11 4 6" xfId="18511" xr:uid="{F83A30CD-6EFA-47DD-BDBC-0F8D6D3D76F0}"/>
    <cellStyle name="20% - Ênfase2 11 5" xfId="4299" xr:uid="{91A7416F-69D4-4E9F-9F6B-62E9DC1956F4}"/>
    <cellStyle name="20% - Ênfase2 11 5 2" xfId="12576" xr:uid="{7D2B6A9F-036E-45CD-8E02-CC1CEF51615D}"/>
    <cellStyle name="20% - Ênfase2 11 5 2 2" xfId="29061" xr:uid="{1906BAA7-F7F1-4AD7-B8C5-F1BC37D7DEC7}"/>
    <cellStyle name="20% - Ênfase2 11 5 3" xfId="21024" xr:uid="{DE5D9527-5CD9-4E69-922C-9131A6AD5A96}"/>
    <cellStyle name="20% - Ênfase2 11 6" xfId="6330" xr:uid="{5714C199-CA55-4725-9507-7B54870456C2}"/>
    <cellStyle name="20% - Ênfase2 11 6 2" xfId="14607" xr:uid="{02C0FA9C-8739-4C88-A373-027ECDC0E181}"/>
    <cellStyle name="20% - Ênfase2 11 6 2 2" xfId="31062" xr:uid="{3B69CFA8-364E-42E0-9BCA-25C210E331E1}"/>
    <cellStyle name="20% - Ênfase2 11 6 3" xfId="23025" xr:uid="{E1302023-51DA-4E24-B33A-765D82E1A481}"/>
    <cellStyle name="20% - Ênfase2 11 7" xfId="2250" xr:uid="{D2FDC236-81D8-481F-A289-D1B8EFF41F83}"/>
    <cellStyle name="20% - Ênfase2 11 7 2" xfId="10527" xr:uid="{5B23B133-9CA9-44AA-A290-564CE76750A4}"/>
    <cellStyle name="20% - Ênfase2 11 7 2 2" xfId="27045" xr:uid="{1054A6CC-ABFC-4247-8B15-EB4994DB9300}"/>
    <cellStyle name="20% - Ênfase2 11 7 3" xfId="19008" xr:uid="{751FF48B-E3E1-4894-B575-B7D1BF574190}"/>
    <cellStyle name="20% - Ênfase2 11 8" xfId="8481" xr:uid="{4FD5473A-4479-480B-A759-B8F0F9FC4020}"/>
    <cellStyle name="20% - Ênfase2 11 8 2" xfId="25030" xr:uid="{F6E86EBB-5252-485A-9089-D59B1E3D601C}"/>
    <cellStyle name="20% - Ênfase2 11 9" xfId="16979" xr:uid="{B1572CDB-6A62-4FCF-ABD4-E9C98E1B91F0}"/>
    <cellStyle name="20% - Ênfase2 12" xfId="113" xr:uid="{32C84714-6D39-478F-81F9-D5617E9EBFC7}"/>
    <cellStyle name="20% - Ênfase2 12 2" xfId="1209" xr:uid="{D3AC78EC-16A3-4FD0-A775-86DE7C9AEBE1}"/>
    <cellStyle name="20% - Ênfase2 12 2 2" xfId="5300" xr:uid="{7122AD8B-9DB7-423D-AB15-46E1B265AE62}"/>
    <cellStyle name="20% - Ênfase2 12 2 2 2" xfId="13577" xr:uid="{F1E3B3C5-E6C0-426F-9908-8BF43898CBAA}"/>
    <cellStyle name="20% - Ênfase2 12 2 2 2 2" xfId="30057" xr:uid="{DEEC8F66-1AD8-49F5-8916-67084041CCDA}"/>
    <cellStyle name="20% - Ênfase2 12 2 2 3" xfId="22020" xr:uid="{EC6D785A-5E8B-4A40-95EA-5E87EAE8DAF9}"/>
    <cellStyle name="20% - Ênfase2 12 2 3" xfId="7325" xr:uid="{DA322E87-821B-4526-99C1-12501F50B215}"/>
    <cellStyle name="20% - Ênfase2 12 2 3 2" xfId="15602" xr:uid="{7971DD5D-F352-4527-8F9F-10DB6F670F77}"/>
    <cellStyle name="20% - Ênfase2 12 2 3 2 2" xfId="32057" xr:uid="{B8FA6D17-539A-4667-A73A-5CD0877E4E27}"/>
    <cellStyle name="20% - Ênfase2 12 2 3 3" xfId="24020" xr:uid="{92093336-67F6-48EC-86F9-887DE5891133}"/>
    <cellStyle name="20% - Ênfase2 12 2 4" xfId="3265" xr:uid="{D1C4A82F-B826-44C9-AC32-05608CC7B54C}"/>
    <cellStyle name="20% - Ênfase2 12 2 4 2" xfId="11542" xr:uid="{30F28D2B-4A83-4895-B45D-18783E00922A}"/>
    <cellStyle name="20% - Ênfase2 12 2 4 2 2" xfId="28052" xr:uid="{2E8C774A-D898-44DC-864B-F34BA895DEEA}"/>
    <cellStyle name="20% - Ênfase2 12 2 4 3" xfId="20015" xr:uid="{340E3F9C-D1BF-402D-9C82-ED9B19B81A2E}"/>
    <cellStyle name="20% - Ênfase2 12 2 5" xfId="9493" xr:uid="{70ABABB6-70CE-4498-A69E-CB7F49210283}"/>
    <cellStyle name="20% - Ênfase2 12 2 5 2" xfId="26037" xr:uid="{33CBB34B-7971-467A-9449-204312A245D2}"/>
    <cellStyle name="20% - Ênfase2 12 2 6" xfId="17998" xr:uid="{A3B92F01-95E0-4C29-B87B-18912287EBB5}"/>
    <cellStyle name="20% - Ênfase2 12 3" xfId="699" xr:uid="{1C1A96B7-0C6D-40AE-845A-6BB6B89172CA}"/>
    <cellStyle name="20% - Ênfase2 12 3 2" xfId="4804" xr:uid="{0E8E850C-88E9-41A4-A60F-EBD1E79D3605}"/>
    <cellStyle name="20% - Ênfase2 12 3 2 2" xfId="13081" xr:uid="{C6E332BD-BD66-4852-9EC1-FBFB8DADD8CF}"/>
    <cellStyle name="20% - Ênfase2 12 3 2 2 2" xfId="29561" xr:uid="{93A7E3D7-D682-4D7A-9C65-FAB6DC9CF2B0}"/>
    <cellStyle name="20% - Ênfase2 12 3 2 3" xfId="21524" xr:uid="{3112F993-07AF-478D-9604-BEFA44BC42CD}"/>
    <cellStyle name="20% - Ênfase2 12 3 3" xfId="6829" xr:uid="{DA3A9EDA-7FC3-40E0-9B9D-3937C5121F9E}"/>
    <cellStyle name="20% - Ênfase2 12 3 3 2" xfId="15106" xr:uid="{F93B5283-2DC2-4253-B154-75EEA183613C}"/>
    <cellStyle name="20% - Ênfase2 12 3 3 2 2" xfId="31561" xr:uid="{1E5132B9-9644-4380-964E-9644C2E05FBD}"/>
    <cellStyle name="20% - Ênfase2 12 3 3 3" xfId="23524" xr:uid="{3F6B9F53-7A08-4453-B484-899A4DC70E0A}"/>
    <cellStyle name="20% - Ênfase2 12 3 4" xfId="2759" xr:uid="{A2C6F15B-1149-4170-BACC-4E19356C498C}"/>
    <cellStyle name="20% - Ênfase2 12 3 4 2" xfId="11036" xr:uid="{56B438F3-4565-4665-AAE0-812B80CD0814}"/>
    <cellStyle name="20% - Ênfase2 12 3 4 2 2" xfId="27547" xr:uid="{87A95D6F-FE05-4AEA-A5C7-E03090C50FBD}"/>
    <cellStyle name="20% - Ênfase2 12 3 4 3" xfId="19510" xr:uid="{018A158D-DA97-4D2C-A191-7A2DF522AFE0}"/>
    <cellStyle name="20% - Ênfase2 12 3 5" xfId="8988" xr:uid="{F0CE4A73-3395-41A7-AC0B-AB8D9E30839D}"/>
    <cellStyle name="20% - Ênfase2 12 3 5 2" xfId="25532" xr:uid="{89B810E4-86E2-4F83-91C3-95ADBD35E71A}"/>
    <cellStyle name="20% - Ênfase2 12 3 6" xfId="17490" xr:uid="{29B6B5A4-7CFD-4FBE-97B3-E4721022A3AB}"/>
    <cellStyle name="20% - Ênfase2 12 4" xfId="1750" xr:uid="{87D94D33-8594-496F-B6C3-427C825DAA84}"/>
    <cellStyle name="20% - Ênfase2 12 4 2" xfId="5837" xr:uid="{590A6B84-BDDC-4401-A1D3-6096859A3E76}"/>
    <cellStyle name="20% - Ênfase2 12 4 2 2" xfId="14114" xr:uid="{368B28DA-B6A9-4735-8638-EF22F94E35A9}"/>
    <cellStyle name="20% - Ênfase2 12 4 2 2 2" xfId="30569" xr:uid="{303FDCF7-1BEB-4FCC-A013-2CF467BE863E}"/>
    <cellStyle name="20% - Ênfase2 12 4 2 3" xfId="22532" xr:uid="{A0FE0E77-BAF2-418D-A449-89D0B39C7014}"/>
    <cellStyle name="20% - Ênfase2 12 4 3" xfId="7837" xr:uid="{DAB0F960-AAC9-4D04-B28E-BA2AEE7625D4}"/>
    <cellStyle name="20% - Ênfase2 12 4 3 2" xfId="16114" xr:uid="{D33B59AF-B0F8-4F1E-82A0-0ACF89D7FFF2}"/>
    <cellStyle name="20% - Ênfase2 12 4 3 2 2" xfId="32569" xr:uid="{5FEE4EA6-1264-4FDE-934C-3A40E2C472A9}"/>
    <cellStyle name="20% - Ênfase2 12 4 3 3" xfId="24532" xr:uid="{ABE3083C-4C2F-48B8-87EC-F94199200C2B}"/>
    <cellStyle name="20% - Ênfase2 12 4 4" xfId="3803" xr:uid="{D76B4030-E558-47CF-B90F-455BD0B2AF85}"/>
    <cellStyle name="20% - Ênfase2 12 4 4 2" xfId="12080" xr:uid="{C01E5E93-4092-45D8-998C-7BAED70A1E33}"/>
    <cellStyle name="20% - Ênfase2 12 4 4 2 2" xfId="28565" xr:uid="{0E4F8976-F974-4EC2-9280-80338097F758}"/>
    <cellStyle name="20% - Ênfase2 12 4 4 3" xfId="20528" xr:uid="{981C99C5-3A4C-4BD5-94E0-A5474CF71EB7}"/>
    <cellStyle name="20% - Ênfase2 12 4 5" xfId="10031" xr:uid="{A41DFC9E-F66C-4088-8522-3FC54A22883C}"/>
    <cellStyle name="20% - Ênfase2 12 4 5 2" xfId="26550" xr:uid="{214E0866-A243-41DB-ABFD-83DAA1A7FAA2}"/>
    <cellStyle name="20% - Ênfase2 12 4 6" xfId="18512" xr:uid="{4569F409-A89C-410C-A8A9-EBAF5A1F3D43}"/>
    <cellStyle name="20% - Ênfase2 12 5" xfId="4300" xr:uid="{7194E94E-99FF-47D0-97F1-BCCAB1B425AF}"/>
    <cellStyle name="20% - Ênfase2 12 5 2" xfId="12577" xr:uid="{93096A83-5FE8-44CD-B67C-EB70531845B3}"/>
    <cellStyle name="20% - Ênfase2 12 5 2 2" xfId="29062" xr:uid="{2ED2DDA4-D922-42D4-AC3B-F91CDC165DB1}"/>
    <cellStyle name="20% - Ênfase2 12 5 3" xfId="21025" xr:uid="{DC3EB3BD-AB08-4D48-BE8B-D38E50A30D72}"/>
    <cellStyle name="20% - Ênfase2 12 6" xfId="6331" xr:uid="{15DDF7F3-1A39-4FEE-BDA4-41E947AB8FF3}"/>
    <cellStyle name="20% - Ênfase2 12 6 2" xfId="14608" xr:uid="{F33BEA85-853C-4A6A-BAF3-332EA4C08B5A}"/>
    <cellStyle name="20% - Ênfase2 12 6 2 2" xfId="31063" xr:uid="{8160B095-6365-47E5-8D2B-95F20826239B}"/>
    <cellStyle name="20% - Ênfase2 12 6 3" xfId="23026" xr:uid="{16E8062B-D65C-498D-8CB9-0D16B1CA2B37}"/>
    <cellStyle name="20% - Ênfase2 12 7" xfId="2251" xr:uid="{28AB8AA4-9467-4AB0-9B35-C6244B2DB370}"/>
    <cellStyle name="20% - Ênfase2 12 7 2" xfId="10528" xr:uid="{10B32211-3468-4DE3-830B-D723E266B779}"/>
    <cellStyle name="20% - Ênfase2 12 7 2 2" xfId="27046" xr:uid="{661CCDA5-A780-42A6-9312-5E2784005518}"/>
    <cellStyle name="20% - Ênfase2 12 7 3" xfId="19009" xr:uid="{AA98794E-C65E-4AA5-B951-8D6E9083859D}"/>
    <cellStyle name="20% - Ênfase2 12 8" xfId="8482" xr:uid="{BF1952EC-B17E-4C83-8EF6-0627ACFD95DF}"/>
    <cellStyle name="20% - Ênfase2 12 8 2" xfId="25031" xr:uid="{5F15DAD1-69DB-4954-8E88-13F57227ED6D}"/>
    <cellStyle name="20% - Ênfase2 12 9" xfId="16980" xr:uid="{79A5218A-36AD-4616-B2F0-E4FA39D7076C}"/>
    <cellStyle name="20% - Ênfase2 13" xfId="114" xr:uid="{49B8B31F-607E-4753-A83C-C234F46F2BA8}"/>
    <cellStyle name="20% - Ênfase2 13 2" xfId="1210" xr:uid="{255A997A-2E7F-4A10-902C-1882FEF5BB52}"/>
    <cellStyle name="20% - Ênfase2 13 2 2" xfId="5301" xr:uid="{7CDEE068-8904-437E-AE2C-9410A47B6933}"/>
    <cellStyle name="20% - Ênfase2 13 2 2 2" xfId="13578" xr:uid="{48D5BA16-034A-4882-AD7B-F2581DF6258B}"/>
    <cellStyle name="20% - Ênfase2 13 2 2 2 2" xfId="30058" xr:uid="{A2FC98C7-388E-4C66-AAA9-DC7F9B52E5F7}"/>
    <cellStyle name="20% - Ênfase2 13 2 2 3" xfId="22021" xr:uid="{692E40BB-2835-4E4F-B27F-E6C9D85339BD}"/>
    <cellStyle name="20% - Ênfase2 13 2 3" xfId="7326" xr:uid="{4D555008-D2FC-433F-92D4-090BFB98BAD3}"/>
    <cellStyle name="20% - Ênfase2 13 2 3 2" xfId="15603" xr:uid="{C706F5BF-859A-42BB-A4A6-B5D882B62883}"/>
    <cellStyle name="20% - Ênfase2 13 2 3 2 2" xfId="32058" xr:uid="{7880EFF8-FEE6-4953-BFD0-13DFA8237598}"/>
    <cellStyle name="20% - Ênfase2 13 2 3 3" xfId="24021" xr:uid="{88499A19-1F55-43B3-AFCC-50939E415BE2}"/>
    <cellStyle name="20% - Ênfase2 13 2 4" xfId="3266" xr:uid="{D5D2F3B5-4C8D-415A-AFFE-029A8369298A}"/>
    <cellStyle name="20% - Ênfase2 13 2 4 2" xfId="11543" xr:uid="{F65CCDF6-6315-403D-9E9F-4F053A61AE84}"/>
    <cellStyle name="20% - Ênfase2 13 2 4 2 2" xfId="28053" xr:uid="{B93CA148-518A-4BFE-80E4-760FF44594CC}"/>
    <cellStyle name="20% - Ênfase2 13 2 4 3" xfId="20016" xr:uid="{79C4A87F-BC2C-42AC-BD2E-9DCBAF25C57D}"/>
    <cellStyle name="20% - Ênfase2 13 2 5" xfId="9494" xr:uid="{361F0AC8-CB43-43D4-BA0A-DB0A5EDDEFB2}"/>
    <cellStyle name="20% - Ênfase2 13 2 5 2" xfId="26038" xr:uid="{B7EF55C5-4DFB-4061-A787-A7D81A7CB917}"/>
    <cellStyle name="20% - Ênfase2 13 2 6" xfId="17999" xr:uid="{F3682C45-E146-467B-A07C-EDC6ED3DA3A5}"/>
    <cellStyle name="20% - Ênfase2 13 3" xfId="700" xr:uid="{33319E94-5724-4F46-A2C5-EEC56305D5EC}"/>
    <cellStyle name="20% - Ênfase2 13 3 2" xfId="4805" xr:uid="{28B0047B-9A37-4124-A1C4-2D7C7766E716}"/>
    <cellStyle name="20% - Ênfase2 13 3 2 2" xfId="13082" xr:uid="{BF2CD0CC-E126-4ABF-8421-C7D723210700}"/>
    <cellStyle name="20% - Ênfase2 13 3 2 2 2" xfId="29562" xr:uid="{ED5D3251-6559-4880-9B78-3E0C949670D2}"/>
    <cellStyle name="20% - Ênfase2 13 3 2 3" xfId="21525" xr:uid="{B93837EE-DF24-43A0-8871-D5085F1AA4E7}"/>
    <cellStyle name="20% - Ênfase2 13 3 3" xfId="6830" xr:uid="{E69EC910-1E29-4200-B13C-738648E46806}"/>
    <cellStyle name="20% - Ênfase2 13 3 3 2" xfId="15107" xr:uid="{69DAC0E9-2E20-4455-A1C8-4AFEC8FDFA27}"/>
    <cellStyle name="20% - Ênfase2 13 3 3 2 2" xfId="31562" xr:uid="{17F5C843-D5EF-404C-9FD6-5CD88FA0563F}"/>
    <cellStyle name="20% - Ênfase2 13 3 3 3" xfId="23525" xr:uid="{2E17AE12-0518-43D5-84E5-495F22FFE747}"/>
    <cellStyle name="20% - Ênfase2 13 3 4" xfId="2760" xr:uid="{1D06AB99-1C1D-44F1-9092-30622B4FF764}"/>
    <cellStyle name="20% - Ênfase2 13 3 4 2" xfId="11037" xr:uid="{052408BE-6842-4AD9-BE1E-9052F486B291}"/>
    <cellStyle name="20% - Ênfase2 13 3 4 2 2" xfId="27548" xr:uid="{035F488A-CEE9-459E-8D6C-5ECEA7F171CF}"/>
    <cellStyle name="20% - Ênfase2 13 3 4 3" xfId="19511" xr:uid="{EC2A37C8-1C02-408C-805B-AED4F47AA8E3}"/>
    <cellStyle name="20% - Ênfase2 13 3 5" xfId="8989" xr:uid="{2D8B28E0-6B74-483D-872E-A9D461184771}"/>
    <cellStyle name="20% - Ênfase2 13 3 5 2" xfId="25533" xr:uid="{A790AC70-C3DD-41A1-A662-C7A49C924C01}"/>
    <cellStyle name="20% - Ênfase2 13 3 6" xfId="17491" xr:uid="{F9618552-F557-410E-99A4-26CB108FDB25}"/>
    <cellStyle name="20% - Ênfase2 13 4" xfId="1751" xr:uid="{20F50903-AC02-4D54-A633-CA123BB6BF32}"/>
    <cellStyle name="20% - Ênfase2 13 4 2" xfId="5838" xr:uid="{0F3DF3BD-8875-42ED-AFF0-2D1476F86084}"/>
    <cellStyle name="20% - Ênfase2 13 4 2 2" xfId="14115" xr:uid="{E21B6ED9-1DE1-44F1-9F6E-78F32A3BEFF1}"/>
    <cellStyle name="20% - Ênfase2 13 4 2 2 2" xfId="30570" xr:uid="{200EB5B6-2372-49E0-BA0D-A4BFBFE63369}"/>
    <cellStyle name="20% - Ênfase2 13 4 2 3" xfId="22533" xr:uid="{B822924E-6FD0-4CB8-B739-729E6D23018D}"/>
    <cellStyle name="20% - Ênfase2 13 4 3" xfId="7838" xr:uid="{F1445D77-56C7-44C7-9170-42C79A92F01C}"/>
    <cellStyle name="20% - Ênfase2 13 4 3 2" xfId="16115" xr:uid="{86092B55-7ABC-4D9E-AE4C-4DC2320D1661}"/>
    <cellStyle name="20% - Ênfase2 13 4 3 2 2" xfId="32570" xr:uid="{39BD3B97-F4F3-45D4-8A8B-D807F4833E05}"/>
    <cellStyle name="20% - Ênfase2 13 4 3 3" xfId="24533" xr:uid="{614546FA-59C4-46FF-B8AA-526D752873D8}"/>
    <cellStyle name="20% - Ênfase2 13 4 4" xfId="3804" xr:uid="{9BCB8B04-B7E8-4F8F-8DB8-789214985F33}"/>
    <cellStyle name="20% - Ênfase2 13 4 4 2" xfId="12081" xr:uid="{EE7C2C91-9736-4974-A785-FB34C59D8135}"/>
    <cellStyle name="20% - Ênfase2 13 4 4 2 2" xfId="28566" xr:uid="{A7723B3E-BD28-48D0-BF2D-78CB2351D96F}"/>
    <cellStyle name="20% - Ênfase2 13 4 4 3" xfId="20529" xr:uid="{14A79CCD-2735-46DE-B0B6-AC1FE7C19EEB}"/>
    <cellStyle name="20% - Ênfase2 13 4 5" xfId="10032" xr:uid="{04AB00B3-0928-4111-A07C-7AA0C86161B9}"/>
    <cellStyle name="20% - Ênfase2 13 4 5 2" xfId="26551" xr:uid="{9CA83839-D523-4A57-A605-944A02DDE546}"/>
    <cellStyle name="20% - Ênfase2 13 4 6" xfId="18513" xr:uid="{762B1EBB-3ED1-4EEB-AADE-6CF58CB7BC2A}"/>
    <cellStyle name="20% - Ênfase2 13 5" xfId="4301" xr:uid="{F0E82D2F-CFE5-43D1-9414-C031CAA8F823}"/>
    <cellStyle name="20% - Ênfase2 13 5 2" xfId="12578" xr:uid="{5CA1FBA2-D3EB-47CB-8F3E-BC8F1EFBCB59}"/>
    <cellStyle name="20% - Ênfase2 13 5 2 2" xfId="29063" xr:uid="{181546D3-83A6-4DBD-BA2E-478A3E2BCB9A}"/>
    <cellStyle name="20% - Ênfase2 13 5 3" xfId="21026" xr:uid="{0879DA46-9E20-4E44-9843-D1BB9C6A3886}"/>
    <cellStyle name="20% - Ênfase2 13 6" xfId="6332" xr:uid="{3A77BF13-5036-4731-948F-6713BD209AAB}"/>
    <cellStyle name="20% - Ênfase2 13 6 2" xfId="14609" xr:uid="{F59051CD-D63F-4B66-85CA-76B849A5AB0B}"/>
    <cellStyle name="20% - Ênfase2 13 6 2 2" xfId="31064" xr:uid="{42DB2557-7302-4FA4-A619-6E31FA223586}"/>
    <cellStyle name="20% - Ênfase2 13 6 3" xfId="23027" xr:uid="{376CABFB-7AD7-4565-BD5C-3EEED4CE39BC}"/>
    <cellStyle name="20% - Ênfase2 13 7" xfId="2252" xr:uid="{FE620A17-AE98-4143-829C-45D941945690}"/>
    <cellStyle name="20% - Ênfase2 13 7 2" xfId="10529" xr:uid="{3C3BBE7B-4749-49DC-BD28-203DABF4F9A3}"/>
    <cellStyle name="20% - Ênfase2 13 7 2 2" xfId="27047" xr:uid="{FC7A4D07-93EB-4EDD-A8B2-66EED651740A}"/>
    <cellStyle name="20% - Ênfase2 13 7 3" xfId="19010" xr:uid="{736575B7-30E3-46DB-AAA4-C34D0D7A17F0}"/>
    <cellStyle name="20% - Ênfase2 13 8" xfId="8483" xr:uid="{7F0E2621-F6E4-4E8B-9895-4ECA49556214}"/>
    <cellStyle name="20% - Ênfase2 13 8 2" xfId="25032" xr:uid="{F69E1CA1-99E0-4178-BB67-6081FFE04D58}"/>
    <cellStyle name="20% - Ênfase2 13 9" xfId="16981" xr:uid="{A595704C-90CE-4B4B-9B8D-F7E994789B94}"/>
    <cellStyle name="20% - Ênfase2 14" xfId="115" xr:uid="{AB5E17CC-FE09-4E3F-95D6-C6459CE0ECB6}"/>
    <cellStyle name="20% - Ênfase2 14 2" xfId="1211" xr:uid="{759F04F3-0850-47A4-8C9D-FBCF093685B1}"/>
    <cellStyle name="20% - Ênfase2 14 2 2" xfId="5302" xr:uid="{956ED624-14CF-4651-9C6F-5FA617CBDA88}"/>
    <cellStyle name="20% - Ênfase2 14 2 2 2" xfId="13579" xr:uid="{BA0B306B-13C6-4352-80EA-6410D8979A4A}"/>
    <cellStyle name="20% - Ênfase2 14 2 2 2 2" xfId="30059" xr:uid="{EEEA722D-C38E-4B6E-B737-23F312FEE9E8}"/>
    <cellStyle name="20% - Ênfase2 14 2 2 3" xfId="22022" xr:uid="{3AB3DD31-2F02-4752-833B-3F2734C62586}"/>
    <cellStyle name="20% - Ênfase2 14 2 3" xfId="7327" xr:uid="{EA519FBA-03DF-4147-AD09-FEC8F40DEBDD}"/>
    <cellStyle name="20% - Ênfase2 14 2 3 2" xfId="15604" xr:uid="{EC236AD6-DE67-4158-AB7F-CE121DC17776}"/>
    <cellStyle name="20% - Ênfase2 14 2 3 2 2" xfId="32059" xr:uid="{860020B5-2D90-4EFE-8102-3D45C53F9313}"/>
    <cellStyle name="20% - Ênfase2 14 2 3 3" xfId="24022" xr:uid="{F0DFF50E-F27A-4EAF-97E3-D7AA65ADDD9F}"/>
    <cellStyle name="20% - Ênfase2 14 2 4" xfId="3267" xr:uid="{0F13D318-740C-4BA6-A1F8-19A959CECD0F}"/>
    <cellStyle name="20% - Ênfase2 14 2 4 2" xfId="11544" xr:uid="{890874CF-B779-4D8F-A6BE-E1CD0D0D0ADC}"/>
    <cellStyle name="20% - Ênfase2 14 2 4 2 2" xfId="28054" xr:uid="{8DFC1775-D9EA-40C6-ABB6-2A2CAE43710C}"/>
    <cellStyle name="20% - Ênfase2 14 2 4 3" xfId="20017" xr:uid="{3F46EB41-D190-48CE-801D-6F986C8036FF}"/>
    <cellStyle name="20% - Ênfase2 14 2 5" xfId="9495" xr:uid="{67397742-632E-4AB9-8670-E3C11F9017CE}"/>
    <cellStyle name="20% - Ênfase2 14 2 5 2" xfId="26039" xr:uid="{2BACB311-B66D-41FA-80AC-AE10B410F77E}"/>
    <cellStyle name="20% - Ênfase2 14 2 6" xfId="18000" xr:uid="{26F2F4E7-18CC-4BC5-AFA0-7A454178EE42}"/>
    <cellStyle name="20% - Ênfase2 14 3" xfId="701" xr:uid="{5CEA41C4-53A0-49B3-8930-1765B1FE874E}"/>
    <cellStyle name="20% - Ênfase2 14 3 2" xfId="4806" xr:uid="{BA6F67CB-5FE4-46F6-AC86-E86D9E902FEC}"/>
    <cellStyle name="20% - Ênfase2 14 3 2 2" xfId="13083" xr:uid="{4D3B63B5-EE22-435D-BDFC-A8413713106E}"/>
    <cellStyle name="20% - Ênfase2 14 3 2 2 2" xfId="29563" xr:uid="{A4BCC71E-824B-4589-B793-870C3F3D917A}"/>
    <cellStyle name="20% - Ênfase2 14 3 2 3" xfId="21526" xr:uid="{2C4CAF17-A6BD-44C0-9016-DF7D7A27E66A}"/>
    <cellStyle name="20% - Ênfase2 14 3 3" xfId="6831" xr:uid="{61045C5E-A2E5-4AD2-86F2-45799F07E6F1}"/>
    <cellStyle name="20% - Ênfase2 14 3 3 2" xfId="15108" xr:uid="{607FD1F9-4D8B-4263-A809-9128FB1F8D38}"/>
    <cellStyle name="20% - Ênfase2 14 3 3 2 2" xfId="31563" xr:uid="{748236E9-FA33-4C43-8A39-7ADC7069E7D4}"/>
    <cellStyle name="20% - Ênfase2 14 3 3 3" xfId="23526" xr:uid="{24E62D5B-2332-4269-BA11-80D3791F9D45}"/>
    <cellStyle name="20% - Ênfase2 14 3 4" xfId="2761" xr:uid="{91DE4219-D16D-4713-986D-B15D60C87390}"/>
    <cellStyle name="20% - Ênfase2 14 3 4 2" xfId="11038" xr:uid="{2AC8BE64-527C-43ED-AAC6-7C2EAD21017B}"/>
    <cellStyle name="20% - Ênfase2 14 3 4 2 2" xfId="27549" xr:uid="{BAD6D6D9-4FC3-47BF-A3E2-2D0056EF1EF8}"/>
    <cellStyle name="20% - Ênfase2 14 3 4 3" xfId="19512" xr:uid="{DDFC9445-1CCC-4B82-9614-E8B5F86A17A8}"/>
    <cellStyle name="20% - Ênfase2 14 3 5" xfId="8990" xr:uid="{D696BBB9-2F8E-4F53-9DD1-BC6EA541404C}"/>
    <cellStyle name="20% - Ênfase2 14 3 5 2" xfId="25534" xr:uid="{EF251453-C042-4DBA-85D5-DE12F73F2829}"/>
    <cellStyle name="20% - Ênfase2 14 3 6" xfId="17492" xr:uid="{5741AF03-3BC6-46ED-B3FD-B6B7966C498E}"/>
    <cellStyle name="20% - Ênfase2 14 4" xfId="1752" xr:uid="{0926E1C2-6FD8-4995-AD23-7C1F9A4C0837}"/>
    <cellStyle name="20% - Ênfase2 14 4 2" xfId="5839" xr:uid="{B2C7A9D4-C325-488B-8A91-AD8F27B24C95}"/>
    <cellStyle name="20% - Ênfase2 14 4 2 2" xfId="14116" xr:uid="{82AA721E-3273-4D13-887C-8B471F0C319D}"/>
    <cellStyle name="20% - Ênfase2 14 4 2 2 2" xfId="30571" xr:uid="{0BDA0120-D701-41C2-A42E-11CAA97F1644}"/>
    <cellStyle name="20% - Ênfase2 14 4 2 3" xfId="22534" xr:uid="{F32CCAF3-7932-425D-81E7-0F207C4B39AB}"/>
    <cellStyle name="20% - Ênfase2 14 4 3" xfId="7839" xr:uid="{6BE0854F-B731-406A-A624-9E0C0B5729D6}"/>
    <cellStyle name="20% - Ênfase2 14 4 3 2" xfId="16116" xr:uid="{1D9D20AE-050B-4016-958E-AFCF5AA99A96}"/>
    <cellStyle name="20% - Ênfase2 14 4 3 2 2" xfId="32571" xr:uid="{F7F6EF68-6027-484B-9C62-A48D95DC4A17}"/>
    <cellStyle name="20% - Ênfase2 14 4 3 3" xfId="24534" xr:uid="{147A9094-8E31-41C3-BA0C-60824069AB3B}"/>
    <cellStyle name="20% - Ênfase2 14 4 4" xfId="3805" xr:uid="{8E94A55B-348D-4DAD-A4F1-46C44AEDE971}"/>
    <cellStyle name="20% - Ênfase2 14 4 4 2" xfId="12082" xr:uid="{D8C268E8-EFB8-44B0-ADE5-65AEB509BBE2}"/>
    <cellStyle name="20% - Ênfase2 14 4 4 2 2" xfId="28567" xr:uid="{9908E1A0-5194-467F-97E4-C1BA4F2AB2BD}"/>
    <cellStyle name="20% - Ênfase2 14 4 4 3" xfId="20530" xr:uid="{C9626DBE-651D-4CDF-B5D1-621BD0B7D63C}"/>
    <cellStyle name="20% - Ênfase2 14 4 5" xfId="10033" xr:uid="{47B5FB6B-E400-41C4-8E79-0278A0ABAADF}"/>
    <cellStyle name="20% - Ênfase2 14 4 5 2" xfId="26552" xr:uid="{04D34C5C-D6D1-43E5-9A05-5030956696F8}"/>
    <cellStyle name="20% - Ênfase2 14 4 6" xfId="18514" xr:uid="{EAADA21E-A3FF-4CAC-AC73-2505A292F1DC}"/>
    <cellStyle name="20% - Ênfase2 14 5" xfId="4302" xr:uid="{71EE613C-0908-4028-B6FD-6280F34BCC4B}"/>
    <cellStyle name="20% - Ênfase2 14 5 2" xfId="12579" xr:uid="{72696F52-6A2F-491C-82D2-B043D18CA37F}"/>
    <cellStyle name="20% - Ênfase2 14 5 2 2" xfId="29064" xr:uid="{AF51ECC0-375B-4728-8110-E4B1F6AA8C85}"/>
    <cellStyle name="20% - Ênfase2 14 5 3" xfId="21027" xr:uid="{CED93D8A-722F-4C28-A553-25B419624CFC}"/>
    <cellStyle name="20% - Ênfase2 14 6" xfId="6333" xr:uid="{088B7C5F-5709-4E7B-BBD2-D5316A38AF0E}"/>
    <cellStyle name="20% - Ênfase2 14 6 2" xfId="14610" xr:uid="{42A02725-412F-4DDB-8C98-E62A80B66B23}"/>
    <cellStyle name="20% - Ênfase2 14 6 2 2" xfId="31065" xr:uid="{745CABB3-DC89-4C1D-9B9A-AFA0D27869DE}"/>
    <cellStyle name="20% - Ênfase2 14 6 3" xfId="23028" xr:uid="{B6D0C302-357E-4287-B10D-2A7F44ECF9E1}"/>
    <cellStyle name="20% - Ênfase2 14 7" xfId="2253" xr:uid="{146EC761-DED2-4C09-8140-3C993A3E3092}"/>
    <cellStyle name="20% - Ênfase2 14 7 2" xfId="10530" xr:uid="{8E74A79B-920D-4B6D-912E-80891E486648}"/>
    <cellStyle name="20% - Ênfase2 14 7 2 2" xfId="27048" xr:uid="{2E840F19-AF8C-4BE0-A6DD-E451E53A3879}"/>
    <cellStyle name="20% - Ênfase2 14 7 3" xfId="19011" xr:uid="{D4D5E431-436A-42C6-BD7B-4BD96F81940E}"/>
    <cellStyle name="20% - Ênfase2 14 8" xfId="8484" xr:uid="{516827BD-E44C-42E4-9787-62499E302CE1}"/>
    <cellStyle name="20% - Ênfase2 14 8 2" xfId="25033" xr:uid="{44E44D3A-8D99-4AB0-9E91-1C5538F2D1F2}"/>
    <cellStyle name="20% - Ênfase2 14 9" xfId="16982" xr:uid="{7020E276-390D-4D5C-A39A-4201CCD2BF95}"/>
    <cellStyle name="20% - Ênfase2 15" xfId="116" xr:uid="{BB1D4F58-7965-4B6E-BCF8-6ED3B5515868}"/>
    <cellStyle name="20% - Ênfase2 15 2" xfId="1212" xr:uid="{0B9C88D1-56BA-49CD-A19A-C4D907EBC757}"/>
    <cellStyle name="20% - Ênfase2 15 2 2" xfId="5303" xr:uid="{7D065C15-517C-4504-A988-AC9A54C90C7F}"/>
    <cellStyle name="20% - Ênfase2 15 2 2 2" xfId="13580" xr:uid="{59C82102-2901-4B67-8DD9-07A433EEE866}"/>
    <cellStyle name="20% - Ênfase2 15 2 2 2 2" xfId="30060" xr:uid="{8D137E16-D047-4C8E-9BA8-D99095623270}"/>
    <cellStyle name="20% - Ênfase2 15 2 2 3" xfId="22023" xr:uid="{C2EF8E5D-A38D-4F17-9DE7-B3F4B343A22A}"/>
    <cellStyle name="20% - Ênfase2 15 2 3" xfId="7328" xr:uid="{557D032B-5065-4C24-A768-C640F43D0E53}"/>
    <cellStyle name="20% - Ênfase2 15 2 3 2" xfId="15605" xr:uid="{4B57CEC5-7402-4694-913C-EB4E43D8F599}"/>
    <cellStyle name="20% - Ênfase2 15 2 3 2 2" xfId="32060" xr:uid="{F0FF0FCE-247A-43DD-8D18-863C143DF7CA}"/>
    <cellStyle name="20% - Ênfase2 15 2 3 3" xfId="24023" xr:uid="{86DC925D-285C-4257-943F-DB1C8BA429A7}"/>
    <cellStyle name="20% - Ênfase2 15 2 4" xfId="3268" xr:uid="{515BE401-4BB2-4EF8-9C0A-A495464F85E1}"/>
    <cellStyle name="20% - Ênfase2 15 2 4 2" xfId="11545" xr:uid="{4EBEB290-61C1-4E56-BF2C-3E7C0D8D3092}"/>
    <cellStyle name="20% - Ênfase2 15 2 4 2 2" xfId="28055" xr:uid="{B014BA53-1693-473B-8543-032B5503A88D}"/>
    <cellStyle name="20% - Ênfase2 15 2 4 3" xfId="20018" xr:uid="{9A474C9D-F0E7-4521-9AB8-70A5692EF766}"/>
    <cellStyle name="20% - Ênfase2 15 2 5" xfId="9496" xr:uid="{8E2367CE-8B82-4060-8F1F-29CF98408AFE}"/>
    <cellStyle name="20% - Ênfase2 15 2 5 2" xfId="26040" xr:uid="{184E6C77-3867-4D13-BA5F-B7800B07A444}"/>
    <cellStyle name="20% - Ênfase2 15 2 6" xfId="18001" xr:uid="{D915DDB8-E963-4D3B-BDA5-55B31EFA455C}"/>
    <cellStyle name="20% - Ênfase2 15 3" xfId="702" xr:uid="{E7A255E6-D9F9-430C-B58A-A1AE9FD06039}"/>
    <cellStyle name="20% - Ênfase2 15 3 2" xfId="4807" xr:uid="{9A9017FA-A998-4D86-B6B6-E9CC02CED3FC}"/>
    <cellStyle name="20% - Ênfase2 15 3 2 2" xfId="13084" xr:uid="{53011827-E8EA-401C-B24C-DF6CD9C479DC}"/>
    <cellStyle name="20% - Ênfase2 15 3 2 2 2" xfId="29564" xr:uid="{85145A88-CF00-4075-9842-223631C1F2F7}"/>
    <cellStyle name="20% - Ênfase2 15 3 2 3" xfId="21527" xr:uid="{27F5448E-157E-445A-BD85-4A4509281AB3}"/>
    <cellStyle name="20% - Ênfase2 15 3 3" xfId="6832" xr:uid="{BAA03106-3E19-4FD0-8BB6-A8C01D8497D9}"/>
    <cellStyle name="20% - Ênfase2 15 3 3 2" xfId="15109" xr:uid="{E8119E73-4BFF-40D6-8C30-D19DA6A07657}"/>
    <cellStyle name="20% - Ênfase2 15 3 3 2 2" xfId="31564" xr:uid="{2CF301DE-3FDE-484D-9142-A7139DA95286}"/>
    <cellStyle name="20% - Ênfase2 15 3 3 3" xfId="23527" xr:uid="{0881E1F9-0AA6-4D33-A76B-A3C2AC043C77}"/>
    <cellStyle name="20% - Ênfase2 15 3 4" xfId="2762" xr:uid="{906A0A81-B0BD-47FC-9E9B-BF9ABE2AEBB8}"/>
    <cellStyle name="20% - Ênfase2 15 3 4 2" xfId="11039" xr:uid="{B192F17A-F348-489C-95F7-5ECAD33F000B}"/>
    <cellStyle name="20% - Ênfase2 15 3 4 2 2" xfId="27550" xr:uid="{2A66D764-E6F6-4732-8ABE-85DED0A682AF}"/>
    <cellStyle name="20% - Ênfase2 15 3 4 3" xfId="19513" xr:uid="{CB378C92-EA3A-4E80-AACE-BBDFD466F44F}"/>
    <cellStyle name="20% - Ênfase2 15 3 5" xfId="8991" xr:uid="{B37E2E3E-02A5-4949-8C4A-02558BF3520F}"/>
    <cellStyle name="20% - Ênfase2 15 3 5 2" xfId="25535" xr:uid="{60339034-A313-4344-B222-DB229B1269F5}"/>
    <cellStyle name="20% - Ênfase2 15 3 6" xfId="17493" xr:uid="{E1087C89-B997-4FE0-ABB2-259848D7F66C}"/>
    <cellStyle name="20% - Ênfase2 15 4" xfId="1753" xr:uid="{39B1DC3D-40F5-4B05-9842-C2E34DD67FA0}"/>
    <cellStyle name="20% - Ênfase2 15 4 2" xfId="5840" xr:uid="{E55697A3-96E0-4285-B78E-EE59C0E989EA}"/>
    <cellStyle name="20% - Ênfase2 15 4 2 2" xfId="14117" xr:uid="{4BDA72AB-A186-439F-AC22-A2708B1B6D90}"/>
    <cellStyle name="20% - Ênfase2 15 4 2 2 2" xfId="30572" xr:uid="{29BCFA51-811E-4A1B-BFE6-5466C6C132CF}"/>
    <cellStyle name="20% - Ênfase2 15 4 2 3" xfId="22535" xr:uid="{CCBDDBBE-AF1D-4BB2-837B-306A97A5D4C8}"/>
    <cellStyle name="20% - Ênfase2 15 4 3" xfId="7840" xr:uid="{E571634B-F45F-4B7E-97D8-A9E0369F98E2}"/>
    <cellStyle name="20% - Ênfase2 15 4 3 2" xfId="16117" xr:uid="{6A448AA0-A023-49CA-86D7-534830E64D11}"/>
    <cellStyle name="20% - Ênfase2 15 4 3 2 2" xfId="32572" xr:uid="{54D4E0F9-E9ED-41F3-B101-6B6C654A296F}"/>
    <cellStyle name="20% - Ênfase2 15 4 3 3" xfId="24535" xr:uid="{09B5619E-FD03-452A-9875-2CC898E81124}"/>
    <cellStyle name="20% - Ênfase2 15 4 4" xfId="3806" xr:uid="{29D2D8C6-BFC4-4F11-AF86-479FF8E8760A}"/>
    <cellStyle name="20% - Ênfase2 15 4 4 2" xfId="12083" xr:uid="{7C5231D3-8444-4FDC-8A3F-FC48915783F3}"/>
    <cellStyle name="20% - Ênfase2 15 4 4 2 2" xfId="28568" xr:uid="{A959169F-5638-497C-9E20-4F35A812B792}"/>
    <cellStyle name="20% - Ênfase2 15 4 4 3" xfId="20531" xr:uid="{561172FE-AFCA-4EAD-9EAD-393A879FD6E4}"/>
    <cellStyle name="20% - Ênfase2 15 4 5" xfId="10034" xr:uid="{037213B5-B80F-4E33-A54A-34B99A1B6FA2}"/>
    <cellStyle name="20% - Ênfase2 15 4 5 2" xfId="26553" xr:uid="{D6CAD77D-7E2F-4512-B35E-45E05588BD75}"/>
    <cellStyle name="20% - Ênfase2 15 4 6" xfId="18515" xr:uid="{E7412192-EE6C-4BFE-95E1-52BF25FCCBBD}"/>
    <cellStyle name="20% - Ênfase2 15 5" xfId="4303" xr:uid="{6FAB9ABA-D565-4154-973D-34BE48DF4A5D}"/>
    <cellStyle name="20% - Ênfase2 15 5 2" xfId="12580" xr:uid="{46ED3CBE-0A1F-48E9-B15D-5B60F48684DA}"/>
    <cellStyle name="20% - Ênfase2 15 5 2 2" xfId="29065" xr:uid="{99FC35F1-F31D-4FF5-8A7F-50388F0FE3DC}"/>
    <cellStyle name="20% - Ênfase2 15 5 3" xfId="21028" xr:uid="{57A5AC61-01BF-4230-9329-F8DA43CB5620}"/>
    <cellStyle name="20% - Ênfase2 15 6" xfId="6334" xr:uid="{89536DAD-4C86-45A9-A98F-A3FAFBDC83AC}"/>
    <cellStyle name="20% - Ênfase2 15 6 2" xfId="14611" xr:uid="{09526778-7224-4BE9-8FB0-265E9918AF14}"/>
    <cellStyle name="20% - Ênfase2 15 6 2 2" xfId="31066" xr:uid="{25702C3A-1EFB-420B-94E5-1B41379D39D5}"/>
    <cellStyle name="20% - Ênfase2 15 6 3" xfId="23029" xr:uid="{06728C89-733C-48D8-91DE-914E5AFEF053}"/>
    <cellStyle name="20% - Ênfase2 15 7" xfId="2254" xr:uid="{7A7BC9A6-F7F2-4F3C-942F-D0C33AAE0938}"/>
    <cellStyle name="20% - Ênfase2 15 7 2" xfId="10531" xr:uid="{409F1F9A-3127-48BB-8BB7-55B3738C7869}"/>
    <cellStyle name="20% - Ênfase2 15 7 2 2" xfId="27049" xr:uid="{FD495FBA-B2DD-4684-80B7-D2AF191BB7BA}"/>
    <cellStyle name="20% - Ênfase2 15 7 3" xfId="19012" xr:uid="{F12E3505-7FFE-462A-9C78-DF30A2A13B3A}"/>
    <cellStyle name="20% - Ênfase2 15 8" xfId="8485" xr:uid="{3633B97A-527B-4E82-BCA5-933C5874AB57}"/>
    <cellStyle name="20% - Ênfase2 15 8 2" xfId="25034" xr:uid="{9C4C577E-3A18-49AE-B9DE-836D55786327}"/>
    <cellStyle name="20% - Ênfase2 15 9" xfId="16983" xr:uid="{138FB99A-A4ED-4ACD-AB35-B5DBA8D4585D}"/>
    <cellStyle name="20% - Ênfase2 16" xfId="118" xr:uid="{C0DC8F45-44E5-46DE-9195-23AE0BB71497}"/>
    <cellStyle name="20% - Ênfase2 16 2" xfId="1214" xr:uid="{95CC6057-C305-43DC-90A2-6B0DEE9FA08E}"/>
    <cellStyle name="20% - Ênfase2 16 2 2" xfId="5305" xr:uid="{CBC1372B-3BC4-420C-8480-DDDDA70FC70A}"/>
    <cellStyle name="20% - Ênfase2 16 2 2 2" xfId="13582" xr:uid="{E148AA91-5D8B-4C42-B4E8-6165EC1735CC}"/>
    <cellStyle name="20% - Ênfase2 16 2 2 2 2" xfId="30062" xr:uid="{5CDDA2AD-EEB5-4BBD-8F5A-78EA11B0A8DC}"/>
    <cellStyle name="20% - Ênfase2 16 2 2 3" xfId="22025" xr:uid="{7286A14A-0784-4279-9AAD-F6DE8954C24C}"/>
    <cellStyle name="20% - Ênfase2 16 2 3" xfId="7330" xr:uid="{6CA52489-EDC7-47E1-9AA3-D5333C7CE456}"/>
    <cellStyle name="20% - Ênfase2 16 2 3 2" xfId="15607" xr:uid="{4D793FE5-8327-44C3-A944-293EFA2D24A3}"/>
    <cellStyle name="20% - Ênfase2 16 2 3 2 2" xfId="32062" xr:uid="{340A3F27-856C-4E58-BCBE-14679C5AFAB6}"/>
    <cellStyle name="20% - Ênfase2 16 2 3 3" xfId="24025" xr:uid="{3BCFD2BF-BA2B-4B09-9A0E-517F417D1402}"/>
    <cellStyle name="20% - Ênfase2 16 2 4" xfId="3270" xr:uid="{C449C7EC-FF96-420B-9CF3-54E7AFFF16C8}"/>
    <cellStyle name="20% - Ênfase2 16 2 4 2" xfId="11547" xr:uid="{7008EA79-4B87-4128-81AB-E05ABE09B7C1}"/>
    <cellStyle name="20% - Ênfase2 16 2 4 2 2" xfId="28057" xr:uid="{EDC76287-145B-4561-8A0C-92D931BC350E}"/>
    <cellStyle name="20% - Ênfase2 16 2 4 3" xfId="20020" xr:uid="{285B3209-FC94-41CE-8140-F9CDB0B9128E}"/>
    <cellStyle name="20% - Ênfase2 16 2 5" xfId="9498" xr:uid="{DE56EE7A-A3BA-4B20-9BD2-023FA4A584FE}"/>
    <cellStyle name="20% - Ênfase2 16 2 5 2" xfId="26042" xr:uid="{851B6E35-8684-415C-9300-CCC7386558A6}"/>
    <cellStyle name="20% - Ênfase2 16 2 6" xfId="18003" xr:uid="{D8415E24-5C2F-452D-ABE7-53F402F6E048}"/>
    <cellStyle name="20% - Ênfase2 16 3" xfId="704" xr:uid="{688D9937-D320-4455-B7F5-14869337BE79}"/>
    <cellStyle name="20% - Ênfase2 16 3 2" xfId="4809" xr:uid="{EA584D15-1968-4B8D-98FB-49FC9F896F48}"/>
    <cellStyle name="20% - Ênfase2 16 3 2 2" xfId="13086" xr:uid="{C4610E08-874E-4130-B03C-5FBAD528BFF4}"/>
    <cellStyle name="20% - Ênfase2 16 3 2 2 2" xfId="29566" xr:uid="{3295FFC9-0F8A-4859-95D5-3741A870CD14}"/>
    <cellStyle name="20% - Ênfase2 16 3 2 3" xfId="21529" xr:uid="{B2C600D4-6583-4336-93C3-BDB92191BFC0}"/>
    <cellStyle name="20% - Ênfase2 16 3 3" xfId="6834" xr:uid="{CC53FA4B-F998-4CBA-A273-C4FD94869E4A}"/>
    <cellStyle name="20% - Ênfase2 16 3 3 2" xfId="15111" xr:uid="{DE90CB37-9567-4C5B-A496-3B7E3FB714D7}"/>
    <cellStyle name="20% - Ênfase2 16 3 3 2 2" xfId="31566" xr:uid="{8A84BBDE-25FF-4531-AB0F-8DD776539633}"/>
    <cellStyle name="20% - Ênfase2 16 3 3 3" xfId="23529" xr:uid="{9C51A5A5-7F43-41BB-8A3D-A9DE48288381}"/>
    <cellStyle name="20% - Ênfase2 16 3 4" xfId="2764" xr:uid="{09CD2A29-A111-490D-B6B8-B983812D1867}"/>
    <cellStyle name="20% - Ênfase2 16 3 4 2" xfId="11041" xr:uid="{670F4602-18BE-47F3-89FE-B4412C66D7DC}"/>
    <cellStyle name="20% - Ênfase2 16 3 4 2 2" xfId="27552" xr:uid="{D3C86B6F-6CE1-448B-A80C-7E079542D494}"/>
    <cellStyle name="20% - Ênfase2 16 3 4 3" xfId="19515" xr:uid="{E2F13A3E-8540-4CF1-A0F7-76E0721CBF0C}"/>
    <cellStyle name="20% - Ênfase2 16 3 5" xfId="8993" xr:uid="{05DF7DB4-40F1-434E-B0D3-D6A005158AAB}"/>
    <cellStyle name="20% - Ênfase2 16 3 5 2" xfId="25537" xr:uid="{E60A4D98-4135-4BA8-B81E-262F8183EEEE}"/>
    <cellStyle name="20% - Ênfase2 16 3 6" xfId="17495" xr:uid="{1F06C881-77D0-4328-8369-A5272DD2215A}"/>
    <cellStyle name="20% - Ênfase2 16 4" xfId="1755" xr:uid="{791052D8-FBB5-4F5F-B37A-278E7F6F92C4}"/>
    <cellStyle name="20% - Ênfase2 16 4 2" xfId="5842" xr:uid="{1208FC46-4760-4E30-A2B7-D61DD85D0AED}"/>
    <cellStyle name="20% - Ênfase2 16 4 2 2" xfId="14119" xr:uid="{58C5E865-B068-4E71-A197-3962E07D11EE}"/>
    <cellStyle name="20% - Ênfase2 16 4 2 2 2" xfId="30574" xr:uid="{5806EB95-0DBA-49B7-A45C-D955473E8CB8}"/>
    <cellStyle name="20% - Ênfase2 16 4 2 3" xfId="22537" xr:uid="{D8DD28E9-9610-4DEF-B4F7-AB68D39654E5}"/>
    <cellStyle name="20% - Ênfase2 16 4 3" xfId="7842" xr:uid="{E0E4042B-0A50-4B44-B5E4-C38882A1F954}"/>
    <cellStyle name="20% - Ênfase2 16 4 3 2" xfId="16119" xr:uid="{4B781AC8-F2F8-410C-92A4-17F7271BC5B8}"/>
    <cellStyle name="20% - Ênfase2 16 4 3 2 2" xfId="32574" xr:uid="{908E8658-89F3-4E2D-A5BE-17DD1256AC0E}"/>
    <cellStyle name="20% - Ênfase2 16 4 3 3" xfId="24537" xr:uid="{A20D57C1-3FE9-4DE9-8EAC-D93BEA9A3B53}"/>
    <cellStyle name="20% - Ênfase2 16 4 4" xfId="3808" xr:uid="{26703167-5703-47E2-B7D3-2B36102DA290}"/>
    <cellStyle name="20% - Ênfase2 16 4 4 2" xfId="12085" xr:uid="{3A0B9666-B71D-4008-85D5-BABC9939C0BD}"/>
    <cellStyle name="20% - Ênfase2 16 4 4 2 2" xfId="28570" xr:uid="{16F7D64A-F7F9-4672-89D8-C9D74976B422}"/>
    <cellStyle name="20% - Ênfase2 16 4 4 3" xfId="20533" xr:uid="{6DF163F4-FF3A-4975-81E6-AE477D012596}"/>
    <cellStyle name="20% - Ênfase2 16 4 5" xfId="10036" xr:uid="{9CE2A565-6DB0-47F2-BBCC-EEC8FCF4F9B9}"/>
    <cellStyle name="20% - Ênfase2 16 4 5 2" xfId="26555" xr:uid="{448BCA58-E6A8-4710-8862-94350DDF81FA}"/>
    <cellStyle name="20% - Ênfase2 16 4 6" xfId="18517" xr:uid="{84C71916-93CE-48BA-8FA0-69EDB1CFE51E}"/>
    <cellStyle name="20% - Ênfase2 16 5" xfId="4305" xr:uid="{B4672BEF-664E-4352-8E30-D67572114FD8}"/>
    <cellStyle name="20% - Ênfase2 16 5 2" xfId="12582" xr:uid="{9462427B-CD5B-469B-81F3-449A0843673A}"/>
    <cellStyle name="20% - Ênfase2 16 5 2 2" xfId="29067" xr:uid="{81362331-216D-44EE-8B85-6BD5CC204698}"/>
    <cellStyle name="20% - Ênfase2 16 5 3" xfId="21030" xr:uid="{B09E3D19-BAB0-4C43-AA0B-DD8D20F5A987}"/>
    <cellStyle name="20% - Ênfase2 16 6" xfId="6336" xr:uid="{C2B4FB9B-10B9-4354-AD1D-2BE0427002D9}"/>
    <cellStyle name="20% - Ênfase2 16 6 2" xfId="14613" xr:uid="{4152AD14-F8E9-4183-A68A-5CEE05407EC9}"/>
    <cellStyle name="20% - Ênfase2 16 6 2 2" xfId="31068" xr:uid="{4A984A11-2444-4CFA-AEF7-93C10F96218C}"/>
    <cellStyle name="20% - Ênfase2 16 6 3" xfId="23031" xr:uid="{F2900C2B-FDEA-49BA-9572-C81D512BADBC}"/>
    <cellStyle name="20% - Ênfase2 16 7" xfId="2256" xr:uid="{E888E5BE-ACF5-4AFD-AFCE-4FFE4D505F8B}"/>
    <cellStyle name="20% - Ênfase2 16 7 2" xfId="10533" xr:uid="{8298DBCC-BA33-47E4-9EC6-E0B12BF29977}"/>
    <cellStyle name="20% - Ênfase2 16 7 2 2" xfId="27051" xr:uid="{B1CAF145-8A0A-4858-841B-9287DFF56A96}"/>
    <cellStyle name="20% - Ênfase2 16 7 3" xfId="19014" xr:uid="{E9512D5C-B66B-4313-9751-D47C5ED8F744}"/>
    <cellStyle name="20% - Ênfase2 16 8" xfId="8487" xr:uid="{0B2433E4-B7DF-470C-B32B-DB1B9F385CE8}"/>
    <cellStyle name="20% - Ênfase2 16 8 2" xfId="25036" xr:uid="{DF215C06-A29F-44C0-84BE-883C96E8BE1A}"/>
    <cellStyle name="20% - Ênfase2 16 9" xfId="16985" xr:uid="{6FBBF23B-BBB7-4AA2-A8FF-507A9CC963A8}"/>
    <cellStyle name="20% - Ênfase2 17" xfId="120" xr:uid="{51757C0F-59C1-49C4-B8F2-26D3B3045A73}"/>
    <cellStyle name="20% - Ênfase2 17 2" xfId="1216" xr:uid="{D0EB918F-EA7C-4DFF-A291-27CEAD671024}"/>
    <cellStyle name="20% - Ênfase2 17 2 2" xfId="5307" xr:uid="{59255C77-138E-4EF8-8929-24320C047821}"/>
    <cellStyle name="20% - Ênfase2 17 2 2 2" xfId="13584" xr:uid="{51A1B15D-96F7-41DF-94DE-C9463CD49DAE}"/>
    <cellStyle name="20% - Ênfase2 17 2 2 2 2" xfId="30064" xr:uid="{8A5BB9B6-B45F-485C-85B9-A9091FBC497A}"/>
    <cellStyle name="20% - Ênfase2 17 2 2 3" xfId="22027" xr:uid="{8E44E686-F69E-4EF9-BF95-0F0521C5E210}"/>
    <cellStyle name="20% - Ênfase2 17 2 3" xfId="7332" xr:uid="{B456F854-EE45-483C-8643-1CA73312DD1B}"/>
    <cellStyle name="20% - Ênfase2 17 2 3 2" xfId="15609" xr:uid="{2BEB5968-27BC-467C-AD0E-183698E09243}"/>
    <cellStyle name="20% - Ênfase2 17 2 3 2 2" xfId="32064" xr:uid="{72408366-39AC-4291-98EC-79C9D350A7F4}"/>
    <cellStyle name="20% - Ênfase2 17 2 3 3" xfId="24027" xr:uid="{BE90CBFB-9234-4C0B-8D83-2425E3A8E476}"/>
    <cellStyle name="20% - Ênfase2 17 2 4" xfId="3272" xr:uid="{04B03623-D975-49EF-85B9-377E38BB55B8}"/>
    <cellStyle name="20% - Ênfase2 17 2 4 2" xfId="11549" xr:uid="{2C8627F7-3516-436E-B1F7-94F396ECDB03}"/>
    <cellStyle name="20% - Ênfase2 17 2 4 2 2" xfId="28059" xr:uid="{DA19E662-4A1D-432E-973B-332A3B86A05C}"/>
    <cellStyle name="20% - Ênfase2 17 2 4 3" xfId="20022" xr:uid="{1A63DCDF-670C-4060-BBE8-6304CCA0893B}"/>
    <cellStyle name="20% - Ênfase2 17 2 5" xfId="9500" xr:uid="{41A861F1-9423-41AF-9F2C-0AC53AEE1F64}"/>
    <cellStyle name="20% - Ênfase2 17 2 5 2" xfId="26044" xr:uid="{F086C0B2-3692-45C9-842D-9AFB247FECCC}"/>
    <cellStyle name="20% - Ênfase2 17 2 6" xfId="18005" xr:uid="{393725DD-6326-4BCE-8224-D219B9BF91ED}"/>
    <cellStyle name="20% - Ênfase2 17 3" xfId="706" xr:uid="{1A9DF9F1-4B71-4AE8-B762-FE7EB730D3EB}"/>
    <cellStyle name="20% - Ênfase2 17 3 2" xfId="4811" xr:uid="{E580AD2C-9AA2-4991-95BE-70546BF4CEDC}"/>
    <cellStyle name="20% - Ênfase2 17 3 2 2" xfId="13088" xr:uid="{BF30812A-B112-484D-A8F0-719474CC6DF2}"/>
    <cellStyle name="20% - Ênfase2 17 3 2 2 2" xfId="29568" xr:uid="{0EFE74C0-0FDB-4C11-9FA3-0B432E62697C}"/>
    <cellStyle name="20% - Ênfase2 17 3 2 3" xfId="21531" xr:uid="{E42EBDC6-71FE-453F-A514-5C0ED68F72C5}"/>
    <cellStyle name="20% - Ênfase2 17 3 3" xfId="6836" xr:uid="{C76164B1-5DF8-4472-8582-78254818696B}"/>
    <cellStyle name="20% - Ênfase2 17 3 3 2" xfId="15113" xr:uid="{1576FFF5-2A65-4AFF-99F4-CB96EC3E92DA}"/>
    <cellStyle name="20% - Ênfase2 17 3 3 2 2" xfId="31568" xr:uid="{01AD8CCE-34F8-49BE-99CD-165D8C2E6FE7}"/>
    <cellStyle name="20% - Ênfase2 17 3 3 3" xfId="23531" xr:uid="{FE786DB3-C90F-4851-9C0E-6865AFB3F714}"/>
    <cellStyle name="20% - Ênfase2 17 3 4" xfId="2766" xr:uid="{D79D5A6D-0164-4B51-8B03-3C1F66D4D9DF}"/>
    <cellStyle name="20% - Ênfase2 17 3 4 2" xfId="11043" xr:uid="{0B6A4CBC-E5C0-47E2-8D2B-41EEA7229A19}"/>
    <cellStyle name="20% - Ênfase2 17 3 4 2 2" xfId="27554" xr:uid="{C56ED10D-6E34-42C5-98AC-1E5AE6134F14}"/>
    <cellStyle name="20% - Ênfase2 17 3 4 3" xfId="19517" xr:uid="{995C1462-F760-40B7-85A2-D39ACC243FBB}"/>
    <cellStyle name="20% - Ênfase2 17 3 5" xfId="8995" xr:uid="{2CBF8BCE-B7FF-4E2D-B474-8D068ED6330E}"/>
    <cellStyle name="20% - Ênfase2 17 3 5 2" xfId="25539" xr:uid="{85AD3368-DE5A-4616-B5FA-954C48D70EF2}"/>
    <cellStyle name="20% - Ênfase2 17 3 6" xfId="17497" xr:uid="{D12815E8-A446-4BD4-9C81-1C7E70E13AF7}"/>
    <cellStyle name="20% - Ênfase2 17 4" xfId="1757" xr:uid="{F5E30D86-27FE-418F-9D67-0E20AFD8ABD0}"/>
    <cellStyle name="20% - Ênfase2 17 4 2" xfId="5844" xr:uid="{5D1D916C-7037-4319-917F-AA8B3C0FF7BE}"/>
    <cellStyle name="20% - Ênfase2 17 4 2 2" xfId="14121" xr:uid="{EC206D42-CCF3-445E-A553-AB5B6826FE86}"/>
    <cellStyle name="20% - Ênfase2 17 4 2 2 2" xfId="30576" xr:uid="{B33BEB7E-97BA-4E64-B1AD-3B2E12232704}"/>
    <cellStyle name="20% - Ênfase2 17 4 2 3" xfId="22539" xr:uid="{F55826FD-F3AF-4ADA-91E3-11326EB39490}"/>
    <cellStyle name="20% - Ênfase2 17 4 3" xfId="7844" xr:uid="{2778D567-A872-42A8-898D-0D11BD7E51B3}"/>
    <cellStyle name="20% - Ênfase2 17 4 3 2" xfId="16121" xr:uid="{46E459E1-87B7-4908-BF72-161AF8682694}"/>
    <cellStyle name="20% - Ênfase2 17 4 3 2 2" xfId="32576" xr:uid="{CA086285-C21D-436E-A59B-4CBAC6BE9F2F}"/>
    <cellStyle name="20% - Ênfase2 17 4 3 3" xfId="24539" xr:uid="{BBC32FE2-A2F1-40AF-A24B-9EF3E8C6C32D}"/>
    <cellStyle name="20% - Ênfase2 17 4 4" xfId="3810" xr:uid="{AED3016B-4004-4394-9581-A7ABF01ABC2D}"/>
    <cellStyle name="20% - Ênfase2 17 4 4 2" xfId="12087" xr:uid="{E21667F1-E31F-46F3-9192-A6378C6DBDBD}"/>
    <cellStyle name="20% - Ênfase2 17 4 4 2 2" xfId="28572" xr:uid="{7BABD355-458B-4EEB-AB86-0317DFDCDA45}"/>
    <cellStyle name="20% - Ênfase2 17 4 4 3" xfId="20535" xr:uid="{0970C77B-F6D3-4CB3-98B3-A12A8153DB82}"/>
    <cellStyle name="20% - Ênfase2 17 4 5" xfId="10038" xr:uid="{FBD140B4-34B4-4D35-ACD8-1F6472023F96}"/>
    <cellStyle name="20% - Ênfase2 17 4 5 2" xfId="26557" xr:uid="{6E9C5117-403C-4E6C-B030-5C881D74592E}"/>
    <cellStyle name="20% - Ênfase2 17 4 6" xfId="18519" xr:uid="{4EEA174A-7712-48E2-AD13-738F52E00EE9}"/>
    <cellStyle name="20% - Ênfase2 17 5" xfId="4307" xr:uid="{A4743C95-796E-4C34-BF93-65A5ACCC4ED7}"/>
    <cellStyle name="20% - Ênfase2 17 5 2" xfId="12584" xr:uid="{DA463ADA-3289-41BC-BF30-4792E66926EC}"/>
    <cellStyle name="20% - Ênfase2 17 5 2 2" xfId="29069" xr:uid="{DC1076B7-FDCB-453E-AE20-AB6D51875ACA}"/>
    <cellStyle name="20% - Ênfase2 17 5 3" xfId="21032" xr:uid="{94BDA874-6434-4FCA-9426-834427E651B6}"/>
    <cellStyle name="20% - Ênfase2 17 6" xfId="6338" xr:uid="{A5CBC4FE-34D3-4756-874E-5B82A529AA1E}"/>
    <cellStyle name="20% - Ênfase2 17 6 2" xfId="14615" xr:uid="{1F742E68-1525-40D8-941E-F43DB19D89DB}"/>
    <cellStyle name="20% - Ênfase2 17 6 2 2" xfId="31070" xr:uid="{1C1509D7-971A-4288-8349-57EFD6692CEC}"/>
    <cellStyle name="20% - Ênfase2 17 6 3" xfId="23033" xr:uid="{6C4CCC81-C029-4477-940F-4C740BBA0545}"/>
    <cellStyle name="20% - Ênfase2 17 7" xfId="2258" xr:uid="{36D718CA-9DEB-419B-B863-6911CAA747DD}"/>
    <cellStyle name="20% - Ênfase2 17 7 2" xfId="10535" xr:uid="{91F096F3-83A4-473C-B41D-0093E196E712}"/>
    <cellStyle name="20% - Ênfase2 17 7 2 2" xfId="27053" xr:uid="{0A127D2D-2D26-42B8-8E55-2C257BA80959}"/>
    <cellStyle name="20% - Ênfase2 17 7 3" xfId="19016" xr:uid="{4DA4BC75-F447-4380-BBE8-6FF8A63BD78C}"/>
    <cellStyle name="20% - Ênfase2 17 8" xfId="8489" xr:uid="{ACABEBA1-6CFF-4EA8-BFB0-AB7A34BBF140}"/>
    <cellStyle name="20% - Ênfase2 17 8 2" xfId="25038" xr:uid="{A283EBA6-8E43-477C-A2A1-A184FC4DEC22}"/>
    <cellStyle name="20% - Ênfase2 17 9" xfId="16987" xr:uid="{80C7E654-F818-4580-A927-FDBB8B3E2E6B}"/>
    <cellStyle name="20% - Ênfase2 18" xfId="122" xr:uid="{959EA64F-F098-4FF5-B6D2-881781EDC9AF}"/>
    <cellStyle name="20% - Ênfase2 18 2" xfId="1217" xr:uid="{C1E16CBE-659A-461C-BD0D-A65ECE7554B5}"/>
    <cellStyle name="20% - Ênfase2 18 2 2" xfId="5308" xr:uid="{BD3A0D7D-1A9C-4FC1-BD5F-56CF665AC8E6}"/>
    <cellStyle name="20% - Ênfase2 18 2 2 2" xfId="13585" xr:uid="{62E047B1-22F2-463E-8706-E59D5B625C6B}"/>
    <cellStyle name="20% - Ênfase2 18 2 2 2 2" xfId="30065" xr:uid="{628C7D64-2CB2-4D38-9F95-0B39FEFCEDDA}"/>
    <cellStyle name="20% - Ênfase2 18 2 2 3" xfId="22028" xr:uid="{9B4F56AE-037F-4E4E-985F-428D613F14E1}"/>
    <cellStyle name="20% - Ênfase2 18 2 3" xfId="7333" xr:uid="{E829B200-F8EA-460B-A2D0-21F5FE699781}"/>
    <cellStyle name="20% - Ênfase2 18 2 3 2" xfId="15610" xr:uid="{64B572F5-39EB-42EE-BF84-F8908E0E1F9F}"/>
    <cellStyle name="20% - Ênfase2 18 2 3 2 2" xfId="32065" xr:uid="{6DABECF2-2B4B-46B1-B45F-9C3D9D9F77A8}"/>
    <cellStyle name="20% - Ênfase2 18 2 3 3" xfId="24028" xr:uid="{0F7D0FFA-79B9-4BD5-A73A-FD0DF53BE7EC}"/>
    <cellStyle name="20% - Ênfase2 18 2 4" xfId="3273" xr:uid="{FAF199E0-3584-48C2-947A-6E15D29766C5}"/>
    <cellStyle name="20% - Ênfase2 18 2 4 2" xfId="11550" xr:uid="{A35CBF85-5ABF-4831-9BA4-A8AF4A418C05}"/>
    <cellStyle name="20% - Ênfase2 18 2 4 2 2" xfId="28060" xr:uid="{1C675BF1-B00F-4B9D-A3DE-CA25E3868247}"/>
    <cellStyle name="20% - Ênfase2 18 2 4 3" xfId="20023" xr:uid="{14933A0A-3B9E-4260-8160-BB971A07AF36}"/>
    <cellStyle name="20% - Ênfase2 18 2 5" xfId="9501" xr:uid="{5F16E46A-5F56-411F-8FE5-F4B973C28ACF}"/>
    <cellStyle name="20% - Ênfase2 18 2 5 2" xfId="26045" xr:uid="{53A5CA5D-1092-45FD-B28A-6450747203CC}"/>
    <cellStyle name="20% - Ênfase2 18 2 6" xfId="18006" xr:uid="{F9082F0B-1147-432B-8D01-316A8E7748A2}"/>
    <cellStyle name="20% - Ênfase2 18 3" xfId="707" xr:uid="{26EABD13-39F6-49C4-A907-3E4285538DC6}"/>
    <cellStyle name="20% - Ênfase2 18 3 2" xfId="4812" xr:uid="{E3A14AC8-20B4-467D-830D-D8524C711604}"/>
    <cellStyle name="20% - Ênfase2 18 3 2 2" xfId="13089" xr:uid="{D4D7AC80-F14C-424C-8845-478B22133353}"/>
    <cellStyle name="20% - Ênfase2 18 3 2 2 2" xfId="29569" xr:uid="{DF7C8E2F-C275-4CB8-90CD-2B12E70B378C}"/>
    <cellStyle name="20% - Ênfase2 18 3 2 3" xfId="21532" xr:uid="{E746091B-CD14-479E-B769-27B476A5837A}"/>
    <cellStyle name="20% - Ênfase2 18 3 3" xfId="6837" xr:uid="{0A47BCDE-0648-441C-94D2-79D1A3F99B9B}"/>
    <cellStyle name="20% - Ênfase2 18 3 3 2" xfId="15114" xr:uid="{7C8F8A0F-6154-4754-AE8A-DBE9CC7D361F}"/>
    <cellStyle name="20% - Ênfase2 18 3 3 2 2" xfId="31569" xr:uid="{1B29B2B3-56F9-42A4-984F-4148136660FE}"/>
    <cellStyle name="20% - Ênfase2 18 3 3 3" xfId="23532" xr:uid="{92070B9B-9F32-4964-A90C-B6D755538209}"/>
    <cellStyle name="20% - Ênfase2 18 3 4" xfId="2767" xr:uid="{F8C4A9ED-9818-47D3-8AE7-CC5B8858CC7F}"/>
    <cellStyle name="20% - Ênfase2 18 3 4 2" xfId="11044" xr:uid="{E8AFA6F8-8B1D-4EF7-BD23-B0EB5399255B}"/>
    <cellStyle name="20% - Ênfase2 18 3 4 2 2" xfId="27555" xr:uid="{69170735-91D7-4AAB-9983-A09A5806D03C}"/>
    <cellStyle name="20% - Ênfase2 18 3 4 3" xfId="19518" xr:uid="{7C6D34E8-1C06-4AE8-8580-822514634553}"/>
    <cellStyle name="20% - Ênfase2 18 3 5" xfId="8996" xr:uid="{F6962681-A93B-4BDB-9E7F-38FBF512EEBE}"/>
    <cellStyle name="20% - Ênfase2 18 3 5 2" xfId="25540" xr:uid="{4C84C4CB-0E55-469E-AC06-B63C7D0951FA}"/>
    <cellStyle name="20% - Ênfase2 18 3 6" xfId="17498" xr:uid="{508085AE-52C0-48D8-A549-CC6708B17457}"/>
    <cellStyle name="20% - Ênfase2 18 4" xfId="1758" xr:uid="{54463002-15DB-490C-84FB-4D6E4923AB82}"/>
    <cellStyle name="20% - Ênfase2 18 4 2" xfId="5845" xr:uid="{C5283853-EE42-4D92-8648-D26040733054}"/>
    <cellStyle name="20% - Ênfase2 18 4 2 2" xfId="14122" xr:uid="{A2FC2E5A-E327-4931-AE65-4869FF811E69}"/>
    <cellStyle name="20% - Ênfase2 18 4 2 2 2" xfId="30577" xr:uid="{184C6BFC-BBAE-4962-A3FF-17BE1138C928}"/>
    <cellStyle name="20% - Ênfase2 18 4 2 3" xfId="22540" xr:uid="{DB953E4F-98A4-4C03-9871-0B3646E9AF28}"/>
    <cellStyle name="20% - Ênfase2 18 4 3" xfId="7845" xr:uid="{D5D94D72-403D-4F78-9B72-2EE9F6CAC110}"/>
    <cellStyle name="20% - Ênfase2 18 4 3 2" xfId="16122" xr:uid="{7DE9B951-3A77-4BEC-8435-42E6A832C0B6}"/>
    <cellStyle name="20% - Ênfase2 18 4 3 2 2" xfId="32577" xr:uid="{B712690F-5119-4002-A99D-716881F6B409}"/>
    <cellStyle name="20% - Ênfase2 18 4 3 3" xfId="24540" xr:uid="{EC9D1A58-BC40-48E7-AD7E-2A5601A9F732}"/>
    <cellStyle name="20% - Ênfase2 18 4 4" xfId="3811" xr:uid="{2590EB12-EF66-4902-9F89-38252F5D7292}"/>
    <cellStyle name="20% - Ênfase2 18 4 4 2" xfId="12088" xr:uid="{E3756C1D-89B0-42E3-83AC-F4CF839A7FCD}"/>
    <cellStyle name="20% - Ênfase2 18 4 4 2 2" xfId="28573" xr:uid="{9D0658A2-CDAA-4E76-ABF6-F63309CF50CB}"/>
    <cellStyle name="20% - Ênfase2 18 4 4 3" xfId="20536" xr:uid="{A8B133BE-DEB0-4624-ADFC-7637BE7676AE}"/>
    <cellStyle name="20% - Ênfase2 18 4 5" xfId="10039" xr:uid="{B3273D9F-56BA-4044-AE7D-94A63AA27B55}"/>
    <cellStyle name="20% - Ênfase2 18 4 5 2" xfId="26558" xr:uid="{FAA913BA-DD65-41E7-BF19-42EFFCD681B6}"/>
    <cellStyle name="20% - Ênfase2 18 4 6" xfId="18520" xr:uid="{51FDFB1D-47E0-4F02-A738-4D9DA1C02686}"/>
    <cellStyle name="20% - Ênfase2 18 5" xfId="4308" xr:uid="{980282E5-E4F9-4604-ABEC-33B27B1C0E58}"/>
    <cellStyle name="20% - Ênfase2 18 5 2" xfId="12585" xr:uid="{715ED0FC-8A0A-4E0C-8AAB-9A91C98B104B}"/>
    <cellStyle name="20% - Ênfase2 18 5 2 2" xfId="29070" xr:uid="{D79373FF-6C6D-4143-802E-CF49C166BD48}"/>
    <cellStyle name="20% - Ênfase2 18 5 3" xfId="21033" xr:uid="{955B5156-72D4-422A-9EB6-3965565C97DD}"/>
    <cellStyle name="20% - Ênfase2 18 6" xfId="6339" xr:uid="{35723959-586F-42E2-A520-C3E438B0EEE7}"/>
    <cellStyle name="20% - Ênfase2 18 6 2" xfId="14616" xr:uid="{A79E83DB-8B87-4E0A-9B97-79319488EFC3}"/>
    <cellStyle name="20% - Ênfase2 18 6 2 2" xfId="31071" xr:uid="{B5F0CE30-0C73-48FB-B64C-5A9EB92E8C80}"/>
    <cellStyle name="20% - Ênfase2 18 6 3" xfId="23034" xr:uid="{50E40D05-0F05-464C-94D8-D202A59C5D51}"/>
    <cellStyle name="20% - Ênfase2 18 7" xfId="2259" xr:uid="{B644392D-5BC1-4F9A-A15A-5B3B0CE47087}"/>
    <cellStyle name="20% - Ênfase2 18 7 2" xfId="10536" xr:uid="{DAFDE0B9-10CD-41AB-9058-7E9BCAAAD80C}"/>
    <cellStyle name="20% - Ênfase2 18 7 2 2" xfId="27054" xr:uid="{0A8E5FEF-0D20-4874-A2BD-4BAA1457D63B}"/>
    <cellStyle name="20% - Ênfase2 18 7 3" xfId="19017" xr:uid="{EB55CD05-BF58-4568-9CB8-FE1780CCAADF}"/>
    <cellStyle name="20% - Ênfase2 18 8" xfId="8490" xr:uid="{B6132084-DA80-4EC0-A1BA-923E8BA16E21}"/>
    <cellStyle name="20% - Ênfase2 18 8 2" xfId="25039" xr:uid="{E56A27E3-CC99-4F64-B8CB-16E3D4827144}"/>
    <cellStyle name="20% - Ênfase2 18 9" xfId="16988" xr:uid="{169D45D6-157A-482A-A7CD-6D2DE1F36666}"/>
    <cellStyle name="20% - Ênfase2 19" xfId="123" xr:uid="{BFC62979-AA41-4D2E-8B1C-5F7AD7DA5D5A}"/>
    <cellStyle name="20% - Ênfase2 19 2" xfId="1218" xr:uid="{262C51D0-D273-4F5E-8319-5B6FBA3C4EE2}"/>
    <cellStyle name="20% - Ênfase2 19 2 2" xfId="5309" xr:uid="{AB42FBEE-EEA2-4CD1-B8B8-AED058691775}"/>
    <cellStyle name="20% - Ênfase2 19 2 2 2" xfId="13586" xr:uid="{1FF0C6B1-E3D0-4C9B-886A-D3505A4244A4}"/>
    <cellStyle name="20% - Ênfase2 19 2 2 2 2" xfId="30066" xr:uid="{B0A21E88-BC6D-4F9B-9090-9A390898D5F5}"/>
    <cellStyle name="20% - Ênfase2 19 2 2 3" xfId="22029" xr:uid="{0FC9D8BB-6E43-4EB8-899A-051F6CB5638E}"/>
    <cellStyle name="20% - Ênfase2 19 2 3" xfId="7334" xr:uid="{C6043063-8682-4E68-8260-B0FF89F30002}"/>
    <cellStyle name="20% - Ênfase2 19 2 3 2" xfId="15611" xr:uid="{2E1169B1-C125-4EAC-AF90-B8CBCEC0D534}"/>
    <cellStyle name="20% - Ênfase2 19 2 3 2 2" xfId="32066" xr:uid="{24F68F9C-5359-496B-9B61-0EF614C145D3}"/>
    <cellStyle name="20% - Ênfase2 19 2 3 3" xfId="24029" xr:uid="{B8A8159C-FD68-4800-9CA2-FE04D95E463A}"/>
    <cellStyle name="20% - Ênfase2 19 2 4" xfId="3274" xr:uid="{AAE3A0C6-FA39-4243-86A9-807EA6C43F03}"/>
    <cellStyle name="20% - Ênfase2 19 2 4 2" xfId="11551" xr:uid="{EA386345-A165-4043-A7D6-3D47F581D260}"/>
    <cellStyle name="20% - Ênfase2 19 2 4 2 2" xfId="28061" xr:uid="{BBAD6C17-4295-43DD-A305-593EE68EEB28}"/>
    <cellStyle name="20% - Ênfase2 19 2 4 3" xfId="20024" xr:uid="{E568142B-96BF-421A-953F-2CBD4145ABB1}"/>
    <cellStyle name="20% - Ênfase2 19 2 5" xfId="9502" xr:uid="{3333563C-24F8-4E55-9421-82607576C1A0}"/>
    <cellStyle name="20% - Ênfase2 19 2 5 2" xfId="26046" xr:uid="{571D0396-BD05-45A4-B370-422A050B9AAF}"/>
    <cellStyle name="20% - Ênfase2 19 2 6" xfId="18007" xr:uid="{9EC10116-C915-4FA5-B907-451A092E0E03}"/>
    <cellStyle name="20% - Ênfase2 19 3" xfId="708" xr:uid="{D0EDF1CE-5E35-4D93-8485-74E24C89EB5A}"/>
    <cellStyle name="20% - Ênfase2 19 3 2" xfId="4813" xr:uid="{8F81D403-FA09-47EC-B356-032ECE7EB3B1}"/>
    <cellStyle name="20% - Ênfase2 19 3 2 2" xfId="13090" xr:uid="{3F239EE9-6507-4C0E-826E-19B934439DFE}"/>
    <cellStyle name="20% - Ênfase2 19 3 2 2 2" xfId="29570" xr:uid="{BDE9BB31-364A-4B3E-890F-A55414265CCD}"/>
    <cellStyle name="20% - Ênfase2 19 3 2 3" xfId="21533" xr:uid="{D9FC5A40-0B69-4907-B606-1805CD1A3A2F}"/>
    <cellStyle name="20% - Ênfase2 19 3 3" xfId="6838" xr:uid="{57B8DE5A-70F5-45EF-9963-2068A8A276EC}"/>
    <cellStyle name="20% - Ênfase2 19 3 3 2" xfId="15115" xr:uid="{C87B8B5D-CCCD-40D4-A535-8F237BD61E88}"/>
    <cellStyle name="20% - Ênfase2 19 3 3 2 2" xfId="31570" xr:uid="{E1DDD062-759E-409D-8369-10747AF977BA}"/>
    <cellStyle name="20% - Ênfase2 19 3 3 3" xfId="23533" xr:uid="{F891A269-0101-4260-BDEC-66AEA83A55F0}"/>
    <cellStyle name="20% - Ênfase2 19 3 4" xfId="2768" xr:uid="{47FA3B9A-D273-4FBA-8A21-622906CE5FE1}"/>
    <cellStyle name="20% - Ênfase2 19 3 4 2" xfId="11045" xr:uid="{79C92164-4D69-4B19-B829-83C187CD74B1}"/>
    <cellStyle name="20% - Ênfase2 19 3 4 2 2" xfId="27556" xr:uid="{31F37283-EE65-4C1E-9BC4-D673A52E88E7}"/>
    <cellStyle name="20% - Ênfase2 19 3 4 3" xfId="19519" xr:uid="{FCF1FABF-5985-4083-BC08-745C5D5091B5}"/>
    <cellStyle name="20% - Ênfase2 19 3 5" xfId="8997" xr:uid="{2BB00964-8D2A-4E69-8ABA-A9BC91912862}"/>
    <cellStyle name="20% - Ênfase2 19 3 5 2" xfId="25541" xr:uid="{72F337C9-97F8-46E2-AB65-C3854C8F5D25}"/>
    <cellStyle name="20% - Ênfase2 19 3 6" xfId="17499" xr:uid="{A72CCAC6-6453-40FC-9B39-5ED639A0DCF4}"/>
    <cellStyle name="20% - Ênfase2 19 4" xfId="1759" xr:uid="{B08B5F73-80E0-4D2D-8FAA-2D4E8BD64DB0}"/>
    <cellStyle name="20% - Ênfase2 19 4 2" xfId="5846" xr:uid="{C25DC47A-428B-45F4-B1EB-52D0EF532D5A}"/>
    <cellStyle name="20% - Ênfase2 19 4 2 2" xfId="14123" xr:uid="{3B6EC823-3749-4F00-84FB-DDA318B02CED}"/>
    <cellStyle name="20% - Ênfase2 19 4 2 2 2" xfId="30578" xr:uid="{F605C900-6900-4756-A9FC-FC149382D253}"/>
    <cellStyle name="20% - Ênfase2 19 4 2 3" xfId="22541" xr:uid="{6080B72D-E488-49A7-911E-CA56A254C072}"/>
    <cellStyle name="20% - Ênfase2 19 4 3" xfId="7846" xr:uid="{117BBDA2-5624-4E6E-A6E6-D19FCD9C52A8}"/>
    <cellStyle name="20% - Ênfase2 19 4 3 2" xfId="16123" xr:uid="{91F1C0BC-2001-4356-8A40-86A25CFF3BA8}"/>
    <cellStyle name="20% - Ênfase2 19 4 3 2 2" xfId="32578" xr:uid="{840D2B0A-FC9B-4903-BA10-718C368752EB}"/>
    <cellStyle name="20% - Ênfase2 19 4 3 3" xfId="24541" xr:uid="{6DF061A0-B615-474D-9ED6-2731520E0BDE}"/>
    <cellStyle name="20% - Ênfase2 19 4 4" xfId="3812" xr:uid="{044A18E5-27E7-4D43-BD1F-33535C52E334}"/>
    <cellStyle name="20% - Ênfase2 19 4 4 2" xfId="12089" xr:uid="{3088CD36-DD9E-4A7C-A075-9B1AB352347E}"/>
    <cellStyle name="20% - Ênfase2 19 4 4 2 2" xfId="28574" xr:uid="{65D1D116-41F5-46C4-91DF-51E12DC21B94}"/>
    <cellStyle name="20% - Ênfase2 19 4 4 3" xfId="20537" xr:uid="{F8BAE31E-FB0B-42C8-9566-9D5BC8927303}"/>
    <cellStyle name="20% - Ênfase2 19 4 5" xfId="10040" xr:uid="{EC1E9ADB-8FF9-40B8-B9AF-4403555B86DE}"/>
    <cellStyle name="20% - Ênfase2 19 4 5 2" xfId="26559" xr:uid="{5D3E4CEB-450A-49CA-BCEA-3EB6D933FA46}"/>
    <cellStyle name="20% - Ênfase2 19 4 6" xfId="18521" xr:uid="{807A7CF8-5B68-4B19-899E-5BE2DA6624BF}"/>
    <cellStyle name="20% - Ênfase2 19 5" xfId="4309" xr:uid="{E4BB17C1-24DF-46B9-A64F-9C0607F2B9A6}"/>
    <cellStyle name="20% - Ênfase2 19 5 2" xfId="12586" xr:uid="{5029416B-774C-4D83-B8A2-AB2BDA2025DE}"/>
    <cellStyle name="20% - Ênfase2 19 5 2 2" xfId="29071" xr:uid="{F2A067BB-A7B5-4C7E-9C26-D7A02A909FA1}"/>
    <cellStyle name="20% - Ênfase2 19 5 3" xfId="21034" xr:uid="{65D65C89-CCC6-4418-853C-03841B16375A}"/>
    <cellStyle name="20% - Ênfase2 19 6" xfId="6340" xr:uid="{2189E2FC-4849-460A-87E5-F8E7B4059D3D}"/>
    <cellStyle name="20% - Ênfase2 19 6 2" xfId="14617" xr:uid="{521D68EB-B555-432F-BC39-2D7D6B6FAB7A}"/>
    <cellStyle name="20% - Ênfase2 19 6 2 2" xfId="31072" xr:uid="{308D59CD-7664-4E76-B537-6062CD9DF4DE}"/>
    <cellStyle name="20% - Ênfase2 19 6 3" xfId="23035" xr:uid="{535F128D-CE03-416E-AED7-672E250DF346}"/>
    <cellStyle name="20% - Ênfase2 19 7" xfId="2260" xr:uid="{AE9B1ABA-FCE7-4E78-A8DE-ED56779B48E7}"/>
    <cellStyle name="20% - Ênfase2 19 7 2" xfId="10537" xr:uid="{0727C5D0-643A-4619-A121-E21F82BCFE6A}"/>
    <cellStyle name="20% - Ênfase2 19 7 2 2" xfId="27055" xr:uid="{D6872C5F-08B6-4377-A86A-130A6C81D3AD}"/>
    <cellStyle name="20% - Ênfase2 19 7 3" xfId="19018" xr:uid="{EE609245-307A-495B-BC4F-A101D2D41725}"/>
    <cellStyle name="20% - Ênfase2 19 8" xfId="8491" xr:uid="{CB4B7C54-9D2C-4CBE-9DC9-6B0BE315D189}"/>
    <cellStyle name="20% - Ênfase2 19 8 2" xfId="25040" xr:uid="{0CDD9DCD-5E0E-4C31-9B68-151CFDAE7D39}"/>
    <cellStyle name="20% - Ênfase2 19 9" xfId="16989" xr:uid="{29CB722E-28C4-4BCB-B434-0C76F02BFA01}"/>
    <cellStyle name="20% - Ênfase2 2" xfId="124" xr:uid="{7CB745EB-8376-4672-8A65-E72161AC193E}"/>
    <cellStyle name="20% - Ênfase2 2 10" xfId="16990" xr:uid="{5C567E61-391E-4AB2-97BF-A8C64FDC048B}"/>
    <cellStyle name="20% - Ênfase2 2 2" xfId="130" xr:uid="{30CFA472-D033-4E5D-922D-BBF7C84F9D8F}"/>
    <cellStyle name="20% - Ênfase2 2 2 2" xfId="1225" xr:uid="{B99F2259-A4E1-42B0-999A-5306B5D08380}"/>
    <cellStyle name="20% - Ênfase2 2 2 2 2" xfId="5316" xr:uid="{2423D0F5-6EF5-4F09-A15B-BC02FA87A4C4}"/>
    <cellStyle name="20% - Ênfase2 2 2 2 2 2" xfId="13593" xr:uid="{ED93B35A-9F2B-4842-9B86-3E72D4019321}"/>
    <cellStyle name="20% - Ênfase2 2 2 2 2 2 2" xfId="30073" xr:uid="{AC583CA4-7C93-44B0-8B05-95621CC1594E}"/>
    <cellStyle name="20% - Ênfase2 2 2 2 2 3" xfId="22036" xr:uid="{9C00F306-DFC8-44B0-B5E3-94421196B2C7}"/>
    <cellStyle name="20% - Ênfase2 2 2 2 3" xfId="7341" xr:uid="{63498363-B1BB-4AE4-B993-BE8A7B401DF8}"/>
    <cellStyle name="20% - Ênfase2 2 2 2 3 2" xfId="15618" xr:uid="{767C2734-B81A-4383-9533-E4D6351B29A1}"/>
    <cellStyle name="20% - Ênfase2 2 2 2 3 2 2" xfId="32073" xr:uid="{02CB08E7-80C2-48AE-982B-B1BAD6D391CF}"/>
    <cellStyle name="20% - Ênfase2 2 2 2 3 3" xfId="24036" xr:uid="{AFD41E5F-B35B-457F-8E40-0CB26168ED5C}"/>
    <cellStyle name="20% - Ênfase2 2 2 2 4" xfId="3281" xr:uid="{47CC325B-1453-4F22-ABE3-03AE0368B86B}"/>
    <cellStyle name="20% - Ênfase2 2 2 2 4 2" xfId="11558" xr:uid="{67A8B924-24A2-4B44-84D4-1756FDF1BCCF}"/>
    <cellStyle name="20% - Ênfase2 2 2 2 4 2 2" xfId="28068" xr:uid="{C3A3DD3C-07DA-40B9-B4E8-76CDDA8CB830}"/>
    <cellStyle name="20% - Ênfase2 2 2 2 4 3" xfId="20031" xr:uid="{0FCF5D35-5D3F-42B7-A5A9-8AF26752FDE7}"/>
    <cellStyle name="20% - Ênfase2 2 2 2 5" xfId="9509" xr:uid="{72CE5FFF-C08C-477B-82FB-EB9957A9561C}"/>
    <cellStyle name="20% - Ênfase2 2 2 2 5 2" xfId="26053" xr:uid="{6E5916A3-CB70-4AC2-9E53-821FF9EEC2BB}"/>
    <cellStyle name="20% - Ênfase2 2 2 2 6" xfId="18014" xr:uid="{08F9F9CF-EFA5-4D94-990D-270019BC6A2C}"/>
    <cellStyle name="20% - Ênfase2 2 2 3" xfId="715" xr:uid="{FE054A7F-5973-433D-BBAD-44DE83062C34}"/>
    <cellStyle name="20% - Ênfase2 2 2 3 2" xfId="4820" xr:uid="{08A1E2AF-E643-43D8-9151-65241F926B59}"/>
    <cellStyle name="20% - Ênfase2 2 2 3 2 2" xfId="13097" xr:uid="{51DA33D1-4B2A-47DD-BD09-35B99C7F1411}"/>
    <cellStyle name="20% - Ênfase2 2 2 3 2 2 2" xfId="29577" xr:uid="{8002C8BD-9332-4660-8F94-CCCB955E6B45}"/>
    <cellStyle name="20% - Ênfase2 2 2 3 2 3" xfId="21540" xr:uid="{06FDB515-405F-49BD-9104-713C7EF06332}"/>
    <cellStyle name="20% - Ênfase2 2 2 3 3" xfId="6845" xr:uid="{C85576BB-240B-4669-85A1-E4D7392A60A8}"/>
    <cellStyle name="20% - Ênfase2 2 2 3 3 2" xfId="15122" xr:uid="{3184D87D-6C14-47F8-A2DE-A49A28E779BD}"/>
    <cellStyle name="20% - Ênfase2 2 2 3 3 2 2" xfId="31577" xr:uid="{E6EF9D8F-B974-41E5-920F-7586B1EF91CB}"/>
    <cellStyle name="20% - Ênfase2 2 2 3 3 3" xfId="23540" xr:uid="{3F730619-78EA-4DAB-90C8-E07A06A7DD1E}"/>
    <cellStyle name="20% - Ênfase2 2 2 3 4" xfId="2775" xr:uid="{24AF3103-F377-49F1-8116-8E647964E88A}"/>
    <cellStyle name="20% - Ênfase2 2 2 3 4 2" xfId="11052" xr:uid="{14E87FFF-53A6-44AD-92D9-B85BBE46C831}"/>
    <cellStyle name="20% - Ênfase2 2 2 3 4 2 2" xfId="27563" xr:uid="{38CC89B0-BE36-499B-B836-0108DDC1F840}"/>
    <cellStyle name="20% - Ênfase2 2 2 3 4 3" xfId="19526" xr:uid="{24BD7ABD-6777-4B77-8799-EA52A41AB238}"/>
    <cellStyle name="20% - Ênfase2 2 2 3 5" xfId="9004" xr:uid="{568D4D38-4FC6-4E36-ACF0-F968291030E0}"/>
    <cellStyle name="20% - Ênfase2 2 2 3 5 2" xfId="25548" xr:uid="{84863B4F-FA60-47F2-BCFD-0488C2072FE5}"/>
    <cellStyle name="20% - Ênfase2 2 2 3 6" xfId="17506" xr:uid="{B0BCA339-6412-4256-88AD-041B9B83B513}"/>
    <cellStyle name="20% - Ênfase2 2 2 4" xfId="1766" xr:uid="{0A46DAD1-9D40-4E32-938E-C7A1944CF63E}"/>
    <cellStyle name="20% - Ênfase2 2 2 4 2" xfId="5853" xr:uid="{CEF48703-BF59-4A82-8BCB-96B2B3271408}"/>
    <cellStyle name="20% - Ênfase2 2 2 4 2 2" xfId="14130" xr:uid="{98B50079-12EE-4E0F-B73D-DDFF1E7F2146}"/>
    <cellStyle name="20% - Ênfase2 2 2 4 2 2 2" xfId="30585" xr:uid="{5B66EA2F-5AE9-46ED-99BF-671444B223E4}"/>
    <cellStyle name="20% - Ênfase2 2 2 4 2 3" xfId="22548" xr:uid="{8FA69A7B-D279-46B6-B147-D284602D2853}"/>
    <cellStyle name="20% - Ênfase2 2 2 4 3" xfId="7853" xr:uid="{B7548E9F-E817-4B86-862F-508D602D9336}"/>
    <cellStyle name="20% - Ênfase2 2 2 4 3 2" xfId="16130" xr:uid="{C9D5E158-4398-432B-920E-6B79F4998340}"/>
    <cellStyle name="20% - Ênfase2 2 2 4 3 2 2" xfId="32585" xr:uid="{874FE4F6-C147-4D2B-93E8-B15D58DF5B2B}"/>
    <cellStyle name="20% - Ênfase2 2 2 4 3 3" xfId="24548" xr:uid="{B43BD785-5269-44D7-AC55-CE28C333A80A}"/>
    <cellStyle name="20% - Ênfase2 2 2 4 4" xfId="3819" xr:uid="{A9C7906F-39EE-46CD-96AE-E1D007E70B42}"/>
    <cellStyle name="20% - Ênfase2 2 2 4 4 2" xfId="12096" xr:uid="{AD3227E2-2354-4481-9863-5FE6B42DC74D}"/>
    <cellStyle name="20% - Ênfase2 2 2 4 4 2 2" xfId="28581" xr:uid="{6ACA4B88-B488-4552-A8DB-87BBEA1AC243}"/>
    <cellStyle name="20% - Ênfase2 2 2 4 4 3" xfId="20544" xr:uid="{9AD901D2-55E1-446C-B641-55353E4489D8}"/>
    <cellStyle name="20% - Ênfase2 2 2 4 5" xfId="10047" xr:uid="{518F255D-2C34-4FF1-A5E4-AC9598FB15A7}"/>
    <cellStyle name="20% - Ênfase2 2 2 4 5 2" xfId="26566" xr:uid="{1339BF8F-2E12-46B4-99B6-BF539D871FA6}"/>
    <cellStyle name="20% - Ênfase2 2 2 4 6" xfId="18528" xr:uid="{6F212C5F-0B06-4255-A74E-4D80A365DE7B}"/>
    <cellStyle name="20% - Ênfase2 2 2 5" xfId="4316" xr:uid="{22A64F63-C2AD-480D-8A9C-ED4B184D135E}"/>
    <cellStyle name="20% - Ênfase2 2 2 5 2" xfId="12593" xr:uid="{1511F22C-C0CD-4827-B4BD-8C0DA20144A7}"/>
    <cellStyle name="20% - Ênfase2 2 2 5 2 2" xfId="29078" xr:uid="{9DADB31D-C6C9-479D-BA88-D69E912AF1E9}"/>
    <cellStyle name="20% - Ênfase2 2 2 5 3" xfId="21041" xr:uid="{A4199E93-B0CF-4BAF-BECD-C9BF85130610}"/>
    <cellStyle name="20% - Ênfase2 2 2 6" xfId="6347" xr:uid="{97878619-D29E-4424-8C30-B714E07DFB64}"/>
    <cellStyle name="20% - Ênfase2 2 2 6 2" xfId="14624" xr:uid="{D0E26A38-B45B-4EFA-AE53-A317C4BD1480}"/>
    <cellStyle name="20% - Ênfase2 2 2 6 2 2" xfId="31079" xr:uid="{7599D6F4-9429-4DE3-AABF-95F793504068}"/>
    <cellStyle name="20% - Ênfase2 2 2 6 3" xfId="23042" xr:uid="{3C745923-DC9F-4CA8-BBF7-490F3057CABD}"/>
    <cellStyle name="20% - Ênfase2 2 2 7" xfId="2267" xr:uid="{35C2ED9B-FEB9-48C9-8445-385DD027106C}"/>
    <cellStyle name="20% - Ênfase2 2 2 7 2" xfId="10544" xr:uid="{40D7D112-D9B4-43A0-B079-2347BB1F871A}"/>
    <cellStyle name="20% - Ênfase2 2 2 7 2 2" xfId="27062" xr:uid="{891B51FA-B16E-4702-B9A5-C4813A9AA9A4}"/>
    <cellStyle name="20% - Ênfase2 2 2 7 3" xfId="19025" xr:uid="{75F9A4B2-D806-4336-BC7F-548233B912ED}"/>
    <cellStyle name="20% - Ênfase2 2 2 8" xfId="8498" xr:uid="{0359C216-D309-4B2A-B69E-69D866150A90}"/>
    <cellStyle name="20% - Ênfase2 2 2 8 2" xfId="25047" xr:uid="{7A4B770A-2360-4BA4-9663-AF0120E18890}"/>
    <cellStyle name="20% - Ênfase2 2 2 9" xfId="16996" xr:uid="{58584762-F8C6-47EB-8AEF-BBB6727446E4}"/>
    <cellStyle name="20% - Ênfase2 2 3" xfId="1219" xr:uid="{BB26F312-D7C6-434E-852F-CC0B1A0F19DA}"/>
    <cellStyle name="20% - Ênfase2 2 3 2" xfId="5310" xr:uid="{2071D201-686A-4DC0-9E2E-C3291640F142}"/>
    <cellStyle name="20% - Ênfase2 2 3 2 2" xfId="13587" xr:uid="{B5070688-1066-490B-9CE1-A26BCFA21BC7}"/>
    <cellStyle name="20% - Ênfase2 2 3 2 2 2" xfId="30067" xr:uid="{0DA5A9F2-4E03-4ABA-B59B-D5A5D55DED7E}"/>
    <cellStyle name="20% - Ênfase2 2 3 2 3" xfId="22030" xr:uid="{D07D32E7-9A72-4915-A1BA-C2EA439444EA}"/>
    <cellStyle name="20% - Ênfase2 2 3 3" xfId="7335" xr:uid="{DC6DDF94-5047-44BC-881C-7F55CE0FC8FF}"/>
    <cellStyle name="20% - Ênfase2 2 3 3 2" xfId="15612" xr:uid="{FF9B74A0-081D-4695-B637-254C99A844AF}"/>
    <cellStyle name="20% - Ênfase2 2 3 3 2 2" xfId="32067" xr:uid="{1921A561-0159-4015-8BF2-C63AA1FF969D}"/>
    <cellStyle name="20% - Ênfase2 2 3 3 3" xfId="24030" xr:uid="{B5BD092A-E051-4017-A7A7-28CD1D57890F}"/>
    <cellStyle name="20% - Ênfase2 2 3 4" xfId="3275" xr:uid="{05ACC7A5-5580-47FD-8A6F-4F69661489C3}"/>
    <cellStyle name="20% - Ênfase2 2 3 4 2" xfId="11552" xr:uid="{AAE1B49A-8CA6-459B-A1D4-76DD5F3A5DF4}"/>
    <cellStyle name="20% - Ênfase2 2 3 4 2 2" xfId="28062" xr:uid="{C5C0C3F3-7E9E-40E8-AFA0-CE741041C5C1}"/>
    <cellStyle name="20% - Ênfase2 2 3 4 3" xfId="20025" xr:uid="{0A8F4AB9-A280-4CB5-A147-4819261D7470}"/>
    <cellStyle name="20% - Ênfase2 2 3 5" xfId="9503" xr:uid="{15CBA78F-1F18-4DA0-8286-2B303AA27F8C}"/>
    <cellStyle name="20% - Ênfase2 2 3 5 2" xfId="26047" xr:uid="{ABDD07A6-D8F4-41F1-AB57-769462ED5D8C}"/>
    <cellStyle name="20% - Ênfase2 2 3 6" xfId="18008" xr:uid="{7D8DB17A-E2B1-48F2-B989-C7F9C9E0D3AD}"/>
    <cellStyle name="20% - Ênfase2 2 4" xfId="709" xr:uid="{4D439BFC-D6F9-4461-A63A-B1520E068CF6}"/>
    <cellStyle name="20% - Ênfase2 2 4 2" xfId="4814" xr:uid="{2C1DF0DF-F764-4924-B554-0B423C51731C}"/>
    <cellStyle name="20% - Ênfase2 2 4 2 2" xfId="13091" xr:uid="{0571BCF4-6846-4830-A285-397CF035160D}"/>
    <cellStyle name="20% - Ênfase2 2 4 2 2 2" xfId="29571" xr:uid="{3E41B16E-0712-40CC-9ECB-80ABB2C322DE}"/>
    <cellStyle name="20% - Ênfase2 2 4 2 3" xfId="21534" xr:uid="{4970BA0A-BBC1-4CF4-A04A-62FBB722D7DE}"/>
    <cellStyle name="20% - Ênfase2 2 4 3" xfId="6839" xr:uid="{E9D9B2D8-7D16-42A5-B0E5-18C2D08811CA}"/>
    <cellStyle name="20% - Ênfase2 2 4 3 2" xfId="15116" xr:uid="{E18F68E1-7072-4E9E-B97D-7AB7B729DA6F}"/>
    <cellStyle name="20% - Ênfase2 2 4 3 2 2" xfId="31571" xr:uid="{F31EBBE0-2E60-40F0-85E7-0C082DF02B02}"/>
    <cellStyle name="20% - Ênfase2 2 4 3 3" xfId="23534" xr:uid="{7CA80502-74ED-492D-98C9-194B6D69566E}"/>
    <cellStyle name="20% - Ênfase2 2 4 4" xfId="2769" xr:uid="{256C0F5E-2BAF-4998-9572-DDCEBEA5FBC5}"/>
    <cellStyle name="20% - Ênfase2 2 4 4 2" xfId="11046" xr:uid="{0010175A-015A-4E22-A1A4-7416EEA5FBF3}"/>
    <cellStyle name="20% - Ênfase2 2 4 4 2 2" xfId="27557" xr:uid="{85F086FD-7685-40AF-B220-E9B6AA7B6328}"/>
    <cellStyle name="20% - Ênfase2 2 4 4 3" xfId="19520" xr:uid="{035AA61F-6776-4968-A901-779A182C73A1}"/>
    <cellStyle name="20% - Ênfase2 2 4 5" xfId="8998" xr:uid="{438D7B1F-45AD-41AE-A9A3-5D3EA7BAAC54}"/>
    <cellStyle name="20% - Ênfase2 2 4 5 2" xfId="25542" xr:uid="{FC436F2D-54D1-4EAE-8DD8-B4E72AE36BCF}"/>
    <cellStyle name="20% - Ênfase2 2 4 6" xfId="17500" xr:uid="{202C087C-4BC8-4483-B7CE-C91E110EC0E1}"/>
    <cellStyle name="20% - Ênfase2 2 5" xfId="1760" xr:uid="{6BE87CCA-27B6-48EF-A59E-3165777469AC}"/>
    <cellStyle name="20% - Ênfase2 2 5 2" xfId="5847" xr:uid="{43D07D8A-9EF2-42EA-BC67-DBE4039FB22B}"/>
    <cellStyle name="20% - Ênfase2 2 5 2 2" xfId="14124" xr:uid="{43163F58-AEBA-4EAE-9548-710ECAC1071C}"/>
    <cellStyle name="20% - Ênfase2 2 5 2 2 2" xfId="30579" xr:uid="{445CB926-C676-4CE1-8407-BEB9A7A6EA7A}"/>
    <cellStyle name="20% - Ênfase2 2 5 2 3" xfId="22542" xr:uid="{4FE2DED6-DB72-4651-BF73-6306CBD4344F}"/>
    <cellStyle name="20% - Ênfase2 2 5 3" xfId="7847" xr:uid="{6CA91D7F-4AE2-42B9-95A4-B0D3786214C4}"/>
    <cellStyle name="20% - Ênfase2 2 5 3 2" xfId="16124" xr:uid="{E7488445-CF3A-418D-83CD-008EF7C16562}"/>
    <cellStyle name="20% - Ênfase2 2 5 3 2 2" xfId="32579" xr:uid="{4E770754-A6CA-4A96-8FDE-6CF303E3C93F}"/>
    <cellStyle name="20% - Ênfase2 2 5 3 3" xfId="24542" xr:uid="{D773EEE4-AB50-4861-8F72-CB7D99FFE0F5}"/>
    <cellStyle name="20% - Ênfase2 2 5 4" xfId="3813" xr:uid="{57B68C79-6F6B-4D81-8808-C95EFB6387FA}"/>
    <cellStyle name="20% - Ênfase2 2 5 4 2" xfId="12090" xr:uid="{1F0D5029-7623-4159-A3A9-7567EF93231B}"/>
    <cellStyle name="20% - Ênfase2 2 5 4 2 2" xfId="28575" xr:uid="{3839625A-0023-4709-9FE5-3B8D126E00D2}"/>
    <cellStyle name="20% - Ênfase2 2 5 4 3" xfId="20538" xr:uid="{32763DBA-E124-4C3A-8AED-CFE73C9764DC}"/>
    <cellStyle name="20% - Ênfase2 2 5 5" xfId="10041" xr:uid="{4F8B6D41-623B-4884-911B-9A606D1A9D8E}"/>
    <cellStyle name="20% - Ênfase2 2 5 5 2" xfId="26560" xr:uid="{4B3AF5F9-C7BC-4899-8D2B-9B8DD35DCF00}"/>
    <cellStyle name="20% - Ênfase2 2 5 6" xfId="18522" xr:uid="{72B899EB-4902-481B-95F1-EE442FE59495}"/>
    <cellStyle name="20% - Ênfase2 2 6" xfId="4310" xr:uid="{89E22871-A72D-4B03-A65E-58255D2A537C}"/>
    <cellStyle name="20% - Ênfase2 2 6 2" xfId="12587" xr:uid="{AD8C15FB-4416-4978-9766-07A4C8F4EC18}"/>
    <cellStyle name="20% - Ênfase2 2 6 2 2" xfId="29072" xr:uid="{2A92A906-E956-4B99-92CC-9A65033ED437}"/>
    <cellStyle name="20% - Ênfase2 2 6 3" xfId="21035" xr:uid="{4F0A6B35-7A2E-4912-9E1F-D3F0ED8A37D8}"/>
    <cellStyle name="20% - Ênfase2 2 7" xfId="6341" xr:uid="{7D17A7E4-BFC6-4251-A7F7-88C574B3478F}"/>
    <cellStyle name="20% - Ênfase2 2 7 2" xfId="14618" xr:uid="{4FDB1D76-28BD-4AA6-92B6-B99FAF58BFAB}"/>
    <cellStyle name="20% - Ênfase2 2 7 2 2" xfId="31073" xr:uid="{D4DDE571-90F8-4E27-8F9F-58A10050E2D1}"/>
    <cellStyle name="20% - Ênfase2 2 7 3" xfId="23036" xr:uid="{84A5F51C-8052-41D1-A1B4-D0CAAF3F4FBF}"/>
    <cellStyle name="20% - Ênfase2 2 8" xfId="2261" xr:uid="{A9948C4B-9DAB-4B74-B72B-F4EFDCC50DA8}"/>
    <cellStyle name="20% - Ênfase2 2 8 2" xfId="10538" xr:uid="{90BAAA0B-13FC-4C46-8D2A-60E575814ED1}"/>
    <cellStyle name="20% - Ênfase2 2 8 2 2" xfId="27056" xr:uid="{99AE1C72-AE71-40E9-87EE-3EC4EEFBB940}"/>
    <cellStyle name="20% - Ênfase2 2 8 3" xfId="19019" xr:uid="{1286F3B1-3687-472B-8E56-0D35714FBB4F}"/>
    <cellStyle name="20% - Ênfase2 2 9" xfId="8492" xr:uid="{B9BB991F-F18E-45F1-9CCF-2F6924E73CA8}"/>
    <cellStyle name="20% - Ênfase2 2 9 2" xfId="25041" xr:uid="{193E7BAC-041E-4EE7-9455-6BAA1B5BD8AB}"/>
    <cellStyle name="20% - Ênfase2 20" xfId="117" xr:uid="{F863336D-66CF-479C-ACEE-6E10C61E31AD}"/>
    <cellStyle name="20% - Ênfase2 20 2" xfId="1213" xr:uid="{6EFDCA97-6124-4A9C-B36B-5E358911948E}"/>
    <cellStyle name="20% - Ênfase2 20 2 2" xfId="5304" xr:uid="{C5AEC00A-ED38-40B6-9404-95DFC16AFD7A}"/>
    <cellStyle name="20% - Ênfase2 20 2 2 2" xfId="13581" xr:uid="{297522A3-1DFB-4DB5-9870-916DDCD64787}"/>
    <cellStyle name="20% - Ênfase2 20 2 2 2 2" xfId="30061" xr:uid="{0B0B68F2-D9C6-40E4-9113-8D26D219D8DB}"/>
    <cellStyle name="20% - Ênfase2 20 2 2 3" xfId="22024" xr:uid="{D7625D20-5259-46C1-B9F0-68FB475E6DEB}"/>
    <cellStyle name="20% - Ênfase2 20 2 3" xfId="7329" xr:uid="{A665AC19-A007-46F4-9A91-88D305178EA1}"/>
    <cellStyle name="20% - Ênfase2 20 2 3 2" xfId="15606" xr:uid="{89505B32-4F19-4574-806C-26A84FA16BDA}"/>
    <cellStyle name="20% - Ênfase2 20 2 3 2 2" xfId="32061" xr:uid="{596C55B9-7582-4811-9E0C-0F331E2BE1EB}"/>
    <cellStyle name="20% - Ênfase2 20 2 3 3" xfId="24024" xr:uid="{74DEA289-2DF0-419E-897F-B83CEDF65AFE}"/>
    <cellStyle name="20% - Ênfase2 20 2 4" xfId="3269" xr:uid="{83FADAF5-ED32-423D-8113-6CC161EFAAB6}"/>
    <cellStyle name="20% - Ênfase2 20 2 4 2" xfId="11546" xr:uid="{C7D9C359-7F51-4CE7-95C4-75246E316876}"/>
    <cellStyle name="20% - Ênfase2 20 2 4 2 2" xfId="28056" xr:uid="{715BBEE7-1469-495D-A27D-5C54439A4CF7}"/>
    <cellStyle name="20% - Ênfase2 20 2 4 3" xfId="20019" xr:uid="{2BD73344-62D4-4CF7-B8A5-E6AC120C5E17}"/>
    <cellStyle name="20% - Ênfase2 20 2 5" xfId="9497" xr:uid="{A38784C6-1E22-4990-A760-2652CB4D41CA}"/>
    <cellStyle name="20% - Ênfase2 20 2 5 2" xfId="26041" xr:uid="{DF3C2656-6D46-4533-BAE5-637C50D5F6F8}"/>
    <cellStyle name="20% - Ênfase2 20 2 6" xfId="18002" xr:uid="{7A6EE307-AC38-47C6-B785-5A53E9FFBAE1}"/>
    <cellStyle name="20% - Ênfase2 20 3" xfId="703" xr:uid="{FF833277-858B-4845-8D7C-638AD549E6D1}"/>
    <cellStyle name="20% - Ênfase2 20 3 2" xfId="4808" xr:uid="{BA019EBA-24D1-4448-BC36-7A5882A53F78}"/>
    <cellStyle name="20% - Ênfase2 20 3 2 2" xfId="13085" xr:uid="{A3C2CBCD-8259-481D-A90C-477008B2FD6F}"/>
    <cellStyle name="20% - Ênfase2 20 3 2 2 2" xfId="29565" xr:uid="{F7A49DE2-137D-4B83-A99D-35CDB2DF415D}"/>
    <cellStyle name="20% - Ênfase2 20 3 2 3" xfId="21528" xr:uid="{D378554E-88DB-4D0E-BF5B-EED05353535D}"/>
    <cellStyle name="20% - Ênfase2 20 3 3" xfId="6833" xr:uid="{BA7B52E7-B828-4EC5-8A50-A42EB05C7C77}"/>
    <cellStyle name="20% - Ênfase2 20 3 3 2" xfId="15110" xr:uid="{0212E420-01CD-4ACD-B98F-B30A448125CF}"/>
    <cellStyle name="20% - Ênfase2 20 3 3 2 2" xfId="31565" xr:uid="{F05738D4-3846-4596-A3D4-F089313A32E0}"/>
    <cellStyle name="20% - Ênfase2 20 3 3 3" xfId="23528" xr:uid="{1E8A5559-A8C7-49C1-B465-EC080CCD4F81}"/>
    <cellStyle name="20% - Ênfase2 20 3 4" xfId="2763" xr:uid="{677B3F5B-5BB0-4626-BFE1-9C0D13E6DD6D}"/>
    <cellStyle name="20% - Ênfase2 20 3 4 2" xfId="11040" xr:uid="{AA8F1456-A774-4ECF-BAFA-51F7B7F957C0}"/>
    <cellStyle name="20% - Ênfase2 20 3 4 2 2" xfId="27551" xr:uid="{381FDFA5-827C-4199-BB95-A3BF80205B87}"/>
    <cellStyle name="20% - Ênfase2 20 3 4 3" xfId="19514" xr:uid="{1D2C3ECA-1501-4FDF-9608-2BCC8707B679}"/>
    <cellStyle name="20% - Ênfase2 20 3 5" xfId="8992" xr:uid="{4411BF87-1D63-4135-801E-30F46298D5D0}"/>
    <cellStyle name="20% - Ênfase2 20 3 5 2" xfId="25536" xr:uid="{FC7CC201-6B3E-4929-81B2-FD17DBC79B2F}"/>
    <cellStyle name="20% - Ênfase2 20 3 6" xfId="17494" xr:uid="{E49E4825-E525-4CF5-9CC1-AC838F164D66}"/>
    <cellStyle name="20% - Ênfase2 20 4" xfId="1754" xr:uid="{CA058284-68F6-47BB-BBB0-B1542AC03DEC}"/>
    <cellStyle name="20% - Ênfase2 20 4 2" xfId="5841" xr:uid="{7A979342-3FED-4EFB-AF83-4A5029BF5564}"/>
    <cellStyle name="20% - Ênfase2 20 4 2 2" xfId="14118" xr:uid="{6B7112C9-527A-42C4-9C61-02BB0BEB12AE}"/>
    <cellStyle name="20% - Ênfase2 20 4 2 2 2" xfId="30573" xr:uid="{4678F296-8C61-482E-8FB3-5F40ACDDF63C}"/>
    <cellStyle name="20% - Ênfase2 20 4 2 3" xfId="22536" xr:uid="{3BE47C2C-5967-4E33-A8B2-80ED7A7A855C}"/>
    <cellStyle name="20% - Ênfase2 20 4 3" xfId="7841" xr:uid="{3EDE2FAF-0758-457B-8FCB-5AC21EB23821}"/>
    <cellStyle name="20% - Ênfase2 20 4 3 2" xfId="16118" xr:uid="{810A8AF2-43E7-4CB5-B167-7D87060C9A31}"/>
    <cellStyle name="20% - Ênfase2 20 4 3 2 2" xfId="32573" xr:uid="{7D3F775B-557A-4968-A566-B29DEE11B5B8}"/>
    <cellStyle name="20% - Ênfase2 20 4 3 3" xfId="24536" xr:uid="{B8EF66CD-6B80-4DF0-BED4-33E48106293E}"/>
    <cellStyle name="20% - Ênfase2 20 4 4" xfId="3807" xr:uid="{2D9D7DE9-8040-47C2-9B35-0BC4ADAEFE13}"/>
    <cellStyle name="20% - Ênfase2 20 4 4 2" xfId="12084" xr:uid="{86BF7FD4-31F0-47A8-98FD-D64E65328EE4}"/>
    <cellStyle name="20% - Ênfase2 20 4 4 2 2" xfId="28569" xr:uid="{FE0AC515-D0CD-471B-BD4A-81166BC68139}"/>
    <cellStyle name="20% - Ênfase2 20 4 4 3" xfId="20532" xr:uid="{D29B12E6-96ED-4519-8901-4C9118FB58C4}"/>
    <cellStyle name="20% - Ênfase2 20 4 5" xfId="10035" xr:uid="{715BD6D3-3D41-4CE8-B572-FF66A9298365}"/>
    <cellStyle name="20% - Ênfase2 20 4 5 2" xfId="26554" xr:uid="{92ECD5D3-2F38-4C8D-B20F-809E2CD326C5}"/>
    <cellStyle name="20% - Ênfase2 20 4 6" xfId="18516" xr:uid="{6D808D18-4464-4EFA-BF9B-FB977A8E6934}"/>
    <cellStyle name="20% - Ênfase2 20 5" xfId="4304" xr:uid="{A3CFF962-BFEA-4443-A8B2-7F8F12E25061}"/>
    <cellStyle name="20% - Ênfase2 20 5 2" xfId="12581" xr:uid="{08DA57AE-5A5A-414F-A957-0419E49C51E0}"/>
    <cellStyle name="20% - Ênfase2 20 5 2 2" xfId="29066" xr:uid="{98B18A8A-6A7B-4C81-B8EF-B47E0F9FDBBD}"/>
    <cellStyle name="20% - Ênfase2 20 5 3" xfId="21029" xr:uid="{8E94C67E-F870-4657-8A6F-5245D8C627F0}"/>
    <cellStyle name="20% - Ênfase2 20 6" xfId="6335" xr:uid="{0347312E-7C6C-48E5-9CD3-BBC8A07DC080}"/>
    <cellStyle name="20% - Ênfase2 20 6 2" xfId="14612" xr:uid="{FE1E0FBB-A223-4A77-967A-57776A8AEB54}"/>
    <cellStyle name="20% - Ênfase2 20 6 2 2" xfId="31067" xr:uid="{7107460A-1938-46FB-998E-C3386A1448B0}"/>
    <cellStyle name="20% - Ênfase2 20 6 3" xfId="23030" xr:uid="{4ED6DB7F-0C99-467D-BC6E-E0410E791F17}"/>
    <cellStyle name="20% - Ênfase2 20 7" xfId="2255" xr:uid="{C37341D0-D079-480F-9412-3F7C1365ABAB}"/>
    <cellStyle name="20% - Ênfase2 20 7 2" xfId="10532" xr:uid="{825BA755-D7C0-4897-A151-E8B065FFEF7B}"/>
    <cellStyle name="20% - Ênfase2 20 7 2 2" xfId="27050" xr:uid="{FDE84876-C51B-4DCA-AD4C-E19ED92711FB}"/>
    <cellStyle name="20% - Ênfase2 20 7 3" xfId="19013" xr:uid="{DCD4AABC-D9F7-4018-8F8B-3358764631E0}"/>
    <cellStyle name="20% - Ênfase2 20 8" xfId="8486" xr:uid="{03F8928D-FDBC-4548-9B03-E9AC1E3FAE1F}"/>
    <cellStyle name="20% - Ênfase2 20 8 2" xfId="25035" xr:uid="{3192EC26-E430-413B-94E1-7FF981AA2446}"/>
    <cellStyle name="20% - Ênfase2 20 9" xfId="16984" xr:uid="{ADDA4AF4-E4E9-458E-A2DA-847B176D0325}"/>
    <cellStyle name="20% - Ênfase2 21" xfId="119" xr:uid="{DA93A887-583C-4ABC-9EE0-C1886DCA2275}"/>
    <cellStyle name="20% - Ênfase2 21 2" xfId="1215" xr:uid="{8C6A50CE-135C-4F63-A71F-35B4F0D422BB}"/>
    <cellStyle name="20% - Ênfase2 21 2 2" xfId="5306" xr:uid="{A64B6801-D6EF-4EE0-AB52-DDB999D534B8}"/>
    <cellStyle name="20% - Ênfase2 21 2 2 2" xfId="13583" xr:uid="{17C42A95-A83B-42B7-861D-92FF1F097C57}"/>
    <cellStyle name="20% - Ênfase2 21 2 2 2 2" xfId="30063" xr:uid="{8C308BA8-D3E0-40FD-923A-233263AD008E}"/>
    <cellStyle name="20% - Ênfase2 21 2 2 3" xfId="22026" xr:uid="{AB981476-53CC-4C4C-84BB-82FA234DB988}"/>
    <cellStyle name="20% - Ênfase2 21 2 3" xfId="7331" xr:uid="{57B6842B-0882-4977-ADF0-178922790C5C}"/>
    <cellStyle name="20% - Ênfase2 21 2 3 2" xfId="15608" xr:uid="{4D78F198-81A8-49D3-A0DB-1B1DDB76F35D}"/>
    <cellStyle name="20% - Ênfase2 21 2 3 2 2" xfId="32063" xr:uid="{2AA61E5B-3E9B-4B07-BEF4-C4B7741E100B}"/>
    <cellStyle name="20% - Ênfase2 21 2 3 3" xfId="24026" xr:uid="{BBAE2CF5-11D2-4AB8-B161-4377039C937A}"/>
    <cellStyle name="20% - Ênfase2 21 2 4" xfId="3271" xr:uid="{E40D9613-3641-4C11-AC81-3465468B85B3}"/>
    <cellStyle name="20% - Ênfase2 21 2 4 2" xfId="11548" xr:uid="{C1397C6E-A07F-4A2C-BCDF-223FCC452CC5}"/>
    <cellStyle name="20% - Ênfase2 21 2 4 2 2" xfId="28058" xr:uid="{7D0682B3-0FAB-4E18-A169-1AAD3C697F2C}"/>
    <cellStyle name="20% - Ênfase2 21 2 4 3" xfId="20021" xr:uid="{C17B0E11-791F-4201-A3B5-4DBA872C91A3}"/>
    <cellStyle name="20% - Ênfase2 21 2 5" xfId="9499" xr:uid="{2669A21B-0299-4C86-80B2-760B46CC4662}"/>
    <cellStyle name="20% - Ênfase2 21 2 5 2" xfId="26043" xr:uid="{A96CDA2F-7A58-4415-9F96-B59ADFA74F3A}"/>
    <cellStyle name="20% - Ênfase2 21 2 6" xfId="18004" xr:uid="{5C2E5C79-C866-463A-B546-23B7506C512C}"/>
    <cellStyle name="20% - Ênfase2 21 3" xfId="705" xr:uid="{5477010B-9D80-4FB7-A82F-8E42AB6B3D4C}"/>
    <cellStyle name="20% - Ênfase2 21 3 2" xfId="4810" xr:uid="{A4B7618A-BF2E-45E4-8B0D-AFCD543F6AD0}"/>
    <cellStyle name="20% - Ênfase2 21 3 2 2" xfId="13087" xr:uid="{4B9EEE8A-4E14-46B8-A72B-FFDAFD6D6918}"/>
    <cellStyle name="20% - Ênfase2 21 3 2 2 2" xfId="29567" xr:uid="{7428605F-9B08-4D73-BFFD-90ABB3082D66}"/>
    <cellStyle name="20% - Ênfase2 21 3 2 3" xfId="21530" xr:uid="{AF0BB837-167B-45FB-8A35-64138B447F4D}"/>
    <cellStyle name="20% - Ênfase2 21 3 3" xfId="6835" xr:uid="{29A75F52-AFF2-44D0-B7E6-CEB077F326B8}"/>
    <cellStyle name="20% - Ênfase2 21 3 3 2" xfId="15112" xr:uid="{E42D3662-B989-4364-8C47-04A288D02DC3}"/>
    <cellStyle name="20% - Ênfase2 21 3 3 2 2" xfId="31567" xr:uid="{443F81E9-53B2-4158-9B2C-ADBDB3B917FC}"/>
    <cellStyle name="20% - Ênfase2 21 3 3 3" xfId="23530" xr:uid="{8408659F-288A-4FD3-9ED8-FC7478D3BB94}"/>
    <cellStyle name="20% - Ênfase2 21 3 4" xfId="2765" xr:uid="{92F3CC94-BB33-493C-8A1E-4FCFEB67C51C}"/>
    <cellStyle name="20% - Ênfase2 21 3 4 2" xfId="11042" xr:uid="{CC0A4F5E-F8E6-4F74-87DC-0AE87E4F6951}"/>
    <cellStyle name="20% - Ênfase2 21 3 4 2 2" xfId="27553" xr:uid="{03DB438D-5193-416C-AADF-D0BC5138734E}"/>
    <cellStyle name="20% - Ênfase2 21 3 4 3" xfId="19516" xr:uid="{50C33406-022C-4134-A1C8-C8847B3FD350}"/>
    <cellStyle name="20% - Ênfase2 21 3 5" xfId="8994" xr:uid="{D73ABB74-A12A-4FCB-A415-C32070D21354}"/>
    <cellStyle name="20% - Ênfase2 21 3 5 2" xfId="25538" xr:uid="{834C6528-06FC-46D5-9A5A-7B1EC8136E2B}"/>
    <cellStyle name="20% - Ênfase2 21 3 6" xfId="17496" xr:uid="{78EE8A0F-F6B7-4C53-A033-20FE0884BB16}"/>
    <cellStyle name="20% - Ênfase2 21 4" xfId="1756" xr:uid="{39031DD9-F760-40D6-9E69-BA4E1572C67B}"/>
    <cellStyle name="20% - Ênfase2 21 4 2" xfId="5843" xr:uid="{F322C1F6-AE7A-4156-A3AB-16CF0A31B02D}"/>
    <cellStyle name="20% - Ênfase2 21 4 2 2" xfId="14120" xr:uid="{5FB5322C-1B9D-4767-821C-DB84D8D38639}"/>
    <cellStyle name="20% - Ênfase2 21 4 2 2 2" xfId="30575" xr:uid="{5CA8B468-39B5-4731-9A95-EC62C673EB5C}"/>
    <cellStyle name="20% - Ênfase2 21 4 2 3" xfId="22538" xr:uid="{373ADBF9-D8D6-4761-A3C8-FDD030201FF6}"/>
    <cellStyle name="20% - Ênfase2 21 4 3" xfId="7843" xr:uid="{2E92C92B-86D1-4E23-B0E0-B6CC38424108}"/>
    <cellStyle name="20% - Ênfase2 21 4 3 2" xfId="16120" xr:uid="{70F2A483-3A3D-4777-9D33-991FF061260E}"/>
    <cellStyle name="20% - Ênfase2 21 4 3 2 2" xfId="32575" xr:uid="{C7317C44-D54A-4754-978B-0FF6F81F5E23}"/>
    <cellStyle name="20% - Ênfase2 21 4 3 3" xfId="24538" xr:uid="{9B3C2B4F-0D9B-4E8A-8735-19173BAB90B2}"/>
    <cellStyle name="20% - Ênfase2 21 4 4" xfId="3809" xr:uid="{23564F5B-4BE8-482D-BC6D-F22714536E8E}"/>
    <cellStyle name="20% - Ênfase2 21 4 4 2" xfId="12086" xr:uid="{33323BD4-BCB0-4254-B379-A3018DE10488}"/>
    <cellStyle name="20% - Ênfase2 21 4 4 2 2" xfId="28571" xr:uid="{0D5E01D2-1447-4995-9895-081C8DD36C1D}"/>
    <cellStyle name="20% - Ênfase2 21 4 4 3" xfId="20534" xr:uid="{684F90E7-DF18-41CD-AE7C-10E3EB071AC1}"/>
    <cellStyle name="20% - Ênfase2 21 4 5" xfId="10037" xr:uid="{322BAF5D-251F-4830-9097-4C3CCC5FEB9E}"/>
    <cellStyle name="20% - Ênfase2 21 4 5 2" xfId="26556" xr:uid="{D7CC27A1-285A-4063-B848-24455648A6B3}"/>
    <cellStyle name="20% - Ênfase2 21 4 6" xfId="18518" xr:uid="{5FC4BBA3-D3D6-4242-90AC-BA9F22D8AA8C}"/>
    <cellStyle name="20% - Ênfase2 21 5" xfId="4306" xr:uid="{3785362D-0B1A-4EB7-B646-8FBFCBD2F572}"/>
    <cellStyle name="20% - Ênfase2 21 5 2" xfId="12583" xr:uid="{EA4F86D0-D8F9-4179-943F-5A87745081E9}"/>
    <cellStyle name="20% - Ênfase2 21 5 2 2" xfId="29068" xr:uid="{91CD2774-8F03-488C-B64F-301B6D53F5D6}"/>
    <cellStyle name="20% - Ênfase2 21 5 3" xfId="21031" xr:uid="{89B855D3-1A74-4738-A31D-0C3358DE0A7D}"/>
    <cellStyle name="20% - Ênfase2 21 6" xfId="6337" xr:uid="{93A0F304-3519-4AFB-B27A-E992E2D60FE2}"/>
    <cellStyle name="20% - Ênfase2 21 6 2" xfId="14614" xr:uid="{02BC0108-2332-4C4F-A6A8-F474E62F38A1}"/>
    <cellStyle name="20% - Ênfase2 21 6 2 2" xfId="31069" xr:uid="{F4C2B553-2241-4ACE-A7C9-65D6E3B199FB}"/>
    <cellStyle name="20% - Ênfase2 21 6 3" xfId="23032" xr:uid="{A7614227-5EAF-4337-8AB7-2F7F24216ED2}"/>
    <cellStyle name="20% - Ênfase2 21 7" xfId="2257" xr:uid="{6F7899DE-3BC8-46BA-A325-EB835AF933B2}"/>
    <cellStyle name="20% - Ênfase2 21 7 2" xfId="10534" xr:uid="{970CAA63-6C88-4477-BA74-86FBD142721A}"/>
    <cellStyle name="20% - Ênfase2 21 7 2 2" xfId="27052" xr:uid="{5ADF4A46-7BA1-4E6A-B237-445450CB6891}"/>
    <cellStyle name="20% - Ênfase2 21 7 3" xfId="19015" xr:uid="{769C7504-EB43-4984-AAEE-92CEE4CC5D3A}"/>
    <cellStyle name="20% - Ênfase2 21 8" xfId="8488" xr:uid="{C1E958EC-0770-45B4-B7A0-58A0E00944FC}"/>
    <cellStyle name="20% - Ênfase2 21 8 2" xfId="25037" xr:uid="{0D49857E-3154-4935-9039-A10C22F8EEFD}"/>
    <cellStyle name="20% - Ênfase2 21 9" xfId="16986" xr:uid="{DA584A2B-886D-4ACA-A3E1-0C33F3F26916}"/>
    <cellStyle name="20% - Ênfase2 22" xfId="121" xr:uid="{96DC5910-8030-4415-A658-1BADE2931B90}"/>
    <cellStyle name="20% - Ênfase2 3" xfId="133" xr:uid="{9B64D0E3-0FCD-4369-9394-9A362B711570}"/>
    <cellStyle name="20% - Ênfase2 3 10" xfId="16999" xr:uid="{F034EEC1-0148-4175-B7BA-7BAE1CE756A5}"/>
    <cellStyle name="20% - Ênfase2 3 2" xfId="137" xr:uid="{E2A71E35-F4F3-4A37-BC6E-BFCE55B05C50}"/>
    <cellStyle name="20% - Ênfase2 3 2 2" xfId="1231" xr:uid="{E4116EF8-1BAC-48EF-9953-38FF5D9AD151}"/>
    <cellStyle name="20% - Ênfase2 3 2 2 2" xfId="5322" xr:uid="{6F70D314-5B70-47BE-9683-8A5133EFCA8C}"/>
    <cellStyle name="20% - Ênfase2 3 2 2 2 2" xfId="13599" xr:uid="{4DFF9DF8-2680-421B-9580-6E05BB3D3474}"/>
    <cellStyle name="20% - Ênfase2 3 2 2 2 2 2" xfId="30079" xr:uid="{1145944B-1D32-4682-A399-C5396760DDD4}"/>
    <cellStyle name="20% - Ênfase2 3 2 2 2 3" xfId="22042" xr:uid="{8CA65564-69D0-4C9A-B8AA-80D899A1BA16}"/>
    <cellStyle name="20% - Ênfase2 3 2 2 3" xfId="7347" xr:uid="{070E0D5F-91BA-4933-90DB-470BFBD089DB}"/>
    <cellStyle name="20% - Ênfase2 3 2 2 3 2" xfId="15624" xr:uid="{FA970977-8C99-4E56-B693-748987BF96AF}"/>
    <cellStyle name="20% - Ênfase2 3 2 2 3 2 2" xfId="32079" xr:uid="{CC9CAB8B-C5DC-4CFF-91A8-33D60508CC39}"/>
    <cellStyle name="20% - Ênfase2 3 2 2 3 3" xfId="24042" xr:uid="{F93E1C0B-C629-45F4-BF19-F1501B90DE9D}"/>
    <cellStyle name="20% - Ênfase2 3 2 2 4" xfId="3287" xr:uid="{383CF7B2-DCCB-422A-845A-DF915EB9F578}"/>
    <cellStyle name="20% - Ênfase2 3 2 2 4 2" xfId="11564" xr:uid="{5356D6BD-A062-43A3-8AFE-B3F6EF8D1683}"/>
    <cellStyle name="20% - Ênfase2 3 2 2 4 2 2" xfId="28074" xr:uid="{0EE9FAC8-D94A-4BD6-9ED0-9F9F48502D76}"/>
    <cellStyle name="20% - Ênfase2 3 2 2 4 3" xfId="20037" xr:uid="{EA1F3ADE-B4B1-4824-B10B-CCCB050D4B19}"/>
    <cellStyle name="20% - Ênfase2 3 2 2 5" xfId="9515" xr:uid="{290D04AB-2FF2-4C09-8C04-7591FFBFA4E4}"/>
    <cellStyle name="20% - Ênfase2 3 2 2 5 2" xfId="26059" xr:uid="{A4B400B1-8047-4AFC-83BE-52EFC422C4F9}"/>
    <cellStyle name="20% - Ênfase2 3 2 2 6" xfId="18020" xr:uid="{5CCC78C9-9467-4D30-86A9-729DA44EEEA1}"/>
    <cellStyle name="20% - Ênfase2 3 2 3" xfId="722" xr:uid="{DEFA2B23-8AF9-4563-A255-8FB6FBA17A27}"/>
    <cellStyle name="20% - Ênfase2 3 2 3 2" xfId="4826" xr:uid="{1B7627F1-EF99-4490-8422-73D0AD0485E2}"/>
    <cellStyle name="20% - Ênfase2 3 2 3 2 2" xfId="13103" xr:uid="{AF52B533-229B-4EAE-A520-7A1935781B84}"/>
    <cellStyle name="20% - Ênfase2 3 2 3 2 2 2" xfId="29583" xr:uid="{80DDAE60-9B6E-4BD4-84D5-F6CF03B47FDC}"/>
    <cellStyle name="20% - Ênfase2 3 2 3 2 3" xfId="21546" xr:uid="{9C479FD8-CA0B-4ABB-80D7-325EE6840116}"/>
    <cellStyle name="20% - Ênfase2 3 2 3 3" xfId="6851" xr:uid="{B8740583-B783-41D1-B315-CEA107B2E92C}"/>
    <cellStyle name="20% - Ênfase2 3 2 3 3 2" xfId="15128" xr:uid="{B80599A9-8CCC-4D1C-BE23-12D4A697B3D1}"/>
    <cellStyle name="20% - Ênfase2 3 2 3 3 2 2" xfId="31583" xr:uid="{4DD08C1A-0883-4E52-8561-B71023468503}"/>
    <cellStyle name="20% - Ênfase2 3 2 3 3 3" xfId="23546" xr:uid="{EEB14947-F153-4819-A7F6-DD26732681D9}"/>
    <cellStyle name="20% - Ênfase2 3 2 3 4" xfId="2782" xr:uid="{EEF1CD80-12DA-4DAF-8779-29AC43F2621D}"/>
    <cellStyle name="20% - Ênfase2 3 2 3 4 2" xfId="11059" xr:uid="{1CE665D5-AAF0-4202-962D-F04313759A9D}"/>
    <cellStyle name="20% - Ênfase2 3 2 3 4 2 2" xfId="27570" xr:uid="{622CC041-EFF5-4DD5-BB42-E4682A8AFB60}"/>
    <cellStyle name="20% - Ênfase2 3 2 3 4 3" xfId="19533" xr:uid="{CE4C7A54-F5FB-40BD-83AE-0FEFF9E5CAEC}"/>
    <cellStyle name="20% - Ênfase2 3 2 3 5" xfId="9011" xr:uid="{E0C41A56-45CD-4EBB-B84D-2CEEB56F65D9}"/>
    <cellStyle name="20% - Ênfase2 3 2 3 5 2" xfId="25555" xr:uid="{1E9E34C4-1B4B-4860-9219-ED7DC94E2942}"/>
    <cellStyle name="20% - Ênfase2 3 2 3 6" xfId="17513" xr:uid="{063230B7-4D37-4AD8-9285-BB6036D115BB}"/>
    <cellStyle name="20% - Ênfase2 3 2 4" xfId="1772" xr:uid="{015B1D66-FE60-447A-8D8D-5F51AD0078FA}"/>
    <cellStyle name="20% - Ênfase2 3 2 4 2" xfId="5859" xr:uid="{0A9CF57E-19B5-482C-B144-BBD7D5AB8D44}"/>
    <cellStyle name="20% - Ênfase2 3 2 4 2 2" xfId="14136" xr:uid="{E0439FAE-C91D-47A9-9C58-44449F0C1135}"/>
    <cellStyle name="20% - Ênfase2 3 2 4 2 2 2" xfId="30591" xr:uid="{60DAF100-F1A3-4021-B98C-DC37D11D07BB}"/>
    <cellStyle name="20% - Ênfase2 3 2 4 2 3" xfId="22554" xr:uid="{04BF4567-4CE0-4110-890B-8821C2599B39}"/>
    <cellStyle name="20% - Ênfase2 3 2 4 3" xfId="7859" xr:uid="{0755721F-947D-4C0D-922E-147010C7B59E}"/>
    <cellStyle name="20% - Ênfase2 3 2 4 3 2" xfId="16136" xr:uid="{237A4029-1070-4F74-A6EB-E3954CFD5ECD}"/>
    <cellStyle name="20% - Ênfase2 3 2 4 3 2 2" xfId="32591" xr:uid="{5EF2C461-0EA2-40D5-8872-770B34829DF5}"/>
    <cellStyle name="20% - Ênfase2 3 2 4 3 3" xfId="24554" xr:uid="{94B8233D-66CE-442C-B896-9F398C8A5A5F}"/>
    <cellStyle name="20% - Ênfase2 3 2 4 4" xfId="3825" xr:uid="{BA0F4619-D300-4354-99EF-EBA2DF38B84B}"/>
    <cellStyle name="20% - Ênfase2 3 2 4 4 2" xfId="12102" xr:uid="{78950563-7597-4ECB-8BD2-C0E1906D65B1}"/>
    <cellStyle name="20% - Ênfase2 3 2 4 4 2 2" xfId="28587" xr:uid="{1255B822-BD11-4A88-8A54-B6870B57C9A2}"/>
    <cellStyle name="20% - Ênfase2 3 2 4 4 3" xfId="20550" xr:uid="{2B3FA05F-0B9C-4770-99A1-01E6FCA88316}"/>
    <cellStyle name="20% - Ênfase2 3 2 4 5" xfId="10053" xr:uid="{D04E702F-7547-45B3-BDCD-4D6443984BC2}"/>
    <cellStyle name="20% - Ênfase2 3 2 4 5 2" xfId="26572" xr:uid="{6D9E4120-682D-4535-9B2D-D81BE3124571}"/>
    <cellStyle name="20% - Ênfase2 3 2 4 6" xfId="18534" xr:uid="{9E88C198-5CE5-46A6-90BB-A1A4E4CD65F5}"/>
    <cellStyle name="20% - Ênfase2 3 2 5" xfId="4322" xr:uid="{8E1AA82A-8941-4150-AD95-B25920F5D7B2}"/>
    <cellStyle name="20% - Ênfase2 3 2 5 2" xfId="12599" xr:uid="{0D441155-5143-49E0-9021-1DDC5F643B57}"/>
    <cellStyle name="20% - Ênfase2 3 2 5 2 2" xfId="29084" xr:uid="{0FF6BF7F-4BC7-44B5-98F6-21380727A913}"/>
    <cellStyle name="20% - Ênfase2 3 2 5 3" xfId="21047" xr:uid="{44166166-D694-4966-960E-94BCC7D77FBD}"/>
    <cellStyle name="20% - Ênfase2 3 2 6" xfId="6353" xr:uid="{31CF56F7-7E58-4EE3-AF77-C1445DC59884}"/>
    <cellStyle name="20% - Ênfase2 3 2 6 2" xfId="14630" xr:uid="{2ADAAC61-11D0-4DC2-84D7-DFB46A3D037F}"/>
    <cellStyle name="20% - Ênfase2 3 2 6 2 2" xfId="31085" xr:uid="{EB3D0B1E-25D3-475B-9643-9FAD916D0B49}"/>
    <cellStyle name="20% - Ênfase2 3 2 6 3" xfId="23048" xr:uid="{4A2908AB-CBE3-42C5-A1E7-A21691710131}"/>
    <cellStyle name="20% - Ênfase2 3 2 7" xfId="2273" xr:uid="{13768E19-811E-4900-9E30-C3C6CFB15715}"/>
    <cellStyle name="20% - Ênfase2 3 2 7 2" xfId="10550" xr:uid="{A4613201-825A-4DB9-B88E-17E8EDC263ED}"/>
    <cellStyle name="20% - Ênfase2 3 2 7 2 2" xfId="27068" xr:uid="{B1CB8797-E4CC-43A5-9C39-E60E2570114A}"/>
    <cellStyle name="20% - Ênfase2 3 2 7 3" xfId="19031" xr:uid="{0A0BDF84-F160-482E-A778-2CB8F3FB8209}"/>
    <cellStyle name="20% - Ênfase2 3 2 8" xfId="8504" xr:uid="{5AE85479-04CD-4C2A-B6FF-C4DDA79438F6}"/>
    <cellStyle name="20% - Ênfase2 3 2 8 2" xfId="25053" xr:uid="{0624A91E-B16B-4F28-BE4F-566F12ECBBEB}"/>
    <cellStyle name="20% - Ênfase2 3 2 9" xfId="17003" xr:uid="{4D8FC7A9-C351-4A85-9A0A-B841BBC5D0D8}"/>
    <cellStyle name="20% - Ênfase2 3 3" xfId="1227" xr:uid="{726D6A9A-D86B-4387-AC48-AAF43EE7A3DB}"/>
    <cellStyle name="20% - Ênfase2 3 3 2" xfId="5318" xr:uid="{D1E414E5-7677-43C7-A1F1-91AC62469FBE}"/>
    <cellStyle name="20% - Ênfase2 3 3 2 2" xfId="13595" xr:uid="{ABC76E0D-0659-410D-975F-6D60EC25A23A}"/>
    <cellStyle name="20% - Ênfase2 3 3 2 2 2" xfId="30075" xr:uid="{838B679A-70FF-446E-A7D4-4534A5F092A8}"/>
    <cellStyle name="20% - Ênfase2 3 3 2 3" xfId="22038" xr:uid="{2EB803CA-30F7-4500-926D-D0E7D66CDA69}"/>
    <cellStyle name="20% - Ênfase2 3 3 3" xfId="7343" xr:uid="{C674C71E-9790-4A49-A215-B3A6292A5516}"/>
    <cellStyle name="20% - Ênfase2 3 3 3 2" xfId="15620" xr:uid="{9690CA88-34FB-42B1-984B-E4F025432899}"/>
    <cellStyle name="20% - Ênfase2 3 3 3 2 2" xfId="32075" xr:uid="{B0AE07D1-C68F-41FC-97BC-5CA8AB264DCE}"/>
    <cellStyle name="20% - Ênfase2 3 3 3 3" xfId="24038" xr:uid="{872CC0A1-BF84-4A93-BB80-8CE7FD321C5A}"/>
    <cellStyle name="20% - Ênfase2 3 3 4" xfId="3283" xr:uid="{E7A32B51-3ADF-47AE-88A2-84ABC03D78A6}"/>
    <cellStyle name="20% - Ênfase2 3 3 4 2" xfId="11560" xr:uid="{D0013B71-6D03-4D21-A5CF-F21250B7039A}"/>
    <cellStyle name="20% - Ênfase2 3 3 4 2 2" xfId="28070" xr:uid="{216740F1-2FE9-4DB9-9161-A741ACBBAC0C}"/>
    <cellStyle name="20% - Ênfase2 3 3 4 3" xfId="20033" xr:uid="{A91886C4-03FB-4CFC-BB23-7B38951E89FD}"/>
    <cellStyle name="20% - Ênfase2 3 3 5" xfId="9511" xr:uid="{FEB08442-F0AB-4A34-B181-F94F7E1D858D}"/>
    <cellStyle name="20% - Ênfase2 3 3 5 2" xfId="26055" xr:uid="{EB10166F-7F92-45DA-8409-98B9963718F1}"/>
    <cellStyle name="20% - Ênfase2 3 3 6" xfId="18016" xr:uid="{84368A2F-D59C-4B55-92B9-784F4C90498A}"/>
    <cellStyle name="20% - Ênfase2 3 4" xfId="718" xr:uid="{BD50E463-3B59-4F2A-8491-E31576ECEB86}"/>
    <cellStyle name="20% - Ênfase2 3 4 2" xfId="4822" xr:uid="{1E7464EA-E8DC-4AD4-BFAC-2734E06D08F2}"/>
    <cellStyle name="20% - Ênfase2 3 4 2 2" xfId="13099" xr:uid="{E8A50800-1686-4569-8026-355B36115409}"/>
    <cellStyle name="20% - Ênfase2 3 4 2 2 2" xfId="29579" xr:uid="{E3D0182C-9897-4F33-A147-5F850642E9B4}"/>
    <cellStyle name="20% - Ênfase2 3 4 2 3" xfId="21542" xr:uid="{2392A88C-2A2F-47D2-AF72-B6263D700B09}"/>
    <cellStyle name="20% - Ênfase2 3 4 3" xfId="6847" xr:uid="{4BDB9135-DA62-4505-8477-867F0979D466}"/>
    <cellStyle name="20% - Ênfase2 3 4 3 2" xfId="15124" xr:uid="{F5690AC6-263A-482F-AFA3-4FAD4ADDEB49}"/>
    <cellStyle name="20% - Ênfase2 3 4 3 2 2" xfId="31579" xr:uid="{8DFA3DC6-ACA1-4CAE-AD5F-78381AF3C750}"/>
    <cellStyle name="20% - Ênfase2 3 4 3 3" xfId="23542" xr:uid="{E9726CA5-FB12-45EE-8C7F-2CF7671821CF}"/>
    <cellStyle name="20% - Ênfase2 3 4 4" xfId="2778" xr:uid="{CF2E38C1-C46F-47FB-ADBA-D9456D16F173}"/>
    <cellStyle name="20% - Ênfase2 3 4 4 2" xfId="11055" xr:uid="{59582A02-4689-459F-B5CE-8092FDDB12DA}"/>
    <cellStyle name="20% - Ênfase2 3 4 4 2 2" xfId="27566" xr:uid="{1746CDB4-90AA-4163-B64A-FFEEF5929C94}"/>
    <cellStyle name="20% - Ênfase2 3 4 4 3" xfId="19529" xr:uid="{49DA4982-36C9-474C-AD68-1120E8854B92}"/>
    <cellStyle name="20% - Ênfase2 3 4 5" xfId="9007" xr:uid="{C1F38656-9D6D-428E-84EE-AB1EADB4CDF0}"/>
    <cellStyle name="20% - Ênfase2 3 4 5 2" xfId="25551" xr:uid="{4DEE8D25-9438-411D-A158-8A50BEF1CC2B}"/>
    <cellStyle name="20% - Ênfase2 3 4 6" xfId="17509" xr:uid="{32A583D8-FDCB-4435-96E3-559442638C8E}"/>
    <cellStyle name="20% - Ênfase2 3 5" xfId="1768" xr:uid="{18DAE1E4-4A7E-4424-9314-1AFCA8BF850A}"/>
    <cellStyle name="20% - Ênfase2 3 5 2" xfId="5855" xr:uid="{2D34DAE0-EC4C-4F19-B531-67AB30197194}"/>
    <cellStyle name="20% - Ênfase2 3 5 2 2" xfId="14132" xr:uid="{3A75011A-CE70-4982-BB7F-A5A4942B7395}"/>
    <cellStyle name="20% - Ênfase2 3 5 2 2 2" xfId="30587" xr:uid="{0D423AE1-E523-457F-8143-C9D0C2A3369F}"/>
    <cellStyle name="20% - Ênfase2 3 5 2 3" xfId="22550" xr:uid="{35C8C574-A72F-4890-AFA4-2E6F4ECE9429}"/>
    <cellStyle name="20% - Ênfase2 3 5 3" xfId="7855" xr:uid="{E166941B-B6CA-4F8A-BF0F-B50A136924F7}"/>
    <cellStyle name="20% - Ênfase2 3 5 3 2" xfId="16132" xr:uid="{DCBECA83-1722-4D72-A5E2-0CBC8B8A2671}"/>
    <cellStyle name="20% - Ênfase2 3 5 3 2 2" xfId="32587" xr:uid="{DA5936BF-C21E-4B1D-AF2F-C00A2D69DE0F}"/>
    <cellStyle name="20% - Ênfase2 3 5 3 3" xfId="24550" xr:uid="{F11D4C1D-85C6-4B1A-A0EF-327D42E4D47C}"/>
    <cellStyle name="20% - Ênfase2 3 5 4" xfId="3821" xr:uid="{6AB8C8D0-91ED-44BC-953D-ED1EB05C249A}"/>
    <cellStyle name="20% - Ênfase2 3 5 4 2" xfId="12098" xr:uid="{4DF13604-1344-4C34-97A5-4A11C282C29E}"/>
    <cellStyle name="20% - Ênfase2 3 5 4 2 2" xfId="28583" xr:uid="{37AE8F2F-8BDF-4C7E-ABA7-EADB5E0E0975}"/>
    <cellStyle name="20% - Ênfase2 3 5 4 3" xfId="20546" xr:uid="{6927383B-9F22-4AA7-B9EB-DF601844066D}"/>
    <cellStyle name="20% - Ênfase2 3 5 5" xfId="10049" xr:uid="{F7F43D39-2B95-425D-B762-01E134311771}"/>
    <cellStyle name="20% - Ênfase2 3 5 5 2" xfId="26568" xr:uid="{8C572D62-700F-4391-914E-81E64BAF84FA}"/>
    <cellStyle name="20% - Ênfase2 3 5 6" xfId="18530" xr:uid="{C2F0E790-F0BC-4359-A048-880830CA3A00}"/>
    <cellStyle name="20% - Ênfase2 3 6" xfId="4318" xr:uid="{EFEDC972-073A-4535-B47C-3183BB701B45}"/>
    <cellStyle name="20% - Ênfase2 3 6 2" xfId="12595" xr:uid="{47E9A6E3-64EA-4457-8663-1CA38EA1FE38}"/>
    <cellStyle name="20% - Ênfase2 3 6 2 2" xfId="29080" xr:uid="{9FB2E396-CFA2-45DF-AEE2-09A0B9AFCBC9}"/>
    <cellStyle name="20% - Ênfase2 3 6 3" xfId="21043" xr:uid="{EA6C458B-824D-4227-9BD8-FC446E3276FA}"/>
    <cellStyle name="20% - Ênfase2 3 7" xfId="6349" xr:uid="{30ECC547-E5AC-4378-B2B5-FB4FE64835CC}"/>
    <cellStyle name="20% - Ênfase2 3 7 2" xfId="14626" xr:uid="{64ED5CFD-F119-4354-B4BC-53D907A33B63}"/>
    <cellStyle name="20% - Ênfase2 3 7 2 2" xfId="31081" xr:uid="{8FADDF3C-1646-46F3-9FD2-E04CC0D9331A}"/>
    <cellStyle name="20% - Ênfase2 3 7 3" xfId="23044" xr:uid="{640E417A-A253-4915-A06B-C9E5273D8F3D}"/>
    <cellStyle name="20% - Ênfase2 3 8" xfId="2269" xr:uid="{51A78236-6031-420A-9AEA-FB4F6011984F}"/>
    <cellStyle name="20% - Ênfase2 3 8 2" xfId="10546" xr:uid="{E39D5AA9-C2C0-4001-8674-FE85E8096A0E}"/>
    <cellStyle name="20% - Ênfase2 3 8 2 2" xfId="27064" xr:uid="{B7351004-1E8E-40FF-AED6-B48E98BC3B53}"/>
    <cellStyle name="20% - Ênfase2 3 8 3" xfId="19027" xr:uid="{E9717AC1-0049-4CF5-893B-A202D23B9A43}"/>
    <cellStyle name="20% - Ênfase2 3 9" xfId="8500" xr:uid="{E46BA4C8-E9FD-4C13-9E46-ECEB97B355A3}"/>
    <cellStyle name="20% - Ênfase2 3 9 2" xfId="25049" xr:uid="{3B6553BD-5755-4B69-BA9E-23AB5A3E1D93}"/>
    <cellStyle name="20% - Ênfase2 4" xfId="138" xr:uid="{7428453B-3B47-4724-A1FF-13AC779C8BBD}"/>
    <cellStyle name="20% - Ênfase2 4 10" xfId="17004" xr:uid="{F59DE780-2A20-4FED-83BD-D2C4FAEC733B}"/>
    <cellStyle name="20% - Ênfase2 4 2" xfId="90" xr:uid="{7CD75AA7-22F6-400F-99EE-4C8BC3FAB4D9}"/>
    <cellStyle name="20% - Ênfase2 4 2 2" xfId="1187" xr:uid="{D9138989-7A5E-47D8-8C39-ED479EDFD7AE}"/>
    <cellStyle name="20% - Ênfase2 4 2 2 2" xfId="5278" xr:uid="{70321A00-F81F-4930-B9B4-859DB982B1B3}"/>
    <cellStyle name="20% - Ênfase2 4 2 2 2 2" xfId="13555" xr:uid="{823A7C12-E5A7-4200-A0ED-7F636379DF86}"/>
    <cellStyle name="20% - Ênfase2 4 2 2 2 2 2" xfId="30035" xr:uid="{1406EECF-F9F3-402D-9BC5-B00B3C37A54C}"/>
    <cellStyle name="20% - Ênfase2 4 2 2 2 3" xfId="21998" xr:uid="{480A64F7-5D24-4540-B711-79EE5D4B877C}"/>
    <cellStyle name="20% - Ênfase2 4 2 2 3" xfId="7303" xr:uid="{300F431C-EAED-4860-B181-628EB35443FF}"/>
    <cellStyle name="20% - Ênfase2 4 2 2 3 2" xfId="15580" xr:uid="{5C837B4F-2359-431E-94E2-DFA38074C606}"/>
    <cellStyle name="20% - Ênfase2 4 2 2 3 2 2" xfId="32035" xr:uid="{711811AF-083B-415D-B261-CC29A95F4463}"/>
    <cellStyle name="20% - Ênfase2 4 2 2 3 3" xfId="23998" xr:uid="{DBCEB858-08F7-4C51-844B-5D4225C88B32}"/>
    <cellStyle name="20% - Ênfase2 4 2 2 4" xfId="3243" xr:uid="{2D28DC81-2B99-4873-A490-8C9B74ACAE8E}"/>
    <cellStyle name="20% - Ênfase2 4 2 2 4 2" xfId="11520" xr:uid="{B64334AD-51A4-4A60-BDAF-3F016192DA93}"/>
    <cellStyle name="20% - Ênfase2 4 2 2 4 2 2" xfId="28030" xr:uid="{C22FD167-0768-492A-BB32-600C4F688DC7}"/>
    <cellStyle name="20% - Ênfase2 4 2 2 4 3" xfId="19993" xr:uid="{7BF351AA-A38F-4718-BEE8-2410EB6106BD}"/>
    <cellStyle name="20% - Ênfase2 4 2 2 5" xfId="9471" xr:uid="{55690EBD-5E56-43F7-B724-B607E03D5C84}"/>
    <cellStyle name="20% - Ênfase2 4 2 2 5 2" xfId="26015" xr:uid="{9303F7C2-F2CA-457B-80E9-D3F483005DC7}"/>
    <cellStyle name="20% - Ênfase2 4 2 2 6" xfId="17976" xr:uid="{D5FE5775-FE87-419B-B127-CF674EC0F3AA}"/>
    <cellStyle name="20% - Ênfase2 4 2 3" xfId="677" xr:uid="{88501750-A94C-4B75-ADCD-91A02392D831}"/>
    <cellStyle name="20% - Ênfase2 4 2 3 2" xfId="4782" xr:uid="{4CF00C4D-509E-4DBE-B1C6-5DB0A6356E10}"/>
    <cellStyle name="20% - Ênfase2 4 2 3 2 2" xfId="13059" xr:uid="{14CBA6B9-13A1-4A1C-9126-74054E71A08B}"/>
    <cellStyle name="20% - Ênfase2 4 2 3 2 2 2" xfId="29539" xr:uid="{C542B24F-2EAE-4527-A609-9396F93C945E}"/>
    <cellStyle name="20% - Ênfase2 4 2 3 2 3" xfId="21502" xr:uid="{D5B672EA-1D38-48B9-A543-AD2215710201}"/>
    <cellStyle name="20% - Ênfase2 4 2 3 3" xfId="6807" xr:uid="{2BCF366C-11FF-4CD1-B864-C4C7A11599FA}"/>
    <cellStyle name="20% - Ênfase2 4 2 3 3 2" xfId="15084" xr:uid="{CB2CC631-9F41-468D-BA6D-52A831FABE77}"/>
    <cellStyle name="20% - Ênfase2 4 2 3 3 2 2" xfId="31539" xr:uid="{AE568D07-BDDE-4FFC-8280-12D45DE9E2F3}"/>
    <cellStyle name="20% - Ênfase2 4 2 3 3 3" xfId="23502" xr:uid="{A4BE1EA1-9267-48F7-9D18-716DC4E1A357}"/>
    <cellStyle name="20% - Ênfase2 4 2 3 4" xfId="2737" xr:uid="{72A00611-8E36-4D91-A96B-20E04AB99DD2}"/>
    <cellStyle name="20% - Ênfase2 4 2 3 4 2" xfId="11014" xr:uid="{864D301B-DA40-4377-98D9-F5F503DE24F3}"/>
    <cellStyle name="20% - Ênfase2 4 2 3 4 2 2" xfId="27525" xr:uid="{FEAB368E-B706-45DF-A2A5-5755151F8FB7}"/>
    <cellStyle name="20% - Ênfase2 4 2 3 4 3" xfId="19488" xr:uid="{4DEF8C77-B3E8-4048-8B0F-90709F3251D9}"/>
    <cellStyle name="20% - Ênfase2 4 2 3 5" xfId="8966" xr:uid="{D8E6C232-0540-417E-9D28-68A1DC66A923}"/>
    <cellStyle name="20% - Ênfase2 4 2 3 5 2" xfId="25510" xr:uid="{C61B73DF-FBC8-40AD-96BC-FBDF035A464A}"/>
    <cellStyle name="20% - Ênfase2 4 2 3 6" xfId="17468" xr:uid="{68CC6ABF-7BF8-495C-B8B4-D8F5552E9D9F}"/>
    <cellStyle name="20% - Ênfase2 4 2 4" xfId="1728" xr:uid="{94A50B6C-1E25-41CF-A635-6746EA3609E8}"/>
    <cellStyle name="20% - Ênfase2 4 2 4 2" xfId="5815" xr:uid="{2EEB8293-891F-4A76-9F14-AC36893FCF74}"/>
    <cellStyle name="20% - Ênfase2 4 2 4 2 2" xfId="14092" xr:uid="{07FBB0BF-1CDE-4271-867B-E28421585F58}"/>
    <cellStyle name="20% - Ênfase2 4 2 4 2 2 2" xfId="30547" xr:uid="{A39BE912-ECB4-4731-9B07-D03337B4D2E1}"/>
    <cellStyle name="20% - Ênfase2 4 2 4 2 3" xfId="22510" xr:uid="{9718B99F-4FA9-4F75-93BE-2154AAC0ED74}"/>
    <cellStyle name="20% - Ênfase2 4 2 4 3" xfId="7815" xr:uid="{560DE6EF-5045-4DE9-9A9C-61622EB741B6}"/>
    <cellStyle name="20% - Ênfase2 4 2 4 3 2" xfId="16092" xr:uid="{234E9EA9-052C-4B00-AD32-7865DE6D2A37}"/>
    <cellStyle name="20% - Ênfase2 4 2 4 3 2 2" xfId="32547" xr:uid="{A47D53D2-4D6C-469B-9AF3-618EA7B3BF3A}"/>
    <cellStyle name="20% - Ênfase2 4 2 4 3 3" xfId="24510" xr:uid="{3881795C-1E79-4630-B6C2-8ABDCE05EB54}"/>
    <cellStyle name="20% - Ênfase2 4 2 4 4" xfId="3781" xr:uid="{DF52E7E5-21A6-437A-A6A9-739EF9CCFA0F}"/>
    <cellStyle name="20% - Ênfase2 4 2 4 4 2" xfId="12058" xr:uid="{948BDE50-0811-4D9F-B4A9-B35350E7B465}"/>
    <cellStyle name="20% - Ênfase2 4 2 4 4 2 2" xfId="28543" xr:uid="{63AFA260-7FE5-4C41-9305-C08CFF14B107}"/>
    <cellStyle name="20% - Ênfase2 4 2 4 4 3" xfId="20506" xr:uid="{C5A71495-284E-410C-83F7-CC493F6509E4}"/>
    <cellStyle name="20% - Ênfase2 4 2 4 5" xfId="10009" xr:uid="{D690F4B7-C473-4C22-83F4-5F6DBF3E1479}"/>
    <cellStyle name="20% - Ênfase2 4 2 4 5 2" xfId="26528" xr:uid="{5C15B361-E7C1-42E5-81CA-E929D528787A}"/>
    <cellStyle name="20% - Ênfase2 4 2 4 6" xfId="18490" xr:uid="{EEA26F44-23FD-4EF9-988C-1AEA438EBE40}"/>
    <cellStyle name="20% - Ênfase2 4 2 5" xfId="4278" xr:uid="{E4A085FA-5D44-4644-8F42-5EBDFC5365C1}"/>
    <cellStyle name="20% - Ênfase2 4 2 5 2" xfId="12555" xr:uid="{D7F0E7AA-7DE6-4181-9DDE-DD9B5EA0E417}"/>
    <cellStyle name="20% - Ênfase2 4 2 5 2 2" xfId="29040" xr:uid="{4910A76A-CD0C-44BC-8274-26B1CFFB8653}"/>
    <cellStyle name="20% - Ênfase2 4 2 5 3" xfId="21003" xr:uid="{34DC0644-E60E-4FF6-8B71-1B19974988AA}"/>
    <cellStyle name="20% - Ênfase2 4 2 6" xfId="6309" xr:uid="{42B32F26-4C21-4EC2-82AF-A11E6CF49DF3}"/>
    <cellStyle name="20% - Ênfase2 4 2 6 2" xfId="14586" xr:uid="{506364AD-BCB9-4318-8A14-B36C1770A651}"/>
    <cellStyle name="20% - Ênfase2 4 2 6 2 2" xfId="31041" xr:uid="{EAA92D9C-D3D9-4497-BA8D-CB83DA1CAA6F}"/>
    <cellStyle name="20% - Ênfase2 4 2 6 3" xfId="23004" xr:uid="{201FCDE2-1FF0-45FC-8D73-9C2996C14334}"/>
    <cellStyle name="20% - Ênfase2 4 2 7" xfId="2229" xr:uid="{DE089A25-260D-4269-B872-3DB1E85DD4EA}"/>
    <cellStyle name="20% - Ênfase2 4 2 7 2" xfId="10506" xr:uid="{E25665B9-0F88-4D76-B9A7-3A785DE27C3C}"/>
    <cellStyle name="20% - Ênfase2 4 2 7 2 2" xfId="27024" xr:uid="{2BA1ED20-536F-4318-9235-FAD4EC72B84F}"/>
    <cellStyle name="20% - Ênfase2 4 2 7 3" xfId="18987" xr:uid="{91072E1C-303B-43DF-94A3-3D450922C858}"/>
    <cellStyle name="20% - Ênfase2 4 2 8" xfId="8460" xr:uid="{8B7B463A-ED0C-4F0F-993B-FCD842C6A92D}"/>
    <cellStyle name="20% - Ênfase2 4 2 8 2" xfId="25009" xr:uid="{F6E0FFAD-475F-487E-A06D-7D4E3E50189C}"/>
    <cellStyle name="20% - Ênfase2 4 2 9" xfId="16958" xr:uid="{9F4AB649-6C23-4E0E-9FEB-9A6C67143F13}"/>
    <cellStyle name="20% - Ênfase2 4 3" xfId="1232" xr:uid="{8A4243D7-A60C-476D-A299-9769A33CF96B}"/>
    <cellStyle name="20% - Ênfase2 4 3 2" xfId="5323" xr:uid="{8647D17E-0793-4843-A589-E65EE73D8AD8}"/>
    <cellStyle name="20% - Ênfase2 4 3 2 2" xfId="13600" xr:uid="{8FE47A51-D0FC-4FAC-AF09-AA8A3E79482A}"/>
    <cellStyle name="20% - Ênfase2 4 3 2 2 2" xfId="30080" xr:uid="{1265C58D-3ED0-440C-B258-32FD705953A9}"/>
    <cellStyle name="20% - Ênfase2 4 3 2 3" xfId="22043" xr:uid="{892748DC-3ED0-463C-9099-866DF01BE168}"/>
    <cellStyle name="20% - Ênfase2 4 3 3" xfId="7348" xr:uid="{F68107A2-B096-4943-8C40-13CDF9372774}"/>
    <cellStyle name="20% - Ênfase2 4 3 3 2" xfId="15625" xr:uid="{5A79DC56-E105-425C-9ABA-8C3D03A6AABD}"/>
    <cellStyle name="20% - Ênfase2 4 3 3 2 2" xfId="32080" xr:uid="{901BFCB7-CA09-45C1-A9D3-CBB9C06ECCC9}"/>
    <cellStyle name="20% - Ênfase2 4 3 3 3" xfId="24043" xr:uid="{7AD63A13-FC92-4CD5-84E1-A519BD1015DB}"/>
    <cellStyle name="20% - Ênfase2 4 3 4" xfId="3288" xr:uid="{18F01393-F5BF-42B5-BB9C-9E628815C104}"/>
    <cellStyle name="20% - Ênfase2 4 3 4 2" xfId="11565" xr:uid="{12D41244-8F06-4B27-BC3D-9F149602927E}"/>
    <cellStyle name="20% - Ênfase2 4 3 4 2 2" xfId="28075" xr:uid="{A0BC268B-3C40-41D6-BFAF-3ED1A6B9D90E}"/>
    <cellStyle name="20% - Ênfase2 4 3 4 3" xfId="20038" xr:uid="{563F6939-A6A1-44AF-AE44-3A8040B5805F}"/>
    <cellStyle name="20% - Ênfase2 4 3 5" xfId="9516" xr:uid="{81418F74-1530-4614-B46A-6761A73E7509}"/>
    <cellStyle name="20% - Ênfase2 4 3 5 2" xfId="26060" xr:uid="{6B214893-7D38-4C1C-907B-04EA09A9D6AE}"/>
    <cellStyle name="20% - Ênfase2 4 3 6" xfId="18021" xr:uid="{4EDE3C97-B840-4498-9DF6-D5768861BE8C}"/>
    <cellStyle name="20% - Ênfase2 4 4" xfId="723" xr:uid="{D2659BE5-896A-4EF6-A40B-29D8650EC46C}"/>
    <cellStyle name="20% - Ênfase2 4 4 2" xfId="4827" xr:uid="{A65DB19B-CD75-4913-AAB7-346F82C41225}"/>
    <cellStyle name="20% - Ênfase2 4 4 2 2" xfId="13104" xr:uid="{EE1D84CD-261D-4655-B8CD-590E2DD19A5C}"/>
    <cellStyle name="20% - Ênfase2 4 4 2 2 2" xfId="29584" xr:uid="{07551D9E-FE9C-4513-8D7E-6977EEFBB014}"/>
    <cellStyle name="20% - Ênfase2 4 4 2 3" xfId="21547" xr:uid="{E899A76E-3118-420E-8A1B-A40146F9EFA3}"/>
    <cellStyle name="20% - Ênfase2 4 4 3" xfId="6852" xr:uid="{43BE49D1-FC35-45C9-909E-26063016692F}"/>
    <cellStyle name="20% - Ênfase2 4 4 3 2" xfId="15129" xr:uid="{09E5AA8A-2DB7-4600-B78C-004AA4503E10}"/>
    <cellStyle name="20% - Ênfase2 4 4 3 2 2" xfId="31584" xr:uid="{5D8D3CD1-31BD-4B17-832A-440229052CE1}"/>
    <cellStyle name="20% - Ênfase2 4 4 3 3" xfId="23547" xr:uid="{0324CF1F-1D3D-452B-B2E0-4729566DFC04}"/>
    <cellStyle name="20% - Ênfase2 4 4 4" xfId="2783" xr:uid="{45E056C8-B82D-40BD-878F-E0512157D741}"/>
    <cellStyle name="20% - Ênfase2 4 4 4 2" xfId="11060" xr:uid="{6983B4B2-26AD-4E36-876C-8DBAB87CEBD0}"/>
    <cellStyle name="20% - Ênfase2 4 4 4 2 2" xfId="27571" xr:uid="{FA2ED3AC-EA11-4EB0-AD0C-44745C0A417E}"/>
    <cellStyle name="20% - Ênfase2 4 4 4 3" xfId="19534" xr:uid="{5E2A3A57-8C71-4942-9AE7-9CB269C814D9}"/>
    <cellStyle name="20% - Ênfase2 4 4 5" xfId="9012" xr:uid="{694F24AB-BFA2-4DC3-ACEB-B8DD7A3F84AB}"/>
    <cellStyle name="20% - Ênfase2 4 4 5 2" xfId="25556" xr:uid="{DAD84624-06CD-4DF3-ABC9-87D11A740109}"/>
    <cellStyle name="20% - Ênfase2 4 4 6" xfId="17514" xr:uid="{1191969B-68FE-48DB-B2E8-073D5469EF88}"/>
    <cellStyle name="20% - Ênfase2 4 5" xfId="1773" xr:uid="{D1E2D930-E573-49C8-8075-8F99A996710E}"/>
    <cellStyle name="20% - Ênfase2 4 5 2" xfId="5860" xr:uid="{ECF10461-A290-405E-A450-EF5FC2F3B2A8}"/>
    <cellStyle name="20% - Ênfase2 4 5 2 2" xfId="14137" xr:uid="{EBE5D214-6E0F-47AE-8740-62680D66932F}"/>
    <cellStyle name="20% - Ênfase2 4 5 2 2 2" xfId="30592" xr:uid="{140397F3-2EFD-430B-A9C0-583C9711D02D}"/>
    <cellStyle name="20% - Ênfase2 4 5 2 3" xfId="22555" xr:uid="{41AB78EB-5B78-4630-8108-13607BD6870A}"/>
    <cellStyle name="20% - Ênfase2 4 5 3" xfId="7860" xr:uid="{9D700226-7D92-498B-94B7-B1DCC8457D5B}"/>
    <cellStyle name="20% - Ênfase2 4 5 3 2" xfId="16137" xr:uid="{A4701D9E-B9B5-45E0-A389-6A8FB830693C}"/>
    <cellStyle name="20% - Ênfase2 4 5 3 2 2" xfId="32592" xr:uid="{6E8125E4-E6FF-436C-A0BC-AED4D48F8871}"/>
    <cellStyle name="20% - Ênfase2 4 5 3 3" xfId="24555" xr:uid="{00B87C08-A2E9-4930-BD35-2B4399664E20}"/>
    <cellStyle name="20% - Ênfase2 4 5 4" xfId="3826" xr:uid="{65B7B2F9-A048-49B8-9C3A-42B7A6C9A802}"/>
    <cellStyle name="20% - Ênfase2 4 5 4 2" xfId="12103" xr:uid="{9A6B56BF-CD1A-4493-9664-B1E8633121E0}"/>
    <cellStyle name="20% - Ênfase2 4 5 4 2 2" xfId="28588" xr:uid="{8B9B3D25-9951-45DC-B674-CA3E751788A7}"/>
    <cellStyle name="20% - Ênfase2 4 5 4 3" xfId="20551" xr:uid="{F0B68096-1B43-40FC-A2F6-AE1FD0B61345}"/>
    <cellStyle name="20% - Ênfase2 4 5 5" xfId="10054" xr:uid="{0AA5CE22-3D82-4144-AA2A-F98DC2A5F8CB}"/>
    <cellStyle name="20% - Ênfase2 4 5 5 2" xfId="26573" xr:uid="{2CB95E2E-5383-41EF-B6AF-5AA5ACD47BA7}"/>
    <cellStyle name="20% - Ênfase2 4 5 6" xfId="18535" xr:uid="{1E1C5446-8253-4FFA-9C72-910EAEB3A060}"/>
    <cellStyle name="20% - Ênfase2 4 6" xfId="4323" xr:uid="{112CFE51-4FF7-4490-A009-C7321DA9C0A5}"/>
    <cellStyle name="20% - Ênfase2 4 6 2" xfId="12600" xr:uid="{B8A8C918-3178-43F6-8E19-2F6A5EAE4FEB}"/>
    <cellStyle name="20% - Ênfase2 4 6 2 2" xfId="29085" xr:uid="{59C02424-715E-4011-A63A-5A79779F824F}"/>
    <cellStyle name="20% - Ênfase2 4 6 3" xfId="21048" xr:uid="{6AF22947-FF4B-4EBF-912B-71B1B2E8E703}"/>
    <cellStyle name="20% - Ênfase2 4 7" xfId="6354" xr:uid="{57089B7D-BAED-4953-92E6-78CE3616CEC0}"/>
    <cellStyle name="20% - Ênfase2 4 7 2" xfId="14631" xr:uid="{25A3181E-37D1-429D-A4C2-90EDECE9D3AC}"/>
    <cellStyle name="20% - Ênfase2 4 7 2 2" xfId="31086" xr:uid="{F00767FE-0107-4D28-B9CB-53835D752399}"/>
    <cellStyle name="20% - Ênfase2 4 7 3" xfId="23049" xr:uid="{1C3EFBC1-44F1-4BD5-9001-942E90ECEBE8}"/>
    <cellStyle name="20% - Ênfase2 4 8" xfId="2274" xr:uid="{B13EB593-4A92-44BF-9AB7-4A094A677FC1}"/>
    <cellStyle name="20% - Ênfase2 4 8 2" xfId="10551" xr:uid="{F5A68E5D-44F6-4B02-A734-7AC2FAD98B31}"/>
    <cellStyle name="20% - Ênfase2 4 8 2 2" xfId="27069" xr:uid="{23D5FE9C-D004-4AFF-9769-AD32C9C7C282}"/>
    <cellStyle name="20% - Ênfase2 4 8 3" xfId="19032" xr:uid="{2931F585-DF2B-4AED-91AC-A1113ACD4133}"/>
    <cellStyle name="20% - Ênfase2 4 9" xfId="8505" xr:uid="{2905E9E8-7C28-4573-97B6-1D2424282D7E}"/>
    <cellStyle name="20% - Ênfase2 4 9 2" xfId="25054" xr:uid="{4809E1BF-A254-45E7-ABF9-DC6AC06AD38E}"/>
    <cellStyle name="20% - Ênfase2 5" xfId="141" xr:uid="{E6CCC13E-4AFC-45BE-9AAF-04AAACD7BC6B}"/>
    <cellStyle name="20% - Ênfase2 5 10" xfId="17007" xr:uid="{D6DE00E8-6344-4FAC-A4AA-714B225957DD}"/>
    <cellStyle name="20% - Ênfase2 5 2" xfId="146" xr:uid="{50B8FE71-0E7D-4375-9184-A4DD4F3DAA5B}"/>
    <cellStyle name="20% - Ênfase2 5 2 2" xfId="1240" xr:uid="{51F10FD4-CB24-46CE-BF1D-4E1CB6BBCF0F}"/>
    <cellStyle name="20% - Ênfase2 5 2 2 2" xfId="5331" xr:uid="{9895E3B0-2125-456A-AF1A-D70BB89A1047}"/>
    <cellStyle name="20% - Ênfase2 5 2 2 2 2" xfId="13608" xr:uid="{F7A3DF73-3113-4C75-B839-6E951AE8350D}"/>
    <cellStyle name="20% - Ênfase2 5 2 2 2 2 2" xfId="30088" xr:uid="{F3FD650A-1EF6-483F-9263-B2D076B163E8}"/>
    <cellStyle name="20% - Ênfase2 5 2 2 2 3" xfId="22051" xr:uid="{22D93BE3-5DE3-4141-932B-1369BA3D2859}"/>
    <cellStyle name="20% - Ênfase2 5 2 2 3" xfId="7356" xr:uid="{823222C4-3B4C-478F-AF9E-DAC6E3E4DA76}"/>
    <cellStyle name="20% - Ênfase2 5 2 2 3 2" xfId="15633" xr:uid="{F5F55D5D-49F3-4F45-AB40-8487A19D7187}"/>
    <cellStyle name="20% - Ênfase2 5 2 2 3 2 2" xfId="32088" xr:uid="{9FAC4FBA-6D5C-43A2-A6B9-F191E67EFDCA}"/>
    <cellStyle name="20% - Ênfase2 5 2 2 3 3" xfId="24051" xr:uid="{A3F58C35-F0C4-484F-847C-2300D6D30AFF}"/>
    <cellStyle name="20% - Ênfase2 5 2 2 4" xfId="3296" xr:uid="{1C10D3A0-1ABC-4E54-B1C7-DFCF8D85D98F}"/>
    <cellStyle name="20% - Ênfase2 5 2 2 4 2" xfId="11573" xr:uid="{D77AC358-C9DC-4203-BC77-DE482396D4C1}"/>
    <cellStyle name="20% - Ênfase2 5 2 2 4 2 2" xfId="28083" xr:uid="{246AA7EB-F181-4643-859C-63E5C6DE0FD9}"/>
    <cellStyle name="20% - Ênfase2 5 2 2 4 3" xfId="20046" xr:uid="{572B9226-6479-4709-9B70-009FA7D050FE}"/>
    <cellStyle name="20% - Ênfase2 5 2 2 5" xfId="9524" xr:uid="{C8BE28EC-D4A2-4658-AEE9-650F3195A50C}"/>
    <cellStyle name="20% - Ênfase2 5 2 2 5 2" xfId="26068" xr:uid="{F8B9F6EE-0DDB-4DF7-8161-A97E37B52123}"/>
    <cellStyle name="20% - Ênfase2 5 2 2 6" xfId="18029" xr:uid="{15EC6066-6D99-4920-A8BA-EFA19E01598F}"/>
    <cellStyle name="20% - Ênfase2 5 2 3" xfId="731" xr:uid="{C8BAAF41-2C7C-4679-A9E7-35D82558E3DC}"/>
    <cellStyle name="20% - Ênfase2 5 2 3 2" xfId="4835" xr:uid="{59B0BC7E-A88B-4E2A-826A-F8828A833BE0}"/>
    <cellStyle name="20% - Ênfase2 5 2 3 2 2" xfId="13112" xr:uid="{17A1117E-9287-4B47-87B4-D8A48289914B}"/>
    <cellStyle name="20% - Ênfase2 5 2 3 2 2 2" xfId="29592" xr:uid="{6BEDA8F4-3840-47F2-9992-7145BA0D8369}"/>
    <cellStyle name="20% - Ênfase2 5 2 3 2 3" xfId="21555" xr:uid="{979E3FB5-A473-4A0C-B0B4-7BE6393F436D}"/>
    <cellStyle name="20% - Ênfase2 5 2 3 3" xfId="6860" xr:uid="{6B763169-0A26-4EDE-B65C-5112C9824959}"/>
    <cellStyle name="20% - Ênfase2 5 2 3 3 2" xfId="15137" xr:uid="{375CC818-2552-4A55-BD4A-D51DD70C9CB8}"/>
    <cellStyle name="20% - Ênfase2 5 2 3 3 2 2" xfId="31592" xr:uid="{C9C3C2FC-352C-488C-A1AA-67FAA7F69118}"/>
    <cellStyle name="20% - Ênfase2 5 2 3 3 3" xfId="23555" xr:uid="{BC08C96E-9FD3-4988-A0FC-F765A6CB0B47}"/>
    <cellStyle name="20% - Ênfase2 5 2 3 4" xfId="2791" xr:uid="{6A24A428-EC2B-40D9-A1FC-040C0FBF4C60}"/>
    <cellStyle name="20% - Ênfase2 5 2 3 4 2" xfId="11068" xr:uid="{C6A16F48-AB87-4945-AA95-DE2CF0EAC62C}"/>
    <cellStyle name="20% - Ênfase2 5 2 3 4 2 2" xfId="27579" xr:uid="{B51D984E-EAF7-4DA4-B923-8400187D7303}"/>
    <cellStyle name="20% - Ênfase2 5 2 3 4 3" xfId="19542" xr:uid="{D876511D-D8DD-47CE-9E80-2DC5C7473566}"/>
    <cellStyle name="20% - Ênfase2 5 2 3 5" xfId="9020" xr:uid="{8AA75505-72F8-4F65-A8F7-C35565DBF420}"/>
    <cellStyle name="20% - Ênfase2 5 2 3 5 2" xfId="25564" xr:uid="{558A3C1F-72F4-4AE4-8FB4-A6BEC9793936}"/>
    <cellStyle name="20% - Ênfase2 5 2 3 6" xfId="17522" xr:uid="{F2BFDEF6-BAAA-4AAF-B81F-F25278EF67DE}"/>
    <cellStyle name="20% - Ênfase2 5 2 4" xfId="1781" xr:uid="{0BFC799E-9BF9-43C7-B2F5-1E6C760FD18F}"/>
    <cellStyle name="20% - Ênfase2 5 2 4 2" xfId="5868" xr:uid="{7C640676-1795-4C1F-A69C-75A3E48759EA}"/>
    <cellStyle name="20% - Ênfase2 5 2 4 2 2" xfId="14145" xr:uid="{43049374-8DAD-4335-B0B2-D4328DFEDE52}"/>
    <cellStyle name="20% - Ênfase2 5 2 4 2 2 2" xfId="30600" xr:uid="{52745C09-665E-45EF-9C3C-A8DA4F3143EE}"/>
    <cellStyle name="20% - Ênfase2 5 2 4 2 3" xfId="22563" xr:uid="{8422ABFD-3C88-4528-B55E-23976AE3D4E9}"/>
    <cellStyle name="20% - Ênfase2 5 2 4 3" xfId="7868" xr:uid="{4A625A4A-F8F4-4F30-9564-3EF92285D488}"/>
    <cellStyle name="20% - Ênfase2 5 2 4 3 2" xfId="16145" xr:uid="{0C08B1D6-750B-431B-AD29-1A5B6E285409}"/>
    <cellStyle name="20% - Ênfase2 5 2 4 3 2 2" xfId="32600" xr:uid="{6C560543-45C3-495E-AC48-F1D6B3F5807A}"/>
    <cellStyle name="20% - Ênfase2 5 2 4 3 3" xfId="24563" xr:uid="{12455409-FF21-4C1A-9571-4F8E65621D2E}"/>
    <cellStyle name="20% - Ênfase2 5 2 4 4" xfId="3834" xr:uid="{6BC77525-E56F-4A5F-BE7B-76D95D8399DE}"/>
    <cellStyle name="20% - Ênfase2 5 2 4 4 2" xfId="12111" xr:uid="{865971BE-CC7D-4D1C-8C52-9C94B49729DB}"/>
    <cellStyle name="20% - Ênfase2 5 2 4 4 2 2" xfId="28596" xr:uid="{EA4AED26-4F3E-44C8-A964-50D80B2B50B5}"/>
    <cellStyle name="20% - Ênfase2 5 2 4 4 3" xfId="20559" xr:uid="{72A996C0-2F46-4F5F-8B6A-4C9CFAF010C4}"/>
    <cellStyle name="20% - Ênfase2 5 2 4 5" xfId="10062" xr:uid="{8029046B-7554-4412-B1C5-C1CB06F25806}"/>
    <cellStyle name="20% - Ênfase2 5 2 4 5 2" xfId="26581" xr:uid="{F955F26C-B771-46CB-8492-0A76A38548D4}"/>
    <cellStyle name="20% - Ênfase2 5 2 4 6" xfId="18543" xr:uid="{EBE732A0-1459-409F-8401-FD5110C7471F}"/>
    <cellStyle name="20% - Ênfase2 5 2 5" xfId="4331" xr:uid="{E716FF81-88F3-4039-86BB-FC3B4AE31913}"/>
    <cellStyle name="20% - Ênfase2 5 2 5 2" xfId="12608" xr:uid="{DA9DE719-A236-4EAD-9486-6531705DCBD2}"/>
    <cellStyle name="20% - Ênfase2 5 2 5 2 2" xfId="29093" xr:uid="{AB026C2D-A57A-4B0F-B40D-E66810FCF1BF}"/>
    <cellStyle name="20% - Ênfase2 5 2 5 3" xfId="21056" xr:uid="{41E7506B-5C16-41D2-999D-BDFD55C12C9E}"/>
    <cellStyle name="20% - Ênfase2 5 2 6" xfId="6362" xr:uid="{77268F72-5CF7-415A-AA3D-D37BAA9F2520}"/>
    <cellStyle name="20% - Ênfase2 5 2 6 2" xfId="14639" xr:uid="{08B68CF2-BDAD-4594-9213-7A3AC39ED01A}"/>
    <cellStyle name="20% - Ênfase2 5 2 6 2 2" xfId="31094" xr:uid="{0552E613-56A2-4AD5-9B94-5356291D011A}"/>
    <cellStyle name="20% - Ênfase2 5 2 6 3" xfId="23057" xr:uid="{5D569D70-B5AE-4BC1-9C15-29BEDA87ACFF}"/>
    <cellStyle name="20% - Ênfase2 5 2 7" xfId="2282" xr:uid="{40665F74-6A5B-4BE2-BF03-F456E3E8E67A}"/>
    <cellStyle name="20% - Ênfase2 5 2 7 2" xfId="10559" xr:uid="{5517D56B-C240-4040-9E16-AF9DFF86F23F}"/>
    <cellStyle name="20% - Ênfase2 5 2 7 2 2" xfId="27077" xr:uid="{218BAB03-E85E-4240-9071-1140258F4949}"/>
    <cellStyle name="20% - Ênfase2 5 2 7 3" xfId="19040" xr:uid="{D1EF0823-0A1D-4288-91A5-E1810196191B}"/>
    <cellStyle name="20% - Ênfase2 5 2 8" xfId="8513" xr:uid="{66D5B28B-1AD8-46AE-B388-67A4C9E5614F}"/>
    <cellStyle name="20% - Ênfase2 5 2 8 2" xfId="25062" xr:uid="{A15B8E57-CF9C-4BC7-81D8-51419BF52BEA}"/>
    <cellStyle name="20% - Ênfase2 5 2 9" xfId="17012" xr:uid="{1074D2F7-D243-4403-9604-80BEB256F668}"/>
    <cellStyle name="20% - Ênfase2 5 3" xfId="1235" xr:uid="{8297BD6F-F156-4FD9-82FA-B970F253F95F}"/>
    <cellStyle name="20% - Ênfase2 5 3 2" xfId="5326" xr:uid="{293DDF26-FB2A-4E44-837F-109365AB0A78}"/>
    <cellStyle name="20% - Ênfase2 5 3 2 2" xfId="13603" xr:uid="{63116463-E996-431D-8E88-1F51A2E59801}"/>
    <cellStyle name="20% - Ênfase2 5 3 2 2 2" xfId="30083" xr:uid="{EBC5BCA4-1CD7-4291-B8B6-D2085BADAF07}"/>
    <cellStyle name="20% - Ênfase2 5 3 2 3" xfId="22046" xr:uid="{39C11694-C90F-4AD0-A24E-7591B3132CE4}"/>
    <cellStyle name="20% - Ênfase2 5 3 3" xfId="7351" xr:uid="{F8E75928-5CAC-4D11-8F87-938E994D0E2A}"/>
    <cellStyle name="20% - Ênfase2 5 3 3 2" xfId="15628" xr:uid="{9837E253-AEC7-4630-8427-E046639AD859}"/>
    <cellStyle name="20% - Ênfase2 5 3 3 2 2" xfId="32083" xr:uid="{22F2194C-7A6A-4764-A5D4-66EE40617BAD}"/>
    <cellStyle name="20% - Ênfase2 5 3 3 3" xfId="24046" xr:uid="{B666340A-D8C8-4CD6-9286-AC8961FDC17B}"/>
    <cellStyle name="20% - Ênfase2 5 3 4" xfId="3291" xr:uid="{A738F3C1-7429-4B9F-A1C8-C7F3D71C7270}"/>
    <cellStyle name="20% - Ênfase2 5 3 4 2" xfId="11568" xr:uid="{1C156B47-C7BF-4DF9-ABD2-771E7B178576}"/>
    <cellStyle name="20% - Ênfase2 5 3 4 2 2" xfId="28078" xr:uid="{AEE78D95-C0CE-490C-92EF-78D95DB5BF98}"/>
    <cellStyle name="20% - Ênfase2 5 3 4 3" xfId="20041" xr:uid="{35FB9668-8FB7-49E1-9751-32B19EF9AF22}"/>
    <cellStyle name="20% - Ênfase2 5 3 5" xfId="9519" xr:uid="{19059251-9B15-4290-92D6-2646C74EFB64}"/>
    <cellStyle name="20% - Ênfase2 5 3 5 2" xfId="26063" xr:uid="{532DE953-7E64-4070-B680-078CDA6210FC}"/>
    <cellStyle name="20% - Ênfase2 5 3 6" xfId="18024" xr:uid="{BE6FB1E1-B4CD-4AEF-AE91-1BF6179C2383}"/>
    <cellStyle name="20% - Ênfase2 5 4" xfId="726" xr:uid="{4A1D29DF-2809-4227-AC75-39EA714555A5}"/>
    <cellStyle name="20% - Ênfase2 5 4 2" xfId="4830" xr:uid="{335F9553-B11C-45DB-9D60-C4D9588ADE6F}"/>
    <cellStyle name="20% - Ênfase2 5 4 2 2" xfId="13107" xr:uid="{D3FE9431-97D7-40FD-A2B6-29C6091CD1FA}"/>
    <cellStyle name="20% - Ênfase2 5 4 2 2 2" xfId="29587" xr:uid="{585DDE31-A73A-48A3-830E-0B77061B0C56}"/>
    <cellStyle name="20% - Ênfase2 5 4 2 3" xfId="21550" xr:uid="{187BC3F1-60B7-49A3-9E55-B2F9D1DE81D8}"/>
    <cellStyle name="20% - Ênfase2 5 4 3" xfId="6855" xr:uid="{D7B26391-5403-4025-B8DA-F96650EADE0B}"/>
    <cellStyle name="20% - Ênfase2 5 4 3 2" xfId="15132" xr:uid="{97C6DBA7-A26C-4916-8708-528DD1279A0B}"/>
    <cellStyle name="20% - Ênfase2 5 4 3 2 2" xfId="31587" xr:uid="{ABCFF835-CF74-418A-AD8D-D90AFEDA161A}"/>
    <cellStyle name="20% - Ênfase2 5 4 3 3" xfId="23550" xr:uid="{68F26F35-E3E4-4186-9511-234195E7BB3C}"/>
    <cellStyle name="20% - Ênfase2 5 4 4" xfId="2786" xr:uid="{29C86C5E-A214-4D0C-8709-EE1345A472E9}"/>
    <cellStyle name="20% - Ênfase2 5 4 4 2" xfId="11063" xr:uid="{218E831C-8154-4DAC-869D-1C353A040A71}"/>
    <cellStyle name="20% - Ênfase2 5 4 4 2 2" xfId="27574" xr:uid="{151CC0F9-450A-4374-B5E3-9C4FA5EABC7F}"/>
    <cellStyle name="20% - Ênfase2 5 4 4 3" xfId="19537" xr:uid="{D7E26D42-31EE-41D3-9036-CE9B52D8B47D}"/>
    <cellStyle name="20% - Ênfase2 5 4 5" xfId="9015" xr:uid="{87E17CED-E4EC-4C34-94B5-54C090A49A51}"/>
    <cellStyle name="20% - Ênfase2 5 4 5 2" xfId="25559" xr:uid="{D4A3C722-35C1-4B67-B7F0-296110B3D8A0}"/>
    <cellStyle name="20% - Ênfase2 5 4 6" xfId="17517" xr:uid="{04709C77-038A-44F7-9E73-39666365BD33}"/>
    <cellStyle name="20% - Ênfase2 5 5" xfId="1776" xr:uid="{B1B9AD05-BDE3-4E4D-9320-EA3194DEA979}"/>
    <cellStyle name="20% - Ênfase2 5 5 2" xfId="5863" xr:uid="{EBD38269-8A06-417B-BAB4-5D71E20FCC17}"/>
    <cellStyle name="20% - Ênfase2 5 5 2 2" xfId="14140" xr:uid="{AF7D0D6B-1528-4F83-A208-BA8D65C04717}"/>
    <cellStyle name="20% - Ênfase2 5 5 2 2 2" xfId="30595" xr:uid="{BBD00B5A-3C5E-4763-810D-36124A54F9CB}"/>
    <cellStyle name="20% - Ênfase2 5 5 2 3" xfId="22558" xr:uid="{1BB06DB6-E480-4924-88E0-6EFEC9CCC6F5}"/>
    <cellStyle name="20% - Ênfase2 5 5 3" xfId="7863" xr:uid="{EC49325F-C8CC-451F-8CA0-A11A8E9B7417}"/>
    <cellStyle name="20% - Ênfase2 5 5 3 2" xfId="16140" xr:uid="{18E76C34-3C08-45ED-9A70-7E933A4D099E}"/>
    <cellStyle name="20% - Ênfase2 5 5 3 2 2" xfId="32595" xr:uid="{E14DFA78-C03B-44B3-B603-171A4F478858}"/>
    <cellStyle name="20% - Ênfase2 5 5 3 3" xfId="24558" xr:uid="{A9DB438A-C6FB-467C-A880-A397542819C9}"/>
    <cellStyle name="20% - Ênfase2 5 5 4" xfId="3829" xr:uid="{91EBC814-DDCB-4D09-8072-11A6C2E83633}"/>
    <cellStyle name="20% - Ênfase2 5 5 4 2" xfId="12106" xr:uid="{552D36F5-B73A-46D8-88C9-B30C5175EA5E}"/>
    <cellStyle name="20% - Ênfase2 5 5 4 2 2" xfId="28591" xr:uid="{0FF844E1-277D-4EEB-BC02-6DEDF6DC3E1D}"/>
    <cellStyle name="20% - Ênfase2 5 5 4 3" xfId="20554" xr:uid="{9DB7EE8C-6318-4F0F-A247-0B47307E47B1}"/>
    <cellStyle name="20% - Ênfase2 5 5 5" xfId="10057" xr:uid="{B0D96551-EA0E-4B91-BB6E-18F115A9C434}"/>
    <cellStyle name="20% - Ênfase2 5 5 5 2" xfId="26576" xr:uid="{96F65457-1F12-43F7-B81C-4654C6A10486}"/>
    <cellStyle name="20% - Ênfase2 5 5 6" xfId="18538" xr:uid="{383BBD57-85E9-4A52-B3F9-8AE6EF1CAB89}"/>
    <cellStyle name="20% - Ênfase2 5 6" xfId="4326" xr:uid="{0AB5449B-77EC-45C2-97AD-96B8B30D684D}"/>
    <cellStyle name="20% - Ênfase2 5 6 2" xfId="12603" xr:uid="{970A3377-1F76-48C4-9449-2FCA7131C261}"/>
    <cellStyle name="20% - Ênfase2 5 6 2 2" xfId="29088" xr:uid="{F3F9C4F8-2588-4952-95D5-694291A49BA5}"/>
    <cellStyle name="20% - Ênfase2 5 6 3" xfId="21051" xr:uid="{E4DD73EE-F54F-4C46-BEF6-70AD6B737897}"/>
    <cellStyle name="20% - Ênfase2 5 7" xfId="6357" xr:uid="{EF1A1E24-A19C-46EC-B162-269851D52DEA}"/>
    <cellStyle name="20% - Ênfase2 5 7 2" xfId="14634" xr:uid="{8C61C643-4A4A-499D-A1D4-FE5B3D06C808}"/>
    <cellStyle name="20% - Ênfase2 5 7 2 2" xfId="31089" xr:uid="{E2C361BE-F714-43DD-A48B-C6DE79347820}"/>
    <cellStyle name="20% - Ênfase2 5 7 3" xfId="23052" xr:uid="{2FFCB004-94FA-41F3-BE08-A11E34936E43}"/>
    <cellStyle name="20% - Ênfase2 5 8" xfId="2277" xr:uid="{40D1A02E-C2F5-420E-8238-1B0CC8D9AD84}"/>
    <cellStyle name="20% - Ênfase2 5 8 2" xfId="10554" xr:uid="{79053741-21DD-470E-905E-3E0F4DB14B34}"/>
    <cellStyle name="20% - Ênfase2 5 8 2 2" xfId="27072" xr:uid="{641D10B7-E01D-4859-8B41-9E1A89E2EA2D}"/>
    <cellStyle name="20% - Ênfase2 5 8 3" xfId="19035" xr:uid="{DF99A58B-E56C-4F69-8755-4AFD89E122D0}"/>
    <cellStyle name="20% - Ênfase2 5 9" xfId="8508" xr:uid="{7908B737-CA0E-434C-809C-0689B729E95C}"/>
    <cellStyle name="20% - Ênfase2 5 9 2" xfId="25057" xr:uid="{E9A77030-46E8-4E97-A5E5-9D194CCE968A}"/>
    <cellStyle name="20% - Ênfase2 6" xfId="150" xr:uid="{D32640C7-8EA4-4F53-8AC7-9EEF5A737834}"/>
    <cellStyle name="20% - Ênfase2 6 10" xfId="17016" xr:uid="{931B0454-AC88-46D8-8B3D-C9D40351ACC1}"/>
    <cellStyle name="20% - Ênfase2 6 2" xfId="155" xr:uid="{980D693E-F4A1-4F3D-8ABF-F7FEAD98900F}"/>
    <cellStyle name="20% - Ênfase2 6 2 2" xfId="1249" xr:uid="{E2DB615D-693C-4797-9B5C-1E54E99DFC06}"/>
    <cellStyle name="20% - Ênfase2 6 2 2 2" xfId="5340" xr:uid="{44B405FE-B140-4B58-B8E1-0F0458038A94}"/>
    <cellStyle name="20% - Ênfase2 6 2 2 2 2" xfId="13617" xr:uid="{C04BBB5B-DED6-4ACC-B56F-860FE1F90027}"/>
    <cellStyle name="20% - Ênfase2 6 2 2 2 2 2" xfId="30097" xr:uid="{78E27DC0-5AC0-44DC-AB86-C8FF50E1F241}"/>
    <cellStyle name="20% - Ênfase2 6 2 2 2 3" xfId="22060" xr:uid="{7D66E83F-9E89-43F5-861B-D75C1786873D}"/>
    <cellStyle name="20% - Ênfase2 6 2 2 3" xfId="7365" xr:uid="{A72875B2-1601-47BE-9190-FCE788D8FE0B}"/>
    <cellStyle name="20% - Ênfase2 6 2 2 3 2" xfId="15642" xr:uid="{7882D2BB-E12A-45B2-9339-67562AEAD9D8}"/>
    <cellStyle name="20% - Ênfase2 6 2 2 3 2 2" xfId="32097" xr:uid="{807F737F-CC30-4B56-8C60-24CB6F409B80}"/>
    <cellStyle name="20% - Ênfase2 6 2 2 3 3" xfId="24060" xr:uid="{8DBDBDA8-F260-4126-A270-4C192983A482}"/>
    <cellStyle name="20% - Ênfase2 6 2 2 4" xfId="3305" xr:uid="{2A27B853-570D-42EF-BF7B-9C02B0EF6F62}"/>
    <cellStyle name="20% - Ênfase2 6 2 2 4 2" xfId="11582" xr:uid="{99236BEA-115A-4BD9-A3A5-D380884D0DE4}"/>
    <cellStyle name="20% - Ênfase2 6 2 2 4 2 2" xfId="28092" xr:uid="{F4FC4D7B-04B0-4254-88FC-B7A9A843C8A0}"/>
    <cellStyle name="20% - Ênfase2 6 2 2 4 3" xfId="20055" xr:uid="{589BA80E-66EE-4458-8BAB-67C72B14B67D}"/>
    <cellStyle name="20% - Ênfase2 6 2 2 5" xfId="9533" xr:uid="{C3AB27D2-BAD8-4391-A1F0-989FB1C0683F}"/>
    <cellStyle name="20% - Ênfase2 6 2 2 5 2" xfId="26077" xr:uid="{D83BBE35-3446-4E63-9B52-B8D68C2F94FD}"/>
    <cellStyle name="20% - Ênfase2 6 2 2 6" xfId="18038" xr:uid="{4E69182D-FB6A-4EB6-A66D-1001A114AF89}"/>
    <cellStyle name="20% - Ênfase2 6 2 3" xfId="740" xr:uid="{438E949F-E176-4718-83C8-B65254353D4B}"/>
    <cellStyle name="20% - Ênfase2 6 2 3 2" xfId="4844" xr:uid="{EFE1E816-379B-4A6C-ABD7-ECAF08B59B2A}"/>
    <cellStyle name="20% - Ênfase2 6 2 3 2 2" xfId="13121" xr:uid="{1A5C1812-8515-40B6-9E2F-0F114FAFD5E8}"/>
    <cellStyle name="20% - Ênfase2 6 2 3 2 2 2" xfId="29601" xr:uid="{0B8F844F-5790-41FF-A0F2-96F025CE50B6}"/>
    <cellStyle name="20% - Ênfase2 6 2 3 2 3" xfId="21564" xr:uid="{1284BC06-7805-4F06-B63F-2A3490E64BC4}"/>
    <cellStyle name="20% - Ênfase2 6 2 3 3" xfId="6869" xr:uid="{8F53147B-3700-4024-95ED-108239ED65F8}"/>
    <cellStyle name="20% - Ênfase2 6 2 3 3 2" xfId="15146" xr:uid="{7A2C0A4B-3664-41C0-93BD-A7483A031720}"/>
    <cellStyle name="20% - Ênfase2 6 2 3 3 2 2" xfId="31601" xr:uid="{FD76DBE6-E323-465B-900A-01B1EA756E1E}"/>
    <cellStyle name="20% - Ênfase2 6 2 3 3 3" xfId="23564" xr:uid="{BCC76469-762D-41DA-BD2E-7329E8C31430}"/>
    <cellStyle name="20% - Ênfase2 6 2 3 4" xfId="2800" xr:uid="{F8B27DF0-10D5-4843-AA9A-EBF2CA8CD185}"/>
    <cellStyle name="20% - Ênfase2 6 2 3 4 2" xfId="11077" xr:uid="{69D4FC01-04E4-4F21-B9D9-DE08B73E104B}"/>
    <cellStyle name="20% - Ênfase2 6 2 3 4 2 2" xfId="27588" xr:uid="{CEA9E9E4-F55B-46E3-BCDF-4153E36146A1}"/>
    <cellStyle name="20% - Ênfase2 6 2 3 4 3" xfId="19551" xr:uid="{FDA391E3-9E95-4D10-BDF7-3B09542163D2}"/>
    <cellStyle name="20% - Ênfase2 6 2 3 5" xfId="9029" xr:uid="{4FF14F7A-8F3B-44B1-81A0-8FE6917029D6}"/>
    <cellStyle name="20% - Ênfase2 6 2 3 5 2" xfId="25573" xr:uid="{BD16CFE7-F46A-4188-8DB0-17A23088B18B}"/>
    <cellStyle name="20% - Ênfase2 6 2 3 6" xfId="17531" xr:uid="{86638DBA-987E-4D61-9FB3-A0BF05898CA8}"/>
    <cellStyle name="20% - Ênfase2 6 2 4" xfId="1790" xr:uid="{85683286-56AE-4DF4-9FD3-C117D2243D4D}"/>
    <cellStyle name="20% - Ênfase2 6 2 4 2" xfId="5877" xr:uid="{31DEEA6E-9883-4E40-9D37-2E403412EF0D}"/>
    <cellStyle name="20% - Ênfase2 6 2 4 2 2" xfId="14154" xr:uid="{7A9ACF05-E98D-4E4E-A583-C0C71B6D8557}"/>
    <cellStyle name="20% - Ênfase2 6 2 4 2 2 2" xfId="30609" xr:uid="{B1957D40-DE0E-453D-A360-A6480C451E24}"/>
    <cellStyle name="20% - Ênfase2 6 2 4 2 3" xfId="22572" xr:uid="{A9081209-AF99-42F2-97B8-9B7D94D29CD5}"/>
    <cellStyle name="20% - Ênfase2 6 2 4 3" xfId="7877" xr:uid="{D0ADE9CF-BD9D-4E44-A2FA-34EA6BE88E04}"/>
    <cellStyle name="20% - Ênfase2 6 2 4 3 2" xfId="16154" xr:uid="{E08DA29C-40F1-400F-899C-3E0576068112}"/>
    <cellStyle name="20% - Ênfase2 6 2 4 3 2 2" xfId="32609" xr:uid="{0303A73F-8C10-4EAA-82E2-D9A9A53B7A7E}"/>
    <cellStyle name="20% - Ênfase2 6 2 4 3 3" xfId="24572" xr:uid="{CA3353A1-8FEB-4D2D-9F1B-B4DA553897C1}"/>
    <cellStyle name="20% - Ênfase2 6 2 4 4" xfId="3843" xr:uid="{B81858B4-9BDC-49DA-86AE-B8E0A6AF0FE2}"/>
    <cellStyle name="20% - Ênfase2 6 2 4 4 2" xfId="12120" xr:uid="{1FD5BDFC-F162-49F3-96A2-FA0FE3BDFAD0}"/>
    <cellStyle name="20% - Ênfase2 6 2 4 4 2 2" xfId="28605" xr:uid="{B1DDAB5E-C205-44C6-8D31-D55AFBDFC37E}"/>
    <cellStyle name="20% - Ênfase2 6 2 4 4 3" xfId="20568" xr:uid="{9B8DB225-D76F-4013-85DC-A4C14B237D75}"/>
    <cellStyle name="20% - Ênfase2 6 2 4 5" xfId="10071" xr:uid="{6E2FD9E0-D8B2-46EB-84EF-B82E6BDEBD89}"/>
    <cellStyle name="20% - Ênfase2 6 2 4 5 2" xfId="26590" xr:uid="{4270A79C-5653-44AC-BBA3-4AD84FE2C44E}"/>
    <cellStyle name="20% - Ênfase2 6 2 4 6" xfId="18552" xr:uid="{67C5D8B8-3FC9-4157-91A0-74E3159B5014}"/>
    <cellStyle name="20% - Ênfase2 6 2 5" xfId="4340" xr:uid="{497F058D-05CA-43C1-BBAF-9859DF88F2B8}"/>
    <cellStyle name="20% - Ênfase2 6 2 5 2" xfId="12617" xr:uid="{0E990784-0DC9-4217-9C41-DF7B62050E83}"/>
    <cellStyle name="20% - Ênfase2 6 2 5 2 2" xfId="29102" xr:uid="{920A15E1-9D3A-4A1C-BC23-12E14AB25E72}"/>
    <cellStyle name="20% - Ênfase2 6 2 5 3" xfId="21065" xr:uid="{26D836E6-112D-41B7-98A5-F7DFC4F8BF6E}"/>
    <cellStyle name="20% - Ênfase2 6 2 6" xfId="6371" xr:uid="{CBCDAAB6-A9BC-4E89-9E54-70C1DED4862E}"/>
    <cellStyle name="20% - Ênfase2 6 2 6 2" xfId="14648" xr:uid="{A3E0EAA9-586D-4F90-BB46-400939675DD1}"/>
    <cellStyle name="20% - Ênfase2 6 2 6 2 2" xfId="31103" xr:uid="{32306F5E-A842-46DA-9B6B-0D7E3C06C113}"/>
    <cellStyle name="20% - Ênfase2 6 2 6 3" xfId="23066" xr:uid="{AA6E1871-3412-410B-9C82-54310A632938}"/>
    <cellStyle name="20% - Ênfase2 6 2 7" xfId="2291" xr:uid="{A3A36A2E-181C-4D46-88E4-FDA33523EF15}"/>
    <cellStyle name="20% - Ênfase2 6 2 7 2" xfId="10568" xr:uid="{EDF5472A-C9A8-4822-802D-A2CCB38C6136}"/>
    <cellStyle name="20% - Ênfase2 6 2 7 2 2" xfId="27086" xr:uid="{0ED8E3B9-53DC-4142-976C-1AD95346CB59}"/>
    <cellStyle name="20% - Ênfase2 6 2 7 3" xfId="19049" xr:uid="{74A3DA7D-CBDC-4702-8466-DD4F2559B943}"/>
    <cellStyle name="20% - Ênfase2 6 2 8" xfId="8522" xr:uid="{DA8601FF-2DE8-4F9A-82B4-D7CC7C7A3C4C}"/>
    <cellStyle name="20% - Ênfase2 6 2 8 2" xfId="25071" xr:uid="{60507DA9-86D3-4135-BD37-4160D9AEC403}"/>
    <cellStyle name="20% - Ênfase2 6 2 9" xfId="17021" xr:uid="{AD9635CE-5F84-4682-B086-3EA46826E3F9}"/>
    <cellStyle name="20% - Ênfase2 6 3" xfId="1244" xr:uid="{ADDE9A21-9D2E-499C-926C-EBE32E65881D}"/>
    <cellStyle name="20% - Ênfase2 6 3 2" xfId="5335" xr:uid="{6C7AF1EB-7160-4A31-8AE1-21E9E60E89E6}"/>
    <cellStyle name="20% - Ênfase2 6 3 2 2" xfId="13612" xr:uid="{D6E52285-6710-42D5-A9A6-2F4F7364867A}"/>
    <cellStyle name="20% - Ênfase2 6 3 2 2 2" xfId="30092" xr:uid="{F12E503E-49CE-41BF-B5F0-9EF5F83D8CC5}"/>
    <cellStyle name="20% - Ênfase2 6 3 2 3" xfId="22055" xr:uid="{59463DC7-B1B4-46F3-91FC-4450EC3691F1}"/>
    <cellStyle name="20% - Ênfase2 6 3 3" xfId="7360" xr:uid="{49D09B68-2716-4CD0-870D-E9F6CF93CDDE}"/>
    <cellStyle name="20% - Ênfase2 6 3 3 2" xfId="15637" xr:uid="{57807596-3D7C-43D5-8AD4-096EB2947977}"/>
    <cellStyle name="20% - Ênfase2 6 3 3 2 2" xfId="32092" xr:uid="{91E3EA10-C363-4F35-8B4D-B5D5DF16F12A}"/>
    <cellStyle name="20% - Ênfase2 6 3 3 3" xfId="24055" xr:uid="{6DC0A290-757D-441B-9A24-09CA46F70A32}"/>
    <cellStyle name="20% - Ênfase2 6 3 4" xfId="3300" xr:uid="{E77F50FC-9726-4FD9-A858-69D30677DED3}"/>
    <cellStyle name="20% - Ênfase2 6 3 4 2" xfId="11577" xr:uid="{6C4A90B6-FDB6-4389-8DF2-F141830F714E}"/>
    <cellStyle name="20% - Ênfase2 6 3 4 2 2" xfId="28087" xr:uid="{CFD7AC07-C24D-4B11-8EE0-8345B2589F45}"/>
    <cellStyle name="20% - Ênfase2 6 3 4 3" xfId="20050" xr:uid="{CF6C3F08-DDE9-492E-9E43-9287C13A49E0}"/>
    <cellStyle name="20% - Ênfase2 6 3 5" xfId="9528" xr:uid="{C7011A51-AF5B-405F-8DC3-E4DAB83CF713}"/>
    <cellStyle name="20% - Ênfase2 6 3 5 2" xfId="26072" xr:uid="{BAD545A7-957B-4942-BD16-F70004783409}"/>
    <cellStyle name="20% - Ênfase2 6 3 6" xfId="18033" xr:uid="{93E5F3FE-990D-493D-85D3-A468C48A156C}"/>
    <cellStyle name="20% - Ênfase2 6 4" xfId="735" xr:uid="{4636BFE1-CC48-46F4-86FE-C8766DCD953F}"/>
    <cellStyle name="20% - Ênfase2 6 4 2" xfId="4839" xr:uid="{C89A1F92-7242-4F27-BDEB-788B50BCBF55}"/>
    <cellStyle name="20% - Ênfase2 6 4 2 2" xfId="13116" xr:uid="{EC0FF21F-BD7E-4C6E-801B-A2D02285E4E4}"/>
    <cellStyle name="20% - Ênfase2 6 4 2 2 2" xfId="29596" xr:uid="{09B29529-CDDA-4BF6-A974-8FF759069975}"/>
    <cellStyle name="20% - Ênfase2 6 4 2 3" xfId="21559" xr:uid="{FDEE5332-A762-4AAE-A28A-49288EFA4437}"/>
    <cellStyle name="20% - Ênfase2 6 4 3" xfId="6864" xr:uid="{77E061E9-8517-45E7-BAFE-7163CF16AA57}"/>
    <cellStyle name="20% - Ênfase2 6 4 3 2" xfId="15141" xr:uid="{6FB19078-DB25-4840-A8FF-87EB28C6232A}"/>
    <cellStyle name="20% - Ênfase2 6 4 3 2 2" xfId="31596" xr:uid="{E3391BF6-FBCE-477D-9B90-76FFAAC38CFA}"/>
    <cellStyle name="20% - Ênfase2 6 4 3 3" xfId="23559" xr:uid="{AA924ECE-FDF1-4014-A74D-916BDC2EA104}"/>
    <cellStyle name="20% - Ênfase2 6 4 4" xfId="2795" xr:uid="{C45C01D1-87F5-467E-B376-9A4CA5D5BC37}"/>
    <cellStyle name="20% - Ênfase2 6 4 4 2" xfId="11072" xr:uid="{BC59D652-3D0F-4688-B854-833921C2805D}"/>
    <cellStyle name="20% - Ênfase2 6 4 4 2 2" xfId="27583" xr:uid="{8C691282-CD92-4CE6-B075-11F9B0647855}"/>
    <cellStyle name="20% - Ênfase2 6 4 4 3" xfId="19546" xr:uid="{9BE7F299-69FC-46EC-A2E4-DA1839874B6E}"/>
    <cellStyle name="20% - Ênfase2 6 4 5" xfId="9024" xr:uid="{D9FF66FE-2671-4E23-B764-96A5CC7A057E}"/>
    <cellStyle name="20% - Ênfase2 6 4 5 2" xfId="25568" xr:uid="{42D857C5-0E9F-46E5-81A5-12F02F1680AE}"/>
    <cellStyle name="20% - Ênfase2 6 4 6" xfId="17526" xr:uid="{433773E9-AF91-4151-921E-E945A62B4EE2}"/>
    <cellStyle name="20% - Ênfase2 6 5" xfId="1785" xr:uid="{0B7C7D14-4C1A-49BE-BF18-B16131E8C206}"/>
    <cellStyle name="20% - Ênfase2 6 5 2" xfId="5872" xr:uid="{1B1A175E-CDAF-4F38-8F7F-6F60D7BD7C14}"/>
    <cellStyle name="20% - Ênfase2 6 5 2 2" xfId="14149" xr:uid="{650D34F8-AF56-4125-9B5C-80362FD8A554}"/>
    <cellStyle name="20% - Ênfase2 6 5 2 2 2" xfId="30604" xr:uid="{B58B6B63-2D6B-453C-8A11-B128331011B9}"/>
    <cellStyle name="20% - Ênfase2 6 5 2 3" xfId="22567" xr:uid="{FA731FB1-435B-4A98-9A5D-5D8913E18E53}"/>
    <cellStyle name="20% - Ênfase2 6 5 3" xfId="7872" xr:uid="{EB8BA5F6-0274-4ACA-BE2A-FD175F660BA9}"/>
    <cellStyle name="20% - Ênfase2 6 5 3 2" xfId="16149" xr:uid="{FF38CE55-F98C-4CE2-BD6C-E9A26BF78D95}"/>
    <cellStyle name="20% - Ênfase2 6 5 3 2 2" xfId="32604" xr:uid="{84ECAB84-A7BF-4E47-8CCD-922D04070034}"/>
    <cellStyle name="20% - Ênfase2 6 5 3 3" xfId="24567" xr:uid="{EF1E5B8F-4BE5-497C-8AF8-EFFA960C2F68}"/>
    <cellStyle name="20% - Ênfase2 6 5 4" xfId="3838" xr:uid="{6C8787F7-4266-49D3-BE53-13CF47DF789A}"/>
    <cellStyle name="20% - Ênfase2 6 5 4 2" xfId="12115" xr:uid="{CF288171-3583-4BCC-ABDF-E58D852A1512}"/>
    <cellStyle name="20% - Ênfase2 6 5 4 2 2" xfId="28600" xr:uid="{5F81EE9D-A020-40BA-B8F2-3E5987895460}"/>
    <cellStyle name="20% - Ênfase2 6 5 4 3" xfId="20563" xr:uid="{1625101C-8A4B-452F-89A4-619246FD65C9}"/>
    <cellStyle name="20% - Ênfase2 6 5 5" xfId="10066" xr:uid="{E6867C78-7FCB-4F96-96BF-7AF19EE0567E}"/>
    <cellStyle name="20% - Ênfase2 6 5 5 2" xfId="26585" xr:uid="{FF2CCCDB-B50A-46A8-92FF-98279F829F4D}"/>
    <cellStyle name="20% - Ênfase2 6 5 6" xfId="18547" xr:uid="{8FA44B41-5771-4B56-A724-81A3A13EE984}"/>
    <cellStyle name="20% - Ênfase2 6 6" xfId="4335" xr:uid="{33DB629A-1AE1-4B51-9561-77CBF17265C6}"/>
    <cellStyle name="20% - Ênfase2 6 6 2" xfId="12612" xr:uid="{8253A525-42CA-4DD7-9F10-48613E875DD4}"/>
    <cellStyle name="20% - Ênfase2 6 6 2 2" xfId="29097" xr:uid="{93F8CDF8-499F-463F-A620-B89989CB325F}"/>
    <cellStyle name="20% - Ênfase2 6 6 3" xfId="21060" xr:uid="{5C3110C2-6926-401C-A067-DDC4CC86B7F6}"/>
    <cellStyle name="20% - Ênfase2 6 7" xfId="6366" xr:uid="{36A45122-6717-478E-9EF3-494498C13803}"/>
    <cellStyle name="20% - Ênfase2 6 7 2" xfId="14643" xr:uid="{239C7ABC-D290-4450-9E14-9A45E94D991D}"/>
    <cellStyle name="20% - Ênfase2 6 7 2 2" xfId="31098" xr:uid="{1CDD51C4-2CD3-410D-BC2A-B8AF5C64E071}"/>
    <cellStyle name="20% - Ênfase2 6 7 3" xfId="23061" xr:uid="{098A91EB-7315-42EA-9F88-13CA8B036710}"/>
    <cellStyle name="20% - Ênfase2 6 8" xfId="2286" xr:uid="{0AD3B61A-0208-44E4-9F60-21FCD6F95360}"/>
    <cellStyle name="20% - Ênfase2 6 8 2" xfId="10563" xr:uid="{79419B4D-AF36-4BB8-99A0-F34A7FF027F5}"/>
    <cellStyle name="20% - Ênfase2 6 8 2 2" xfId="27081" xr:uid="{49FAADD1-4AD2-411F-94B4-DD976225F145}"/>
    <cellStyle name="20% - Ênfase2 6 8 3" xfId="19044" xr:uid="{34EA5CC4-3861-4E9A-8F71-8F5B54C1D97F}"/>
    <cellStyle name="20% - Ênfase2 6 9" xfId="8517" xr:uid="{2310A608-21E1-4F4D-AC05-7936EB5AAD28}"/>
    <cellStyle name="20% - Ênfase2 6 9 2" xfId="25066" xr:uid="{CB2CC566-5738-4F88-AA01-DA5AC5A39095}"/>
    <cellStyle name="20% - Ênfase2 7" xfId="145" xr:uid="{61E9B6D9-8097-4659-95CD-FDBD88012B78}"/>
    <cellStyle name="20% - Ênfase2 7 10" xfId="17011" xr:uid="{558AA86A-6869-443A-B34E-E7204A0B7FD7}"/>
    <cellStyle name="20% - Ênfase2 7 2" xfId="161" xr:uid="{516F425F-F8F8-4101-BFC4-0CF49CB31624}"/>
    <cellStyle name="20% - Ênfase2 7 2 2" xfId="1255" xr:uid="{DE3D8528-F2A5-4DCC-AFD6-5C60A093E44A}"/>
    <cellStyle name="20% - Ênfase2 7 2 2 2" xfId="5346" xr:uid="{EC01C1F2-E6F1-4692-A18E-F636930A776D}"/>
    <cellStyle name="20% - Ênfase2 7 2 2 2 2" xfId="13623" xr:uid="{B0A74621-3C38-43AA-AEBA-2E5FEB490496}"/>
    <cellStyle name="20% - Ênfase2 7 2 2 2 2 2" xfId="30103" xr:uid="{4F49066F-C8E2-4B06-A659-30EAD0FE9273}"/>
    <cellStyle name="20% - Ênfase2 7 2 2 2 3" xfId="22066" xr:uid="{5EA9CE0E-41AD-4E3F-A75C-FDFB8BEA0085}"/>
    <cellStyle name="20% - Ênfase2 7 2 2 3" xfId="7371" xr:uid="{554FE4DF-42FB-452C-8DB6-A74C92CF049F}"/>
    <cellStyle name="20% - Ênfase2 7 2 2 3 2" xfId="15648" xr:uid="{5FDFCB4A-7F5D-42FF-B348-B80E442C030D}"/>
    <cellStyle name="20% - Ênfase2 7 2 2 3 2 2" xfId="32103" xr:uid="{497AFEA8-1D7D-4793-89B0-D7DE33491B0D}"/>
    <cellStyle name="20% - Ênfase2 7 2 2 3 3" xfId="24066" xr:uid="{8D39F93A-3002-4910-8425-B721A7FFEB37}"/>
    <cellStyle name="20% - Ênfase2 7 2 2 4" xfId="3311" xr:uid="{37FDCD24-C8B7-4A7B-9521-A84E7E057909}"/>
    <cellStyle name="20% - Ênfase2 7 2 2 4 2" xfId="11588" xr:uid="{13652FA0-8EA1-4901-9EC4-E5DDC0F8AC22}"/>
    <cellStyle name="20% - Ênfase2 7 2 2 4 2 2" xfId="28098" xr:uid="{48F52C8B-3EA3-4FC8-9547-9A53F007E73C}"/>
    <cellStyle name="20% - Ênfase2 7 2 2 4 3" xfId="20061" xr:uid="{98823551-A33F-43ED-B9D9-085584C3AB2E}"/>
    <cellStyle name="20% - Ênfase2 7 2 2 5" xfId="9539" xr:uid="{D7130F7F-C007-4CFF-893F-072724D738DC}"/>
    <cellStyle name="20% - Ênfase2 7 2 2 5 2" xfId="26083" xr:uid="{2E0268EE-A792-480C-AF47-1600EE5E4A83}"/>
    <cellStyle name="20% - Ênfase2 7 2 2 6" xfId="18044" xr:uid="{4B5991FC-C347-4C9D-859A-B5B65C8701DA}"/>
    <cellStyle name="20% - Ênfase2 7 2 3" xfId="746" xr:uid="{06578E10-E93B-44E0-B9E0-3FDF7EB303D6}"/>
    <cellStyle name="20% - Ênfase2 7 2 3 2" xfId="4850" xr:uid="{E24D3375-4052-4E57-A7A1-473F8DA04243}"/>
    <cellStyle name="20% - Ênfase2 7 2 3 2 2" xfId="13127" xr:uid="{E2629AE9-F768-4814-B79E-4994ACC24876}"/>
    <cellStyle name="20% - Ênfase2 7 2 3 2 2 2" xfId="29607" xr:uid="{FC752584-81EB-4BF2-A07C-D21EA7080E73}"/>
    <cellStyle name="20% - Ênfase2 7 2 3 2 3" xfId="21570" xr:uid="{6992A076-D80B-4202-A64A-F2B2AFABB27A}"/>
    <cellStyle name="20% - Ênfase2 7 2 3 3" xfId="6875" xr:uid="{AEFDEA53-0095-4D28-89EB-598DEDC39ACB}"/>
    <cellStyle name="20% - Ênfase2 7 2 3 3 2" xfId="15152" xr:uid="{8E2171A2-CA28-45C7-ACF6-E72278768169}"/>
    <cellStyle name="20% - Ênfase2 7 2 3 3 2 2" xfId="31607" xr:uid="{5ED57A06-0A73-4EB3-905C-DE4CE2EE8629}"/>
    <cellStyle name="20% - Ênfase2 7 2 3 3 3" xfId="23570" xr:uid="{F0274E56-A875-4660-89C2-9679EA57A1BF}"/>
    <cellStyle name="20% - Ênfase2 7 2 3 4" xfId="2806" xr:uid="{3EAC8EB5-876F-4A1C-BEAC-42D2F41FBA12}"/>
    <cellStyle name="20% - Ênfase2 7 2 3 4 2" xfId="11083" xr:uid="{B18E53F7-3BFA-4F37-A3FA-239889773158}"/>
    <cellStyle name="20% - Ênfase2 7 2 3 4 2 2" xfId="27594" xr:uid="{7ADD1552-A5D5-4404-BD88-8D7741275ACA}"/>
    <cellStyle name="20% - Ênfase2 7 2 3 4 3" xfId="19557" xr:uid="{417A0EAE-9E5F-413E-9C66-0BD3EBD2C575}"/>
    <cellStyle name="20% - Ênfase2 7 2 3 5" xfId="9035" xr:uid="{717278BD-B026-41DB-8455-A53A2F469964}"/>
    <cellStyle name="20% - Ênfase2 7 2 3 5 2" xfId="25579" xr:uid="{93BEB127-AD93-4B59-BBA4-DA91A872B3A1}"/>
    <cellStyle name="20% - Ênfase2 7 2 3 6" xfId="17537" xr:uid="{7AB90797-39E6-4E0D-B21D-750A93BCDF7A}"/>
    <cellStyle name="20% - Ênfase2 7 2 4" xfId="1796" xr:uid="{CE4FD0ED-908B-46EB-B213-7E902E93512A}"/>
    <cellStyle name="20% - Ênfase2 7 2 4 2" xfId="5883" xr:uid="{8ABA63F8-16E5-49A3-82EB-DCA172F8C89D}"/>
    <cellStyle name="20% - Ênfase2 7 2 4 2 2" xfId="14160" xr:uid="{93D90EA9-923D-4128-9C30-1AD68006A2F6}"/>
    <cellStyle name="20% - Ênfase2 7 2 4 2 2 2" xfId="30615" xr:uid="{D6EA854D-9E5E-4B31-8D21-40916CC8FBA8}"/>
    <cellStyle name="20% - Ênfase2 7 2 4 2 3" xfId="22578" xr:uid="{29E96F66-9CE2-46AE-B6D9-2C071EF340B9}"/>
    <cellStyle name="20% - Ênfase2 7 2 4 3" xfId="7883" xr:uid="{FAA5FA35-3723-43FD-9C3B-4B70AB2A9FD2}"/>
    <cellStyle name="20% - Ênfase2 7 2 4 3 2" xfId="16160" xr:uid="{912E437D-0F12-40A0-9477-D291021FE09D}"/>
    <cellStyle name="20% - Ênfase2 7 2 4 3 2 2" xfId="32615" xr:uid="{887A289C-256A-4299-BA2D-12BDFAAF0BB3}"/>
    <cellStyle name="20% - Ênfase2 7 2 4 3 3" xfId="24578" xr:uid="{886BA245-0B96-4275-A58D-7B979FFA5588}"/>
    <cellStyle name="20% - Ênfase2 7 2 4 4" xfId="3849" xr:uid="{CBC4C73D-2DC0-4DCD-958E-B192C50F78BE}"/>
    <cellStyle name="20% - Ênfase2 7 2 4 4 2" xfId="12126" xr:uid="{5E8939BA-EB49-46A0-89AE-6B57DD21E981}"/>
    <cellStyle name="20% - Ênfase2 7 2 4 4 2 2" xfId="28611" xr:uid="{C0C974EA-F9E5-4B07-9FE0-9D24D1964E60}"/>
    <cellStyle name="20% - Ênfase2 7 2 4 4 3" xfId="20574" xr:uid="{C0160279-79D6-493F-804B-091B6D7D8406}"/>
    <cellStyle name="20% - Ênfase2 7 2 4 5" xfId="10077" xr:uid="{68B1AE2E-BB0A-4DEB-9B0B-F140268FA735}"/>
    <cellStyle name="20% - Ênfase2 7 2 4 5 2" xfId="26596" xr:uid="{F203BDF9-C630-4802-ADD9-E88C5D833913}"/>
    <cellStyle name="20% - Ênfase2 7 2 4 6" xfId="18558" xr:uid="{A2EF5FBD-7C81-4EFB-9115-442D616AFFD2}"/>
    <cellStyle name="20% - Ênfase2 7 2 5" xfId="4346" xr:uid="{9A95A251-1A02-4E2F-ABB6-ACEDCE23C82E}"/>
    <cellStyle name="20% - Ênfase2 7 2 5 2" xfId="12623" xr:uid="{9C982D33-13C3-4E84-B4CA-30FC39187368}"/>
    <cellStyle name="20% - Ênfase2 7 2 5 2 2" xfId="29108" xr:uid="{E0ED652B-8E4A-42DF-AD72-611DB0885A2C}"/>
    <cellStyle name="20% - Ênfase2 7 2 5 3" xfId="21071" xr:uid="{26277749-5196-4002-B940-0A59DEDF540E}"/>
    <cellStyle name="20% - Ênfase2 7 2 6" xfId="6377" xr:uid="{FB1AA397-2EE4-43BA-9EA5-71D10AD9D082}"/>
    <cellStyle name="20% - Ênfase2 7 2 6 2" xfId="14654" xr:uid="{A47B7B26-76D2-445B-8C1E-07522FC1CDE4}"/>
    <cellStyle name="20% - Ênfase2 7 2 6 2 2" xfId="31109" xr:uid="{DCB1AA51-B7B7-4EA8-B5ED-5822DB83EAB9}"/>
    <cellStyle name="20% - Ênfase2 7 2 6 3" xfId="23072" xr:uid="{3D5F6460-B3A6-4555-9390-57263E6D46BD}"/>
    <cellStyle name="20% - Ênfase2 7 2 7" xfId="2297" xr:uid="{3F300C83-1BBE-4DFE-9CEC-1FD294F5D5F4}"/>
    <cellStyle name="20% - Ênfase2 7 2 7 2" xfId="10574" xr:uid="{8F3780C1-B7BA-48F8-8FE3-84E93F97DF57}"/>
    <cellStyle name="20% - Ênfase2 7 2 7 2 2" xfId="27092" xr:uid="{618A71EA-9C29-4840-8227-539961B68563}"/>
    <cellStyle name="20% - Ênfase2 7 2 7 3" xfId="19055" xr:uid="{E5D3F97A-D568-4BC8-A406-D2EE8F561839}"/>
    <cellStyle name="20% - Ênfase2 7 2 8" xfId="8528" xr:uid="{E25D7643-D5CE-4501-A424-6ED505A0CC0F}"/>
    <cellStyle name="20% - Ênfase2 7 2 8 2" xfId="25077" xr:uid="{716AE289-10C3-4357-A1A2-7E4B5C1ECF40}"/>
    <cellStyle name="20% - Ênfase2 7 2 9" xfId="17027" xr:uid="{56F3A5E3-87E4-4A5C-993E-7C88F960B54E}"/>
    <cellStyle name="20% - Ênfase2 7 3" xfId="1239" xr:uid="{A8013497-570C-4D47-9EA4-6162AFFFAC68}"/>
    <cellStyle name="20% - Ênfase2 7 3 2" xfId="5330" xr:uid="{787E1090-E18A-44AA-B78D-59770AB4A9D5}"/>
    <cellStyle name="20% - Ênfase2 7 3 2 2" xfId="13607" xr:uid="{AFD821BC-A802-4ACF-9008-CCE46E988452}"/>
    <cellStyle name="20% - Ênfase2 7 3 2 2 2" xfId="30087" xr:uid="{59BEFDD4-2D9B-48DD-8A26-DB261FE23954}"/>
    <cellStyle name="20% - Ênfase2 7 3 2 3" xfId="22050" xr:uid="{BEF7B0C3-226F-4E9D-ADCB-5CE07BEF562E}"/>
    <cellStyle name="20% - Ênfase2 7 3 3" xfId="7355" xr:uid="{9FAB79C7-5D74-47C1-975E-F04158E1997A}"/>
    <cellStyle name="20% - Ênfase2 7 3 3 2" xfId="15632" xr:uid="{7E2B15AA-10EC-44E1-B90B-E4317FCE784E}"/>
    <cellStyle name="20% - Ênfase2 7 3 3 2 2" xfId="32087" xr:uid="{1AC0B434-CA55-4A3F-87CA-77A177AA27CC}"/>
    <cellStyle name="20% - Ênfase2 7 3 3 3" xfId="24050" xr:uid="{6C352B18-B870-4884-8738-B0462C801F53}"/>
    <cellStyle name="20% - Ênfase2 7 3 4" xfId="3295" xr:uid="{716ACF0C-CB00-44BF-A201-982D03E6BEB7}"/>
    <cellStyle name="20% - Ênfase2 7 3 4 2" xfId="11572" xr:uid="{FE1DEAE0-C107-453B-866D-93150584C2A9}"/>
    <cellStyle name="20% - Ênfase2 7 3 4 2 2" xfId="28082" xr:uid="{1EA8359D-001F-4C3F-A881-AE65440AB735}"/>
    <cellStyle name="20% - Ênfase2 7 3 4 3" xfId="20045" xr:uid="{2BA6365E-B40B-4848-8206-F1FB3D0CA64B}"/>
    <cellStyle name="20% - Ênfase2 7 3 5" xfId="9523" xr:uid="{6B367F8F-B45F-4424-AA1A-539B3CAA80BC}"/>
    <cellStyle name="20% - Ênfase2 7 3 5 2" xfId="26067" xr:uid="{A905494F-F6CD-4439-8B34-F6151FF16B05}"/>
    <cellStyle name="20% - Ênfase2 7 3 6" xfId="18028" xr:uid="{18F7EB62-8CB6-480A-A2CB-544AA256F1CB}"/>
    <cellStyle name="20% - Ênfase2 7 4" xfId="730" xr:uid="{D58F9735-BD8B-48D6-9E7F-41C2797BA860}"/>
    <cellStyle name="20% - Ênfase2 7 4 2" xfId="4834" xr:uid="{08926B70-E58D-43C3-9D48-670282FCFB43}"/>
    <cellStyle name="20% - Ênfase2 7 4 2 2" xfId="13111" xr:uid="{9428CCDB-7D4C-439B-9628-455C565293F1}"/>
    <cellStyle name="20% - Ênfase2 7 4 2 2 2" xfId="29591" xr:uid="{48C95513-B511-499F-94B4-C8DD8362AD45}"/>
    <cellStyle name="20% - Ênfase2 7 4 2 3" xfId="21554" xr:uid="{593AB7D2-0368-47FB-B0F0-9C8E0E9EA4CD}"/>
    <cellStyle name="20% - Ênfase2 7 4 3" xfId="6859" xr:uid="{C5ECAE4B-67F7-47F9-AE3E-D342D4B74E66}"/>
    <cellStyle name="20% - Ênfase2 7 4 3 2" xfId="15136" xr:uid="{C2F1ED8E-45D0-4BBE-A441-706333CC51CB}"/>
    <cellStyle name="20% - Ênfase2 7 4 3 2 2" xfId="31591" xr:uid="{E0BB6EDE-0585-4FA0-87A5-605895716124}"/>
    <cellStyle name="20% - Ênfase2 7 4 3 3" xfId="23554" xr:uid="{CEA011F1-5A50-44E0-B54E-153BFE4EF01B}"/>
    <cellStyle name="20% - Ênfase2 7 4 4" xfId="2790" xr:uid="{F2F2A173-A953-4F33-A38E-314F32A870A2}"/>
    <cellStyle name="20% - Ênfase2 7 4 4 2" xfId="11067" xr:uid="{5E0B0712-7FEB-4A80-ACD8-93CF578232B9}"/>
    <cellStyle name="20% - Ênfase2 7 4 4 2 2" xfId="27578" xr:uid="{657D7E1D-244C-4192-8876-1698EDC30F17}"/>
    <cellStyle name="20% - Ênfase2 7 4 4 3" xfId="19541" xr:uid="{61991579-ABFC-40D3-BF0B-AE139313AA4B}"/>
    <cellStyle name="20% - Ênfase2 7 4 5" xfId="9019" xr:uid="{0577479A-5ED8-4EC2-A5BE-714B703F0DDB}"/>
    <cellStyle name="20% - Ênfase2 7 4 5 2" xfId="25563" xr:uid="{5C28C9C0-534A-42BC-8E8D-E9D3FF45DFA4}"/>
    <cellStyle name="20% - Ênfase2 7 4 6" xfId="17521" xr:uid="{A710DF9E-9A1F-4DD9-BEFC-4CBE15B93FB7}"/>
    <cellStyle name="20% - Ênfase2 7 5" xfId="1780" xr:uid="{48A15B6F-B57D-4CE3-AD8F-F7E9DD61E4FA}"/>
    <cellStyle name="20% - Ênfase2 7 5 2" xfId="5867" xr:uid="{965C659F-DEC2-4F0B-9F6D-B9324C49613D}"/>
    <cellStyle name="20% - Ênfase2 7 5 2 2" xfId="14144" xr:uid="{FBB819B9-CDD4-4987-A209-ED5D5CFA96E1}"/>
    <cellStyle name="20% - Ênfase2 7 5 2 2 2" xfId="30599" xr:uid="{5BD1F7DC-3EA8-4EFE-937F-3945140E381C}"/>
    <cellStyle name="20% - Ênfase2 7 5 2 3" xfId="22562" xr:uid="{C408609C-FB60-45A7-9649-5A77DCEF1743}"/>
    <cellStyle name="20% - Ênfase2 7 5 3" xfId="7867" xr:uid="{BC81635F-3F4C-43D7-9079-8EC39B9E042C}"/>
    <cellStyle name="20% - Ênfase2 7 5 3 2" xfId="16144" xr:uid="{CBB8EFD8-8BE6-42D3-8028-C515D3E5382F}"/>
    <cellStyle name="20% - Ênfase2 7 5 3 2 2" xfId="32599" xr:uid="{6A498BAA-5D06-4446-B1BA-9826837C78CE}"/>
    <cellStyle name="20% - Ênfase2 7 5 3 3" xfId="24562" xr:uid="{8313C1DB-7A7E-473F-9E83-D28194FFE846}"/>
    <cellStyle name="20% - Ênfase2 7 5 4" xfId="3833" xr:uid="{428853FB-E128-4CFD-B26A-E2094EB5AAC0}"/>
    <cellStyle name="20% - Ênfase2 7 5 4 2" xfId="12110" xr:uid="{C397869E-A433-4058-833E-428D3D72E357}"/>
    <cellStyle name="20% - Ênfase2 7 5 4 2 2" xfId="28595" xr:uid="{03E5D90B-B4F2-4023-A2A6-721D3884F7F3}"/>
    <cellStyle name="20% - Ênfase2 7 5 4 3" xfId="20558" xr:uid="{96E5FDA6-37CD-4E73-9677-07CB22A52085}"/>
    <cellStyle name="20% - Ênfase2 7 5 5" xfId="10061" xr:uid="{0B3E0B12-6BA8-4255-8724-161C688F8EB3}"/>
    <cellStyle name="20% - Ênfase2 7 5 5 2" xfId="26580" xr:uid="{072F1808-0AAC-4C39-85C5-BBC3B6F7B27D}"/>
    <cellStyle name="20% - Ênfase2 7 5 6" xfId="18542" xr:uid="{3BC2B8E3-A13F-42CD-AD9D-E2C345142A33}"/>
    <cellStyle name="20% - Ênfase2 7 6" xfId="4330" xr:uid="{CA1205C0-006E-4FE5-806A-6D9C238386BD}"/>
    <cellStyle name="20% - Ênfase2 7 6 2" xfId="12607" xr:uid="{465351C5-8938-4F63-AC57-E1692D90050A}"/>
    <cellStyle name="20% - Ênfase2 7 6 2 2" xfId="29092" xr:uid="{9BE8BE5D-3FD5-4C23-805D-7D72E4B6EBA5}"/>
    <cellStyle name="20% - Ênfase2 7 6 3" xfId="21055" xr:uid="{C25629F7-9A63-4D5D-96DA-19A40888D706}"/>
    <cellStyle name="20% - Ênfase2 7 7" xfId="6361" xr:uid="{B1865AAA-DC6A-4B88-AD2D-48BF3E0018E2}"/>
    <cellStyle name="20% - Ênfase2 7 7 2" xfId="14638" xr:uid="{F2136869-7497-4BB3-8475-5E20ADA2110D}"/>
    <cellStyle name="20% - Ênfase2 7 7 2 2" xfId="31093" xr:uid="{71C3BDD4-5ECE-455A-B39A-F1BFC68C108C}"/>
    <cellStyle name="20% - Ênfase2 7 7 3" xfId="23056" xr:uid="{17AB1F0D-8AB7-4FF1-AD60-C74402D879FD}"/>
    <cellStyle name="20% - Ênfase2 7 8" xfId="2281" xr:uid="{03837DEB-4263-441B-8866-504C36E98BE4}"/>
    <cellStyle name="20% - Ênfase2 7 8 2" xfId="10558" xr:uid="{A82CE377-39A4-4A05-83B6-ED8A07673D42}"/>
    <cellStyle name="20% - Ênfase2 7 8 2 2" xfId="27076" xr:uid="{D859F8F1-E98B-4A82-B353-99797C4C9947}"/>
    <cellStyle name="20% - Ênfase2 7 8 3" xfId="19039" xr:uid="{80368754-C28F-416F-8AFD-7219C2C8A304}"/>
    <cellStyle name="20% - Ênfase2 7 9" xfId="8512" xr:uid="{41FAFC70-3F4A-4373-9501-BAE12EDD1A76}"/>
    <cellStyle name="20% - Ênfase2 7 9 2" xfId="25061" xr:uid="{A587D3E0-CE98-4BF0-9E2B-F0714722B091}"/>
    <cellStyle name="20% - Ênfase2 8" xfId="163" xr:uid="{CDC83875-1E35-4059-8D1C-38671BE3C108}"/>
    <cellStyle name="20% - Ênfase2 8 10" xfId="17029" xr:uid="{E1DD2B65-8AFE-4404-BF08-41C1E02C8A0E}"/>
    <cellStyle name="20% - Ênfase2 8 2" xfId="167" xr:uid="{A84D218C-3350-47FE-A33D-7B9F03EBB64B}"/>
    <cellStyle name="20% - Ênfase2 8 2 2" xfId="1261" xr:uid="{411D4096-76FF-4E97-A1B1-C04341BD1FB8}"/>
    <cellStyle name="20% - Ênfase2 8 2 2 2" xfId="5352" xr:uid="{712E6339-7D69-4916-AD0E-91EB765CD003}"/>
    <cellStyle name="20% - Ênfase2 8 2 2 2 2" xfId="13629" xr:uid="{7D2C77CE-06F2-49C7-B626-5D2582E76BBB}"/>
    <cellStyle name="20% - Ênfase2 8 2 2 2 2 2" xfId="30109" xr:uid="{C92676BE-FD3D-4D24-9BFA-4C17121D6D60}"/>
    <cellStyle name="20% - Ênfase2 8 2 2 2 3" xfId="22072" xr:uid="{37BECF34-DDF0-45EA-9F40-2F1B41C716B1}"/>
    <cellStyle name="20% - Ênfase2 8 2 2 3" xfId="7377" xr:uid="{E49993DC-7696-41D1-A3D3-126E59281EEC}"/>
    <cellStyle name="20% - Ênfase2 8 2 2 3 2" xfId="15654" xr:uid="{5552BB02-A883-4FF0-8DF0-435E21582B07}"/>
    <cellStyle name="20% - Ênfase2 8 2 2 3 2 2" xfId="32109" xr:uid="{88CFFE1D-473E-481F-9414-F42671E9AA26}"/>
    <cellStyle name="20% - Ênfase2 8 2 2 3 3" xfId="24072" xr:uid="{4D089113-07C8-4E02-9E47-CFA1C64C515E}"/>
    <cellStyle name="20% - Ênfase2 8 2 2 4" xfId="3317" xr:uid="{679650F2-4EE5-4883-AD00-041C69E456FB}"/>
    <cellStyle name="20% - Ênfase2 8 2 2 4 2" xfId="11594" xr:uid="{9F3AB7BB-3238-45F1-9220-0B8A8548EB88}"/>
    <cellStyle name="20% - Ênfase2 8 2 2 4 2 2" xfId="28104" xr:uid="{4371ADCE-A57F-47D1-A8DC-A5D404780AED}"/>
    <cellStyle name="20% - Ênfase2 8 2 2 4 3" xfId="20067" xr:uid="{B90CBD67-7C8D-4E19-8988-0A869DD040DD}"/>
    <cellStyle name="20% - Ênfase2 8 2 2 5" xfId="9545" xr:uid="{9E48D136-5B51-437C-8E7E-F96F89F2FAD3}"/>
    <cellStyle name="20% - Ênfase2 8 2 2 5 2" xfId="26089" xr:uid="{CEFB637A-D57E-44E7-BBDA-86E0C46FF546}"/>
    <cellStyle name="20% - Ênfase2 8 2 2 6" xfId="18050" xr:uid="{0AC4FC4B-9D28-4541-9D7E-492B63488114}"/>
    <cellStyle name="20% - Ênfase2 8 2 3" xfId="752" xr:uid="{15D53966-69A6-4598-805E-25A59E7EA4F2}"/>
    <cellStyle name="20% - Ênfase2 8 2 3 2" xfId="4856" xr:uid="{C2114B78-514B-4C20-BD30-9F4DE40C5F53}"/>
    <cellStyle name="20% - Ênfase2 8 2 3 2 2" xfId="13133" xr:uid="{2DD97C2C-B1EA-4200-958F-146F9A755224}"/>
    <cellStyle name="20% - Ênfase2 8 2 3 2 2 2" xfId="29613" xr:uid="{29E863D6-E549-497F-B9E7-482D2E155806}"/>
    <cellStyle name="20% - Ênfase2 8 2 3 2 3" xfId="21576" xr:uid="{B06F1FA1-073B-4560-8C4A-4BFEC7586312}"/>
    <cellStyle name="20% - Ênfase2 8 2 3 3" xfId="6881" xr:uid="{F76D8F73-1731-4C4D-B22A-A2A4C05EDF8E}"/>
    <cellStyle name="20% - Ênfase2 8 2 3 3 2" xfId="15158" xr:uid="{5BDA57E0-4313-4CBB-B6E4-DBE1426D242D}"/>
    <cellStyle name="20% - Ênfase2 8 2 3 3 2 2" xfId="31613" xr:uid="{D2F2D199-D114-45B9-9CC6-7AFB7BDD3B02}"/>
    <cellStyle name="20% - Ênfase2 8 2 3 3 3" xfId="23576" xr:uid="{5AADB7BA-BD7E-45B0-8950-91911A928162}"/>
    <cellStyle name="20% - Ênfase2 8 2 3 4" xfId="2812" xr:uid="{0F08D9EE-A5F0-4D80-9137-FCBB451D402D}"/>
    <cellStyle name="20% - Ênfase2 8 2 3 4 2" xfId="11089" xr:uid="{50F03DC0-B97D-4C57-B1DA-11E6B3F35858}"/>
    <cellStyle name="20% - Ênfase2 8 2 3 4 2 2" xfId="27600" xr:uid="{5A8A6D2C-4D2F-4272-A8FD-F272D9554BD9}"/>
    <cellStyle name="20% - Ênfase2 8 2 3 4 3" xfId="19563" xr:uid="{066E4902-E480-4BD2-B252-6DA8237D019C}"/>
    <cellStyle name="20% - Ênfase2 8 2 3 5" xfId="9041" xr:uid="{59DFCD48-1706-4CD0-8FA3-DD1AA40A9B9D}"/>
    <cellStyle name="20% - Ênfase2 8 2 3 5 2" xfId="25585" xr:uid="{F5D9D72F-81E0-4B78-A8C8-029B0BC31322}"/>
    <cellStyle name="20% - Ênfase2 8 2 3 6" xfId="17543" xr:uid="{C1833E5D-5271-423E-B8A4-DB7052A71969}"/>
    <cellStyle name="20% - Ênfase2 8 2 4" xfId="1802" xr:uid="{D73445EA-86FC-448A-8232-B6DFBC990287}"/>
    <cellStyle name="20% - Ênfase2 8 2 4 2" xfId="5889" xr:uid="{E73388DA-B922-4127-A607-EEEF31C38035}"/>
    <cellStyle name="20% - Ênfase2 8 2 4 2 2" xfId="14166" xr:uid="{DEE5AE76-8565-40AA-A2AB-C88F8E67358A}"/>
    <cellStyle name="20% - Ênfase2 8 2 4 2 2 2" xfId="30621" xr:uid="{F7FCDE50-1565-4899-A240-37A44D5971EE}"/>
    <cellStyle name="20% - Ênfase2 8 2 4 2 3" xfId="22584" xr:uid="{D849280B-70DA-47F5-B555-D6596F538D4F}"/>
    <cellStyle name="20% - Ênfase2 8 2 4 3" xfId="7889" xr:uid="{9672675F-E88B-427B-90B4-2BB4C2333D95}"/>
    <cellStyle name="20% - Ênfase2 8 2 4 3 2" xfId="16166" xr:uid="{E8B65442-CAD6-4486-A77B-841544B817AB}"/>
    <cellStyle name="20% - Ênfase2 8 2 4 3 2 2" xfId="32621" xr:uid="{2AF65930-F0AD-41F5-8890-70830B3DAA3C}"/>
    <cellStyle name="20% - Ênfase2 8 2 4 3 3" xfId="24584" xr:uid="{BC220F55-AFE4-44F5-8DD7-3FB4E19361A4}"/>
    <cellStyle name="20% - Ênfase2 8 2 4 4" xfId="3855" xr:uid="{268950EA-92F6-4FD5-AD71-1947CB05807A}"/>
    <cellStyle name="20% - Ênfase2 8 2 4 4 2" xfId="12132" xr:uid="{BD6F5573-C009-4919-8C09-3968E1BC5BA7}"/>
    <cellStyle name="20% - Ênfase2 8 2 4 4 2 2" xfId="28617" xr:uid="{E685BC18-54FB-4008-A082-1F9123BF7C81}"/>
    <cellStyle name="20% - Ênfase2 8 2 4 4 3" xfId="20580" xr:uid="{76AC08A4-E8F9-4970-A753-088400FE592D}"/>
    <cellStyle name="20% - Ênfase2 8 2 4 5" xfId="10083" xr:uid="{D79BF838-1227-48E5-93CF-98847938C505}"/>
    <cellStyle name="20% - Ênfase2 8 2 4 5 2" xfId="26602" xr:uid="{C96AE0B7-9C93-4079-960B-3A2E7A90DBF3}"/>
    <cellStyle name="20% - Ênfase2 8 2 4 6" xfId="18564" xr:uid="{35AEBDD0-17F8-49CC-A251-69815429696B}"/>
    <cellStyle name="20% - Ênfase2 8 2 5" xfId="4352" xr:uid="{3F694424-B766-4097-8CBB-766C8BAC0F83}"/>
    <cellStyle name="20% - Ênfase2 8 2 5 2" xfId="12629" xr:uid="{FAE4337A-73CB-42AA-865D-260F3C66B3E0}"/>
    <cellStyle name="20% - Ênfase2 8 2 5 2 2" xfId="29114" xr:uid="{7E8787B8-E0EB-42B0-9479-193E51685109}"/>
    <cellStyle name="20% - Ênfase2 8 2 5 3" xfId="21077" xr:uid="{0F92DC4B-CE15-425F-9F0B-E1DB1F1177B0}"/>
    <cellStyle name="20% - Ênfase2 8 2 6" xfId="6383" xr:uid="{85AEB177-8315-47F1-A42E-8F67B275A94D}"/>
    <cellStyle name="20% - Ênfase2 8 2 6 2" xfId="14660" xr:uid="{1DB5BFE1-2477-47A1-B467-89B3DC154670}"/>
    <cellStyle name="20% - Ênfase2 8 2 6 2 2" xfId="31115" xr:uid="{C83C8E8D-9937-4AD7-8335-9AD38B48A8C3}"/>
    <cellStyle name="20% - Ênfase2 8 2 6 3" xfId="23078" xr:uid="{DD333410-E237-4548-B7EF-D89925DE3E71}"/>
    <cellStyle name="20% - Ênfase2 8 2 7" xfId="2303" xr:uid="{5E744A2F-29B6-4108-8A21-F9C4F81D16D2}"/>
    <cellStyle name="20% - Ênfase2 8 2 7 2" xfId="10580" xr:uid="{050F3D2C-7A91-46AF-92DC-596BB1A5BE6B}"/>
    <cellStyle name="20% - Ênfase2 8 2 7 2 2" xfId="27098" xr:uid="{451284CC-2398-4C84-9683-C80BD786A31C}"/>
    <cellStyle name="20% - Ênfase2 8 2 7 3" xfId="19061" xr:uid="{16437816-9A4E-40DE-B5F6-01D3AE057904}"/>
    <cellStyle name="20% - Ênfase2 8 2 8" xfId="8534" xr:uid="{01A2E28F-A00E-415B-A9BF-5D7C23301817}"/>
    <cellStyle name="20% - Ênfase2 8 2 8 2" xfId="25083" xr:uid="{B17D64E7-BFE8-4E30-8C33-77C664CD51FB}"/>
    <cellStyle name="20% - Ênfase2 8 2 9" xfId="17033" xr:uid="{6620428B-9625-4CAC-BAA8-6684721818A1}"/>
    <cellStyle name="20% - Ênfase2 8 3" xfId="1257" xr:uid="{2243C250-CC7D-4083-815B-B86024795500}"/>
    <cellStyle name="20% - Ênfase2 8 3 2" xfId="5348" xr:uid="{D885C520-CC51-4C68-BA5F-3E1F5BE97D06}"/>
    <cellStyle name="20% - Ênfase2 8 3 2 2" xfId="13625" xr:uid="{8F951B4B-5EA8-46F1-AC6A-E62DBAA9458B}"/>
    <cellStyle name="20% - Ênfase2 8 3 2 2 2" xfId="30105" xr:uid="{275822A9-A6D9-45FE-B6C1-F11E42DCDAEA}"/>
    <cellStyle name="20% - Ênfase2 8 3 2 3" xfId="22068" xr:uid="{3568018C-34E4-4CB2-A3A2-5026A95DEE3E}"/>
    <cellStyle name="20% - Ênfase2 8 3 3" xfId="7373" xr:uid="{C76AEFE5-0691-48DB-A264-D484D6CB0694}"/>
    <cellStyle name="20% - Ênfase2 8 3 3 2" xfId="15650" xr:uid="{B5DCADFF-E704-46C6-8F7B-9B1D22B26E6D}"/>
    <cellStyle name="20% - Ênfase2 8 3 3 2 2" xfId="32105" xr:uid="{A2B4F5F2-BA70-46EF-AD41-1F9E8D5E983A}"/>
    <cellStyle name="20% - Ênfase2 8 3 3 3" xfId="24068" xr:uid="{604CA4DE-3786-40F8-86B9-83D9E39A0228}"/>
    <cellStyle name="20% - Ênfase2 8 3 4" xfId="3313" xr:uid="{032D3484-2BE8-4CD9-9180-0B55C7C8FBC0}"/>
    <cellStyle name="20% - Ênfase2 8 3 4 2" xfId="11590" xr:uid="{F1AF3277-A5E2-423D-B204-BF28F7B8C86D}"/>
    <cellStyle name="20% - Ênfase2 8 3 4 2 2" xfId="28100" xr:uid="{62B72720-CE80-498C-9E16-5FE4CD9C5B5A}"/>
    <cellStyle name="20% - Ênfase2 8 3 4 3" xfId="20063" xr:uid="{DA9FA911-F5EC-42DF-B4B0-21C07DDD5FBA}"/>
    <cellStyle name="20% - Ênfase2 8 3 5" xfId="9541" xr:uid="{828BCE93-5C26-4BA9-9D25-1846B8AE559E}"/>
    <cellStyle name="20% - Ênfase2 8 3 5 2" xfId="26085" xr:uid="{58AABC5F-949F-4B2F-AF7C-EC2388FA18F8}"/>
    <cellStyle name="20% - Ênfase2 8 3 6" xfId="18046" xr:uid="{5ECFE22A-9B46-4C88-8B75-E369ACBECB4B}"/>
    <cellStyle name="20% - Ênfase2 8 4" xfId="748" xr:uid="{8AEC6BC1-C2BF-4D72-AB80-1CD849378F84}"/>
    <cellStyle name="20% - Ênfase2 8 4 2" xfId="4852" xr:uid="{02DD6923-7525-43DE-8BB9-7BD165E6C43E}"/>
    <cellStyle name="20% - Ênfase2 8 4 2 2" xfId="13129" xr:uid="{A536015E-D93D-40D2-8697-3D89B91B16BA}"/>
    <cellStyle name="20% - Ênfase2 8 4 2 2 2" xfId="29609" xr:uid="{25DC7461-7E02-4236-8A25-027C5107E03C}"/>
    <cellStyle name="20% - Ênfase2 8 4 2 3" xfId="21572" xr:uid="{49698EFC-D9DF-4AF1-83CF-03CA68A34DB0}"/>
    <cellStyle name="20% - Ênfase2 8 4 3" xfId="6877" xr:uid="{FFEF812B-414B-437C-98E7-700F8BB9E165}"/>
    <cellStyle name="20% - Ênfase2 8 4 3 2" xfId="15154" xr:uid="{0DC04845-5F53-4854-AFD9-6432BBA1D6F1}"/>
    <cellStyle name="20% - Ênfase2 8 4 3 2 2" xfId="31609" xr:uid="{2D509774-1420-4669-BF09-BC56D8DEF97F}"/>
    <cellStyle name="20% - Ênfase2 8 4 3 3" xfId="23572" xr:uid="{192D2A08-78E1-44AC-97AE-1E1C88D8D245}"/>
    <cellStyle name="20% - Ênfase2 8 4 4" xfId="2808" xr:uid="{A60689E8-1216-4564-BA97-30E618E0D2FB}"/>
    <cellStyle name="20% - Ênfase2 8 4 4 2" xfId="11085" xr:uid="{02C235F5-97AD-43A8-9E5F-3C9459D86A2B}"/>
    <cellStyle name="20% - Ênfase2 8 4 4 2 2" xfId="27596" xr:uid="{2870AE7E-61EA-41D6-8E04-F0702C799A54}"/>
    <cellStyle name="20% - Ênfase2 8 4 4 3" xfId="19559" xr:uid="{614CCE66-08FD-4480-818C-8B1ECE230B3D}"/>
    <cellStyle name="20% - Ênfase2 8 4 5" xfId="9037" xr:uid="{8D2085A4-3F2A-4622-A876-45C808618CD1}"/>
    <cellStyle name="20% - Ênfase2 8 4 5 2" xfId="25581" xr:uid="{D1397F13-232F-40C2-84E7-745589C73A0B}"/>
    <cellStyle name="20% - Ênfase2 8 4 6" xfId="17539" xr:uid="{2A65C25D-35BF-4DF8-B4DB-75C2DA09FD0F}"/>
    <cellStyle name="20% - Ênfase2 8 5" xfId="1798" xr:uid="{A8332C96-947D-4037-BB78-6DB136E5CE56}"/>
    <cellStyle name="20% - Ênfase2 8 5 2" xfId="5885" xr:uid="{BA076D8B-27F5-482D-8D3A-6D386BBA95A4}"/>
    <cellStyle name="20% - Ênfase2 8 5 2 2" xfId="14162" xr:uid="{D061D90C-F114-413B-9DE2-AA3F032C34E3}"/>
    <cellStyle name="20% - Ênfase2 8 5 2 2 2" xfId="30617" xr:uid="{029E7AED-161F-41DD-BD5C-E3DF58E49E7D}"/>
    <cellStyle name="20% - Ênfase2 8 5 2 3" xfId="22580" xr:uid="{595BC949-1A1C-428B-95E1-BC05D7A293E6}"/>
    <cellStyle name="20% - Ênfase2 8 5 3" xfId="7885" xr:uid="{B61B01BD-60EC-4069-AE4F-0FF654091C12}"/>
    <cellStyle name="20% - Ênfase2 8 5 3 2" xfId="16162" xr:uid="{4CB44982-D6AF-4D8A-A479-3F0DA77C8F52}"/>
    <cellStyle name="20% - Ênfase2 8 5 3 2 2" xfId="32617" xr:uid="{47AD8380-D0CB-4905-97BB-458B4DA0B507}"/>
    <cellStyle name="20% - Ênfase2 8 5 3 3" xfId="24580" xr:uid="{72AEFD3D-EFC5-4199-9546-261D0FC2F64E}"/>
    <cellStyle name="20% - Ênfase2 8 5 4" xfId="3851" xr:uid="{31B25FEB-EC2E-41AD-8FA1-27612BB7A744}"/>
    <cellStyle name="20% - Ênfase2 8 5 4 2" xfId="12128" xr:uid="{427E2CE8-E91C-42FC-BB2D-914AA5EF02D5}"/>
    <cellStyle name="20% - Ênfase2 8 5 4 2 2" xfId="28613" xr:uid="{4C8B0379-A0E9-4DC5-9EFC-39546FE6D7EE}"/>
    <cellStyle name="20% - Ênfase2 8 5 4 3" xfId="20576" xr:uid="{58B3DC54-6AE6-426B-8F8A-4BFB86BBA190}"/>
    <cellStyle name="20% - Ênfase2 8 5 5" xfId="10079" xr:uid="{32D8D08F-A01F-406E-A96F-CB0F86DEF913}"/>
    <cellStyle name="20% - Ênfase2 8 5 5 2" xfId="26598" xr:uid="{DB720CA6-34EB-4002-ABC4-A3FF045915B8}"/>
    <cellStyle name="20% - Ênfase2 8 5 6" xfId="18560" xr:uid="{B6D0A3B3-21CF-4BE5-9941-855BD2123D77}"/>
    <cellStyle name="20% - Ênfase2 8 6" xfId="4348" xr:uid="{50B7B9C1-E95B-4384-AF2A-4A09CD065D2C}"/>
    <cellStyle name="20% - Ênfase2 8 6 2" xfId="12625" xr:uid="{C3C11B7F-ED9B-4CFC-B9E4-8D6EC241EE93}"/>
    <cellStyle name="20% - Ênfase2 8 6 2 2" xfId="29110" xr:uid="{451EE9AA-70AF-4D7D-8188-4DD55DADBD00}"/>
    <cellStyle name="20% - Ênfase2 8 6 3" xfId="21073" xr:uid="{51861754-6BD0-47B2-86C8-02AC8E1E79B4}"/>
    <cellStyle name="20% - Ênfase2 8 7" xfId="6379" xr:uid="{5E298930-8689-4DB7-A4AC-ECD2DF3AC1CA}"/>
    <cellStyle name="20% - Ênfase2 8 7 2" xfId="14656" xr:uid="{8B4F951B-0220-47D2-A6BE-FB7B27AAF285}"/>
    <cellStyle name="20% - Ênfase2 8 7 2 2" xfId="31111" xr:uid="{3367C1A9-3393-4589-B58B-48DB01743DCD}"/>
    <cellStyle name="20% - Ênfase2 8 7 3" xfId="23074" xr:uid="{7FBE34A7-942E-436E-8076-C952D05BE619}"/>
    <cellStyle name="20% - Ênfase2 8 8" xfId="2299" xr:uid="{A6EC854A-C74A-4676-94F9-ABCDBADEAC60}"/>
    <cellStyle name="20% - Ênfase2 8 8 2" xfId="10576" xr:uid="{48EEF62A-D012-4FB8-8B11-C26E1929D340}"/>
    <cellStyle name="20% - Ênfase2 8 8 2 2" xfId="27094" xr:uid="{8D472D79-A5CB-4903-A70E-17E62ED0E1F0}"/>
    <cellStyle name="20% - Ênfase2 8 8 3" xfId="19057" xr:uid="{3D119830-F239-4160-B90E-3D3ACB959BDB}"/>
    <cellStyle name="20% - Ênfase2 8 9" xfId="8530" xr:uid="{D9606439-A460-4C62-9BEB-4E40F690BF92}"/>
    <cellStyle name="20% - Ênfase2 8 9 2" xfId="25079" xr:uid="{80604E74-C082-49DF-A323-DB2E69F8EB4C}"/>
    <cellStyle name="20% - Ênfase2 9" xfId="169" xr:uid="{1A66C0A3-6194-4F26-9BF8-E742570E93B7}"/>
    <cellStyle name="20% - Ênfase2 9 10" xfId="17035" xr:uid="{722176B1-EAD2-4323-82D1-0D75134FB4D8}"/>
    <cellStyle name="20% - Ênfase2 9 2" xfId="172" xr:uid="{7E5BD3AD-5B58-492C-B2B3-45A7F305408F}"/>
    <cellStyle name="20% - Ênfase2 9 2 2" xfId="1266" xr:uid="{54604C8C-5316-42A2-BDF5-930AFD8E949F}"/>
    <cellStyle name="20% - Ênfase2 9 2 2 2" xfId="5357" xr:uid="{A3012BDB-EDBA-40FF-B937-A5D5BF004879}"/>
    <cellStyle name="20% - Ênfase2 9 2 2 2 2" xfId="13634" xr:uid="{61140EA9-D055-496E-A2EB-9F1ECC814126}"/>
    <cellStyle name="20% - Ênfase2 9 2 2 2 2 2" xfId="30114" xr:uid="{9EAEDC81-5698-49C2-B0B5-CA60F17CFE55}"/>
    <cellStyle name="20% - Ênfase2 9 2 2 2 3" xfId="22077" xr:uid="{D94504F8-9BAE-4071-A3E6-3128F4971CC6}"/>
    <cellStyle name="20% - Ênfase2 9 2 2 3" xfId="7382" xr:uid="{D6F1A669-4E1E-4CAE-A08A-331BE5AF22F8}"/>
    <cellStyle name="20% - Ênfase2 9 2 2 3 2" xfId="15659" xr:uid="{B818C77A-4802-48FE-B77D-4A112D73C4EE}"/>
    <cellStyle name="20% - Ênfase2 9 2 2 3 2 2" xfId="32114" xr:uid="{D7FC8FF9-682E-4A5B-8BC1-32954AA6CF1C}"/>
    <cellStyle name="20% - Ênfase2 9 2 2 3 3" xfId="24077" xr:uid="{D45A9D5A-3AF0-46DC-AE47-9E9261F47D59}"/>
    <cellStyle name="20% - Ênfase2 9 2 2 4" xfId="3322" xr:uid="{0ADAE42D-4C08-4ED9-84E3-166B68AEE4A8}"/>
    <cellStyle name="20% - Ênfase2 9 2 2 4 2" xfId="11599" xr:uid="{57152119-7F6B-41B3-8661-82CF37E7083E}"/>
    <cellStyle name="20% - Ênfase2 9 2 2 4 2 2" xfId="28109" xr:uid="{D3DB1FFA-B318-428A-BA81-3CC3C41B620E}"/>
    <cellStyle name="20% - Ênfase2 9 2 2 4 3" xfId="20072" xr:uid="{DE59253E-5B8B-480D-AA28-93E2A4D0208E}"/>
    <cellStyle name="20% - Ênfase2 9 2 2 5" xfId="9550" xr:uid="{61307FF1-1492-46AA-B2ED-69B80F7D0FBC}"/>
    <cellStyle name="20% - Ênfase2 9 2 2 5 2" xfId="26094" xr:uid="{E3527D57-0AF6-4E5B-9545-D815A921B7A3}"/>
    <cellStyle name="20% - Ênfase2 9 2 2 6" xfId="18055" xr:uid="{326F259D-AE27-4AAC-9500-E24A3AD6D854}"/>
    <cellStyle name="20% - Ênfase2 9 2 3" xfId="757" xr:uid="{484D727C-4B70-4935-A7D2-D1E80E58B8A9}"/>
    <cellStyle name="20% - Ênfase2 9 2 3 2" xfId="4861" xr:uid="{E2E1187B-0A94-494E-BAE9-8DBBCC15570C}"/>
    <cellStyle name="20% - Ênfase2 9 2 3 2 2" xfId="13138" xr:uid="{5DF3DF13-9E02-4CCF-BF80-51D58C230623}"/>
    <cellStyle name="20% - Ênfase2 9 2 3 2 2 2" xfId="29618" xr:uid="{4AB671B1-5EF7-477D-AC99-0586ED6CC8C9}"/>
    <cellStyle name="20% - Ênfase2 9 2 3 2 3" xfId="21581" xr:uid="{78688EAF-DB05-4777-8E87-41D119533AE5}"/>
    <cellStyle name="20% - Ênfase2 9 2 3 3" xfId="6886" xr:uid="{4B0DFF68-8F5F-4C8C-853A-72573F83384F}"/>
    <cellStyle name="20% - Ênfase2 9 2 3 3 2" xfId="15163" xr:uid="{3D7FDD87-0EC8-440C-BC7C-D5F72E618143}"/>
    <cellStyle name="20% - Ênfase2 9 2 3 3 2 2" xfId="31618" xr:uid="{D605B7BD-E7C6-451C-A11B-23CFF153C2FA}"/>
    <cellStyle name="20% - Ênfase2 9 2 3 3 3" xfId="23581" xr:uid="{3640F926-F63C-453F-BAB7-3D8CA7BB839E}"/>
    <cellStyle name="20% - Ênfase2 9 2 3 4" xfId="2817" xr:uid="{B40A060F-89EF-4D70-9DEE-ABB851C02AF0}"/>
    <cellStyle name="20% - Ênfase2 9 2 3 4 2" xfId="11094" xr:uid="{2E11CCA2-0AFD-431D-A47D-266A3DE3B5EC}"/>
    <cellStyle name="20% - Ênfase2 9 2 3 4 2 2" xfId="27605" xr:uid="{1927754E-26A1-4281-A7DC-1B76EA205729}"/>
    <cellStyle name="20% - Ênfase2 9 2 3 4 3" xfId="19568" xr:uid="{46D204DA-08C5-484E-86A6-48FB85A6A144}"/>
    <cellStyle name="20% - Ênfase2 9 2 3 5" xfId="9046" xr:uid="{848F3598-A201-4841-8837-DAED89CD13A1}"/>
    <cellStyle name="20% - Ênfase2 9 2 3 5 2" xfId="25590" xr:uid="{44B46DE1-F5AC-49C6-9AF6-226204C04858}"/>
    <cellStyle name="20% - Ênfase2 9 2 3 6" xfId="17548" xr:uid="{600FE829-1A1A-4090-9B64-86FBF7E2FEB2}"/>
    <cellStyle name="20% - Ênfase2 9 2 4" xfId="1807" xr:uid="{8A6003BC-D2EF-4746-AC44-1700ADC1385E}"/>
    <cellStyle name="20% - Ênfase2 9 2 4 2" xfId="5894" xr:uid="{5428E34B-C9C6-4CD0-AD56-61453090D335}"/>
    <cellStyle name="20% - Ênfase2 9 2 4 2 2" xfId="14171" xr:uid="{E885EF13-A923-4AC3-9D71-E7FE6988C23C}"/>
    <cellStyle name="20% - Ênfase2 9 2 4 2 2 2" xfId="30626" xr:uid="{452D7EDF-D183-4DA8-8796-37254FDF0FD5}"/>
    <cellStyle name="20% - Ênfase2 9 2 4 2 3" xfId="22589" xr:uid="{35B900BC-24E6-42FA-8E53-9D0119A2D25E}"/>
    <cellStyle name="20% - Ênfase2 9 2 4 3" xfId="7894" xr:uid="{91DC6889-1F2B-4334-B65C-769F7463AF8E}"/>
    <cellStyle name="20% - Ênfase2 9 2 4 3 2" xfId="16171" xr:uid="{ACCF59E3-FA08-4EE8-92DF-886B8796C975}"/>
    <cellStyle name="20% - Ênfase2 9 2 4 3 2 2" xfId="32626" xr:uid="{7B8A1407-6A07-4BDD-8339-B1DA51F0AC42}"/>
    <cellStyle name="20% - Ênfase2 9 2 4 3 3" xfId="24589" xr:uid="{5EDE25B9-9A34-4582-B5E3-5FDC2714EE7A}"/>
    <cellStyle name="20% - Ênfase2 9 2 4 4" xfId="3860" xr:uid="{EB531729-6664-485A-A88D-A77F1C8ADED2}"/>
    <cellStyle name="20% - Ênfase2 9 2 4 4 2" xfId="12137" xr:uid="{01CAEEF2-87F1-48CF-BD31-320FDAAB4B81}"/>
    <cellStyle name="20% - Ênfase2 9 2 4 4 2 2" xfId="28622" xr:uid="{EF8BA20F-D7EA-4247-81F9-B859119119BD}"/>
    <cellStyle name="20% - Ênfase2 9 2 4 4 3" xfId="20585" xr:uid="{7550F8E9-DC2F-488A-9B59-E77C2AEB5CE2}"/>
    <cellStyle name="20% - Ênfase2 9 2 4 5" xfId="10088" xr:uid="{9C01B389-5416-4CE5-AF54-02A10F9EEBC9}"/>
    <cellStyle name="20% - Ênfase2 9 2 4 5 2" xfId="26607" xr:uid="{92F74C23-2F8E-44BA-BACA-FBC5A8EBFE1E}"/>
    <cellStyle name="20% - Ênfase2 9 2 4 6" xfId="18569" xr:uid="{30FFB6D2-A995-40D8-BDF3-441829C1BA81}"/>
    <cellStyle name="20% - Ênfase2 9 2 5" xfId="4357" xr:uid="{DF1B51DD-FBC5-4B75-964A-A1780753A316}"/>
    <cellStyle name="20% - Ênfase2 9 2 5 2" xfId="12634" xr:uid="{D95AABB0-5D34-4229-AF91-57593BCCDDFC}"/>
    <cellStyle name="20% - Ênfase2 9 2 5 2 2" xfId="29119" xr:uid="{67D135E9-EE3C-4632-9B6E-5CA96248435D}"/>
    <cellStyle name="20% - Ênfase2 9 2 5 3" xfId="21082" xr:uid="{299BDDE8-E10C-4FDC-AD75-7E18B6A1D14F}"/>
    <cellStyle name="20% - Ênfase2 9 2 6" xfId="6388" xr:uid="{46B1358A-B5B8-4C60-868B-3E1CC077C47F}"/>
    <cellStyle name="20% - Ênfase2 9 2 6 2" xfId="14665" xr:uid="{2722B15A-2885-4A37-A68C-4EC818C98BF5}"/>
    <cellStyle name="20% - Ênfase2 9 2 6 2 2" xfId="31120" xr:uid="{421FB287-E983-48B4-A6ED-1D158EA12331}"/>
    <cellStyle name="20% - Ênfase2 9 2 6 3" xfId="23083" xr:uid="{3ED4A52D-8B07-4935-A40E-70292A6C8DE2}"/>
    <cellStyle name="20% - Ênfase2 9 2 7" xfId="2308" xr:uid="{848CEF4D-8B9F-4764-8741-C62DB91A7F6B}"/>
    <cellStyle name="20% - Ênfase2 9 2 7 2" xfId="10585" xr:uid="{5D377F04-6AE4-4E50-8BFC-76657AE95604}"/>
    <cellStyle name="20% - Ênfase2 9 2 7 2 2" xfId="27103" xr:uid="{E9D93B26-9978-40AD-ADE2-4F386207F254}"/>
    <cellStyle name="20% - Ênfase2 9 2 7 3" xfId="19066" xr:uid="{79EF96C6-3D30-4105-BB71-AB27593996A1}"/>
    <cellStyle name="20% - Ênfase2 9 2 8" xfId="8539" xr:uid="{959B71AD-8837-434F-8943-AAF3AE0DCBCC}"/>
    <cellStyle name="20% - Ênfase2 9 2 8 2" xfId="25088" xr:uid="{0796CFE9-8047-4F03-A88B-AAD51395728C}"/>
    <cellStyle name="20% - Ênfase2 9 2 9" xfId="17038" xr:uid="{8E8DE4E4-B7ED-4623-889D-45C34679BA33}"/>
    <cellStyle name="20% - Ênfase2 9 3" xfId="1263" xr:uid="{6D8DA920-4A1B-4568-B641-FD72C4FB34EE}"/>
    <cellStyle name="20% - Ênfase2 9 3 2" xfId="5354" xr:uid="{CF0A66EB-CAA8-40B9-83B8-8E94770CA045}"/>
    <cellStyle name="20% - Ênfase2 9 3 2 2" xfId="13631" xr:uid="{F9FA1DC3-6B11-45A7-8C5E-8AD2BD43DE62}"/>
    <cellStyle name="20% - Ênfase2 9 3 2 2 2" xfId="30111" xr:uid="{25387119-BA64-42AD-9343-69490AF69EDC}"/>
    <cellStyle name="20% - Ênfase2 9 3 2 3" xfId="22074" xr:uid="{8793BF9A-6F47-4EEF-8AA4-6F04EA418686}"/>
    <cellStyle name="20% - Ênfase2 9 3 3" xfId="7379" xr:uid="{91965754-5D80-46D4-ABED-E26D7E4726B8}"/>
    <cellStyle name="20% - Ênfase2 9 3 3 2" xfId="15656" xr:uid="{1FCDD7EF-27E7-4E9B-BA29-8762DE61654E}"/>
    <cellStyle name="20% - Ênfase2 9 3 3 2 2" xfId="32111" xr:uid="{6FEC4809-DAFD-4958-AEC4-D37D04829EFB}"/>
    <cellStyle name="20% - Ênfase2 9 3 3 3" xfId="24074" xr:uid="{D1CD67BF-EC75-49D3-BE53-E70608F83A7E}"/>
    <cellStyle name="20% - Ênfase2 9 3 4" xfId="3319" xr:uid="{5B9446C7-4769-406D-AF86-67B6F2C83FAD}"/>
    <cellStyle name="20% - Ênfase2 9 3 4 2" xfId="11596" xr:uid="{343B9DCB-0D6E-4368-88CE-440ED7458BC0}"/>
    <cellStyle name="20% - Ênfase2 9 3 4 2 2" xfId="28106" xr:uid="{0A0F6816-0B8F-450B-831F-9CBF89BDF6F7}"/>
    <cellStyle name="20% - Ênfase2 9 3 4 3" xfId="20069" xr:uid="{ED1541BA-9F07-4DDF-B2BF-04F0B716E5D4}"/>
    <cellStyle name="20% - Ênfase2 9 3 5" xfId="9547" xr:uid="{ECABEF7A-23F3-4E4A-8110-A22EC36BD7E9}"/>
    <cellStyle name="20% - Ênfase2 9 3 5 2" xfId="26091" xr:uid="{B2F351CE-E7E1-49D7-812B-14B6DBB980DE}"/>
    <cellStyle name="20% - Ênfase2 9 3 6" xfId="18052" xr:uid="{C66DF57F-37A7-44F3-A250-256FFB41056E}"/>
    <cellStyle name="20% - Ênfase2 9 4" xfId="754" xr:uid="{104E0229-D5EC-47D9-B5B6-89C6D8FCBDF6}"/>
    <cellStyle name="20% - Ênfase2 9 4 2" xfId="4858" xr:uid="{CFE0A7C9-153F-4240-B625-7584A52E1E40}"/>
    <cellStyle name="20% - Ênfase2 9 4 2 2" xfId="13135" xr:uid="{31714385-C5A2-4861-9587-3B7821B4C7C4}"/>
    <cellStyle name="20% - Ênfase2 9 4 2 2 2" xfId="29615" xr:uid="{0FC9636B-4413-4E23-BEA0-27766172AC62}"/>
    <cellStyle name="20% - Ênfase2 9 4 2 3" xfId="21578" xr:uid="{10EE0500-EC31-42C8-8932-F42C35780CFD}"/>
    <cellStyle name="20% - Ênfase2 9 4 3" xfId="6883" xr:uid="{1274D158-0A99-4373-A1A2-EB22C8618295}"/>
    <cellStyle name="20% - Ênfase2 9 4 3 2" xfId="15160" xr:uid="{31C5A52E-8ACA-43E6-89B1-8F8E0B23CCE8}"/>
    <cellStyle name="20% - Ênfase2 9 4 3 2 2" xfId="31615" xr:uid="{80FF6A33-56EC-4A59-9F37-18535BA2C2E1}"/>
    <cellStyle name="20% - Ênfase2 9 4 3 3" xfId="23578" xr:uid="{DFDDEECB-8E25-442E-93C6-0CA739500114}"/>
    <cellStyle name="20% - Ênfase2 9 4 4" xfId="2814" xr:uid="{48641650-6A2C-4173-BA90-6C178F1A1447}"/>
    <cellStyle name="20% - Ênfase2 9 4 4 2" xfId="11091" xr:uid="{E6BAB4FF-F42D-400E-93BE-980506B19EE0}"/>
    <cellStyle name="20% - Ênfase2 9 4 4 2 2" xfId="27602" xr:uid="{403AE3A6-7552-4036-A446-BA50BD117C87}"/>
    <cellStyle name="20% - Ênfase2 9 4 4 3" xfId="19565" xr:uid="{9C670D96-85EE-4BDE-A48C-542A1A25F963}"/>
    <cellStyle name="20% - Ênfase2 9 4 5" xfId="9043" xr:uid="{81C434ED-D0FA-4853-8F1A-CE76E9D9BC1C}"/>
    <cellStyle name="20% - Ênfase2 9 4 5 2" xfId="25587" xr:uid="{2C557437-35D4-467E-93C8-9FBF9F27F71B}"/>
    <cellStyle name="20% - Ênfase2 9 4 6" xfId="17545" xr:uid="{5C515793-1CB8-4B84-92E7-8C44FD8F863F}"/>
    <cellStyle name="20% - Ênfase2 9 5" xfId="1804" xr:uid="{D011F66B-8525-469B-9DE9-0FFAEBD1C03B}"/>
    <cellStyle name="20% - Ênfase2 9 5 2" xfId="5891" xr:uid="{AF4769DC-3934-4B6A-BE87-AE886E7E314F}"/>
    <cellStyle name="20% - Ênfase2 9 5 2 2" xfId="14168" xr:uid="{D10847CB-92B1-4B63-8885-7A775CCEAF9F}"/>
    <cellStyle name="20% - Ênfase2 9 5 2 2 2" xfId="30623" xr:uid="{33555DDC-9ACE-4D8D-ABD5-FE3E9B189834}"/>
    <cellStyle name="20% - Ênfase2 9 5 2 3" xfId="22586" xr:uid="{233EA428-8E03-4EA1-A2BC-16FC72F9D297}"/>
    <cellStyle name="20% - Ênfase2 9 5 3" xfId="7891" xr:uid="{711318FD-23BF-41E5-9C50-3998BAD6172C}"/>
    <cellStyle name="20% - Ênfase2 9 5 3 2" xfId="16168" xr:uid="{FBECFC54-00BB-441F-B26E-D6F5CFD4316C}"/>
    <cellStyle name="20% - Ênfase2 9 5 3 2 2" xfId="32623" xr:uid="{1D27C388-FA56-4BE2-82D0-9F5C66478D01}"/>
    <cellStyle name="20% - Ênfase2 9 5 3 3" xfId="24586" xr:uid="{5FAC89AB-E6CE-4F77-9C0F-37BE4EB83F12}"/>
    <cellStyle name="20% - Ênfase2 9 5 4" xfId="3857" xr:uid="{E18B96E7-3CF8-4EFA-90B2-D6A52C134180}"/>
    <cellStyle name="20% - Ênfase2 9 5 4 2" xfId="12134" xr:uid="{AE31430F-1A28-40C0-BEDE-6B96444029CF}"/>
    <cellStyle name="20% - Ênfase2 9 5 4 2 2" xfId="28619" xr:uid="{27E36181-E96D-4A99-AA1A-056894261F12}"/>
    <cellStyle name="20% - Ênfase2 9 5 4 3" xfId="20582" xr:uid="{4B0DD445-2AA5-46AD-AB16-A2CA1565A8D3}"/>
    <cellStyle name="20% - Ênfase2 9 5 5" xfId="10085" xr:uid="{253AEC6D-67C8-4244-A9D3-90657C2A5F96}"/>
    <cellStyle name="20% - Ênfase2 9 5 5 2" xfId="26604" xr:uid="{8985C757-DF18-499C-B13B-B6E764A32BED}"/>
    <cellStyle name="20% - Ênfase2 9 5 6" xfId="18566" xr:uid="{C69380B4-AE6E-48DF-940E-AB616FA5EA55}"/>
    <cellStyle name="20% - Ênfase2 9 6" xfId="4354" xr:uid="{9AA3CA2C-C8AD-4865-9437-A4C87E122A27}"/>
    <cellStyle name="20% - Ênfase2 9 6 2" xfId="12631" xr:uid="{A7B1975D-CAEA-4347-81E0-72B1238B4F66}"/>
    <cellStyle name="20% - Ênfase2 9 6 2 2" xfId="29116" xr:uid="{882406A5-081D-474E-90E9-689ED04A819C}"/>
    <cellStyle name="20% - Ênfase2 9 6 3" xfId="21079" xr:uid="{A55192D6-8ED1-4335-B5BF-76FB99EE07F9}"/>
    <cellStyle name="20% - Ênfase2 9 7" xfId="6385" xr:uid="{29A29BA3-2B38-4102-9A76-4710AA539F26}"/>
    <cellStyle name="20% - Ênfase2 9 7 2" xfId="14662" xr:uid="{D34ECDE7-F3FB-4F0C-9B76-B8536F856D03}"/>
    <cellStyle name="20% - Ênfase2 9 7 2 2" xfId="31117" xr:uid="{D20BDD90-D47E-4648-B639-E69BE56E72BC}"/>
    <cellStyle name="20% - Ênfase2 9 7 3" xfId="23080" xr:uid="{9E8845EF-A877-42F7-BF7F-ACD0CCE0962C}"/>
    <cellStyle name="20% - Ênfase2 9 8" xfId="2305" xr:uid="{4B59BE95-2C9C-491F-88A5-F53D7A2FC612}"/>
    <cellStyle name="20% - Ênfase2 9 8 2" xfId="10582" xr:uid="{CDD259DB-E399-4CEB-9D96-4B932A88CA01}"/>
    <cellStyle name="20% - Ênfase2 9 8 2 2" xfId="27100" xr:uid="{A432996A-A040-4734-83E1-794A489626DD}"/>
    <cellStyle name="20% - Ênfase2 9 8 3" xfId="19063" xr:uid="{7932EF05-881E-4D62-81FA-072B96C51179}"/>
    <cellStyle name="20% - Ênfase2 9 9" xfId="8536" xr:uid="{51A582AB-8B67-4839-80C3-029A9B392986}"/>
    <cellStyle name="20% - Ênfase2 9 9 2" xfId="25085" xr:uid="{C8422AAC-EA3C-499A-BD65-92D86B06CFC5}"/>
    <cellStyle name="20% - Ênfase3 10" xfId="173" xr:uid="{B9ED7CB2-9FD3-475C-BB5E-91D2F6951006}"/>
    <cellStyle name="20% - Ênfase3 10 10" xfId="17039" xr:uid="{EF543AD7-AA60-4555-90AB-D7020203084B}"/>
    <cellStyle name="20% - Ênfase3 10 2" xfId="175" xr:uid="{C09F9565-BA47-4EE8-B9BA-2073B1A73D28}"/>
    <cellStyle name="20% - Ênfase3 10 2 2" xfId="1269" xr:uid="{155F0C7C-84F3-4158-AA4E-69EED3712070}"/>
    <cellStyle name="20% - Ênfase3 10 2 2 2" xfId="5360" xr:uid="{E82CACF7-C964-40E8-9792-D96151B3753B}"/>
    <cellStyle name="20% - Ênfase3 10 2 2 2 2" xfId="13637" xr:uid="{906D7886-8010-4FC8-8D85-BCD8C1D46097}"/>
    <cellStyle name="20% - Ênfase3 10 2 2 2 2 2" xfId="30117" xr:uid="{492884C1-0D28-4E6F-AF73-DC70ACF6BE3A}"/>
    <cellStyle name="20% - Ênfase3 10 2 2 2 3" xfId="22080" xr:uid="{70CFCE41-1E1A-4F5A-8EEE-F6437BB6D5D1}"/>
    <cellStyle name="20% - Ênfase3 10 2 2 3" xfId="7385" xr:uid="{1FD93EEE-30F8-474B-9472-0B7326CFD94B}"/>
    <cellStyle name="20% - Ênfase3 10 2 2 3 2" xfId="15662" xr:uid="{B57AB0A2-C12A-4550-A77E-104B0C7A986E}"/>
    <cellStyle name="20% - Ênfase3 10 2 2 3 2 2" xfId="32117" xr:uid="{08C2B41B-7EB6-4E5A-A929-47DA1EAC732D}"/>
    <cellStyle name="20% - Ênfase3 10 2 2 3 3" xfId="24080" xr:uid="{D84D6718-3974-492C-AEAE-F23FF95A2F70}"/>
    <cellStyle name="20% - Ênfase3 10 2 2 4" xfId="3325" xr:uid="{63431414-179A-4F34-A92E-790F70B35A95}"/>
    <cellStyle name="20% - Ênfase3 10 2 2 4 2" xfId="11602" xr:uid="{882F8AC0-6B93-4079-9220-B03594594BDF}"/>
    <cellStyle name="20% - Ênfase3 10 2 2 4 2 2" xfId="28112" xr:uid="{1C0EC549-C374-4FF3-9445-178877DD0C29}"/>
    <cellStyle name="20% - Ênfase3 10 2 2 4 3" xfId="20075" xr:uid="{24DE97FD-1ECC-4D0A-B0E3-34A5740AD5D2}"/>
    <cellStyle name="20% - Ênfase3 10 2 2 5" xfId="9553" xr:uid="{1540441D-99BA-4F75-A331-DBA7FACDB3A7}"/>
    <cellStyle name="20% - Ênfase3 10 2 2 5 2" xfId="26097" xr:uid="{77A127EC-A43A-4075-BBB8-5909F47DFE0D}"/>
    <cellStyle name="20% - Ênfase3 10 2 2 6" xfId="18058" xr:uid="{CF5E32E5-4763-4569-A356-68DA03220166}"/>
    <cellStyle name="20% - Ênfase3 10 2 3" xfId="760" xr:uid="{8CE455A2-07B7-4072-BD7A-766A73836064}"/>
    <cellStyle name="20% - Ênfase3 10 2 3 2" xfId="4864" xr:uid="{8C823932-9299-4B6B-841A-C2C1BA03BCF7}"/>
    <cellStyle name="20% - Ênfase3 10 2 3 2 2" xfId="13141" xr:uid="{67EA5D45-8F45-4B3C-A7B5-587314EECEDD}"/>
    <cellStyle name="20% - Ênfase3 10 2 3 2 2 2" xfId="29621" xr:uid="{015518B7-8C89-49DC-9569-23D8172B05B0}"/>
    <cellStyle name="20% - Ênfase3 10 2 3 2 3" xfId="21584" xr:uid="{5B864C63-497B-417F-B18F-4092FAEDC18E}"/>
    <cellStyle name="20% - Ênfase3 10 2 3 3" xfId="6889" xr:uid="{CA1474A3-9AFE-4829-B301-D4CBB11FC142}"/>
    <cellStyle name="20% - Ênfase3 10 2 3 3 2" xfId="15166" xr:uid="{73446D7B-0222-41DB-BE27-FB6435A50B0D}"/>
    <cellStyle name="20% - Ênfase3 10 2 3 3 2 2" xfId="31621" xr:uid="{352128C6-8F62-4A06-B4C1-3AAEE0719000}"/>
    <cellStyle name="20% - Ênfase3 10 2 3 3 3" xfId="23584" xr:uid="{AD3E1041-B8CF-462B-A03C-6EF1F6C7FCFB}"/>
    <cellStyle name="20% - Ênfase3 10 2 3 4" xfId="2820" xr:uid="{E4B6A219-D020-4FF9-A150-FA4631D37BE5}"/>
    <cellStyle name="20% - Ênfase3 10 2 3 4 2" xfId="11097" xr:uid="{37FE09E1-DA23-4857-A7DA-15F22F312E4C}"/>
    <cellStyle name="20% - Ênfase3 10 2 3 4 2 2" xfId="27608" xr:uid="{4AC1CCEA-A831-40F2-A756-2D7130600BC1}"/>
    <cellStyle name="20% - Ênfase3 10 2 3 4 3" xfId="19571" xr:uid="{77686289-AF61-4B80-B090-D4815E3CC12E}"/>
    <cellStyle name="20% - Ênfase3 10 2 3 5" xfId="9049" xr:uid="{148D2AE8-B83F-4333-836C-5CDE5C1A6208}"/>
    <cellStyle name="20% - Ênfase3 10 2 3 5 2" xfId="25593" xr:uid="{92A6FC6C-433E-484E-9AFA-9D5B60B8E34C}"/>
    <cellStyle name="20% - Ênfase3 10 2 3 6" xfId="17551" xr:uid="{454CD0B1-20B0-48DC-9243-F1857ADD017B}"/>
    <cellStyle name="20% - Ênfase3 10 2 4" xfId="1810" xr:uid="{E61DA759-DA57-42FA-88BA-11E8762F2C74}"/>
    <cellStyle name="20% - Ênfase3 10 2 4 2" xfId="5897" xr:uid="{C6677009-ED64-47FA-A015-F42B3F031B15}"/>
    <cellStyle name="20% - Ênfase3 10 2 4 2 2" xfId="14174" xr:uid="{37A40CBA-263C-4ABA-959B-E42AF7E2DB3A}"/>
    <cellStyle name="20% - Ênfase3 10 2 4 2 2 2" xfId="30629" xr:uid="{C94AB4A6-A3B7-4BE0-86AE-46B09FC2E375}"/>
    <cellStyle name="20% - Ênfase3 10 2 4 2 3" xfId="22592" xr:uid="{2BFC97D3-63E7-4713-9533-862B40F4A5FE}"/>
    <cellStyle name="20% - Ênfase3 10 2 4 3" xfId="7897" xr:uid="{B7BFC2EC-A88D-45F5-A5B9-221A26000167}"/>
    <cellStyle name="20% - Ênfase3 10 2 4 3 2" xfId="16174" xr:uid="{D4961F8F-7572-4F41-A0A3-8631C0ECC178}"/>
    <cellStyle name="20% - Ênfase3 10 2 4 3 2 2" xfId="32629" xr:uid="{C5DE60E3-6C43-420B-BA04-C4EE833FC038}"/>
    <cellStyle name="20% - Ênfase3 10 2 4 3 3" xfId="24592" xr:uid="{6108DBEC-A619-42FB-98A7-96C3D9D2A0CC}"/>
    <cellStyle name="20% - Ênfase3 10 2 4 4" xfId="3863" xr:uid="{3464BECA-AFD3-4CC3-B773-2ECC6A80B286}"/>
    <cellStyle name="20% - Ênfase3 10 2 4 4 2" xfId="12140" xr:uid="{4090FEAD-9AEF-44FB-958C-E5CF18BAD8EA}"/>
    <cellStyle name="20% - Ênfase3 10 2 4 4 2 2" xfId="28625" xr:uid="{F2F27311-4181-449A-910D-8212CEEB0B85}"/>
    <cellStyle name="20% - Ênfase3 10 2 4 4 3" xfId="20588" xr:uid="{DF8DD76D-9152-4752-B742-BC40302A1DA8}"/>
    <cellStyle name="20% - Ênfase3 10 2 4 5" xfId="10091" xr:uid="{1C26BAB5-6009-4012-B02E-6B2CB4AC7394}"/>
    <cellStyle name="20% - Ênfase3 10 2 4 5 2" xfId="26610" xr:uid="{3941F22C-34A6-4658-83C0-5730B1C9B4B4}"/>
    <cellStyle name="20% - Ênfase3 10 2 4 6" xfId="18572" xr:uid="{D5FCD9A6-7A22-4C8E-8FD9-AEFEDBFEB186}"/>
    <cellStyle name="20% - Ênfase3 10 2 5" xfId="4360" xr:uid="{350BB9B8-7CE3-43E3-A709-C64E09F7F919}"/>
    <cellStyle name="20% - Ênfase3 10 2 5 2" xfId="12637" xr:uid="{4E11EDEC-568D-46D0-9B47-F08FF62504D9}"/>
    <cellStyle name="20% - Ênfase3 10 2 5 2 2" xfId="29122" xr:uid="{9F6C0C1F-9B96-4100-9B09-A6E3A94A16F5}"/>
    <cellStyle name="20% - Ênfase3 10 2 5 3" xfId="21085" xr:uid="{C333DA6B-FB4D-44F3-ACA5-7501FAFCDA8D}"/>
    <cellStyle name="20% - Ênfase3 10 2 6" xfId="6391" xr:uid="{344B52F6-8AE7-4D90-AE6C-632DF9B7AE96}"/>
    <cellStyle name="20% - Ênfase3 10 2 6 2" xfId="14668" xr:uid="{599EC828-6844-4DA4-8810-D75773AF7EAE}"/>
    <cellStyle name="20% - Ênfase3 10 2 6 2 2" xfId="31123" xr:uid="{B054C159-629F-412E-BFA8-5B5EE58A5B5F}"/>
    <cellStyle name="20% - Ênfase3 10 2 6 3" xfId="23086" xr:uid="{7FD5FF08-53EC-4B7D-80D6-A36A7D009641}"/>
    <cellStyle name="20% - Ênfase3 10 2 7" xfId="2311" xr:uid="{998105BD-A530-437C-BB32-BEB892865110}"/>
    <cellStyle name="20% - Ênfase3 10 2 7 2" xfId="10588" xr:uid="{51026EBF-72F9-4B0C-AF88-EE8F46DCECE1}"/>
    <cellStyle name="20% - Ênfase3 10 2 7 2 2" xfId="27106" xr:uid="{D6ED2476-A273-43F7-BAFF-816C21A30CA8}"/>
    <cellStyle name="20% - Ênfase3 10 2 7 3" xfId="19069" xr:uid="{572141F2-CAE4-4331-8B67-F824AAB7D67E}"/>
    <cellStyle name="20% - Ênfase3 10 2 8" xfId="8542" xr:uid="{C39AEC33-312D-4597-9F79-A828F311F10A}"/>
    <cellStyle name="20% - Ênfase3 10 2 8 2" xfId="25091" xr:uid="{57DFF1B5-8629-4F70-B13B-3CDE58F42C30}"/>
    <cellStyle name="20% - Ênfase3 10 2 9" xfId="17041" xr:uid="{93A37076-6C60-4CD1-B6F1-258E0EB24416}"/>
    <cellStyle name="20% - Ênfase3 10 3" xfId="1267" xr:uid="{8A64D962-232B-4B34-ADAF-16149A79896A}"/>
    <cellStyle name="20% - Ênfase3 10 3 2" xfId="5358" xr:uid="{1E93DF45-D6BA-4718-AB9F-49B4F3C0E11B}"/>
    <cellStyle name="20% - Ênfase3 10 3 2 2" xfId="13635" xr:uid="{FD3663BC-FF7F-4BB2-A345-1ECBCEFFDDC5}"/>
    <cellStyle name="20% - Ênfase3 10 3 2 2 2" xfId="30115" xr:uid="{2B1A91A3-53AE-435D-BF14-6768852E6D36}"/>
    <cellStyle name="20% - Ênfase3 10 3 2 3" xfId="22078" xr:uid="{E43C2387-3903-4443-B310-E7C5B930A9BE}"/>
    <cellStyle name="20% - Ênfase3 10 3 3" xfId="7383" xr:uid="{3B48F37D-A490-4152-9122-5EA779D2E5B5}"/>
    <cellStyle name="20% - Ênfase3 10 3 3 2" xfId="15660" xr:uid="{A6BE901C-DC82-4AA6-AE89-E868312C23CB}"/>
    <cellStyle name="20% - Ênfase3 10 3 3 2 2" xfId="32115" xr:uid="{DF461157-EB2C-4D17-861F-88646BF084CE}"/>
    <cellStyle name="20% - Ênfase3 10 3 3 3" xfId="24078" xr:uid="{BE06C287-4880-4921-A3F5-5E80A589BCE5}"/>
    <cellStyle name="20% - Ênfase3 10 3 4" xfId="3323" xr:uid="{CD9BEC0A-E956-4E5C-BCF5-B5F1D9581BDC}"/>
    <cellStyle name="20% - Ênfase3 10 3 4 2" xfId="11600" xr:uid="{A87F014E-9E9F-44DF-988B-C89D7E0746BB}"/>
    <cellStyle name="20% - Ênfase3 10 3 4 2 2" xfId="28110" xr:uid="{BBCDA2E2-2470-44B8-8A04-E03F777F1AC9}"/>
    <cellStyle name="20% - Ênfase3 10 3 4 3" xfId="20073" xr:uid="{DD21B935-D2F1-4DC9-ABFD-DBD3B167C1E3}"/>
    <cellStyle name="20% - Ênfase3 10 3 5" xfId="9551" xr:uid="{8B31D485-F29F-41E4-BF6A-DDF130086932}"/>
    <cellStyle name="20% - Ênfase3 10 3 5 2" xfId="26095" xr:uid="{D4B111E2-1FB3-4845-8DBE-C15B6CF5E2DF}"/>
    <cellStyle name="20% - Ênfase3 10 3 6" xfId="18056" xr:uid="{0A007ADE-A705-4BBC-B413-78FF6ED3F21F}"/>
    <cellStyle name="20% - Ênfase3 10 4" xfId="758" xr:uid="{C3FFE6B8-8D3E-47E3-A1F9-26FFAB57053D}"/>
    <cellStyle name="20% - Ênfase3 10 4 2" xfId="4862" xr:uid="{F6DD0A63-1BE4-446A-A7F2-669B57AD3EB2}"/>
    <cellStyle name="20% - Ênfase3 10 4 2 2" xfId="13139" xr:uid="{EB65B0A6-256F-4F7B-9940-3290A233A5F9}"/>
    <cellStyle name="20% - Ênfase3 10 4 2 2 2" xfId="29619" xr:uid="{B9B4CB4F-4F4A-4560-91C3-583C711D52D3}"/>
    <cellStyle name="20% - Ênfase3 10 4 2 3" xfId="21582" xr:uid="{8DBED350-84B6-4741-A54B-A04B6A20FB21}"/>
    <cellStyle name="20% - Ênfase3 10 4 3" xfId="6887" xr:uid="{8DE6E7FB-5DF4-4129-BAC5-04089DE283D4}"/>
    <cellStyle name="20% - Ênfase3 10 4 3 2" xfId="15164" xr:uid="{03BD521C-205C-4F05-A0FB-FEF116B96716}"/>
    <cellStyle name="20% - Ênfase3 10 4 3 2 2" xfId="31619" xr:uid="{8C6DAB92-7F6E-4407-AC27-B1910F10CDAD}"/>
    <cellStyle name="20% - Ênfase3 10 4 3 3" xfId="23582" xr:uid="{F78FBA01-BD7C-452E-B8C3-9A9333439F3C}"/>
    <cellStyle name="20% - Ênfase3 10 4 4" xfId="2818" xr:uid="{60D5404B-BEB0-4472-A157-3771C73C8701}"/>
    <cellStyle name="20% - Ênfase3 10 4 4 2" xfId="11095" xr:uid="{220A9340-7DC1-429F-9A9C-527A2AB2679A}"/>
    <cellStyle name="20% - Ênfase3 10 4 4 2 2" xfId="27606" xr:uid="{83EB3E9E-0189-457C-A145-2C4D0F11F513}"/>
    <cellStyle name="20% - Ênfase3 10 4 4 3" xfId="19569" xr:uid="{EEF6C78E-6AE3-4184-86A4-43ED93402175}"/>
    <cellStyle name="20% - Ênfase3 10 4 5" xfId="9047" xr:uid="{2658E976-02B5-4D09-96F7-24A83576F9A4}"/>
    <cellStyle name="20% - Ênfase3 10 4 5 2" xfId="25591" xr:uid="{2D4D5A4B-A7B6-47A7-B6E4-173C3C361FF7}"/>
    <cellStyle name="20% - Ênfase3 10 4 6" xfId="17549" xr:uid="{D639DC70-61E9-4B74-A459-B9D0767F1B24}"/>
    <cellStyle name="20% - Ênfase3 10 5" xfId="1808" xr:uid="{03E1CCD3-5FE9-49A1-8ACD-C9319BDF5156}"/>
    <cellStyle name="20% - Ênfase3 10 5 2" xfId="5895" xr:uid="{3A8B81A8-B0F3-4056-B8AA-EE4E4405547A}"/>
    <cellStyle name="20% - Ênfase3 10 5 2 2" xfId="14172" xr:uid="{EEB1FF99-E750-4D76-B4DB-65DFEEF06C6E}"/>
    <cellStyle name="20% - Ênfase3 10 5 2 2 2" xfId="30627" xr:uid="{67B2D004-BB40-4953-99D9-E72A6281755C}"/>
    <cellStyle name="20% - Ênfase3 10 5 2 3" xfId="22590" xr:uid="{1F76676B-4E6F-4AF0-A924-1248693DE52E}"/>
    <cellStyle name="20% - Ênfase3 10 5 3" xfId="7895" xr:uid="{30E8982A-5EE6-4C3F-96F2-7B65D8F1D299}"/>
    <cellStyle name="20% - Ênfase3 10 5 3 2" xfId="16172" xr:uid="{963F904A-52E1-4E6A-A114-18BF3F527B6E}"/>
    <cellStyle name="20% - Ênfase3 10 5 3 2 2" xfId="32627" xr:uid="{D5D1908D-C31E-4FE9-9550-E3989A572CC8}"/>
    <cellStyle name="20% - Ênfase3 10 5 3 3" xfId="24590" xr:uid="{9FAC7AF6-E174-4F47-8ADD-B69D7D9524C7}"/>
    <cellStyle name="20% - Ênfase3 10 5 4" xfId="3861" xr:uid="{4824205C-3BBD-4982-AB6D-4416CA26589B}"/>
    <cellStyle name="20% - Ênfase3 10 5 4 2" xfId="12138" xr:uid="{0258C732-696B-497E-AE3E-BCF0ECFE32F4}"/>
    <cellStyle name="20% - Ênfase3 10 5 4 2 2" xfId="28623" xr:uid="{685B2CBD-0023-4550-B6C7-A3C292E231D6}"/>
    <cellStyle name="20% - Ênfase3 10 5 4 3" xfId="20586" xr:uid="{F64FC8D6-E932-44B7-A6C0-5E640EE6BAEB}"/>
    <cellStyle name="20% - Ênfase3 10 5 5" xfId="10089" xr:uid="{4E8A8261-7704-4254-A088-4CA9FB7F614B}"/>
    <cellStyle name="20% - Ênfase3 10 5 5 2" xfId="26608" xr:uid="{7AC8F9F8-CE3B-4C15-A630-C8C7E03C64E8}"/>
    <cellStyle name="20% - Ênfase3 10 5 6" xfId="18570" xr:uid="{F26F8D90-57A1-401F-9E6A-4A4E563A8734}"/>
    <cellStyle name="20% - Ênfase3 10 6" xfId="4358" xr:uid="{B7AA54DB-2737-40B5-B4E5-D13335211AE2}"/>
    <cellStyle name="20% - Ênfase3 10 6 2" xfId="12635" xr:uid="{89CD6627-D97A-4FE8-98EB-376115135D90}"/>
    <cellStyle name="20% - Ênfase3 10 6 2 2" xfId="29120" xr:uid="{C10D6780-9115-4BA3-B176-E4A9DC910D3F}"/>
    <cellStyle name="20% - Ênfase3 10 6 3" xfId="21083" xr:uid="{4998EFF2-AD99-474A-8752-9164E017CA25}"/>
    <cellStyle name="20% - Ênfase3 10 7" xfId="6389" xr:uid="{DB17EC10-241A-4F34-8F4D-DEE2A30FE251}"/>
    <cellStyle name="20% - Ênfase3 10 7 2" xfId="14666" xr:uid="{55E60DBB-263C-486B-816F-05227FDC8EA1}"/>
    <cellStyle name="20% - Ênfase3 10 7 2 2" xfId="31121" xr:uid="{185E9AEF-D146-47B5-BCBE-38C1BED117DF}"/>
    <cellStyle name="20% - Ênfase3 10 7 3" xfId="23084" xr:uid="{07F38CA4-51C3-4CEB-B820-98C55D58C9BB}"/>
    <cellStyle name="20% - Ênfase3 10 8" xfId="2309" xr:uid="{E8976AB3-4ACB-48DC-9CEF-CBBE092230BD}"/>
    <cellStyle name="20% - Ênfase3 10 8 2" xfId="10586" xr:uid="{2DA53B06-B639-4143-934C-BDA2ECB462BC}"/>
    <cellStyle name="20% - Ênfase3 10 8 2 2" xfId="27104" xr:uid="{EB46B9FE-42DA-4B9F-9B04-A67E03EE3638}"/>
    <cellStyle name="20% - Ênfase3 10 8 3" xfId="19067" xr:uid="{2F619E6E-CB15-478E-B262-824AEDB7060F}"/>
    <cellStyle name="20% - Ênfase3 10 9" xfId="8540" xr:uid="{02A27024-6DE7-4164-8731-ED309DCC4BA2}"/>
    <cellStyle name="20% - Ênfase3 10 9 2" xfId="25089" xr:uid="{65AA595F-5196-46E7-B576-C805EA9ECC00}"/>
    <cellStyle name="20% - Ênfase3 11" xfId="178" xr:uid="{080D79C9-9EA3-4968-89F0-00CD163C216D}"/>
    <cellStyle name="20% - Ênfase3 11 2" xfId="1272" xr:uid="{DDE46C56-1FBF-440E-A48F-AB6E3AF9D357}"/>
    <cellStyle name="20% - Ênfase3 11 2 2" xfId="5363" xr:uid="{C3617E93-578D-428C-9D88-9F229F425FFF}"/>
    <cellStyle name="20% - Ênfase3 11 2 2 2" xfId="13640" xr:uid="{B2AD34FA-40D3-45B2-A609-7D5D62C5D3A1}"/>
    <cellStyle name="20% - Ênfase3 11 2 2 2 2" xfId="30120" xr:uid="{988EAF65-48C3-4258-8F6C-FCA401DC3E0A}"/>
    <cellStyle name="20% - Ênfase3 11 2 2 3" xfId="22083" xr:uid="{DF8ED0BB-6F66-48BB-B681-E0B14537CFE1}"/>
    <cellStyle name="20% - Ênfase3 11 2 3" xfId="7388" xr:uid="{10EE1674-4D51-4060-A583-9CCAD740DAA4}"/>
    <cellStyle name="20% - Ênfase3 11 2 3 2" xfId="15665" xr:uid="{4372E9F7-BCE8-462E-84A1-F30D4A1E1CC8}"/>
    <cellStyle name="20% - Ênfase3 11 2 3 2 2" xfId="32120" xr:uid="{8F5307E8-98A9-4298-A5D0-2353707DB7AF}"/>
    <cellStyle name="20% - Ênfase3 11 2 3 3" xfId="24083" xr:uid="{3577498F-9BFC-4E6F-B60D-067DC41ADF6F}"/>
    <cellStyle name="20% - Ênfase3 11 2 4" xfId="3328" xr:uid="{FA388A35-BE69-4C71-9BCC-65F93E35CF4B}"/>
    <cellStyle name="20% - Ênfase3 11 2 4 2" xfId="11605" xr:uid="{7B23A529-D4DE-4535-8C49-9C920F3CE439}"/>
    <cellStyle name="20% - Ênfase3 11 2 4 2 2" xfId="28115" xr:uid="{5BDEEFEC-914B-4E38-BC33-DFC3511ED0A6}"/>
    <cellStyle name="20% - Ênfase3 11 2 4 3" xfId="20078" xr:uid="{37019A5C-A579-4522-BD17-C241312C47BF}"/>
    <cellStyle name="20% - Ênfase3 11 2 5" xfId="9556" xr:uid="{1B490D39-169C-4492-910F-1AD7F340F148}"/>
    <cellStyle name="20% - Ênfase3 11 2 5 2" xfId="26100" xr:uid="{E90821D6-AA3F-4ACF-82A5-D29434043A2C}"/>
    <cellStyle name="20% - Ênfase3 11 2 6" xfId="18061" xr:uid="{7174E24F-DD02-404F-AC77-FEE6354C8996}"/>
    <cellStyle name="20% - Ênfase3 11 3" xfId="763" xr:uid="{FB8DED4C-F89C-4053-A00B-DA77DE26A8A2}"/>
    <cellStyle name="20% - Ênfase3 11 3 2" xfId="4867" xr:uid="{849FF957-A326-416D-A5EB-2B73DDEF5E7F}"/>
    <cellStyle name="20% - Ênfase3 11 3 2 2" xfId="13144" xr:uid="{5D108CC5-2C5F-40D2-AFC7-F4D16F5B386A}"/>
    <cellStyle name="20% - Ênfase3 11 3 2 2 2" xfId="29624" xr:uid="{A2EC060F-4433-439B-B6D6-C0EBC936C556}"/>
    <cellStyle name="20% - Ênfase3 11 3 2 3" xfId="21587" xr:uid="{B7E3CCFB-5510-426F-80F0-F092A0303240}"/>
    <cellStyle name="20% - Ênfase3 11 3 3" xfId="6892" xr:uid="{A1E8A610-92EE-4255-AADC-8DAD94498F31}"/>
    <cellStyle name="20% - Ênfase3 11 3 3 2" xfId="15169" xr:uid="{84974D93-565B-480C-A8AF-6AFBF1E16B70}"/>
    <cellStyle name="20% - Ênfase3 11 3 3 2 2" xfId="31624" xr:uid="{B5B7A3F2-B0DC-4B09-99AD-A026BAF62C4C}"/>
    <cellStyle name="20% - Ênfase3 11 3 3 3" xfId="23587" xr:uid="{F031B087-8EA2-4837-B88B-1F6EEB42F542}"/>
    <cellStyle name="20% - Ênfase3 11 3 4" xfId="2823" xr:uid="{447CDED6-7713-4CFE-874F-0598B468862A}"/>
    <cellStyle name="20% - Ênfase3 11 3 4 2" xfId="11100" xr:uid="{37DF3F7B-3788-4877-94E1-EC03C696850F}"/>
    <cellStyle name="20% - Ênfase3 11 3 4 2 2" xfId="27611" xr:uid="{2AF2B1E2-0DB7-46EE-9E1F-7210B51B806F}"/>
    <cellStyle name="20% - Ênfase3 11 3 4 3" xfId="19574" xr:uid="{FE3B8E6D-EAA0-41E1-B989-8D1ED3FA4FB7}"/>
    <cellStyle name="20% - Ênfase3 11 3 5" xfId="9052" xr:uid="{2EF4B2D0-8270-4632-8B4B-643C799D2265}"/>
    <cellStyle name="20% - Ênfase3 11 3 5 2" xfId="25596" xr:uid="{8743309A-F8C3-4DD3-84CB-55462284CA5E}"/>
    <cellStyle name="20% - Ênfase3 11 3 6" xfId="17554" xr:uid="{39B4C813-B69C-440A-8425-D8595EB93410}"/>
    <cellStyle name="20% - Ênfase3 11 4" xfId="1813" xr:uid="{9A191794-1D06-4649-BF5D-220FFC463115}"/>
    <cellStyle name="20% - Ênfase3 11 4 2" xfId="5900" xr:uid="{6C3469CC-7CFA-4883-96D8-F31001BDB765}"/>
    <cellStyle name="20% - Ênfase3 11 4 2 2" xfId="14177" xr:uid="{79904C6B-424A-4A1E-978A-DBBB5C7DF062}"/>
    <cellStyle name="20% - Ênfase3 11 4 2 2 2" xfId="30632" xr:uid="{306DD422-2F36-41A7-93C6-8005DCEA152A}"/>
    <cellStyle name="20% - Ênfase3 11 4 2 3" xfId="22595" xr:uid="{7AEF1C60-1AE4-4B37-ACED-57A3D0913E30}"/>
    <cellStyle name="20% - Ênfase3 11 4 3" xfId="7900" xr:uid="{CBD143F7-9E65-412B-953A-9D46AA1B649D}"/>
    <cellStyle name="20% - Ênfase3 11 4 3 2" xfId="16177" xr:uid="{56B874A6-E770-44DB-9BAC-47E18A228E2F}"/>
    <cellStyle name="20% - Ênfase3 11 4 3 2 2" xfId="32632" xr:uid="{9BCF73DE-1C40-4195-BBBC-238D348D7179}"/>
    <cellStyle name="20% - Ênfase3 11 4 3 3" xfId="24595" xr:uid="{FDAD2A1A-DFED-4C9A-A4C3-1CC244BD4B10}"/>
    <cellStyle name="20% - Ênfase3 11 4 4" xfId="3866" xr:uid="{F6ECCD9E-B5F0-4A2C-847B-2413B413F11E}"/>
    <cellStyle name="20% - Ênfase3 11 4 4 2" xfId="12143" xr:uid="{7697BCFC-B94C-47A7-8FDA-A68BF23FF7F6}"/>
    <cellStyle name="20% - Ênfase3 11 4 4 2 2" xfId="28628" xr:uid="{B8330256-530D-42FC-A453-E1946AD6F76E}"/>
    <cellStyle name="20% - Ênfase3 11 4 4 3" xfId="20591" xr:uid="{B3FF21EB-D591-4BC9-98A7-8688B61B88F5}"/>
    <cellStyle name="20% - Ênfase3 11 4 5" xfId="10094" xr:uid="{0A6BB6E2-EF4E-4782-9A81-8A80C433D79C}"/>
    <cellStyle name="20% - Ênfase3 11 4 5 2" xfId="26613" xr:uid="{BB7363D6-9DDE-4104-8CFB-4D18013666C8}"/>
    <cellStyle name="20% - Ênfase3 11 4 6" xfId="18575" xr:uid="{6D683E07-4DA5-496A-88EA-714AF2547B10}"/>
    <cellStyle name="20% - Ênfase3 11 5" xfId="4363" xr:uid="{5CB9071C-93D6-4A29-8790-BCBE70FA2AA3}"/>
    <cellStyle name="20% - Ênfase3 11 5 2" xfId="12640" xr:uid="{7812EDE5-AA0D-4A71-BCF9-685E583C4DC9}"/>
    <cellStyle name="20% - Ênfase3 11 5 2 2" xfId="29125" xr:uid="{63AB9F6E-4E3D-4ACA-94DE-45A08820987C}"/>
    <cellStyle name="20% - Ênfase3 11 5 3" xfId="21088" xr:uid="{0563411E-5391-4295-9966-5E81049CE8FD}"/>
    <cellStyle name="20% - Ênfase3 11 6" xfId="6394" xr:uid="{C4FEAB3F-756E-4DEE-ACF3-6044DFF53E2C}"/>
    <cellStyle name="20% - Ênfase3 11 6 2" xfId="14671" xr:uid="{48905859-A57C-47E0-A678-68F2D33DFF88}"/>
    <cellStyle name="20% - Ênfase3 11 6 2 2" xfId="31126" xr:uid="{01619427-AB06-4232-8EFA-F698050FE28E}"/>
    <cellStyle name="20% - Ênfase3 11 6 3" xfId="23089" xr:uid="{CE5C84CF-79A3-4407-912E-9F33A0F6CCBC}"/>
    <cellStyle name="20% - Ênfase3 11 7" xfId="2314" xr:uid="{58F05E82-E033-4415-9A76-2A992534C78B}"/>
    <cellStyle name="20% - Ênfase3 11 7 2" xfId="10591" xr:uid="{DC09583D-EA83-4606-AFC9-FEB3F5ADED97}"/>
    <cellStyle name="20% - Ênfase3 11 7 2 2" xfId="27109" xr:uid="{97179619-BD50-4019-80F1-AD762E5E71C3}"/>
    <cellStyle name="20% - Ênfase3 11 7 3" xfId="19072" xr:uid="{748CCFF6-05BC-4DDF-AEE2-E14B7DF552B2}"/>
    <cellStyle name="20% - Ênfase3 11 8" xfId="8545" xr:uid="{1562CAFA-2263-4244-8DB2-311FD3F03B67}"/>
    <cellStyle name="20% - Ênfase3 11 8 2" xfId="25094" xr:uid="{5FC9D87B-8720-43AA-B127-9F67DE8C3450}"/>
    <cellStyle name="20% - Ênfase3 11 9" xfId="17044" xr:uid="{567D622C-43A7-4676-99FD-221A9A5BE7B2}"/>
    <cellStyle name="20% - Ênfase3 12" xfId="181" xr:uid="{D020B74D-A82A-4340-B790-BDF746CF4101}"/>
    <cellStyle name="20% - Ênfase3 12 2" xfId="1275" xr:uid="{17010958-7FAC-4700-999A-7F990F98FEB3}"/>
    <cellStyle name="20% - Ênfase3 12 2 2" xfId="5366" xr:uid="{EC55B790-39B6-484F-8862-953C9DA3F38A}"/>
    <cellStyle name="20% - Ênfase3 12 2 2 2" xfId="13643" xr:uid="{EE000D90-E8F8-4934-A648-C24E36CA5B58}"/>
    <cellStyle name="20% - Ênfase3 12 2 2 2 2" xfId="30123" xr:uid="{393C8458-5AF4-43AC-9557-F574A9648B10}"/>
    <cellStyle name="20% - Ênfase3 12 2 2 3" xfId="22086" xr:uid="{617C2A71-8DBB-41E1-A223-303AFDBBFB78}"/>
    <cellStyle name="20% - Ênfase3 12 2 3" xfId="7391" xr:uid="{83D05379-02DC-4B5B-ADF0-807D5BFF147E}"/>
    <cellStyle name="20% - Ênfase3 12 2 3 2" xfId="15668" xr:uid="{871032E8-742C-409F-B3A7-7CB9B0F715BE}"/>
    <cellStyle name="20% - Ênfase3 12 2 3 2 2" xfId="32123" xr:uid="{3574E000-F112-43E3-B165-36B7544DDE4A}"/>
    <cellStyle name="20% - Ênfase3 12 2 3 3" xfId="24086" xr:uid="{24D48077-BA7B-4C73-83F5-FE7C79911FE6}"/>
    <cellStyle name="20% - Ênfase3 12 2 4" xfId="3331" xr:uid="{034E517D-3666-4D01-B25C-0499682D62D3}"/>
    <cellStyle name="20% - Ênfase3 12 2 4 2" xfId="11608" xr:uid="{4F744B09-1E30-4441-810B-8D8335A758E2}"/>
    <cellStyle name="20% - Ênfase3 12 2 4 2 2" xfId="28118" xr:uid="{0FF89DEA-D2EB-4734-9B5B-59F5B3350ACC}"/>
    <cellStyle name="20% - Ênfase3 12 2 4 3" xfId="20081" xr:uid="{67DEB404-4EC7-4BCE-A6F9-446169CE04A5}"/>
    <cellStyle name="20% - Ênfase3 12 2 5" xfId="9559" xr:uid="{CC8A3554-D6FC-4A11-9A70-09CF723F53CF}"/>
    <cellStyle name="20% - Ênfase3 12 2 5 2" xfId="26103" xr:uid="{DF140FDF-E04D-4DA5-85F1-EFCF8913989E}"/>
    <cellStyle name="20% - Ênfase3 12 2 6" xfId="18064" xr:uid="{679B604E-00B4-4568-B789-76908ECAEBAC}"/>
    <cellStyle name="20% - Ênfase3 12 3" xfId="766" xr:uid="{1B90AD18-BA49-4613-894C-86927A2DFFCD}"/>
    <cellStyle name="20% - Ênfase3 12 3 2" xfId="4870" xr:uid="{9EFD8D65-0533-4FF0-940B-C42755B4E6D0}"/>
    <cellStyle name="20% - Ênfase3 12 3 2 2" xfId="13147" xr:uid="{D3F3FEF4-3D7E-417B-B75E-C87C03E18AD4}"/>
    <cellStyle name="20% - Ênfase3 12 3 2 2 2" xfId="29627" xr:uid="{4FFFAF51-E1CD-4C86-9F0D-F3DA5458741E}"/>
    <cellStyle name="20% - Ênfase3 12 3 2 3" xfId="21590" xr:uid="{4793B7CA-A178-4149-9EFF-FB5113C92B0C}"/>
    <cellStyle name="20% - Ênfase3 12 3 3" xfId="6895" xr:uid="{7B6788D2-26B1-4DEB-AC66-CB2EF6D455B7}"/>
    <cellStyle name="20% - Ênfase3 12 3 3 2" xfId="15172" xr:uid="{B2F2C55E-AF20-496A-9BF5-D3CBF4FC10C8}"/>
    <cellStyle name="20% - Ênfase3 12 3 3 2 2" xfId="31627" xr:uid="{6A688D93-1D18-44BA-91F2-DDF12AB85207}"/>
    <cellStyle name="20% - Ênfase3 12 3 3 3" xfId="23590" xr:uid="{A0660730-212A-406C-8D6F-DAB5A1FE2AE4}"/>
    <cellStyle name="20% - Ênfase3 12 3 4" xfId="2826" xr:uid="{97FC063A-D2D0-4A2A-8CB7-653DAF3543CB}"/>
    <cellStyle name="20% - Ênfase3 12 3 4 2" xfId="11103" xr:uid="{67ACF947-F05C-4872-A1A2-9640BDD997EA}"/>
    <cellStyle name="20% - Ênfase3 12 3 4 2 2" xfId="27614" xr:uid="{6C537681-67DF-4DA9-8CBE-E5EA102963EB}"/>
    <cellStyle name="20% - Ênfase3 12 3 4 3" xfId="19577" xr:uid="{9D1970E4-24F2-4043-B310-468028C6E257}"/>
    <cellStyle name="20% - Ênfase3 12 3 5" xfId="9055" xr:uid="{3CD45741-C5F8-417D-BB8F-D6FF97DFBA7C}"/>
    <cellStyle name="20% - Ênfase3 12 3 5 2" xfId="25599" xr:uid="{D83636F5-A5A2-48AA-9D23-2716ED86C89B}"/>
    <cellStyle name="20% - Ênfase3 12 3 6" xfId="17557" xr:uid="{95DAF76B-9A97-4AB2-BBD5-D39BD8042E36}"/>
    <cellStyle name="20% - Ênfase3 12 4" xfId="1816" xr:uid="{A4342E68-6DE0-49A0-B492-BD1F7B44AEA4}"/>
    <cellStyle name="20% - Ênfase3 12 4 2" xfId="5903" xr:uid="{B629D937-8716-4306-8C92-53E0501B442C}"/>
    <cellStyle name="20% - Ênfase3 12 4 2 2" xfId="14180" xr:uid="{23B5B028-1268-413A-96A1-C2C13693E7F0}"/>
    <cellStyle name="20% - Ênfase3 12 4 2 2 2" xfId="30635" xr:uid="{9D25604B-E3CE-4F74-BA43-4AE658CC5C55}"/>
    <cellStyle name="20% - Ênfase3 12 4 2 3" xfId="22598" xr:uid="{197186A4-1F94-49EF-8417-EE5D0BBB0FDF}"/>
    <cellStyle name="20% - Ênfase3 12 4 3" xfId="7903" xr:uid="{A9A1907F-6B5C-4B26-8F4D-A26D60D9DD9E}"/>
    <cellStyle name="20% - Ênfase3 12 4 3 2" xfId="16180" xr:uid="{1810C3D8-C9AF-43A9-8BE5-39BC852BF465}"/>
    <cellStyle name="20% - Ênfase3 12 4 3 2 2" xfId="32635" xr:uid="{45E870A7-90BE-4DC7-BF74-C95ABAC6B9CB}"/>
    <cellStyle name="20% - Ênfase3 12 4 3 3" xfId="24598" xr:uid="{BE66DD87-00FB-45C4-8E9A-E3104173C400}"/>
    <cellStyle name="20% - Ênfase3 12 4 4" xfId="3869" xr:uid="{18892FF9-4C4B-492E-88C8-A9E867161CAC}"/>
    <cellStyle name="20% - Ênfase3 12 4 4 2" xfId="12146" xr:uid="{17470B68-DD59-4B58-9CCA-64A167C85A43}"/>
    <cellStyle name="20% - Ênfase3 12 4 4 2 2" xfId="28631" xr:uid="{381E2D52-C8CF-478C-81F5-A7477BEBA1AA}"/>
    <cellStyle name="20% - Ênfase3 12 4 4 3" xfId="20594" xr:uid="{F87AECA5-07BE-4E45-976E-757E9D3AFE06}"/>
    <cellStyle name="20% - Ênfase3 12 4 5" xfId="10097" xr:uid="{594F7D63-3B48-42E8-AA8E-6F9A65836D16}"/>
    <cellStyle name="20% - Ênfase3 12 4 5 2" xfId="26616" xr:uid="{C88D6D73-1211-47E7-AB2E-E8CE1F1E53E9}"/>
    <cellStyle name="20% - Ênfase3 12 4 6" xfId="18578" xr:uid="{AE9DCD22-6639-4CC8-B1C6-24A5CB097865}"/>
    <cellStyle name="20% - Ênfase3 12 5" xfId="4366" xr:uid="{FAB19FBE-3FCD-45A6-A68E-20BAAD67F4BE}"/>
    <cellStyle name="20% - Ênfase3 12 5 2" xfId="12643" xr:uid="{41FF6205-FA13-45B9-BCAC-3DDBE8410A9D}"/>
    <cellStyle name="20% - Ênfase3 12 5 2 2" xfId="29128" xr:uid="{C24F1DCD-1023-4F8E-8CA3-A3DA34ED6C0A}"/>
    <cellStyle name="20% - Ênfase3 12 5 3" xfId="21091" xr:uid="{F8FC764A-CBB0-44F0-8801-36DA1A9CE514}"/>
    <cellStyle name="20% - Ênfase3 12 6" xfId="6397" xr:uid="{6773981E-99B3-401C-AA69-CC32FC38B80B}"/>
    <cellStyle name="20% - Ênfase3 12 6 2" xfId="14674" xr:uid="{7C2A1B60-F454-4F84-A4D8-2FE0F32D5695}"/>
    <cellStyle name="20% - Ênfase3 12 6 2 2" xfId="31129" xr:uid="{916C2741-629A-4339-9E22-2AC3892D33AD}"/>
    <cellStyle name="20% - Ênfase3 12 6 3" xfId="23092" xr:uid="{9012385D-C190-41A0-B041-E5B2CEAB4617}"/>
    <cellStyle name="20% - Ênfase3 12 7" xfId="2317" xr:uid="{033D6165-4D7D-41BE-9EFC-F63AEC5BB5D8}"/>
    <cellStyle name="20% - Ênfase3 12 7 2" xfId="10594" xr:uid="{00801BD2-D603-4287-9626-F04308677B5E}"/>
    <cellStyle name="20% - Ênfase3 12 7 2 2" xfId="27112" xr:uid="{73E5E1FF-43EC-49AF-B946-D55A2DDF0FE9}"/>
    <cellStyle name="20% - Ênfase3 12 7 3" xfId="19075" xr:uid="{D19F1658-29F3-4C8D-A787-E3ADCCF86C94}"/>
    <cellStyle name="20% - Ênfase3 12 8" xfId="8548" xr:uid="{0DFCAC21-70D8-48C2-BD6E-596E80AEC285}"/>
    <cellStyle name="20% - Ênfase3 12 8 2" xfId="25097" xr:uid="{53F482F2-A1B7-4469-BEAF-6ED09A62E853}"/>
    <cellStyle name="20% - Ênfase3 12 9" xfId="17047" xr:uid="{43F466B5-782E-4CD9-868C-E95E87B4D49C}"/>
    <cellStyle name="20% - Ênfase3 13" xfId="182" xr:uid="{53D35C4D-E7BE-416C-BF50-6B2F8EBFC36E}"/>
    <cellStyle name="20% - Ênfase3 13 2" xfId="1276" xr:uid="{7F8B0F38-ADA4-435D-BE0A-9F3AE913A7BB}"/>
    <cellStyle name="20% - Ênfase3 13 2 2" xfId="5367" xr:uid="{4B44E75B-0F56-4046-8C27-4F8B3EAA3036}"/>
    <cellStyle name="20% - Ênfase3 13 2 2 2" xfId="13644" xr:uid="{A6B8CB7C-1F02-4460-88B1-F6701CA0143E}"/>
    <cellStyle name="20% - Ênfase3 13 2 2 2 2" xfId="30124" xr:uid="{0A575837-8A73-4BED-8CE8-15326DA1E00C}"/>
    <cellStyle name="20% - Ênfase3 13 2 2 3" xfId="22087" xr:uid="{24F866CC-1CA5-4A00-A5FC-2711CF764B55}"/>
    <cellStyle name="20% - Ênfase3 13 2 3" xfId="7392" xr:uid="{6CB9A0A7-1879-413E-BA55-701FEA23FD6D}"/>
    <cellStyle name="20% - Ênfase3 13 2 3 2" xfId="15669" xr:uid="{7B1D675E-AD5E-4E1B-965F-20439DD9B269}"/>
    <cellStyle name="20% - Ênfase3 13 2 3 2 2" xfId="32124" xr:uid="{15E94F82-96C2-4414-86BB-A9B66F4DF145}"/>
    <cellStyle name="20% - Ênfase3 13 2 3 3" xfId="24087" xr:uid="{34E03C87-2C08-49B7-8BCC-2A9DA206D868}"/>
    <cellStyle name="20% - Ênfase3 13 2 4" xfId="3332" xr:uid="{CE096553-FF30-46AA-A3A8-CF77BE2C46D4}"/>
    <cellStyle name="20% - Ênfase3 13 2 4 2" xfId="11609" xr:uid="{62C7350F-4429-47D4-98F2-DFF630AF679F}"/>
    <cellStyle name="20% - Ênfase3 13 2 4 2 2" xfId="28119" xr:uid="{3AE0072F-9BDD-4BEF-B453-188D953E922E}"/>
    <cellStyle name="20% - Ênfase3 13 2 4 3" xfId="20082" xr:uid="{CC7E4816-ECDD-4A54-A6A3-760F368A0EB3}"/>
    <cellStyle name="20% - Ênfase3 13 2 5" xfId="9560" xr:uid="{619F9FE8-745E-4E81-A68D-B54761324945}"/>
    <cellStyle name="20% - Ênfase3 13 2 5 2" xfId="26104" xr:uid="{6CEBD1FB-5A52-4FC2-B01F-98E8AA006ECC}"/>
    <cellStyle name="20% - Ênfase3 13 2 6" xfId="18065" xr:uid="{34EB7A76-57F0-494F-8B1A-E0DBD1F45AA3}"/>
    <cellStyle name="20% - Ênfase3 13 3" xfId="767" xr:uid="{16F94AB0-5A4A-4194-AFC7-DF2F4FF0F796}"/>
    <cellStyle name="20% - Ênfase3 13 3 2" xfId="4871" xr:uid="{408A633A-7576-4506-BDA1-388D9776CB2C}"/>
    <cellStyle name="20% - Ênfase3 13 3 2 2" xfId="13148" xr:uid="{FADEF707-0458-44E6-9866-1C8231C8A4E3}"/>
    <cellStyle name="20% - Ênfase3 13 3 2 2 2" xfId="29628" xr:uid="{A977982F-9F63-4E53-992D-3D771C3B8E68}"/>
    <cellStyle name="20% - Ênfase3 13 3 2 3" xfId="21591" xr:uid="{BCC75DD9-8ED0-40E4-A53C-E64176B9188B}"/>
    <cellStyle name="20% - Ênfase3 13 3 3" xfId="6896" xr:uid="{967EBE51-2253-4852-ABEB-B9950897BEB9}"/>
    <cellStyle name="20% - Ênfase3 13 3 3 2" xfId="15173" xr:uid="{73ED73AC-BA6F-4041-8C37-DA2CE8D5D362}"/>
    <cellStyle name="20% - Ênfase3 13 3 3 2 2" xfId="31628" xr:uid="{9501C3D3-DB64-4624-8172-51EA958EA5C3}"/>
    <cellStyle name="20% - Ênfase3 13 3 3 3" xfId="23591" xr:uid="{1CA6E328-BC01-46AF-B089-46CBB745385A}"/>
    <cellStyle name="20% - Ênfase3 13 3 4" xfId="2827" xr:uid="{ADAFD1C2-3281-4DD9-9D97-525E50460B6B}"/>
    <cellStyle name="20% - Ênfase3 13 3 4 2" xfId="11104" xr:uid="{B784C7AC-88AE-409A-9DD9-7D6085FF94E3}"/>
    <cellStyle name="20% - Ênfase3 13 3 4 2 2" xfId="27615" xr:uid="{B0FDEC46-D1BB-446B-B9F5-CC406BED5D57}"/>
    <cellStyle name="20% - Ênfase3 13 3 4 3" xfId="19578" xr:uid="{1FC5CACE-DD1B-44C8-9FC0-7F4F1A79CB18}"/>
    <cellStyle name="20% - Ênfase3 13 3 5" xfId="9056" xr:uid="{9BFFE33B-FE69-4EA3-A4AD-50395167909C}"/>
    <cellStyle name="20% - Ênfase3 13 3 5 2" xfId="25600" xr:uid="{C8D3A476-ECC7-4A2F-A545-2D64FFC9CC77}"/>
    <cellStyle name="20% - Ênfase3 13 3 6" xfId="17558" xr:uid="{BD98F94E-BD34-470A-B592-9341EE47CA65}"/>
    <cellStyle name="20% - Ênfase3 13 4" xfId="1817" xr:uid="{AA410830-D642-4D5A-92B1-18520F796935}"/>
    <cellStyle name="20% - Ênfase3 13 4 2" xfId="5904" xr:uid="{618F3881-D048-4235-A8FD-7DD64C56300C}"/>
    <cellStyle name="20% - Ênfase3 13 4 2 2" xfId="14181" xr:uid="{67A060A9-63F1-4EBC-9E67-516259E53E4D}"/>
    <cellStyle name="20% - Ênfase3 13 4 2 2 2" xfId="30636" xr:uid="{5A96EE77-8E16-4CB0-912B-7662AD2610D7}"/>
    <cellStyle name="20% - Ênfase3 13 4 2 3" xfId="22599" xr:uid="{7FA22CF2-8900-4189-9B0A-C1651815B903}"/>
    <cellStyle name="20% - Ênfase3 13 4 3" xfId="7904" xr:uid="{9E2F49A8-DD51-406B-B3D2-0E060EF8846E}"/>
    <cellStyle name="20% - Ênfase3 13 4 3 2" xfId="16181" xr:uid="{172458F9-C00E-4DD5-A081-14FA72E56F67}"/>
    <cellStyle name="20% - Ênfase3 13 4 3 2 2" xfId="32636" xr:uid="{B9F6CAEC-D4F0-4EE2-AEC9-8D1CB4CD2C4E}"/>
    <cellStyle name="20% - Ênfase3 13 4 3 3" xfId="24599" xr:uid="{ADB44F4F-13EE-4AD0-ABDE-59207D1C4F25}"/>
    <cellStyle name="20% - Ênfase3 13 4 4" xfId="3870" xr:uid="{5252946B-5537-4A73-92BA-ADA54CC0A885}"/>
    <cellStyle name="20% - Ênfase3 13 4 4 2" xfId="12147" xr:uid="{4F283C55-576A-49B1-97DD-E7369C2FF21D}"/>
    <cellStyle name="20% - Ênfase3 13 4 4 2 2" xfId="28632" xr:uid="{DF2615C0-32E8-40E8-9D0F-69E0079AEDD0}"/>
    <cellStyle name="20% - Ênfase3 13 4 4 3" xfId="20595" xr:uid="{6957BE60-317A-44B3-9CC5-5B8F7564A261}"/>
    <cellStyle name="20% - Ênfase3 13 4 5" xfId="10098" xr:uid="{9721BBCD-A647-4AF6-A41D-4BB19C4AFF0C}"/>
    <cellStyle name="20% - Ênfase3 13 4 5 2" xfId="26617" xr:uid="{88C5B5F4-002F-4D79-9DC9-4F63D2BCAC6E}"/>
    <cellStyle name="20% - Ênfase3 13 4 6" xfId="18579" xr:uid="{FEA7D37D-FE95-4C05-9BB0-5734B96E417F}"/>
    <cellStyle name="20% - Ênfase3 13 5" xfId="4367" xr:uid="{01639814-85FA-4DE8-8CDA-125A82510661}"/>
    <cellStyle name="20% - Ênfase3 13 5 2" xfId="12644" xr:uid="{48DDAFC9-FAE6-4755-8466-CF04EAC5627F}"/>
    <cellStyle name="20% - Ênfase3 13 5 2 2" xfId="29129" xr:uid="{BD4DAC22-0465-40F6-B14C-96E89CDD2431}"/>
    <cellStyle name="20% - Ênfase3 13 5 3" xfId="21092" xr:uid="{34B9D758-80E0-4774-ADA9-32042F43427A}"/>
    <cellStyle name="20% - Ênfase3 13 6" xfId="6398" xr:uid="{BCDD4DFB-3D19-4BEC-9C92-F0027006E7F6}"/>
    <cellStyle name="20% - Ênfase3 13 6 2" xfId="14675" xr:uid="{1E2359AC-398E-48E9-B1AD-1DAD7E671BF3}"/>
    <cellStyle name="20% - Ênfase3 13 6 2 2" xfId="31130" xr:uid="{B43EC05F-BDFB-4B17-BD14-5896AAB537C4}"/>
    <cellStyle name="20% - Ênfase3 13 6 3" xfId="23093" xr:uid="{45DE0EB8-62B1-48D6-8018-1C3F40A9701E}"/>
    <cellStyle name="20% - Ênfase3 13 7" xfId="2318" xr:uid="{52368A76-10C3-41E1-B7B7-36214A8ED8E3}"/>
    <cellStyle name="20% - Ênfase3 13 7 2" xfId="10595" xr:uid="{B1A69067-24C1-4B57-A245-525BAA5019A7}"/>
    <cellStyle name="20% - Ênfase3 13 7 2 2" xfId="27113" xr:uid="{4C8A1C49-4DCD-44CA-A1B7-E2FF5698FB7B}"/>
    <cellStyle name="20% - Ênfase3 13 7 3" xfId="19076" xr:uid="{F1AB1A67-CD20-4D14-BA3E-E545FD858D38}"/>
    <cellStyle name="20% - Ênfase3 13 8" xfId="8549" xr:uid="{37E613C4-D2C2-4F5A-BAE3-9DA71FFBC70C}"/>
    <cellStyle name="20% - Ênfase3 13 8 2" xfId="25098" xr:uid="{CAD869B4-511A-4024-8163-F63997E798A0}"/>
    <cellStyle name="20% - Ênfase3 13 9" xfId="17048" xr:uid="{7E0A8F9B-B7A8-411F-985A-D60E7F93B09E}"/>
    <cellStyle name="20% - Ênfase3 14" xfId="183" xr:uid="{D91D7F63-17E0-4756-A4BD-C2F3FD77A1A3}"/>
    <cellStyle name="20% - Ênfase3 14 2" xfId="1277" xr:uid="{DEB6B5EC-F3E5-46A3-AA06-DF4D59C21413}"/>
    <cellStyle name="20% - Ênfase3 14 2 2" xfId="5368" xr:uid="{167C2D89-D43E-4DFD-981D-D79A03EB3FB3}"/>
    <cellStyle name="20% - Ênfase3 14 2 2 2" xfId="13645" xr:uid="{F7B23197-0817-4608-A279-CD870455DA3F}"/>
    <cellStyle name="20% - Ênfase3 14 2 2 2 2" xfId="30125" xr:uid="{0990C4A8-14A0-4305-B984-9486A23731A1}"/>
    <cellStyle name="20% - Ênfase3 14 2 2 3" xfId="22088" xr:uid="{FED22E0D-3E23-42DB-81F0-5FE5CEEB0CA9}"/>
    <cellStyle name="20% - Ênfase3 14 2 3" xfId="7393" xr:uid="{CC60B881-ECB7-42CC-844F-F6AA9513A585}"/>
    <cellStyle name="20% - Ênfase3 14 2 3 2" xfId="15670" xr:uid="{24518A04-C960-4F06-ADE0-38B6BBE30764}"/>
    <cellStyle name="20% - Ênfase3 14 2 3 2 2" xfId="32125" xr:uid="{062D786B-FEAE-44CA-AA4D-3B6CD59E068F}"/>
    <cellStyle name="20% - Ênfase3 14 2 3 3" xfId="24088" xr:uid="{19AEAB7A-DE9F-4680-8874-F5012AC889F4}"/>
    <cellStyle name="20% - Ênfase3 14 2 4" xfId="3333" xr:uid="{EF700771-A444-4060-BEB4-ED71BAD3ABB8}"/>
    <cellStyle name="20% - Ênfase3 14 2 4 2" xfId="11610" xr:uid="{293AFEE9-4521-4351-A5F2-A322C08032EF}"/>
    <cellStyle name="20% - Ênfase3 14 2 4 2 2" xfId="28120" xr:uid="{CB55F718-6088-46B9-A08D-BA2EC2AB0A84}"/>
    <cellStyle name="20% - Ênfase3 14 2 4 3" xfId="20083" xr:uid="{305D7C80-9B9A-408F-978C-06EB1C10C21E}"/>
    <cellStyle name="20% - Ênfase3 14 2 5" xfId="9561" xr:uid="{42B76025-80CB-47E7-8F52-EECC04E92D20}"/>
    <cellStyle name="20% - Ênfase3 14 2 5 2" xfId="26105" xr:uid="{5CBD4688-F17B-4510-8311-70822E4BC56D}"/>
    <cellStyle name="20% - Ênfase3 14 2 6" xfId="18066" xr:uid="{1158C112-1A68-4E6F-8667-BC13E6514C7E}"/>
    <cellStyle name="20% - Ênfase3 14 3" xfId="768" xr:uid="{6F8F2ADA-DEA8-4F0A-92F1-8291779568FB}"/>
    <cellStyle name="20% - Ênfase3 14 3 2" xfId="4872" xr:uid="{D3C76FF6-5B22-4C57-A70B-0E3CB6E93C46}"/>
    <cellStyle name="20% - Ênfase3 14 3 2 2" xfId="13149" xr:uid="{52D12E6A-19F9-4D2A-96AC-36C85DF98AE7}"/>
    <cellStyle name="20% - Ênfase3 14 3 2 2 2" xfId="29629" xr:uid="{2670B0EF-3992-4A23-86BA-D2CE20767D55}"/>
    <cellStyle name="20% - Ênfase3 14 3 2 3" xfId="21592" xr:uid="{A9DF795C-6D4C-4C2C-A6AF-AC6A6F10DC33}"/>
    <cellStyle name="20% - Ênfase3 14 3 3" xfId="6897" xr:uid="{F5033D37-EA71-421D-B6E2-D5268BF62514}"/>
    <cellStyle name="20% - Ênfase3 14 3 3 2" xfId="15174" xr:uid="{637D1CD3-2E6C-42FA-96FB-05EB11ABF18F}"/>
    <cellStyle name="20% - Ênfase3 14 3 3 2 2" xfId="31629" xr:uid="{789B65AD-5B01-4B17-993D-A3AEBF4B7B6A}"/>
    <cellStyle name="20% - Ênfase3 14 3 3 3" xfId="23592" xr:uid="{8E36F038-5B9D-4886-A89F-5970D38CBA2E}"/>
    <cellStyle name="20% - Ênfase3 14 3 4" xfId="2828" xr:uid="{DDC43DC1-CE4E-4EA0-AF6A-B5E72A615FD1}"/>
    <cellStyle name="20% - Ênfase3 14 3 4 2" xfId="11105" xr:uid="{2DB55383-D747-4428-BA84-7CA839B9F09F}"/>
    <cellStyle name="20% - Ênfase3 14 3 4 2 2" xfId="27616" xr:uid="{479898BD-E91D-4C68-B25B-7FC98FB9BF0E}"/>
    <cellStyle name="20% - Ênfase3 14 3 4 3" xfId="19579" xr:uid="{40731996-51A4-4E2C-80E9-305A949F596E}"/>
    <cellStyle name="20% - Ênfase3 14 3 5" xfId="9057" xr:uid="{83D6A6B0-483A-4BFD-AABE-BD724CAA478C}"/>
    <cellStyle name="20% - Ênfase3 14 3 5 2" xfId="25601" xr:uid="{B002B72A-0EDF-4BC4-AC76-3309F27C4D1A}"/>
    <cellStyle name="20% - Ênfase3 14 3 6" xfId="17559" xr:uid="{058315B9-220E-4654-8CE1-E380656DAEE5}"/>
    <cellStyle name="20% - Ênfase3 14 4" xfId="1818" xr:uid="{13F2EBA5-F684-4438-B8F7-B143ACCE619D}"/>
    <cellStyle name="20% - Ênfase3 14 4 2" xfId="5905" xr:uid="{2DD41D48-3A47-4567-B5AD-E44A32B1A6ED}"/>
    <cellStyle name="20% - Ênfase3 14 4 2 2" xfId="14182" xr:uid="{96A21A13-DE69-4D76-A15C-3D3AA1B130B9}"/>
    <cellStyle name="20% - Ênfase3 14 4 2 2 2" xfId="30637" xr:uid="{7A7A15CF-3A7A-41D4-80A1-4815D7C72B88}"/>
    <cellStyle name="20% - Ênfase3 14 4 2 3" xfId="22600" xr:uid="{5A02F44D-03FB-478A-B068-F5C1B5EA1480}"/>
    <cellStyle name="20% - Ênfase3 14 4 3" xfId="7905" xr:uid="{12632ECD-EA81-46B2-980D-9E8E1FD57B25}"/>
    <cellStyle name="20% - Ênfase3 14 4 3 2" xfId="16182" xr:uid="{6D877C61-34C7-4833-AED9-87D867176A7F}"/>
    <cellStyle name="20% - Ênfase3 14 4 3 2 2" xfId="32637" xr:uid="{3D66F684-4770-4AC0-83CF-7674DF531FBD}"/>
    <cellStyle name="20% - Ênfase3 14 4 3 3" xfId="24600" xr:uid="{87BA0129-1FE0-4843-A4F7-9B5371ACD5D8}"/>
    <cellStyle name="20% - Ênfase3 14 4 4" xfId="3871" xr:uid="{CF0504F8-62A8-45A3-9138-0D2CABE63B0E}"/>
    <cellStyle name="20% - Ênfase3 14 4 4 2" xfId="12148" xr:uid="{F10436AA-A9BA-4BC4-BE17-097B84D2D468}"/>
    <cellStyle name="20% - Ênfase3 14 4 4 2 2" xfId="28633" xr:uid="{59B1DEF9-F3D9-4A80-90A9-A61DD5FF4CCE}"/>
    <cellStyle name="20% - Ênfase3 14 4 4 3" xfId="20596" xr:uid="{87BD0B52-8DAC-467C-8710-4515AE6E523B}"/>
    <cellStyle name="20% - Ênfase3 14 4 5" xfId="10099" xr:uid="{44D32A5F-270E-4474-8F39-C94D7B8BBC79}"/>
    <cellStyle name="20% - Ênfase3 14 4 5 2" xfId="26618" xr:uid="{CC9FF69D-B487-462E-8962-B880D958AC59}"/>
    <cellStyle name="20% - Ênfase3 14 4 6" xfId="18580" xr:uid="{76564AFA-3D43-49A2-AE88-A58561A0ACDF}"/>
    <cellStyle name="20% - Ênfase3 14 5" xfId="4368" xr:uid="{7F8B9EAF-E6BC-4FA0-B13D-4A0DC13959FC}"/>
    <cellStyle name="20% - Ênfase3 14 5 2" xfId="12645" xr:uid="{F808CE3B-D5DC-4CC9-9E54-8DFB7A03CE60}"/>
    <cellStyle name="20% - Ênfase3 14 5 2 2" xfId="29130" xr:uid="{F7945FB4-2BF5-49B4-B03F-2C6FBC7B6314}"/>
    <cellStyle name="20% - Ênfase3 14 5 3" xfId="21093" xr:uid="{CE20BE62-2EB0-4E1B-8ECA-A5858417006E}"/>
    <cellStyle name="20% - Ênfase3 14 6" xfId="6399" xr:uid="{A9D68E46-6E47-4C1F-8EBD-BE99E8F7F6F3}"/>
    <cellStyle name="20% - Ênfase3 14 6 2" xfId="14676" xr:uid="{5021CF78-07AB-444D-8DAB-68A8C4FE9EF8}"/>
    <cellStyle name="20% - Ênfase3 14 6 2 2" xfId="31131" xr:uid="{F03AA27D-8F72-4D7E-B528-5DA03FCA7C43}"/>
    <cellStyle name="20% - Ênfase3 14 6 3" xfId="23094" xr:uid="{10424523-586B-4E6A-B9BC-945F939BBAC6}"/>
    <cellStyle name="20% - Ênfase3 14 7" xfId="2319" xr:uid="{F92958F4-6539-4B8A-829F-81BE6FFCEF63}"/>
    <cellStyle name="20% - Ênfase3 14 7 2" xfId="10596" xr:uid="{9727343D-283F-421B-B026-512E58E18990}"/>
    <cellStyle name="20% - Ênfase3 14 7 2 2" xfId="27114" xr:uid="{D3D868AC-6257-4488-A99F-5F321A46EE88}"/>
    <cellStyle name="20% - Ênfase3 14 7 3" xfId="19077" xr:uid="{2888A5B2-10CA-48B8-BDAF-987456F182F0}"/>
    <cellStyle name="20% - Ênfase3 14 8" xfId="8550" xr:uid="{C01DFE3F-3EA5-4030-B11B-9C4783521A46}"/>
    <cellStyle name="20% - Ênfase3 14 8 2" xfId="25099" xr:uid="{44C807FB-532F-4018-BE3C-9A48A5DD59B7}"/>
    <cellStyle name="20% - Ênfase3 14 9" xfId="17049" xr:uid="{B8DFECAA-8390-4A9D-B4B5-D9676148516C}"/>
    <cellStyle name="20% - Ênfase3 15" xfId="185" xr:uid="{83494C7F-537D-4198-BCF3-AFE8095599B3}"/>
    <cellStyle name="20% - Ênfase3 15 2" xfId="1279" xr:uid="{E1C4BDB5-9B58-42E7-868B-ACFB1EA95524}"/>
    <cellStyle name="20% - Ênfase3 15 2 2" xfId="5370" xr:uid="{2FB007E4-78D1-4E64-B034-70FDBD393723}"/>
    <cellStyle name="20% - Ênfase3 15 2 2 2" xfId="13647" xr:uid="{110814BE-E015-498A-9CE2-6862EEBE5F02}"/>
    <cellStyle name="20% - Ênfase3 15 2 2 2 2" xfId="30127" xr:uid="{7DD665F9-CBBA-4E2B-8438-DEAAFE049782}"/>
    <cellStyle name="20% - Ênfase3 15 2 2 3" xfId="22090" xr:uid="{782C3BC0-69B2-4456-BBCB-425E95766352}"/>
    <cellStyle name="20% - Ênfase3 15 2 3" xfId="7395" xr:uid="{45F4282C-12AF-4DB7-B6E2-721C7ED5CDB6}"/>
    <cellStyle name="20% - Ênfase3 15 2 3 2" xfId="15672" xr:uid="{A1F74C2B-A983-4358-A886-6E4C61F4B669}"/>
    <cellStyle name="20% - Ênfase3 15 2 3 2 2" xfId="32127" xr:uid="{EB449323-5C55-4969-BA9A-CE554D3C9F0D}"/>
    <cellStyle name="20% - Ênfase3 15 2 3 3" xfId="24090" xr:uid="{7CF77FA5-C85D-4CDE-A059-6A7C7201913E}"/>
    <cellStyle name="20% - Ênfase3 15 2 4" xfId="3335" xr:uid="{272A5FA9-49E4-41A4-9D0E-DEACBAED425C}"/>
    <cellStyle name="20% - Ênfase3 15 2 4 2" xfId="11612" xr:uid="{70D7138C-E340-4CBF-A518-C20DF8F7F928}"/>
    <cellStyle name="20% - Ênfase3 15 2 4 2 2" xfId="28122" xr:uid="{822C345A-6D82-4045-8ECF-7CFAB2DB0D2F}"/>
    <cellStyle name="20% - Ênfase3 15 2 4 3" xfId="20085" xr:uid="{BED34788-D9E0-4D3C-BFB1-BA66D46D853B}"/>
    <cellStyle name="20% - Ênfase3 15 2 5" xfId="9563" xr:uid="{291D2CC2-A621-4394-B1A8-A02367AAD3F5}"/>
    <cellStyle name="20% - Ênfase3 15 2 5 2" xfId="26107" xr:uid="{9A847C53-53A3-4133-8587-6BBBC144D0A8}"/>
    <cellStyle name="20% - Ênfase3 15 2 6" xfId="18068" xr:uid="{3F9C1B1E-8633-4C6D-8A89-0249584932DE}"/>
    <cellStyle name="20% - Ênfase3 15 3" xfId="770" xr:uid="{C0A1C43B-2C45-4741-BD4D-EE276FC23B85}"/>
    <cellStyle name="20% - Ênfase3 15 3 2" xfId="4874" xr:uid="{3AF7B777-F2E0-4D8C-BE42-F69A99D7EC2A}"/>
    <cellStyle name="20% - Ênfase3 15 3 2 2" xfId="13151" xr:uid="{C2BDC4E5-7232-4D8E-8352-9FC10BF36798}"/>
    <cellStyle name="20% - Ênfase3 15 3 2 2 2" xfId="29631" xr:uid="{ADC43D50-C97D-4319-870D-762DD7403F0E}"/>
    <cellStyle name="20% - Ênfase3 15 3 2 3" xfId="21594" xr:uid="{B724899C-8D55-4243-8985-F54997F7D79E}"/>
    <cellStyle name="20% - Ênfase3 15 3 3" xfId="6899" xr:uid="{AF2A82BB-8098-4BDB-9AA3-BACEE2A01E3D}"/>
    <cellStyle name="20% - Ênfase3 15 3 3 2" xfId="15176" xr:uid="{4F32F64A-B0DC-49A0-A6B4-A7B938457BBE}"/>
    <cellStyle name="20% - Ênfase3 15 3 3 2 2" xfId="31631" xr:uid="{F46C956B-B05F-4F47-961B-D08BF36F5A2B}"/>
    <cellStyle name="20% - Ênfase3 15 3 3 3" xfId="23594" xr:uid="{826C8BFF-C027-40A6-9664-0F600D2F5417}"/>
    <cellStyle name="20% - Ênfase3 15 3 4" xfId="2830" xr:uid="{B71CC6BE-313B-4DB3-AFD8-12F0422297D6}"/>
    <cellStyle name="20% - Ênfase3 15 3 4 2" xfId="11107" xr:uid="{FBB40CAB-DE79-4F9A-9828-DEB4F4F02076}"/>
    <cellStyle name="20% - Ênfase3 15 3 4 2 2" xfId="27618" xr:uid="{8B4D130B-80B7-419B-9BE5-660E8E33FDB9}"/>
    <cellStyle name="20% - Ênfase3 15 3 4 3" xfId="19581" xr:uid="{909FAAA0-80BF-494E-9A19-0606C31F9289}"/>
    <cellStyle name="20% - Ênfase3 15 3 5" xfId="9059" xr:uid="{EDF2350E-3895-44D0-9C7C-5877C03CF071}"/>
    <cellStyle name="20% - Ênfase3 15 3 5 2" xfId="25603" xr:uid="{E9E6773B-CEC2-4FB4-A018-3310E410E54E}"/>
    <cellStyle name="20% - Ênfase3 15 3 6" xfId="17561" xr:uid="{9A609A13-8E59-478E-BB5C-E5C3DD144028}"/>
    <cellStyle name="20% - Ênfase3 15 4" xfId="1820" xr:uid="{79E4CEB7-06DF-46ED-A57B-40A8C6CA6EEE}"/>
    <cellStyle name="20% - Ênfase3 15 4 2" xfId="5907" xr:uid="{156ABAFC-9747-40D0-B119-38D59F3865CB}"/>
    <cellStyle name="20% - Ênfase3 15 4 2 2" xfId="14184" xr:uid="{49ED5DEF-7C4D-45EA-A039-0C7800E29F2A}"/>
    <cellStyle name="20% - Ênfase3 15 4 2 2 2" xfId="30639" xr:uid="{55554C66-7E67-465B-B868-15A2B8168DFA}"/>
    <cellStyle name="20% - Ênfase3 15 4 2 3" xfId="22602" xr:uid="{EF294DAA-3F4B-4185-9672-D1EEC32A18D0}"/>
    <cellStyle name="20% - Ênfase3 15 4 3" xfId="7907" xr:uid="{B9CD7123-6AAF-4B57-93DD-7351E491757B}"/>
    <cellStyle name="20% - Ênfase3 15 4 3 2" xfId="16184" xr:uid="{E3B1138B-DBFC-4DDA-B839-4F9F156F1214}"/>
    <cellStyle name="20% - Ênfase3 15 4 3 2 2" xfId="32639" xr:uid="{FFF51D43-5342-448E-845A-425743880CAC}"/>
    <cellStyle name="20% - Ênfase3 15 4 3 3" xfId="24602" xr:uid="{80D6FDD5-17DB-4D39-BCF9-11BA1FAE3D56}"/>
    <cellStyle name="20% - Ênfase3 15 4 4" xfId="3873" xr:uid="{FED58262-4FF7-4307-9C3D-97808847A0DD}"/>
    <cellStyle name="20% - Ênfase3 15 4 4 2" xfId="12150" xr:uid="{CA15E0CB-C21C-4FE9-8A0B-E41629ECC948}"/>
    <cellStyle name="20% - Ênfase3 15 4 4 2 2" xfId="28635" xr:uid="{90ED487B-CD11-4D49-9DDA-B2ACCAC19AEA}"/>
    <cellStyle name="20% - Ênfase3 15 4 4 3" xfId="20598" xr:uid="{20DFBB07-F366-4041-8F16-AA1A36F5C106}"/>
    <cellStyle name="20% - Ênfase3 15 4 5" xfId="10101" xr:uid="{5AEDD86D-8778-4B4B-B8B2-92EB12541F78}"/>
    <cellStyle name="20% - Ênfase3 15 4 5 2" xfId="26620" xr:uid="{FE417D44-DDA9-413C-BB97-68C7DF01CD5F}"/>
    <cellStyle name="20% - Ênfase3 15 4 6" xfId="18582" xr:uid="{67EC6B80-F62D-4B9C-B431-617CCB4F20BD}"/>
    <cellStyle name="20% - Ênfase3 15 5" xfId="4370" xr:uid="{11209364-32CD-4E48-989D-989947AE605B}"/>
    <cellStyle name="20% - Ênfase3 15 5 2" xfId="12647" xr:uid="{4FE207BF-5FFA-46E1-8001-AD97E0971433}"/>
    <cellStyle name="20% - Ênfase3 15 5 2 2" xfId="29132" xr:uid="{1972178E-AD31-4685-84CD-79C0655B9934}"/>
    <cellStyle name="20% - Ênfase3 15 5 3" xfId="21095" xr:uid="{79392CA0-18C2-4CCD-BE22-7CAF63C98B9C}"/>
    <cellStyle name="20% - Ênfase3 15 6" xfId="6401" xr:uid="{C3C893BB-53A6-48F3-AEAD-6BFB0AB83CBC}"/>
    <cellStyle name="20% - Ênfase3 15 6 2" xfId="14678" xr:uid="{38E1FB94-0DD0-4737-BD64-582A716F0105}"/>
    <cellStyle name="20% - Ênfase3 15 6 2 2" xfId="31133" xr:uid="{AA2FFFE3-AF4D-4401-950B-177F4004BB52}"/>
    <cellStyle name="20% - Ênfase3 15 6 3" xfId="23096" xr:uid="{FCB7E34B-54CB-4CC3-AE60-A5CE0A278720}"/>
    <cellStyle name="20% - Ênfase3 15 7" xfId="2321" xr:uid="{02D0F42B-7D7E-481D-B7EC-B2D7F52A5C01}"/>
    <cellStyle name="20% - Ênfase3 15 7 2" xfId="10598" xr:uid="{89B38F67-4FCC-436E-99EB-0DD725C4CA69}"/>
    <cellStyle name="20% - Ênfase3 15 7 2 2" xfId="27116" xr:uid="{E7E7BD39-3837-4217-9150-C903AC25591E}"/>
    <cellStyle name="20% - Ênfase3 15 7 3" xfId="19079" xr:uid="{F00A6275-3DE8-4E23-BCA1-952E61007A4F}"/>
    <cellStyle name="20% - Ênfase3 15 8" xfId="8552" xr:uid="{8C7E83AC-7658-4829-8A82-3C02ED96CCF5}"/>
    <cellStyle name="20% - Ênfase3 15 8 2" xfId="25101" xr:uid="{8F18841D-74D7-456A-9DE6-A15CE59E8BBC}"/>
    <cellStyle name="20% - Ênfase3 15 9" xfId="17051" xr:uid="{449C357F-5A64-4EB1-9BC5-6E16F60DDBA6}"/>
    <cellStyle name="20% - Ênfase3 16" xfId="187" xr:uid="{E7792DE5-300F-4D3F-8CE9-592FAFBEF774}"/>
    <cellStyle name="20% - Ênfase3 16 2" xfId="1281" xr:uid="{E64C4625-C928-475D-A1FC-0E7F4AEDE628}"/>
    <cellStyle name="20% - Ênfase3 16 2 2" xfId="5372" xr:uid="{5A5F414A-FE63-4837-BCF5-C7B5FB1BE404}"/>
    <cellStyle name="20% - Ênfase3 16 2 2 2" xfId="13649" xr:uid="{0535425A-6553-4CBE-9DF9-E3AF8A328953}"/>
    <cellStyle name="20% - Ênfase3 16 2 2 2 2" xfId="30129" xr:uid="{67B54776-90BE-4AB7-93B7-321B6C84B39A}"/>
    <cellStyle name="20% - Ênfase3 16 2 2 3" xfId="22092" xr:uid="{B3A07961-F683-4C64-A2A1-59C037041C61}"/>
    <cellStyle name="20% - Ênfase3 16 2 3" xfId="7397" xr:uid="{4E24775C-DD7A-4F82-A313-C504F97C46D4}"/>
    <cellStyle name="20% - Ênfase3 16 2 3 2" xfId="15674" xr:uid="{37DE79FD-878A-4E77-9F77-9CB10AA13B8D}"/>
    <cellStyle name="20% - Ênfase3 16 2 3 2 2" xfId="32129" xr:uid="{77C1A9D7-2515-46C0-AE22-6DBF886CB894}"/>
    <cellStyle name="20% - Ênfase3 16 2 3 3" xfId="24092" xr:uid="{C6D89332-2699-4E88-B15E-30CA0D6AAB15}"/>
    <cellStyle name="20% - Ênfase3 16 2 4" xfId="3337" xr:uid="{E60ED1D4-2ACC-49DA-93BB-3A5FC1B16C03}"/>
    <cellStyle name="20% - Ênfase3 16 2 4 2" xfId="11614" xr:uid="{69541ACB-691C-4569-8C32-CC1A5AD72592}"/>
    <cellStyle name="20% - Ênfase3 16 2 4 2 2" xfId="28124" xr:uid="{4E6FAE23-A909-4B90-9605-941DEB3A2BFC}"/>
    <cellStyle name="20% - Ênfase3 16 2 4 3" xfId="20087" xr:uid="{B74E3409-45B3-401E-A825-471458947CA3}"/>
    <cellStyle name="20% - Ênfase3 16 2 5" xfId="9565" xr:uid="{53A55637-62D2-4DED-88C0-FB57410620B9}"/>
    <cellStyle name="20% - Ênfase3 16 2 5 2" xfId="26109" xr:uid="{0DD8B4C2-01D5-4798-BEF6-C6ABC0659027}"/>
    <cellStyle name="20% - Ênfase3 16 2 6" xfId="18070" xr:uid="{29A8164E-3BD5-4FEB-A60D-28142639E17D}"/>
    <cellStyle name="20% - Ênfase3 16 3" xfId="772" xr:uid="{8DDFBA41-FFEE-4AD7-A60C-CFB0828AD865}"/>
    <cellStyle name="20% - Ênfase3 16 3 2" xfId="4876" xr:uid="{DDCB1A90-184D-4639-8137-8902C01E922F}"/>
    <cellStyle name="20% - Ênfase3 16 3 2 2" xfId="13153" xr:uid="{3002E2C8-0FC0-4162-A4A1-DB260C569BC0}"/>
    <cellStyle name="20% - Ênfase3 16 3 2 2 2" xfId="29633" xr:uid="{BE11A5D9-7E83-4800-BF8D-3792B95EFCBC}"/>
    <cellStyle name="20% - Ênfase3 16 3 2 3" xfId="21596" xr:uid="{F1AD2EEF-AC9C-40E0-B647-4A6FB05654EE}"/>
    <cellStyle name="20% - Ênfase3 16 3 3" xfId="6901" xr:uid="{27635A1E-A0C2-4E20-B5FB-C35527CE7B19}"/>
    <cellStyle name="20% - Ênfase3 16 3 3 2" xfId="15178" xr:uid="{7C652B0E-9C99-474D-A0C6-251E2D8DC1C7}"/>
    <cellStyle name="20% - Ênfase3 16 3 3 2 2" xfId="31633" xr:uid="{27E28EEE-EFF0-48D5-A30D-AFF4A2E96B34}"/>
    <cellStyle name="20% - Ênfase3 16 3 3 3" xfId="23596" xr:uid="{229FF237-8E72-4F5E-B664-4BC2EDB60160}"/>
    <cellStyle name="20% - Ênfase3 16 3 4" xfId="2832" xr:uid="{F3B8B4DF-C6A0-45FB-BE28-AE41D73C4C8F}"/>
    <cellStyle name="20% - Ênfase3 16 3 4 2" xfId="11109" xr:uid="{A8CB660F-B705-4BE7-ACAA-02778995C70D}"/>
    <cellStyle name="20% - Ênfase3 16 3 4 2 2" xfId="27620" xr:uid="{412BDBF4-4931-47F2-A5BB-ED9976A2FB90}"/>
    <cellStyle name="20% - Ênfase3 16 3 4 3" xfId="19583" xr:uid="{B12EE5E2-9C1B-4E17-A5AB-D90E244CB07D}"/>
    <cellStyle name="20% - Ênfase3 16 3 5" xfId="9061" xr:uid="{9862C659-5EAA-4196-8BD2-61D9D31DE705}"/>
    <cellStyle name="20% - Ênfase3 16 3 5 2" xfId="25605" xr:uid="{1B033035-C55E-4993-A24C-649DFB235A80}"/>
    <cellStyle name="20% - Ênfase3 16 3 6" xfId="17563" xr:uid="{7E18D0F0-AAA1-494A-95CD-44C4DF5285C4}"/>
    <cellStyle name="20% - Ênfase3 16 4" xfId="1822" xr:uid="{D0E44D50-6DD2-4ECB-BB2E-03E6228121A2}"/>
    <cellStyle name="20% - Ênfase3 16 4 2" xfId="5909" xr:uid="{ED5B3694-F689-4406-9B98-4903285C6C65}"/>
    <cellStyle name="20% - Ênfase3 16 4 2 2" xfId="14186" xr:uid="{A17FE9D3-3B4F-47FF-8164-863807944830}"/>
    <cellStyle name="20% - Ênfase3 16 4 2 2 2" xfId="30641" xr:uid="{ECA78D57-AE82-40A1-9CCE-B11B50EDAB09}"/>
    <cellStyle name="20% - Ênfase3 16 4 2 3" xfId="22604" xr:uid="{49441A1A-6DB3-4F71-BB33-C9E66A295251}"/>
    <cellStyle name="20% - Ênfase3 16 4 3" xfId="7909" xr:uid="{6BF8F72E-85CC-4000-A9AE-1EE49C7BF7EF}"/>
    <cellStyle name="20% - Ênfase3 16 4 3 2" xfId="16186" xr:uid="{597D0523-C394-4610-BD02-47F07EF6468E}"/>
    <cellStyle name="20% - Ênfase3 16 4 3 2 2" xfId="32641" xr:uid="{BEA3286E-32D0-4508-A5C0-0C8F276766DD}"/>
    <cellStyle name="20% - Ênfase3 16 4 3 3" xfId="24604" xr:uid="{E35C683A-11D4-4485-87F6-5DB22FFA7C59}"/>
    <cellStyle name="20% - Ênfase3 16 4 4" xfId="3875" xr:uid="{F7C0DCD2-AEE9-42F4-9B61-364EB0C4669A}"/>
    <cellStyle name="20% - Ênfase3 16 4 4 2" xfId="12152" xr:uid="{03C4C26E-7279-4B87-B5D5-A7E981157FAE}"/>
    <cellStyle name="20% - Ênfase3 16 4 4 2 2" xfId="28637" xr:uid="{2AA624DD-35F7-4D7E-9814-25C938555FF5}"/>
    <cellStyle name="20% - Ênfase3 16 4 4 3" xfId="20600" xr:uid="{556CBC73-92B4-42DA-8199-740FFD72238F}"/>
    <cellStyle name="20% - Ênfase3 16 4 5" xfId="10103" xr:uid="{81B3787D-10DA-48D5-9738-521E3F48B7D0}"/>
    <cellStyle name="20% - Ênfase3 16 4 5 2" xfId="26622" xr:uid="{4DD2956C-3541-437B-9450-5D8BAF8B19B6}"/>
    <cellStyle name="20% - Ênfase3 16 4 6" xfId="18584" xr:uid="{44D9AC9A-B01C-4D26-8ADB-67FA1FDA39C8}"/>
    <cellStyle name="20% - Ênfase3 16 5" xfId="4372" xr:uid="{8AF641D1-38D3-4AAF-8EDB-822587EEF10B}"/>
    <cellStyle name="20% - Ênfase3 16 5 2" xfId="12649" xr:uid="{75131D16-4426-4108-9982-8FB0F6094485}"/>
    <cellStyle name="20% - Ênfase3 16 5 2 2" xfId="29134" xr:uid="{3589D2FC-C1D9-4376-AFE6-882585D5DCAC}"/>
    <cellStyle name="20% - Ênfase3 16 5 3" xfId="21097" xr:uid="{357347C6-9CE7-48D3-B243-72E7ADDA884E}"/>
    <cellStyle name="20% - Ênfase3 16 6" xfId="6403" xr:uid="{A000ECA2-F8D7-47E5-B6A4-F4AB41E84C35}"/>
    <cellStyle name="20% - Ênfase3 16 6 2" xfId="14680" xr:uid="{7AB10B73-E483-487E-909A-FF63832396B8}"/>
    <cellStyle name="20% - Ênfase3 16 6 2 2" xfId="31135" xr:uid="{1BDE2EAF-6046-43B6-A343-7280009ACA45}"/>
    <cellStyle name="20% - Ênfase3 16 6 3" xfId="23098" xr:uid="{67910069-18C2-4B0A-BF35-7F8DC703D244}"/>
    <cellStyle name="20% - Ênfase3 16 7" xfId="2323" xr:uid="{B16E4563-8921-42DA-BD75-AC510288013C}"/>
    <cellStyle name="20% - Ênfase3 16 7 2" xfId="10600" xr:uid="{6A6E75BF-C186-4CE2-B530-03C91750C436}"/>
    <cellStyle name="20% - Ênfase3 16 7 2 2" xfId="27118" xr:uid="{65CD2E13-80CE-4EBF-A725-EB87B5769BDB}"/>
    <cellStyle name="20% - Ênfase3 16 7 3" xfId="19081" xr:uid="{AE8F6977-8E83-45DD-ABBF-41FB132A6735}"/>
    <cellStyle name="20% - Ênfase3 16 8" xfId="8554" xr:uid="{4E3AC069-2C63-4A07-B39D-20EA4021FBFD}"/>
    <cellStyle name="20% - Ênfase3 16 8 2" xfId="25103" xr:uid="{EEEC02B4-25BF-496D-B4E9-1E197CB55FE9}"/>
    <cellStyle name="20% - Ênfase3 16 9" xfId="17053" xr:uid="{0CDF2733-34E3-4E84-A62D-1A1AE6C6E0F5}"/>
    <cellStyle name="20% - Ênfase3 17" xfId="189" xr:uid="{B22A71A4-7485-436C-A669-C3771294D227}"/>
    <cellStyle name="20% - Ênfase3 17 2" xfId="1283" xr:uid="{3EC8EFB7-D8EB-4D93-A8FF-3DB667CCC79C}"/>
    <cellStyle name="20% - Ênfase3 17 2 2" xfId="5374" xr:uid="{73309BF0-DA17-4BAC-AB99-B1CAA6D11609}"/>
    <cellStyle name="20% - Ênfase3 17 2 2 2" xfId="13651" xr:uid="{9DC18D3B-A408-4051-BF60-50B2EFABBB1B}"/>
    <cellStyle name="20% - Ênfase3 17 2 2 2 2" xfId="30131" xr:uid="{6080ACB9-EE31-4446-9608-3571637482D2}"/>
    <cellStyle name="20% - Ênfase3 17 2 2 3" xfId="22094" xr:uid="{07B8CC66-06A5-4130-ACFF-9F42CCB5413E}"/>
    <cellStyle name="20% - Ênfase3 17 2 3" xfId="7399" xr:uid="{10895A86-8FC1-453E-BBB1-081BB68060F9}"/>
    <cellStyle name="20% - Ênfase3 17 2 3 2" xfId="15676" xr:uid="{834B982E-484E-41AC-9599-262C39768034}"/>
    <cellStyle name="20% - Ênfase3 17 2 3 2 2" xfId="32131" xr:uid="{643B24C0-82EE-4F3D-A277-F148D510DD1A}"/>
    <cellStyle name="20% - Ênfase3 17 2 3 3" xfId="24094" xr:uid="{675883F7-075E-4CA4-95A1-9DCA9DA1BF0A}"/>
    <cellStyle name="20% - Ênfase3 17 2 4" xfId="3339" xr:uid="{2B39C763-A200-4FDA-BEF4-D2AEB948F70A}"/>
    <cellStyle name="20% - Ênfase3 17 2 4 2" xfId="11616" xr:uid="{CD88CAC6-85A4-4FB5-A43E-F904578CDED0}"/>
    <cellStyle name="20% - Ênfase3 17 2 4 2 2" xfId="28126" xr:uid="{714905AD-835B-4066-8F92-43ED64E6A785}"/>
    <cellStyle name="20% - Ênfase3 17 2 4 3" xfId="20089" xr:uid="{1C7E4C47-1704-42B5-8F5E-07E70A0A6B55}"/>
    <cellStyle name="20% - Ênfase3 17 2 5" xfId="9567" xr:uid="{1C774C7E-32FB-4E7E-9DD0-86A4A2CEC512}"/>
    <cellStyle name="20% - Ênfase3 17 2 5 2" xfId="26111" xr:uid="{3D0DFCE3-9575-4259-A850-C00DFE92F837}"/>
    <cellStyle name="20% - Ênfase3 17 2 6" xfId="18072" xr:uid="{5F14FC63-4CDF-42FC-9FAB-D792BCED8D7E}"/>
    <cellStyle name="20% - Ênfase3 17 3" xfId="774" xr:uid="{DE4BDA68-07F0-46B0-9CD0-9D479B768010}"/>
    <cellStyle name="20% - Ênfase3 17 3 2" xfId="4878" xr:uid="{ACED58B0-D4DA-4DD4-9344-E50ED94A1022}"/>
    <cellStyle name="20% - Ênfase3 17 3 2 2" xfId="13155" xr:uid="{C27BEEC7-6A81-4D1A-BCD2-CBC1B6CAB4FE}"/>
    <cellStyle name="20% - Ênfase3 17 3 2 2 2" xfId="29635" xr:uid="{D224A76D-B7E4-40CC-AC1B-BE7EE2E8CA8A}"/>
    <cellStyle name="20% - Ênfase3 17 3 2 3" xfId="21598" xr:uid="{A3082C52-A46A-4DC2-84C0-92190221B1BC}"/>
    <cellStyle name="20% - Ênfase3 17 3 3" xfId="6903" xr:uid="{9EF6E676-8BF8-4053-9F36-0AC278D015F2}"/>
    <cellStyle name="20% - Ênfase3 17 3 3 2" xfId="15180" xr:uid="{1638A805-26A3-4B51-AF84-A47C8C53A75D}"/>
    <cellStyle name="20% - Ênfase3 17 3 3 2 2" xfId="31635" xr:uid="{BAE995E8-A9FF-434F-95C4-7C85B484E15F}"/>
    <cellStyle name="20% - Ênfase3 17 3 3 3" xfId="23598" xr:uid="{4F52A5DC-3DBE-4466-8126-30F543E9C0B6}"/>
    <cellStyle name="20% - Ênfase3 17 3 4" xfId="2834" xr:uid="{4BDBEAFB-5AF9-48FC-B381-BD67973C20EE}"/>
    <cellStyle name="20% - Ênfase3 17 3 4 2" xfId="11111" xr:uid="{CCC735CD-7968-43AE-BF50-64E4FB356D0B}"/>
    <cellStyle name="20% - Ênfase3 17 3 4 2 2" xfId="27622" xr:uid="{619FE4EC-3DFB-4B6E-902A-F76D3D27CC8F}"/>
    <cellStyle name="20% - Ênfase3 17 3 4 3" xfId="19585" xr:uid="{B3A82BAC-1111-46AF-8878-676EC221B460}"/>
    <cellStyle name="20% - Ênfase3 17 3 5" xfId="9063" xr:uid="{8230676B-A6AF-44F6-96A1-042BCED89AD4}"/>
    <cellStyle name="20% - Ênfase3 17 3 5 2" xfId="25607" xr:uid="{46B1CC96-7F7A-4DF1-B559-14A8671BBB4B}"/>
    <cellStyle name="20% - Ênfase3 17 3 6" xfId="17565" xr:uid="{CE6CF06D-79A8-42F3-BACF-0076A7DA3568}"/>
    <cellStyle name="20% - Ênfase3 17 4" xfId="1824" xr:uid="{CE6FF796-C9CF-4602-BF9D-BC6710825084}"/>
    <cellStyle name="20% - Ênfase3 17 4 2" xfId="5911" xr:uid="{0EE28C0E-D41A-4397-8269-310EB2CEB5C7}"/>
    <cellStyle name="20% - Ênfase3 17 4 2 2" xfId="14188" xr:uid="{1D283D4D-F811-4C90-B36E-DC2FE89D17A6}"/>
    <cellStyle name="20% - Ênfase3 17 4 2 2 2" xfId="30643" xr:uid="{FF8A16AC-1BE4-4012-81C7-98F474CBF2A9}"/>
    <cellStyle name="20% - Ênfase3 17 4 2 3" xfId="22606" xr:uid="{BB24FD8C-80EF-4F46-BCD4-711504D469B6}"/>
    <cellStyle name="20% - Ênfase3 17 4 3" xfId="7911" xr:uid="{F8058DD6-4D4B-4DDD-B94A-115403034799}"/>
    <cellStyle name="20% - Ênfase3 17 4 3 2" xfId="16188" xr:uid="{C339D933-7715-470B-914D-24CF9B10AC1B}"/>
    <cellStyle name="20% - Ênfase3 17 4 3 2 2" xfId="32643" xr:uid="{25B6A6C8-83F7-42CF-A4BE-30B1D5C93A80}"/>
    <cellStyle name="20% - Ênfase3 17 4 3 3" xfId="24606" xr:uid="{8BE3D223-7D69-47D4-9198-EF678635F10F}"/>
    <cellStyle name="20% - Ênfase3 17 4 4" xfId="3877" xr:uid="{17147EE5-0719-4651-83EF-1EA4DFB870A6}"/>
    <cellStyle name="20% - Ênfase3 17 4 4 2" xfId="12154" xr:uid="{A82CE103-4501-42CB-B68A-301D588930A3}"/>
    <cellStyle name="20% - Ênfase3 17 4 4 2 2" xfId="28639" xr:uid="{6231FC36-3942-4B46-B33C-9443E3DC8909}"/>
    <cellStyle name="20% - Ênfase3 17 4 4 3" xfId="20602" xr:uid="{9B70D789-9FAC-45EE-BCAA-86EDB244C2CD}"/>
    <cellStyle name="20% - Ênfase3 17 4 5" xfId="10105" xr:uid="{A3C97AE8-BEAB-4D70-A958-BB3565E5774D}"/>
    <cellStyle name="20% - Ênfase3 17 4 5 2" xfId="26624" xr:uid="{5BE86593-BA6C-4757-836E-2EC3D3D99A2E}"/>
    <cellStyle name="20% - Ênfase3 17 4 6" xfId="18586" xr:uid="{B718AF46-A2EA-418A-8CF2-99EF41141D43}"/>
    <cellStyle name="20% - Ênfase3 17 5" xfId="4374" xr:uid="{86439C3F-B98C-486A-BFAB-D7D506EC0730}"/>
    <cellStyle name="20% - Ênfase3 17 5 2" xfId="12651" xr:uid="{A304207F-08E3-42C7-9D59-9A0736CB71B6}"/>
    <cellStyle name="20% - Ênfase3 17 5 2 2" xfId="29136" xr:uid="{88B6C4AE-A18F-48EB-A73F-E98C5B86BB09}"/>
    <cellStyle name="20% - Ênfase3 17 5 3" xfId="21099" xr:uid="{BA0F916C-FE27-4DD9-BF45-57BEC69F428E}"/>
    <cellStyle name="20% - Ênfase3 17 6" xfId="6405" xr:uid="{909C7B9E-7A40-4F3F-9FA2-CADAD4C524B0}"/>
    <cellStyle name="20% - Ênfase3 17 6 2" xfId="14682" xr:uid="{00FBC2A4-7442-424D-AB84-F221AE15A63A}"/>
    <cellStyle name="20% - Ênfase3 17 6 2 2" xfId="31137" xr:uid="{228BDB47-C3E6-437A-A6D4-96C82E05230D}"/>
    <cellStyle name="20% - Ênfase3 17 6 3" xfId="23100" xr:uid="{590E0666-0DA0-4DED-A8A5-67E1468B5597}"/>
    <cellStyle name="20% - Ênfase3 17 7" xfId="2325" xr:uid="{FEEB6CCB-E096-4604-BEB3-2964386B43A6}"/>
    <cellStyle name="20% - Ênfase3 17 7 2" xfId="10602" xr:uid="{05113F8B-34A6-40EB-93E5-689D44F12B1A}"/>
    <cellStyle name="20% - Ênfase3 17 7 2 2" xfId="27120" xr:uid="{B1143A64-CB9E-4290-B9A3-273D90CC7A2D}"/>
    <cellStyle name="20% - Ênfase3 17 7 3" xfId="19083" xr:uid="{C9EC12CD-0EC7-4445-A774-ABAD8AB7DFAC}"/>
    <cellStyle name="20% - Ênfase3 17 8" xfId="8556" xr:uid="{17C5BB54-7BB4-464A-87EE-E26D416150F6}"/>
    <cellStyle name="20% - Ênfase3 17 8 2" xfId="25105" xr:uid="{2EC835D2-907B-48B0-8C2E-7E9C0B07262F}"/>
    <cellStyle name="20% - Ênfase3 17 9" xfId="17055" xr:uid="{15995388-472A-4646-9F2C-49C5C1834AA2}"/>
    <cellStyle name="20% - Ênfase3 18" xfId="191" xr:uid="{1C003681-3BA6-4331-9222-151FE3DDCA8C}"/>
    <cellStyle name="20% - Ênfase3 18 2" xfId="1284" xr:uid="{BACDF418-0D87-4F36-85B1-6542F3A1AE17}"/>
    <cellStyle name="20% - Ênfase3 18 2 2" xfId="5375" xr:uid="{E16AB07F-28D8-453E-86C7-A70A7139BBF7}"/>
    <cellStyle name="20% - Ênfase3 18 2 2 2" xfId="13652" xr:uid="{EDFEE583-1890-45F6-B380-B22E4C1A282A}"/>
    <cellStyle name="20% - Ênfase3 18 2 2 2 2" xfId="30132" xr:uid="{F057F7B7-B5D3-43B6-9B7C-C5839C564BE1}"/>
    <cellStyle name="20% - Ênfase3 18 2 2 3" xfId="22095" xr:uid="{0BBD0416-E0D9-4CE3-8D27-5AF77763C809}"/>
    <cellStyle name="20% - Ênfase3 18 2 3" xfId="7400" xr:uid="{4E75160D-008C-45D4-A6E9-825CB46AA01A}"/>
    <cellStyle name="20% - Ênfase3 18 2 3 2" xfId="15677" xr:uid="{0856CBED-B86D-47AF-89FB-42AFA10C58B8}"/>
    <cellStyle name="20% - Ênfase3 18 2 3 2 2" xfId="32132" xr:uid="{0634D5CD-D0C7-4B86-869F-C20877FF64A2}"/>
    <cellStyle name="20% - Ênfase3 18 2 3 3" xfId="24095" xr:uid="{FD48D584-ACA9-462D-AE71-A5222FBA91D7}"/>
    <cellStyle name="20% - Ênfase3 18 2 4" xfId="3340" xr:uid="{1EC29F5C-4A37-4F07-A749-F1CE1008AA66}"/>
    <cellStyle name="20% - Ênfase3 18 2 4 2" xfId="11617" xr:uid="{70DAE10E-DCAC-42EA-828F-9C3ABCB381F9}"/>
    <cellStyle name="20% - Ênfase3 18 2 4 2 2" xfId="28127" xr:uid="{031E27BB-451B-4317-B3F8-CF8F2440305A}"/>
    <cellStyle name="20% - Ênfase3 18 2 4 3" xfId="20090" xr:uid="{FB87CF57-8B25-4B1E-A098-FB0C255E5BC5}"/>
    <cellStyle name="20% - Ênfase3 18 2 5" xfId="9568" xr:uid="{2FE538E5-6075-41CE-88D8-66EA285D21B6}"/>
    <cellStyle name="20% - Ênfase3 18 2 5 2" xfId="26112" xr:uid="{D38ABA71-C47E-4564-8FCC-61B06D2A29C4}"/>
    <cellStyle name="20% - Ênfase3 18 2 6" xfId="18073" xr:uid="{BABD546F-E1A0-4E2C-A65C-7DF791946F60}"/>
    <cellStyle name="20% - Ênfase3 18 3" xfId="775" xr:uid="{9E6C3CD1-6B6B-45F7-BD62-569718C90B0E}"/>
    <cellStyle name="20% - Ênfase3 18 3 2" xfId="4879" xr:uid="{F5EA660B-B26C-416F-82D3-AF5ED203EAD8}"/>
    <cellStyle name="20% - Ênfase3 18 3 2 2" xfId="13156" xr:uid="{50AA6D0B-86AA-4FDB-9240-DFCB74992159}"/>
    <cellStyle name="20% - Ênfase3 18 3 2 2 2" xfId="29636" xr:uid="{C4517E45-2F77-442F-A463-06E1C7F3D553}"/>
    <cellStyle name="20% - Ênfase3 18 3 2 3" xfId="21599" xr:uid="{34859AFC-D5A2-4E33-9842-E171CA963AAD}"/>
    <cellStyle name="20% - Ênfase3 18 3 3" xfId="6904" xr:uid="{492D63FF-C7EC-472A-8E46-4F3C013E461F}"/>
    <cellStyle name="20% - Ênfase3 18 3 3 2" xfId="15181" xr:uid="{F4EB022D-F4EB-45C6-9206-B4222D1CDE62}"/>
    <cellStyle name="20% - Ênfase3 18 3 3 2 2" xfId="31636" xr:uid="{1F6840AC-D17A-4318-8D54-4167572C137A}"/>
    <cellStyle name="20% - Ênfase3 18 3 3 3" xfId="23599" xr:uid="{1797E193-AA99-4F22-B255-14D3A8788B2F}"/>
    <cellStyle name="20% - Ênfase3 18 3 4" xfId="2835" xr:uid="{76B4AE56-2724-4447-B25B-87FFEA63862B}"/>
    <cellStyle name="20% - Ênfase3 18 3 4 2" xfId="11112" xr:uid="{CE27C496-B0C6-44CE-ADD5-D2F515B20B48}"/>
    <cellStyle name="20% - Ênfase3 18 3 4 2 2" xfId="27623" xr:uid="{ABBBEA64-387E-40B8-B141-3A64A7F57652}"/>
    <cellStyle name="20% - Ênfase3 18 3 4 3" xfId="19586" xr:uid="{92923F5C-8133-4013-8DED-F0C264DB3DB7}"/>
    <cellStyle name="20% - Ênfase3 18 3 5" xfId="9064" xr:uid="{362C4A72-DFE5-4F06-BE11-1317A4AEA9BF}"/>
    <cellStyle name="20% - Ênfase3 18 3 5 2" xfId="25608" xr:uid="{241D1591-3715-436D-B017-24E317BAD44E}"/>
    <cellStyle name="20% - Ênfase3 18 3 6" xfId="17566" xr:uid="{15B3949A-D26F-4B2C-8FB6-2F3B15418318}"/>
    <cellStyle name="20% - Ênfase3 18 4" xfId="1825" xr:uid="{0B6F7D1A-03B9-4CB4-969A-5FD1C5E97C57}"/>
    <cellStyle name="20% - Ênfase3 18 4 2" xfId="5912" xr:uid="{BCA685FE-0D00-42F6-999D-94948A354BF8}"/>
    <cellStyle name="20% - Ênfase3 18 4 2 2" xfId="14189" xr:uid="{FE32EAEF-C812-4642-8967-20B036CD1342}"/>
    <cellStyle name="20% - Ênfase3 18 4 2 2 2" xfId="30644" xr:uid="{EEBFCD46-42DF-481F-A113-3EEFD75EB6BD}"/>
    <cellStyle name="20% - Ênfase3 18 4 2 3" xfId="22607" xr:uid="{0F48033C-412B-4B3D-97FF-EAABDA0B28AB}"/>
    <cellStyle name="20% - Ênfase3 18 4 3" xfId="7912" xr:uid="{A44243BE-969F-4042-AA78-3F8A1AD5C3E3}"/>
    <cellStyle name="20% - Ênfase3 18 4 3 2" xfId="16189" xr:uid="{7F6E90E8-2B82-4FE2-9F04-7C0CE504D700}"/>
    <cellStyle name="20% - Ênfase3 18 4 3 2 2" xfId="32644" xr:uid="{1FE3C3FD-9ABF-40D8-A8E0-50E907413390}"/>
    <cellStyle name="20% - Ênfase3 18 4 3 3" xfId="24607" xr:uid="{B823FFEC-8310-43E2-92BB-7821355A6C7B}"/>
    <cellStyle name="20% - Ênfase3 18 4 4" xfId="3878" xr:uid="{22002C47-6502-4B13-BE2D-1A0E9E7AA2D4}"/>
    <cellStyle name="20% - Ênfase3 18 4 4 2" xfId="12155" xr:uid="{F714AC68-EB12-4E69-8A12-AA97977644F2}"/>
    <cellStyle name="20% - Ênfase3 18 4 4 2 2" xfId="28640" xr:uid="{1803DAD8-4817-46B7-AD4D-FAAE4B62862B}"/>
    <cellStyle name="20% - Ênfase3 18 4 4 3" xfId="20603" xr:uid="{A3039400-A075-4A59-8CF0-70F64B1BBB47}"/>
    <cellStyle name="20% - Ênfase3 18 4 5" xfId="10106" xr:uid="{B7B365AF-BAF5-4EB5-8A0C-F3EEAD509417}"/>
    <cellStyle name="20% - Ênfase3 18 4 5 2" xfId="26625" xr:uid="{51F88AEB-525E-4AC5-84AE-CFA90FC6890B}"/>
    <cellStyle name="20% - Ênfase3 18 4 6" xfId="18587" xr:uid="{FB743BCC-908D-4EA9-9D81-4F2C634252CC}"/>
    <cellStyle name="20% - Ênfase3 18 5" xfId="4375" xr:uid="{46D0D491-7F88-492D-9224-581F650101C7}"/>
    <cellStyle name="20% - Ênfase3 18 5 2" xfId="12652" xr:uid="{2EF227F9-008F-476D-9621-484D2B3A7848}"/>
    <cellStyle name="20% - Ênfase3 18 5 2 2" xfId="29137" xr:uid="{DF6DB0A9-4415-499E-8BC3-686F0F93971D}"/>
    <cellStyle name="20% - Ênfase3 18 5 3" xfId="21100" xr:uid="{E2E81B15-B401-4947-8602-87AAB0F6FA85}"/>
    <cellStyle name="20% - Ênfase3 18 6" xfId="6406" xr:uid="{30ED6138-4E35-4157-9946-773A55C90B1B}"/>
    <cellStyle name="20% - Ênfase3 18 6 2" xfId="14683" xr:uid="{38BAEDA0-8E8D-469F-94E0-01D6208D56E0}"/>
    <cellStyle name="20% - Ênfase3 18 6 2 2" xfId="31138" xr:uid="{13669CAB-BA1C-4C11-BABB-639577E78032}"/>
    <cellStyle name="20% - Ênfase3 18 6 3" xfId="23101" xr:uid="{3CE20C56-A6BB-4EC8-A5E2-937B58CE5FF1}"/>
    <cellStyle name="20% - Ênfase3 18 7" xfId="2326" xr:uid="{A76F98EF-1266-4F2F-BEC3-40CD4CE63296}"/>
    <cellStyle name="20% - Ênfase3 18 7 2" xfId="10603" xr:uid="{42E253DD-5ADA-490D-AD8B-A393EFEC7B2C}"/>
    <cellStyle name="20% - Ênfase3 18 7 2 2" xfId="27121" xr:uid="{69BF499D-743E-49C8-BFEF-571EF3F9F186}"/>
    <cellStyle name="20% - Ênfase3 18 7 3" xfId="19084" xr:uid="{C8E8A07E-6C0A-4ED4-ACBE-7CC5AC79A8BB}"/>
    <cellStyle name="20% - Ênfase3 18 8" xfId="8557" xr:uid="{F2E297D4-D95A-4EE1-B7DC-8AC52BB09B71}"/>
    <cellStyle name="20% - Ênfase3 18 8 2" xfId="25106" xr:uid="{7B5B962F-72B2-44C0-898D-38B2312CC90C}"/>
    <cellStyle name="20% - Ênfase3 18 9" xfId="17056" xr:uid="{6339AFC1-2D13-4446-BA84-8B3B4F24A541}"/>
    <cellStyle name="20% - Ênfase3 19" xfId="192" xr:uid="{8CE1425B-F71F-4149-BBF8-BB9CE43D5092}"/>
    <cellStyle name="20% - Ênfase3 19 2" xfId="1285" xr:uid="{EBD0A0DA-10D3-4145-AD8D-4A8526F3F91E}"/>
    <cellStyle name="20% - Ênfase3 19 2 2" xfId="5376" xr:uid="{09D5DFD7-AED1-493D-BB07-40BA66F591EE}"/>
    <cellStyle name="20% - Ênfase3 19 2 2 2" xfId="13653" xr:uid="{0B770E32-6FE9-4AF2-9EFC-03ED0A097D9F}"/>
    <cellStyle name="20% - Ênfase3 19 2 2 2 2" xfId="30133" xr:uid="{09C39F7E-7E44-4781-A48D-9D24C6C40A9C}"/>
    <cellStyle name="20% - Ênfase3 19 2 2 3" xfId="22096" xr:uid="{F5D1041A-6DA6-46D4-AA0A-92658B859CB6}"/>
    <cellStyle name="20% - Ênfase3 19 2 3" xfId="7401" xr:uid="{AB54E25D-9C49-4567-82D9-68D1C31EED97}"/>
    <cellStyle name="20% - Ênfase3 19 2 3 2" xfId="15678" xr:uid="{B115387B-CFBC-4C10-9767-A30D02368004}"/>
    <cellStyle name="20% - Ênfase3 19 2 3 2 2" xfId="32133" xr:uid="{2A7244F5-3618-4999-BAA8-D7714A3991BF}"/>
    <cellStyle name="20% - Ênfase3 19 2 3 3" xfId="24096" xr:uid="{93D09B44-DDFC-4F69-BC13-2E55FF1148AB}"/>
    <cellStyle name="20% - Ênfase3 19 2 4" xfId="3341" xr:uid="{E8E73503-3D29-4488-BC8D-38149C10BEEF}"/>
    <cellStyle name="20% - Ênfase3 19 2 4 2" xfId="11618" xr:uid="{D786B600-60D7-4FEB-9D89-631907116759}"/>
    <cellStyle name="20% - Ênfase3 19 2 4 2 2" xfId="28128" xr:uid="{9FFAED2B-42AB-4D45-9286-AF4EF5026843}"/>
    <cellStyle name="20% - Ênfase3 19 2 4 3" xfId="20091" xr:uid="{ADB56AD3-5F94-4136-900B-FF5B45887CCB}"/>
    <cellStyle name="20% - Ênfase3 19 2 5" xfId="9569" xr:uid="{3B063C12-F656-4AD4-8523-60D062606F2E}"/>
    <cellStyle name="20% - Ênfase3 19 2 5 2" xfId="26113" xr:uid="{905A4AAC-2BB0-4799-ACF8-7FB6980DB4B7}"/>
    <cellStyle name="20% - Ênfase3 19 2 6" xfId="18074" xr:uid="{B5A70C4E-D4BB-406E-8D7A-88A139BEFB40}"/>
    <cellStyle name="20% - Ênfase3 19 3" xfId="776" xr:uid="{C5C009BF-2841-48EA-9435-E5DB28693075}"/>
    <cellStyle name="20% - Ênfase3 19 3 2" xfId="4880" xr:uid="{56B480E9-B6E8-435F-86E2-F2ABBD9A21EA}"/>
    <cellStyle name="20% - Ênfase3 19 3 2 2" xfId="13157" xr:uid="{08C4C10D-1060-485F-A556-D025EBE9E89D}"/>
    <cellStyle name="20% - Ênfase3 19 3 2 2 2" xfId="29637" xr:uid="{838F1534-31FB-40F3-AE73-475D4FCDF785}"/>
    <cellStyle name="20% - Ênfase3 19 3 2 3" xfId="21600" xr:uid="{8AB46854-8767-47B0-824E-3B404D9C2799}"/>
    <cellStyle name="20% - Ênfase3 19 3 3" xfId="6905" xr:uid="{DCD4D6CC-D465-4DE1-B0C7-EE98AA0218B7}"/>
    <cellStyle name="20% - Ênfase3 19 3 3 2" xfId="15182" xr:uid="{7C416B96-E245-4FC7-BB09-A2263F79670F}"/>
    <cellStyle name="20% - Ênfase3 19 3 3 2 2" xfId="31637" xr:uid="{BD88807D-87BE-49DA-A045-A8CDE5E8B2A7}"/>
    <cellStyle name="20% - Ênfase3 19 3 3 3" xfId="23600" xr:uid="{9DE5D811-2993-453F-ADD2-4640E17B2927}"/>
    <cellStyle name="20% - Ênfase3 19 3 4" xfId="2836" xr:uid="{860082D1-0EB5-4E12-B184-A670DD13CB5B}"/>
    <cellStyle name="20% - Ênfase3 19 3 4 2" xfId="11113" xr:uid="{127B7BF3-8F38-4B99-928E-28D882980D59}"/>
    <cellStyle name="20% - Ênfase3 19 3 4 2 2" xfId="27624" xr:uid="{38DDDD30-02B5-4E73-84FD-210EDE9C66FB}"/>
    <cellStyle name="20% - Ênfase3 19 3 4 3" xfId="19587" xr:uid="{EBA806A9-E5F6-4BEF-B5E7-02A22212A363}"/>
    <cellStyle name="20% - Ênfase3 19 3 5" xfId="9065" xr:uid="{AC9FC501-85D2-4EAC-ACFD-653235CC4810}"/>
    <cellStyle name="20% - Ênfase3 19 3 5 2" xfId="25609" xr:uid="{5945C930-3FFD-4215-ADEE-F5D0BF9A1E3C}"/>
    <cellStyle name="20% - Ênfase3 19 3 6" xfId="17567" xr:uid="{1D7A0904-249A-4AF2-A243-4121AABDE822}"/>
    <cellStyle name="20% - Ênfase3 19 4" xfId="1826" xr:uid="{6F79024B-7D57-41F4-9997-1BF727709756}"/>
    <cellStyle name="20% - Ênfase3 19 4 2" xfId="5913" xr:uid="{E86A5160-52BE-430D-9F42-410DFA8D1028}"/>
    <cellStyle name="20% - Ênfase3 19 4 2 2" xfId="14190" xr:uid="{73C53999-E3BC-4565-AEE7-0C6FC19246D5}"/>
    <cellStyle name="20% - Ênfase3 19 4 2 2 2" xfId="30645" xr:uid="{8C4DB594-1E4A-4A55-BA02-DAB40D50AF8E}"/>
    <cellStyle name="20% - Ênfase3 19 4 2 3" xfId="22608" xr:uid="{1BCCD94D-8B0F-4010-956E-92117AF3992A}"/>
    <cellStyle name="20% - Ênfase3 19 4 3" xfId="7913" xr:uid="{5B669269-7405-45A2-8F06-24DF0230FBF7}"/>
    <cellStyle name="20% - Ênfase3 19 4 3 2" xfId="16190" xr:uid="{53552F7E-725A-4AB2-BD77-DB57F7D4ACD3}"/>
    <cellStyle name="20% - Ênfase3 19 4 3 2 2" xfId="32645" xr:uid="{48EE5B55-63A9-470F-B769-08B1D1A56659}"/>
    <cellStyle name="20% - Ênfase3 19 4 3 3" xfId="24608" xr:uid="{4A9DFE23-0F69-4C07-B33C-621DF5173BFC}"/>
    <cellStyle name="20% - Ênfase3 19 4 4" xfId="3879" xr:uid="{415CE356-C044-41EF-9B54-5A474A4311C8}"/>
    <cellStyle name="20% - Ênfase3 19 4 4 2" xfId="12156" xr:uid="{E4136805-54ED-44F3-B2F3-3E0ADD0E2EC3}"/>
    <cellStyle name="20% - Ênfase3 19 4 4 2 2" xfId="28641" xr:uid="{87382612-8C7E-499D-96B4-792274593BB9}"/>
    <cellStyle name="20% - Ênfase3 19 4 4 3" xfId="20604" xr:uid="{A8733C7E-BE49-4FD3-9922-74D4828E201E}"/>
    <cellStyle name="20% - Ênfase3 19 4 5" xfId="10107" xr:uid="{8EEECC36-E7F4-4F86-BB1F-6287E02DF182}"/>
    <cellStyle name="20% - Ênfase3 19 4 5 2" xfId="26626" xr:uid="{F894F419-A2EF-4531-A87E-E5029EBD6F81}"/>
    <cellStyle name="20% - Ênfase3 19 4 6" xfId="18588" xr:uid="{D84F0C8C-A697-4679-AE6F-1D2AA9321C3B}"/>
    <cellStyle name="20% - Ênfase3 19 5" xfId="4376" xr:uid="{ACC300CA-D4E2-4A43-A126-8544316F9DAF}"/>
    <cellStyle name="20% - Ênfase3 19 5 2" xfId="12653" xr:uid="{43F04130-5974-4CA4-A3C1-00DC14983BD9}"/>
    <cellStyle name="20% - Ênfase3 19 5 2 2" xfId="29138" xr:uid="{33D7240D-E556-4F72-BF04-7F0F3AD0AAA3}"/>
    <cellStyle name="20% - Ênfase3 19 5 3" xfId="21101" xr:uid="{21CCCDDF-5304-4A37-888C-0D39A28B9483}"/>
    <cellStyle name="20% - Ênfase3 19 6" xfId="6407" xr:uid="{02028162-B800-4DF7-BB34-0911ADBC6350}"/>
    <cellStyle name="20% - Ênfase3 19 6 2" xfId="14684" xr:uid="{A65EB328-B137-4525-B67F-A5525B2D6FF0}"/>
    <cellStyle name="20% - Ênfase3 19 6 2 2" xfId="31139" xr:uid="{D2D381E7-FD5C-413E-819F-2E38699D52D7}"/>
    <cellStyle name="20% - Ênfase3 19 6 3" xfId="23102" xr:uid="{E8092CF9-FA57-45DF-8371-B1D0A41C06F3}"/>
    <cellStyle name="20% - Ênfase3 19 7" xfId="2327" xr:uid="{A5D2449C-2323-496C-B7E6-2D139D0829B9}"/>
    <cellStyle name="20% - Ênfase3 19 7 2" xfId="10604" xr:uid="{C2861FD2-4C51-4397-9945-1BF4B5A0A2B0}"/>
    <cellStyle name="20% - Ênfase3 19 7 2 2" xfId="27122" xr:uid="{79C19791-42DF-4EE7-8258-FB4BECFAD90D}"/>
    <cellStyle name="20% - Ênfase3 19 7 3" xfId="19085" xr:uid="{89E1E9F1-C8BF-49A4-8A2D-98DE945E7032}"/>
    <cellStyle name="20% - Ênfase3 19 8" xfId="8558" xr:uid="{5909D82B-1011-4CD6-8334-29D78EE68B3F}"/>
    <cellStyle name="20% - Ênfase3 19 8 2" xfId="25107" xr:uid="{7E7413FA-10BE-43ED-9607-F5A7CD12A2DB}"/>
    <cellStyle name="20% - Ênfase3 19 9" xfId="17057" xr:uid="{F2E4E6B5-F0D9-4616-8FBB-1C48BEF76259}"/>
    <cellStyle name="20% - Ênfase3 2" xfId="193" xr:uid="{E966121B-9287-4B64-A38E-815A0D84B0DE}"/>
    <cellStyle name="20% - Ênfase3 2 10" xfId="17058" xr:uid="{AA71AA8C-D82E-4DEC-8E52-FD666E18A6A3}"/>
    <cellStyle name="20% - Ênfase3 2 2" xfId="63" xr:uid="{90742F8E-26F0-4D3F-8A13-EEEA2050B646}"/>
    <cellStyle name="20% - Ênfase3 2 2 2" xfId="1160" xr:uid="{FBE37F3B-5609-401D-82F8-A2165B1743BF}"/>
    <cellStyle name="20% - Ênfase3 2 2 2 2" xfId="5252" xr:uid="{2EB02DBB-AA6E-4B54-A97E-9B8813AE9B1B}"/>
    <cellStyle name="20% - Ênfase3 2 2 2 2 2" xfId="13529" xr:uid="{75E34CBA-84B3-4E7E-B746-EA159EB097BF}"/>
    <cellStyle name="20% - Ênfase3 2 2 2 2 2 2" xfId="30009" xr:uid="{E369ECC7-1119-4D4B-BB3A-D79CEC2468BB}"/>
    <cellStyle name="20% - Ênfase3 2 2 2 2 3" xfId="21972" xr:uid="{6C3A87E9-6083-4531-93F1-C8443A9DC131}"/>
    <cellStyle name="20% - Ênfase3 2 2 2 3" xfId="7277" xr:uid="{27A33897-411E-4FB0-AA1A-F28F2D803FEF}"/>
    <cellStyle name="20% - Ênfase3 2 2 2 3 2" xfId="15554" xr:uid="{1AF44B35-4F60-42FF-B9EC-1DC0D0EE8C29}"/>
    <cellStyle name="20% - Ênfase3 2 2 2 3 2 2" xfId="32009" xr:uid="{FC6C4A41-E669-4880-A000-17737709804C}"/>
    <cellStyle name="20% - Ênfase3 2 2 2 3 3" xfId="23972" xr:uid="{E9D41BFC-131F-4C19-870A-AE61CD8E612B}"/>
    <cellStyle name="20% - Ênfase3 2 2 2 4" xfId="3217" xr:uid="{4177BDC7-E5F2-433B-A8DE-A50C450D259D}"/>
    <cellStyle name="20% - Ênfase3 2 2 2 4 2" xfId="11494" xr:uid="{A638B952-4F4E-46E0-91F3-B2E5AB0E76BD}"/>
    <cellStyle name="20% - Ênfase3 2 2 2 4 2 2" xfId="28004" xr:uid="{97BD5027-4A7D-4000-8BBF-6DD0D63371E9}"/>
    <cellStyle name="20% - Ênfase3 2 2 2 4 3" xfId="19967" xr:uid="{C228A604-94BD-4D65-8F6B-2BB5BFDE662C}"/>
    <cellStyle name="20% - Ênfase3 2 2 2 5" xfId="9445" xr:uid="{DDD957F5-AB5D-4562-8105-6E54196FFEBD}"/>
    <cellStyle name="20% - Ênfase3 2 2 2 5 2" xfId="25989" xr:uid="{1660138B-54AC-4507-A937-A0C9E56B6060}"/>
    <cellStyle name="20% - Ênfase3 2 2 2 6" xfId="17949" xr:uid="{D5E48754-3592-4047-9B4E-5B4CBD45B1BE}"/>
    <cellStyle name="20% - Ênfase3 2 2 3" xfId="651" xr:uid="{4CF32E51-2D8F-48BC-BD33-A94DD2F6FC01}"/>
    <cellStyle name="20% - Ênfase3 2 2 3 2" xfId="4757" xr:uid="{D54C137A-D6F6-49CE-893E-1A3DDEFB688F}"/>
    <cellStyle name="20% - Ênfase3 2 2 3 2 2" xfId="13034" xr:uid="{49D6B8A1-9D8C-47D7-9428-47881C5A22B9}"/>
    <cellStyle name="20% - Ênfase3 2 2 3 2 2 2" xfId="29514" xr:uid="{8BCCFB6E-A72B-478E-AAE9-953B27F25B30}"/>
    <cellStyle name="20% - Ênfase3 2 2 3 2 3" xfId="21477" xr:uid="{3ADB77E3-D0B5-4E82-A418-1A00AA9A0F64}"/>
    <cellStyle name="20% - Ênfase3 2 2 3 3" xfId="6782" xr:uid="{04C8D1AF-29F5-4E70-9E1D-D975514AF5ED}"/>
    <cellStyle name="20% - Ênfase3 2 2 3 3 2" xfId="15059" xr:uid="{CE312444-CA75-416B-B789-C55510F4DE5D}"/>
    <cellStyle name="20% - Ênfase3 2 2 3 3 2 2" xfId="31514" xr:uid="{7F80B170-C75B-4415-9B5B-F1F3DC612C42}"/>
    <cellStyle name="20% - Ênfase3 2 2 3 3 3" xfId="23477" xr:uid="{C73E4A22-D99F-4B0C-8C3D-3650755B02B8}"/>
    <cellStyle name="20% - Ênfase3 2 2 3 4" xfId="2712" xr:uid="{F5536C55-9F82-4D6D-A984-A51379AD387C}"/>
    <cellStyle name="20% - Ênfase3 2 2 3 4 2" xfId="10989" xr:uid="{F20CDA4F-B2D5-425F-8BA2-846495C987C9}"/>
    <cellStyle name="20% - Ênfase3 2 2 3 4 2 2" xfId="27500" xr:uid="{449D0DC9-7584-4E18-B7D1-A198B2AE121B}"/>
    <cellStyle name="20% - Ênfase3 2 2 3 4 3" xfId="19463" xr:uid="{D8509A00-4A27-4BFF-9E8E-3A4A08326BC8}"/>
    <cellStyle name="20% - Ênfase3 2 2 3 5" xfId="8941" xr:uid="{133DF52E-8ABC-421C-B15A-C2A76DC384B9}"/>
    <cellStyle name="20% - Ênfase3 2 2 3 5 2" xfId="25485" xr:uid="{F3344582-80F2-4593-9FA6-5FA0AB3CC008}"/>
    <cellStyle name="20% - Ênfase3 2 2 3 6" xfId="17442" xr:uid="{D595C522-512E-47CA-8A4B-E746C4F991ED}"/>
    <cellStyle name="20% - Ênfase3 2 2 4" xfId="1703" xr:uid="{25BF1AD5-D74F-4738-A988-888688CE3984}"/>
    <cellStyle name="20% - Ênfase3 2 2 4 2" xfId="5790" xr:uid="{7F7D5851-CEFC-4982-B93C-8290D1C9A5B9}"/>
    <cellStyle name="20% - Ênfase3 2 2 4 2 2" xfId="14067" xr:uid="{3C170621-4884-4411-9564-7AB282108754}"/>
    <cellStyle name="20% - Ênfase3 2 2 4 2 2 2" xfId="30522" xr:uid="{E9411E5C-5E0A-4B21-A751-34A065155D29}"/>
    <cellStyle name="20% - Ênfase3 2 2 4 2 3" xfId="22485" xr:uid="{57C3E9B3-52A1-42A9-9F5D-FC87C4473F79}"/>
    <cellStyle name="20% - Ênfase3 2 2 4 3" xfId="7790" xr:uid="{5DBC9DA9-5340-44E2-B4C6-4C7E93126A1D}"/>
    <cellStyle name="20% - Ênfase3 2 2 4 3 2" xfId="16067" xr:uid="{53F1B34B-C4DB-46D7-AF0B-80BBB735CC2D}"/>
    <cellStyle name="20% - Ênfase3 2 2 4 3 2 2" xfId="32522" xr:uid="{63A11EC2-30FA-42D4-BC28-627D32025560}"/>
    <cellStyle name="20% - Ênfase3 2 2 4 3 3" xfId="24485" xr:uid="{A3C0B561-4947-4AE9-9CBC-EA90176F8B90}"/>
    <cellStyle name="20% - Ênfase3 2 2 4 4" xfId="3756" xr:uid="{248C21BA-7A54-4D01-9403-E22A9556758C}"/>
    <cellStyle name="20% - Ênfase3 2 2 4 4 2" xfId="12033" xr:uid="{B2CD7797-D7A7-42E0-BDE0-F93CC50FACCB}"/>
    <cellStyle name="20% - Ênfase3 2 2 4 4 2 2" xfId="28518" xr:uid="{E3EAC70A-39A3-432F-9330-5CC9E41959FA}"/>
    <cellStyle name="20% - Ênfase3 2 2 4 4 3" xfId="20481" xr:uid="{A5D0B650-CD34-4545-B7B4-68D68EC4F62E}"/>
    <cellStyle name="20% - Ênfase3 2 2 4 5" xfId="9984" xr:uid="{38897A91-BFD6-41D8-8BB8-9BAD4F2AA62F}"/>
    <cellStyle name="20% - Ênfase3 2 2 4 5 2" xfId="26503" xr:uid="{1CF20C78-ABC6-4741-9123-94A723DF7E54}"/>
    <cellStyle name="20% - Ênfase3 2 2 4 6" xfId="18465" xr:uid="{21041326-F818-401D-A038-ABB775495490}"/>
    <cellStyle name="20% - Ênfase3 2 2 5" xfId="4253" xr:uid="{08DB1763-79A2-447D-982B-0E6AB2AFC728}"/>
    <cellStyle name="20% - Ênfase3 2 2 5 2" xfId="12530" xr:uid="{A1A45904-9EF7-4BB7-AB2D-E3CDF7DE3216}"/>
    <cellStyle name="20% - Ênfase3 2 2 5 2 2" xfId="29015" xr:uid="{656B503C-2C62-41F2-9083-FF576E8A54B4}"/>
    <cellStyle name="20% - Ênfase3 2 2 5 3" xfId="20978" xr:uid="{D5B42EBE-22D5-4BE4-8549-10FB00A9CDBC}"/>
    <cellStyle name="20% - Ênfase3 2 2 6" xfId="6284" xr:uid="{64DBF7A9-D042-4382-8CE3-FFA48D8C3775}"/>
    <cellStyle name="20% - Ênfase3 2 2 6 2" xfId="14561" xr:uid="{9D687F8C-5506-46A6-B9C7-FBB3945FBAC2}"/>
    <cellStyle name="20% - Ênfase3 2 2 6 2 2" xfId="31016" xr:uid="{46F572B5-2CC3-4E3B-9E2C-8A64AC87EB44}"/>
    <cellStyle name="20% - Ênfase3 2 2 6 3" xfId="22979" xr:uid="{CF901420-0E2B-46EF-9ADF-B188D5D3F6C4}"/>
    <cellStyle name="20% - Ênfase3 2 2 7" xfId="2203" xr:uid="{2D068E3A-4B4F-45C5-A23E-031A4569FC9E}"/>
    <cellStyle name="20% - Ênfase3 2 2 7 2" xfId="10480" xr:uid="{67E2F3CE-FA93-4120-9EA8-6EEE5F106091}"/>
    <cellStyle name="20% - Ênfase3 2 2 7 2 2" xfId="26999" xr:uid="{E9F90A71-8220-4BF2-945D-DA357909F1B5}"/>
    <cellStyle name="20% - Ênfase3 2 2 7 3" xfId="18962" xr:uid="{E2242E8E-FD66-4483-8649-654305B868D4}"/>
    <cellStyle name="20% - Ênfase3 2 2 8" xfId="8435" xr:uid="{7C058458-4134-44A7-ABB0-0FD02391A3C6}"/>
    <cellStyle name="20% - Ênfase3 2 2 8 2" xfId="24984" xr:uid="{9FBFC431-BF26-45B1-9DBB-08FB7A02118B}"/>
    <cellStyle name="20% - Ênfase3 2 2 9" xfId="16932" xr:uid="{1E253883-C2ED-412F-8695-4A3EDE8BBD95}"/>
    <cellStyle name="20% - Ênfase3 2 3" xfId="1286" xr:uid="{E5D30177-2187-4EB4-9904-E6CC9773CFED}"/>
    <cellStyle name="20% - Ênfase3 2 3 2" xfId="5377" xr:uid="{ED769A5C-217D-416F-8EE2-C408C4A623EF}"/>
    <cellStyle name="20% - Ênfase3 2 3 2 2" xfId="13654" xr:uid="{3248C1E0-225E-408F-B4A4-AA00213FEF01}"/>
    <cellStyle name="20% - Ênfase3 2 3 2 2 2" xfId="30134" xr:uid="{F826504E-DEE1-4EF2-B9EB-824BF0EB68D8}"/>
    <cellStyle name="20% - Ênfase3 2 3 2 3" xfId="22097" xr:uid="{A6207720-3ED1-4EBA-8D74-687935772114}"/>
    <cellStyle name="20% - Ênfase3 2 3 3" xfId="7402" xr:uid="{15057E0E-0892-40F7-A23A-1C4789683456}"/>
    <cellStyle name="20% - Ênfase3 2 3 3 2" xfId="15679" xr:uid="{C52CB177-F30C-41B8-A555-BD01000D66C7}"/>
    <cellStyle name="20% - Ênfase3 2 3 3 2 2" xfId="32134" xr:uid="{EDCE2168-5902-4C1F-8D88-4F795D9B3592}"/>
    <cellStyle name="20% - Ênfase3 2 3 3 3" xfId="24097" xr:uid="{66D9FB94-0164-4F06-A96C-30D535A90C64}"/>
    <cellStyle name="20% - Ênfase3 2 3 4" xfId="3342" xr:uid="{D0502903-6C1F-4E7C-8068-00C17CF92BC9}"/>
    <cellStyle name="20% - Ênfase3 2 3 4 2" xfId="11619" xr:uid="{33811F45-D3D2-4714-A6EF-BB4EB61EB084}"/>
    <cellStyle name="20% - Ênfase3 2 3 4 2 2" xfId="28129" xr:uid="{35605EB6-6A7D-458A-9527-58A020D5C3A9}"/>
    <cellStyle name="20% - Ênfase3 2 3 4 3" xfId="20092" xr:uid="{3B5D6395-0E91-4998-AA18-73B093550B17}"/>
    <cellStyle name="20% - Ênfase3 2 3 5" xfId="9570" xr:uid="{456B037C-80A2-430C-8ADE-8D7520A956BD}"/>
    <cellStyle name="20% - Ênfase3 2 3 5 2" xfId="26114" xr:uid="{6A5B9C86-D564-400E-AF95-19F912C64637}"/>
    <cellStyle name="20% - Ênfase3 2 3 6" xfId="18075" xr:uid="{6FD8B568-BFBF-4592-86BD-0E88FB6E8C60}"/>
    <cellStyle name="20% - Ênfase3 2 4" xfId="777" xr:uid="{483635C4-BABA-42B7-B66F-A586CF3DBF6C}"/>
    <cellStyle name="20% - Ênfase3 2 4 2" xfId="4881" xr:uid="{25F305C3-4539-4ADB-AB82-AEA6A134DF91}"/>
    <cellStyle name="20% - Ênfase3 2 4 2 2" xfId="13158" xr:uid="{6DE67A32-891A-4A92-B6CD-44E325AA9A15}"/>
    <cellStyle name="20% - Ênfase3 2 4 2 2 2" xfId="29638" xr:uid="{3FF7751B-0D9B-4886-8358-7CF7968A4730}"/>
    <cellStyle name="20% - Ênfase3 2 4 2 3" xfId="21601" xr:uid="{897304F4-2122-40DF-9B45-DA31304EFAA5}"/>
    <cellStyle name="20% - Ênfase3 2 4 3" xfId="6906" xr:uid="{A3EF8FDE-E1A3-46EB-A524-966559D3DEC6}"/>
    <cellStyle name="20% - Ênfase3 2 4 3 2" xfId="15183" xr:uid="{340A7161-BB3B-460C-8E61-E88E5800C0B6}"/>
    <cellStyle name="20% - Ênfase3 2 4 3 2 2" xfId="31638" xr:uid="{DB3C1F67-078A-4A36-9A55-101556553FAA}"/>
    <cellStyle name="20% - Ênfase3 2 4 3 3" xfId="23601" xr:uid="{AB1A2A87-042F-4416-AEC5-B4EC28F3222A}"/>
    <cellStyle name="20% - Ênfase3 2 4 4" xfId="2837" xr:uid="{1B47358A-DFB2-432F-8212-55665B48018D}"/>
    <cellStyle name="20% - Ênfase3 2 4 4 2" xfId="11114" xr:uid="{3A9729DE-9965-4918-BC8B-D697245E57B7}"/>
    <cellStyle name="20% - Ênfase3 2 4 4 2 2" xfId="27625" xr:uid="{FA0554DC-666A-4080-848A-78E03934A7E4}"/>
    <cellStyle name="20% - Ênfase3 2 4 4 3" xfId="19588" xr:uid="{6F6702B3-15EA-4924-A037-87113DBC1743}"/>
    <cellStyle name="20% - Ênfase3 2 4 5" xfId="9066" xr:uid="{40603F5A-7E38-4071-BC93-D0DE9BFA7307}"/>
    <cellStyle name="20% - Ênfase3 2 4 5 2" xfId="25610" xr:uid="{E76CA4B6-7C30-4D03-AC1A-C255BCD78331}"/>
    <cellStyle name="20% - Ênfase3 2 4 6" xfId="17568" xr:uid="{BB4A8C52-6EDE-454B-B022-3C15B797A085}"/>
    <cellStyle name="20% - Ênfase3 2 5" xfId="1827" xr:uid="{BC259E42-B0FC-4F97-81AB-CCF6D50306CD}"/>
    <cellStyle name="20% - Ênfase3 2 5 2" xfId="5914" xr:uid="{71DAF08D-B256-44A3-9D1B-B314F1E77B94}"/>
    <cellStyle name="20% - Ênfase3 2 5 2 2" xfId="14191" xr:uid="{A76C557B-789B-4462-BBA1-2E96A2A152D9}"/>
    <cellStyle name="20% - Ênfase3 2 5 2 2 2" xfId="30646" xr:uid="{A97DF85F-E108-4D65-BC5B-08479DA9D362}"/>
    <cellStyle name="20% - Ênfase3 2 5 2 3" xfId="22609" xr:uid="{FE62910B-DF6B-4F83-97F8-8859E5BE0EAF}"/>
    <cellStyle name="20% - Ênfase3 2 5 3" xfId="7914" xr:uid="{9741CE2A-7268-482A-BA29-595AB0925C74}"/>
    <cellStyle name="20% - Ênfase3 2 5 3 2" xfId="16191" xr:uid="{18AEB720-0C9A-4FA1-BBCC-BBDBB143C5FC}"/>
    <cellStyle name="20% - Ênfase3 2 5 3 2 2" xfId="32646" xr:uid="{549B769D-B46D-4857-9146-EF21B9FB41EE}"/>
    <cellStyle name="20% - Ênfase3 2 5 3 3" xfId="24609" xr:uid="{C91BCD7F-96DA-49CE-BAFF-1EF560694261}"/>
    <cellStyle name="20% - Ênfase3 2 5 4" xfId="3880" xr:uid="{50643A4C-FEFF-43BE-BDF7-6BB8508CFE1A}"/>
    <cellStyle name="20% - Ênfase3 2 5 4 2" xfId="12157" xr:uid="{8CAC5C30-C796-404B-A283-EDE1A0B8FD42}"/>
    <cellStyle name="20% - Ênfase3 2 5 4 2 2" xfId="28642" xr:uid="{F913F2DB-7F89-48B2-B210-8E13B5C7B011}"/>
    <cellStyle name="20% - Ênfase3 2 5 4 3" xfId="20605" xr:uid="{294CC697-62EA-4F2D-BBA8-D22112BDFC25}"/>
    <cellStyle name="20% - Ênfase3 2 5 5" xfId="10108" xr:uid="{C5079EE6-6CD7-4A44-AE8C-918AB2903ECE}"/>
    <cellStyle name="20% - Ênfase3 2 5 5 2" xfId="26627" xr:uid="{4BEFB1FD-33BA-4C60-835B-D34D339A2B73}"/>
    <cellStyle name="20% - Ênfase3 2 5 6" xfId="18589" xr:uid="{8CF00153-2962-4F0E-8BB9-5EFA8A255F89}"/>
    <cellStyle name="20% - Ênfase3 2 6" xfId="4377" xr:uid="{651B63FC-A04F-4640-A24F-2316B77221E0}"/>
    <cellStyle name="20% - Ênfase3 2 6 2" xfId="12654" xr:uid="{D0F4D1C4-6920-45C6-AE66-22099739DA97}"/>
    <cellStyle name="20% - Ênfase3 2 6 2 2" xfId="29139" xr:uid="{8F5527E3-547C-4620-904B-9D703358F0E1}"/>
    <cellStyle name="20% - Ênfase3 2 6 3" xfId="21102" xr:uid="{0A17E806-D244-4EF9-AD65-DDF095E8F41E}"/>
    <cellStyle name="20% - Ênfase3 2 7" xfId="6408" xr:uid="{22FE81EF-B2FF-4233-9047-5123A16F4242}"/>
    <cellStyle name="20% - Ênfase3 2 7 2" xfId="14685" xr:uid="{2511AC8B-7339-4BD2-B8EE-BC0A813AF226}"/>
    <cellStyle name="20% - Ênfase3 2 7 2 2" xfId="31140" xr:uid="{F17D8FEF-3C0F-49B8-A54B-63E213118720}"/>
    <cellStyle name="20% - Ênfase3 2 7 3" xfId="23103" xr:uid="{FE951ECC-E035-4F04-AE89-93C73FD51D98}"/>
    <cellStyle name="20% - Ênfase3 2 8" xfId="2328" xr:uid="{EB69760B-669E-4C3E-ACE7-38D87203F3E8}"/>
    <cellStyle name="20% - Ênfase3 2 8 2" xfId="10605" xr:uid="{97728944-68BE-4CBD-9086-3CB263765CF9}"/>
    <cellStyle name="20% - Ênfase3 2 8 2 2" xfId="27123" xr:uid="{0A145C78-49EB-4324-8C5A-D8636299FAC7}"/>
    <cellStyle name="20% - Ênfase3 2 8 3" xfId="19086" xr:uid="{2C51C447-68D4-476E-9946-6611B0769CDC}"/>
    <cellStyle name="20% - Ênfase3 2 9" xfId="8559" xr:uid="{8C1A6AAE-1B96-4F33-83CE-18FC221CD208}"/>
    <cellStyle name="20% - Ênfase3 2 9 2" xfId="25108" xr:uid="{C2D3A9AA-205B-4EA7-9DB8-75D650388358}"/>
    <cellStyle name="20% - Ênfase3 20" xfId="186" xr:uid="{2CB11792-B58B-4C2B-BB5D-0CAFD4D14F35}"/>
    <cellStyle name="20% - Ênfase3 20 2" xfId="1280" xr:uid="{145A3375-34DA-4C54-9C77-0CEDBD662C2E}"/>
    <cellStyle name="20% - Ênfase3 20 2 2" xfId="5371" xr:uid="{63AC9E4C-0D67-4435-AA7A-1C47874401DF}"/>
    <cellStyle name="20% - Ênfase3 20 2 2 2" xfId="13648" xr:uid="{21E8C3A1-8471-41AC-A461-5CC5D47FD655}"/>
    <cellStyle name="20% - Ênfase3 20 2 2 2 2" xfId="30128" xr:uid="{E618C067-ABAD-44F6-A958-AB8B3221B604}"/>
    <cellStyle name="20% - Ênfase3 20 2 2 3" xfId="22091" xr:uid="{3D181EF0-2E2F-4439-8016-E2444DD26BBF}"/>
    <cellStyle name="20% - Ênfase3 20 2 3" xfId="7396" xr:uid="{BA6BA53A-33AF-471D-8DDC-86279BA4FCA7}"/>
    <cellStyle name="20% - Ênfase3 20 2 3 2" xfId="15673" xr:uid="{576E1B06-982B-409A-BFC4-23519EFA0A61}"/>
    <cellStyle name="20% - Ênfase3 20 2 3 2 2" xfId="32128" xr:uid="{23FAE26A-B1E7-4610-BB5B-985967400AA7}"/>
    <cellStyle name="20% - Ênfase3 20 2 3 3" xfId="24091" xr:uid="{DA6880D7-5195-49A8-8044-B72F81F7696F}"/>
    <cellStyle name="20% - Ênfase3 20 2 4" xfId="3336" xr:uid="{3E21E0BD-4675-4D9B-89AA-31BA5FB27277}"/>
    <cellStyle name="20% - Ênfase3 20 2 4 2" xfId="11613" xr:uid="{C9C6B1AB-773E-491E-9855-A4D0DCE94CD6}"/>
    <cellStyle name="20% - Ênfase3 20 2 4 2 2" xfId="28123" xr:uid="{756DE2A9-B27B-42B6-AB4D-EFFBA32272CA}"/>
    <cellStyle name="20% - Ênfase3 20 2 4 3" xfId="20086" xr:uid="{2FAF0BB8-2970-4BED-AB18-7EBDFD3FE7E3}"/>
    <cellStyle name="20% - Ênfase3 20 2 5" xfId="9564" xr:uid="{0F733C7D-ECAE-47F5-9FFA-7C485EEFF601}"/>
    <cellStyle name="20% - Ênfase3 20 2 5 2" xfId="26108" xr:uid="{795CAA84-CC8C-4332-9EFA-C6A1E0841BDB}"/>
    <cellStyle name="20% - Ênfase3 20 2 6" xfId="18069" xr:uid="{8CC032A2-D2C5-4B3A-817F-7775134AB57C}"/>
    <cellStyle name="20% - Ênfase3 20 3" xfId="771" xr:uid="{51FA5F35-3BAF-425E-931A-B5E76C65C9C5}"/>
    <cellStyle name="20% - Ênfase3 20 3 2" xfId="4875" xr:uid="{FF2EBDF9-1C28-4E45-BA60-B80AEEF06061}"/>
    <cellStyle name="20% - Ênfase3 20 3 2 2" xfId="13152" xr:uid="{23AAAD0F-2F46-4F34-BF76-5B552D4993DD}"/>
    <cellStyle name="20% - Ênfase3 20 3 2 2 2" xfId="29632" xr:uid="{B416F4EF-6961-4E78-AEDA-C074FEFAB250}"/>
    <cellStyle name="20% - Ênfase3 20 3 2 3" xfId="21595" xr:uid="{4FDF1539-5B3C-4398-BD4D-E0F4E96B11D1}"/>
    <cellStyle name="20% - Ênfase3 20 3 3" xfId="6900" xr:uid="{98230057-338A-4F0A-9E93-9D4DF80EC5C9}"/>
    <cellStyle name="20% - Ênfase3 20 3 3 2" xfId="15177" xr:uid="{C363CBEC-E160-42B9-8910-06644478A01E}"/>
    <cellStyle name="20% - Ênfase3 20 3 3 2 2" xfId="31632" xr:uid="{96A7898D-1B88-4055-B01D-80EF53172E7A}"/>
    <cellStyle name="20% - Ênfase3 20 3 3 3" xfId="23595" xr:uid="{7024FB53-1E3C-477E-B896-3F67DBC73C91}"/>
    <cellStyle name="20% - Ênfase3 20 3 4" xfId="2831" xr:uid="{6F746660-0B4D-46B2-999E-C4857670779B}"/>
    <cellStyle name="20% - Ênfase3 20 3 4 2" xfId="11108" xr:uid="{A808C842-065B-4D37-B891-7B893F0DFDAB}"/>
    <cellStyle name="20% - Ênfase3 20 3 4 2 2" xfId="27619" xr:uid="{47EAEFC6-B5F1-4D07-B508-8680DAC1B32C}"/>
    <cellStyle name="20% - Ênfase3 20 3 4 3" xfId="19582" xr:uid="{FE4A0062-08F4-49FF-8078-9769D446878B}"/>
    <cellStyle name="20% - Ênfase3 20 3 5" xfId="9060" xr:uid="{75FB0E8B-A38C-46DB-96E2-4B36A7E4DE55}"/>
    <cellStyle name="20% - Ênfase3 20 3 5 2" xfId="25604" xr:uid="{52861BFB-C0E0-416C-B844-E47BE1A4CD9F}"/>
    <cellStyle name="20% - Ênfase3 20 3 6" xfId="17562" xr:uid="{6BF78984-9B65-4ED1-93C7-BC0ACE0631F0}"/>
    <cellStyle name="20% - Ênfase3 20 4" xfId="1821" xr:uid="{3B1C2CE1-F2AB-45DD-9A1D-9A97387FA54B}"/>
    <cellStyle name="20% - Ênfase3 20 4 2" xfId="5908" xr:uid="{E820C951-3F34-4EF8-90E2-00741892A523}"/>
    <cellStyle name="20% - Ênfase3 20 4 2 2" xfId="14185" xr:uid="{D1AECDF4-EFFD-4514-A054-66CE5C1F7C22}"/>
    <cellStyle name="20% - Ênfase3 20 4 2 2 2" xfId="30640" xr:uid="{3BE7CF89-2D8A-4CFD-8597-1F4B1FA0163E}"/>
    <cellStyle name="20% - Ênfase3 20 4 2 3" xfId="22603" xr:uid="{4072B371-8C4F-43CB-863B-7B1B905B610B}"/>
    <cellStyle name="20% - Ênfase3 20 4 3" xfId="7908" xr:uid="{4DDE41BA-7677-4814-81C4-3B8A6453D2C6}"/>
    <cellStyle name="20% - Ênfase3 20 4 3 2" xfId="16185" xr:uid="{010D6B71-EBDE-4CD9-98A3-0E9BAEE9F9E5}"/>
    <cellStyle name="20% - Ênfase3 20 4 3 2 2" xfId="32640" xr:uid="{ACEA1EF0-0F5D-41EF-A1B0-0939CB12A13C}"/>
    <cellStyle name="20% - Ênfase3 20 4 3 3" xfId="24603" xr:uid="{0ED69CBB-877D-414E-B9E0-4BE4DC853F09}"/>
    <cellStyle name="20% - Ênfase3 20 4 4" xfId="3874" xr:uid="{545B7423-CB78-414E-9154-0E3467C86C9F}"/>
    <cellStyle name="20% - Ênfase3 20 4 4 2" xfId="12151" xr:uid="{411A1BCE-5BD1-414D-BF3C-5FE31A90BFFC}"/>
    <cellStyle name="20% - Ênfase3 20 4 4 2 2" xfId="28636" xr:uid="{6577D490-0C7C-4AB3-8D94-0354F3DAD324}"/>
    <cellStyle name="20% - Ênfase3 20 4 4 3" xfId="20599" xr:uid="{6ED214E6-5A77-497A-83DB-6A07E373643B}"/>
    <cellStyle name="20% - Ênfase3 20 4 5" xfId="10102" xr:uid="{CD755BAD-08A7-4C2B-86E8-716FC8864BC6}"/>
    <cellStyle name="20% - Ênfase3 20 4 5 2" xfId="26621" xr:uid="{1E430DE7-7C70-4691-9EB4-2263DF2ABD91}"/>
    <cellStyle name="20% - Ênfase3 20 4 6" xfId="18583" xr:uid="{CCF38E6C-9C81-4017-87CC-5C95D058B5A5}"/>
    <cellStyle name="20% - Ênfase3 20 5" xfId="4371" xr:uid="{FB017137-1B03-4FEF-AFAE-09AF862F746F}"/>
    <cellStyle name="20% - Ênfase3 20 5 2" xfId="12648" xr:uid="{2FAD878C-8FF4-4FFD-906C-EA3DB06E3114}"/>
    <cellStyle name="20% - Ênfase3 20 5 2 2" xfId="29133" xr:uid="{FE093619-BE74-4BFC-BB29-63D9B6E8D249}"/>
    <cellStyle name="20% - Ênfase3 20 5 3" xfId="21096" xr:uid="{1B759AB4-3BAE-4B32-A4FF-A7771ED81789}"/>
    <cellStyle name="20% - Ênfase3 20 6" xfId="6402" xr:uid="{49201CF1-6FA0-4DC9-B97A-089437ECFE0B}"/>
    <cellStyle name="20% - Ênfase3 20 6 2" xfId="14679" xr:uid="{A0E4A629-B048-4E76-A6EC-594F8C3E7682}"/>
    <cellStyle name="20% - Ênfase3 20 6 2 2" xfId="31134" xr:uid="{4938DC86-56F2-46C4-B33E-EACD7B276274}"/>
    <cellStyle name="20% - Ênfase3 20 6 3" xfId="23097" xr:uid="{0B9575DC-EB3E-47F9-AB6A-BAAD95F33F06}"/>
    <cellStyle name="20% - Ênfase3 20 7" xfId="2322" xr:uid="{72C588D4-7AF9-4FAF-AA19-DDEAAEE8C609}"/>
    <cellStyle name="20% - Ênfase3 20 7 2" xfId="10599" xr:uid="{DB460751-0B04-45B2-BA1B-B0A7BF0011F8}"/>
    <cellStyle name="20% - Ênfase3 20 7 2 2" xfId="27117" xr:uid="{12483786-36C7-4AB2-AA8C-E01B182D46D0}"/>
    <cellStyle name="20% - Ênfase3 20 7 3" xfId="19080" xr:uid="{ADBF93E9-25C4-4043-8441-1D56D896B9B1}"/>
    <cellStyle name="20% - Ênfase3 20 8" xfId="8553" xr:uid="{29D9A296-00E1-45F2-80FC-B8552C6C8E6C}"/>
    <cellStyle name="20% - Ênfase3 20 8 2" xfId="25102" xr:uid="{53FFD5F0-1DF0-4EE0-8F1D-B305FA4814F9}"/>
    <cellStyle name="20% - Ênfase3 20 9" xfId="17052" xr:uid="{FC12A177-B5FE-4EDE-8336-9290CEA3E16E}"/>
    <cellStyle name="20% - Ênfase3 21" xfId="188" xr:uid="{BC33C865-C3A9-4BD8-9EA4-1C393071CB61}"/>
    <cellStyle name="20% - Ênfase3 21 2" xfId="1282" xr:uid="{6F813139-30EE-459F-AD8C-50EF9CC82C53}"/>
    <cellStyle name="20% - Ênfase3 21 2 2" xfId="5373" xr:uid="{E94E6588-0F44-45BE-9FE0-AB7F2B7E8A54}"/>
    <cellStyle name="20% - Ênfase3 21 2 2 2" xfId="13650" xr:uid="{2BE64647-3411-40D3-91CA-32C4351FF1E8}"/>
    <cellStyle name="20% - Ênfase3 21 2 2 2 2" xfId="30130" xr:uid="{B4E876E8-9638-47AB-B9ED-85EFD84BE0A9}"/>
    <cellStyle name="20% - Ênfase3 21 2 2 3" xfId="22093" xr:uid="{68C21BEF-9D9F-4215-91D3-781E0B23CCDB}"/>
    <cellStyle name="20% - Ênfase3 21 2 3" xfId="7398" xr:uid="{AC857DCF-9E54-4122-858B-7799730342DE}"/>
    <cellStyle name="20% - Ênfase3 21 2 3 2" xfId="15675" xr:uid="{830C6438-6C3D-4300-B502-616D169A23F6}"/>
    <cellStyle name="20% - Ênfase3 21 2 3 2 2" xfId="32130" xr:uid="{0DCB1196-1285-42BD-98BF-D92898F139F9}"/>
    <cellStyle name="20% - Ênfase3 21 2 3 3" xfId="24093" xr:uid="{F1728DBD-9BC6-447A-BD2C-6D3193FF008D}"/>
    <cellStyle name="20% - Ênfase3 21 2 4" xfId="3338" xr:uid="{BCD00A23-667E-4950-B57C-9B0CCF0C2261}"/>
    <cellStyle name="20% - Ênfase3 21 2 4 2" xfId="11615" xr:uid="{476A33E0-39D1-44BF-A96C-EB71CF0134C3}"/>
    <cellStyle name="20% - Ênfase3 21 2 4 2 2" xfId="28125" xr:uid="{B05E6166-282E-4046-A569-9B676454BB06}"/>
    <cellStyle name="20% - Ênfase3 21 2 4 3" xfId="20088" xr:uid="{1FEF771D-66CF-49B7-B880-93640F98481C}"/>
    <cellStyle name="20% - Ênfase3 21 2 5" xfId="9566" xr:uid="{01788EA2-7355-4C7B-830F-C8FFBDD25DCC}"/>
    <cellStyle name="20% - Ênfase3 21 2 5 2" xfId="26110" xr:uid="{A84AC765-80B2-4B1E-9FAA-037587E434DF}"/>
    <cellStyle name="20% - Ênfase3 21 2 6" xfId="18071" xr:uid="{B182B7AD-6138-42CB-88F7-1CD64135D76A}"/>
    <cellStyle name="20% - Ênfase3 21 3" xfId="773" xr:uid="{AA5A7609-15AD-4B33-8FF6-146733CDE587}"/>
    <cellStyle name="20% - Ênfase3 21 3 2" xfId="4877" xr:uid="{A0221739-C714-4F2F-BA47-42F8C42D5D6B}"/>
    <cellStyle name="20% - Ênfase3 21 3 2 2" xfId="13154" xr:uid="{56C730EA-7AFC-43CA-BDBE-0582F1C86B01}"/>
    <cellStyle name="20% - Ênfase3 21 3 2 2 2" xfId="29634" xr:uid="{CAA95909-4B8A-43D2-8D1F-85093A227971}"/>
    <cellStyle name="20% - Ênfase3 21 3 2 3" xfId="21597" xr:uid="{26FF9A01-94EB-4B04-81AE-BB902B8FDD4E}"/>
    <cellStyle name="20% - Ênfase3 21 3 3" xfId="6902" xr:uid="{6789E4D4-08C4-4246-B2D0-EB424BA113A9}"/>
    <cellStyle name="20% - Ênfase3 21 3 3 2" xfId="15179" xr:uid="{ECAF649D-2C79-4BA6-9988-9DA20C905462}"/>
    <cellStyle name="20% - Ênfase3 21 3 3 2 2" xfId="31634" xr:uid="{D315E09C-6D93-4168-A815-54AA487129F7}"/>
    <cellStyle name="20% - Ênfase3 21 3 3 3" xfId="23597" xr:uid="{CB6C902A-C09A-4522-A14E-2E442934FF24}"/>
    <cellStyle name="20% - Ênfase3 21 3 4" xfId="2833" xr:uid="{3B28E043-F430-40FA-A661-DA5975EB6F5B}"/>
    <cellStyle name="20% - Ênfase3 21 3 4 2" xfId="11110" xr:uid="{F8B57CFD-F8BF-4EB9-954E-A4F3016EAD87}"/>
    <cellStyle name="20% - Ênfase3 21 3 4 2 2" xfId="27621" xr:uid="{63C971B1-3D6C-4D44-AA57-C2B138422837}"/>
    <cellStyle name="20% - Ênfase3 21 3 4 3" xfId="19584" xr:uid="{C43E8699-B28B-400A-BBC5-7B2FD167008F}"/>
    <cellStyle name="20% - Ênfase3 21 3 5" xfId="9062" xr:uid="{F134B922-6826-46A2-8FA5-B28C76003AF9}"/>
    <cellStyle name="20% - Ênfase3 21 3 5 2" xfId="25606" xr:uid="{0EB106B2-40A6-44B1-BEB2-855D6ED32B73}"/>
    <cellStyle name="20% - Ênfase3 21 3 6" xfId="17564" xr:uid="{ACF2A104-C861-4BC4-8F49-FA35871BDB15}"/>
    <cellStyle name="20% - Ênfase3 21 4" xfId="1823" xr:uid="{B9C73599-C20A-4B72-8A23-4C7FE9C279A8}"/>
    <cellStyle name="20% - Ênfase3 21 4 2" xfId="5910" xr:uid="{EC553A13-4DA6-4D17-BA4D-24A87AA6D344}"/>
    <cellStyle name="20% - Ênfase3 21 4 2 2" xfId="14187" xr:uid="{3ED8C100-8398-458A-99AD-C75857A3C889}"/>
    <cellStyle name="20% - Ênfase3 21 4 2 2 2" xfId="30642" xr:uid="{EB01DBCC-2248-4BA8-AAF5-9F6E0CA60C72}"/>
    <cellStyle name="20% - Ênfase3 21 4 2 3" xfId="22605" xr:uid="{E3AE6AB5-0E75-43CB-8168-8793E59F9734}"/>
    <cellStyle name="20% - Ênfase3 21 4 3" xfId="7910" xr:uid="{EC0CC372-7D9F-4B97-B5FD-F050D3FA4644}"/>
    <cellStyle name="20% - Ênfase3 21 4 3 2" xfId="16187" xr:uid="{31C2B01E-3C7F-434B-83CE-D3F5884377B1}"/>
    <cellStyle name="20% - Ênfase3 21 4 3 2 2" xfId="32642" xr:uid="{C425CF3D-DE2C-4C7D-BDA9-C1695CA9636C}"/>
    <cellStyle name="20% - Ênfase3 21 4 3 3" xfId="24605" xr:uid="{1CFE36C4-E822-4CF6-A880-400BA257A1EF}"/>
    <cellStyle name="20% - Ênfase3 21 4 4" xfId="3876" xr:uid="{2C5C077C-2C77-47C8-8DC8-405CCBED163A}"/>
    <cellStyle name="20% - Ênfase3 21 4 4 2" xfId="12153" xr:uid="{EC3A0A18-C3EC-4AF7-A76A-4C62ABF7027F}"/>
    <cellStyle name="20% - Ênfase3 21 4 4 2 2" xfId="28638" xr:uid="{C1CE50DA-B545-4252-8093-8AA7C7F03301}"/>
    <cellStyle name="20% - Ênfase3 21 4 4 3" xfId="20601" xr:uid="{D7A26361-8D5C-4E3C-88F0-A38A2E9A1D48}"/>
    <cellStyle name="20% - Ênfase3 21 4 5" xfId="10104" xr:uid="{CC663B68-6CAE-441A-B9A0-9243206BC4AA}"/>
    <cellStyle name="20% - Ênfase3 21 4 5 2" xfId="26623" xr:uid="{98FD11B0-9199-42C5-AEAF-464B0E468CB7}"/>
    <cellStyle name="20% - Ênfase3 21 4 6" xfId="18585" xr:uid="{675D9A7B-CA9C-4EE2-A599-6D6FEC6CCFE4}"/>
    <cellStyle name="20% - Ênfase3 21 5" xfId="4373" xr:uid="{B473C471-8318-47CE-892D-A2E9D05C76CF}"/>
    <cellStyle name="20% - Ênfase3 21 5 2" xfId="12650" xr:uid="{C3CE31EE-1BB9-40D7-8902-D98F192791EB}"/>
    <cellStyle name="20% - Ênfase3 21 5 2 2" xfId="29135" xr:uid="{8778C4C0-27E7-40B7-948C-B5818A37EF35}"/>
    <cellStyle name="20% - Ênfase3 21 5 3" xfId="21098" xr:uid="{4ED5300F-B935-45D3-8CFA-A3735886F453}"/>
    <cellStyle name="20% - Ênfase3 21 6" xfId="6404" xr:uid="{8C8F94E2-5FF3-4040-86B3-3DD98263F201}"/>
    <cellStyle name="20% - Ênfase3 21 6 2" xfId="14681" xr:uid="{473D123E-F283-46CC-A98F-716A2AF7244E}"/>
    <cellStyle name="20% - Ênfase3 21 6 2 2" xfId="31136" xr:uid="{01BC1770-5305-48DF-93D3-EBDC59A36069}"/>
    <cellStyle name="20% - Ênfase3 21 6 3" xfId="23099" xr:uid="{182F2A07-CDFD-49AC-A8BC-463A6EB81E4F}"/>
    <cellStyle name="20% - Ênfase3 21 7" xfId="2324" xr:uid="{07FA3A80-03C6-4ED7-B3FE-C6F19BB7054D}"/>
    <cellStyle name="20% - Ênfase3 21 7 2" xfId="10601" xr:uid="{DE9F7314-353C-4BCC-A6EB-9E4C27A4C1EB}"/>
    <cellStyle name="20% - Ênfase3 21 7 2 2" xfId="27119" xr:uid="{72340C50-E51B-436C-9404-D02871379B2F}"/>
    <cellStyle name="20% - Ênfase3 21 7 3" xfId="19082" xr:uid="{CC4C0EE9-C201-4A50-8BDC-584164FBC8C7}"/>
    <cellStyle name="20% - Ênfase3 21 8" xfId="8555" xr:uid="{DF745A1E-DCB4-43B0-9456-0DD483141211}"/>
    <cellStyle name="20% - Ênfase3 21 8 2" xfId="25104" xr:uid="{1B7344B3-1BDF-4E5A-B154-6ED5A0088570}"/>
    <cellStyle name="20% - Ênfase3 21 9" xfId="17054" xr:uid="{4AF94D33-28BC-4F15-A98B-FBD1E80BC9BD}"/>
    <cellStyle name="20% - Ênfase3 22" xfId="190" xr:uid="{93CD6622-D121-4CC7-B668-BA66C18EBD3A}"/>
    <cellStyle name="20% - Ênfase3 3" xfId="195" xr:uid="{C93534D8-7B73-4EAE-B584-BDE39BC5B93B}"/>
    <cellStyle name="20% - Ênfase3 3 10" xfId="17060" xr:uid="{BD3FD095-C9A7-4F0D-A451-EE630881210A}"/>
    <cellStyle name="20% - Ênfase3 3 2" xfId="196" xr:uid="{603A1773-DBB2-4BF2-96D1-C197BF605960}"/>
    <cellStyle name="20% - Ênfase3 3 2 2" xfId="1289" xr:uid="{583EBD9E-49B2-4136-9B9A-0B69862251A2}"/>
    <cellStyle name="20% - Ênfase3 3 2 2 2" xfId="5379" xr:uid="{C78D07E1-F4FA-4019-B323-EA7CBD57E2B3}"/>
    <cellStyle name="20% - Ênfase3 3 2 2 2 2" xfId="13656" xr:uid="{2B114EBB-2267-42EF-94B6-F3DDFB5F047F}"/>
    <cellStyle name="20% - Ênfase3 3 2 2 2 2 2" xfId="30136" xr:uid="{EFD2046C-6A3D-4865-929C-7D05365D9B91}"/>
    <cellStyle name="20% - Ênfase3 3 2 2 2 3" xfId="22099" xr:uid="{7AE5D5D0-C4F0-4044-89B6-13A04E13F006}"/>
    <cellStyle name="20% - Ênfase3 3 2 2 3" xfId="7404" xr:uid="{5E6A1188-5B29-4E68-A601-0AC1C3FA13BE}"/>
    <cellStyle name="20% - Ênfase3 3 2 2 3 2" xfId="15681" xr:uid="{67020DD2-C51A-4806-8C83-883F5CBAA00E}"/>
    <cellStyle name="20% - Ênfase3 3 2 2 3 2 2" xfId="32136" xr:uid="{1B08A333-97DE-43A9-B91C-8077EDAFAA7A}"/>
    <cellStyle name="20% - Ênfase3 3 2 2 3 3" xfId="24099" xr:uid="{BBEE7403-8D95-4B68-A519-137364E42829}"/>
    <cellStyle name="20% - Ênfase3 3 2 2 4" xfId="3345" xr:uid="{EE120C8D-6E63-4561-B8B6-AD23BE415857}"/>
    <cellStyle name="20% - Ênfase3 3 2 2 4 2" xfId="11622" xr:uid="{0232F69F-D131-4C88-BA3C-5C534E320269}"/>
    <cellStyle name="20% - Ênfase3 3 2 2 4 2 2" xfId="28132" xr:uid="{E5E389D6-7344-4528-9835-F109C7583465}"/>
    <cellStyle name="20% - Ênfase3 3 2 2 4 3" xfId="20095" xr:uid="{941FE15E-2A0F-47A9-9D8F-B3BCAFE5525C}"/>
    <cellStyle name="20% - Ênfase3 3 2 2 5" xfId="9573" xr:uid="{21F0AAA8-D45A-4226-AEFB-51A432A7F073}"/>
    <cellStyle name="20% - Ênfase3 3 2 2 5 2" xfId="26117" xr:uid="{EB598E14-07F2-44E0-822F-9FFE1EB2050A}"/>
    <cellStyle name="20% - Ênfase3 3 2 2 6" xfId="18078" xr:uid="{10255011-D175-410F-A42E-C5F2FD027C3D}"/>
    <cellStyle name="20% - Ênfase3 3 2 3" xfId="780" xr:uid="{AB959F83-B9D3-4F3C-BC71-85A28BE0A657}"/>
    <cellStyle name="20% - Ênfase3 3 2 3 2" xfId="4883" xr:uid="{B3DA694C-87FC-4C1C-A8C5-F252BBC299AD}"/>
    <cellStyle name="20% - Ênfase3 3 2 3 2 2" xfId="13160" xr:uid="{3D6AA948-AB4D-4DC3-839C-877F7E2F23CD}"/>
    <cellStyle name="20% - Ênfase3 3 2 3 2 2 2" xfId="29640" xr:uid="{D1B2D89F-71E4-4D8C-8228-1D831453D281}"/>
    <cellStyle name="20% - Ênfase3 3 2 3 2 3" xfId="21603" xr:uid="{7FDB5C03-5A3A-4B5F-92CA-BD08B5F20A99}"/>
    <cellStyle name="20% - Ênfase3 3 2 3 3" xfId="6908" xr:uid="{0BF7E9C2-1505-4540-9294-1628810295AB}"/>
    <cellStyle name="20% - Ênfase3 3 2 3 3 2" xfId="15185" xr:uid="{1B3991DB-C276-4D63-8F35-B1C01D962445}"/>
    <cellStyle name="20% - Ênfase3 3 2 3 3 2 2" xfId="31640" xr:uid="{A006A89A-0DB1-48E0-ABFD-4E1216954285}"/>
    <cellStyle name="20% - Ênfase3 3 2 3 3 3" xfId="23603" xr:uid="{4534B78A-BE47-4FA1-9068-82EF60139F90}"/>
    <cellStyle name="20% - Ênfase3 3 2 3 4" xfId="2840" xr:uid="{26D0AC9C-8BE8-48FC-AB99-23828DD1AC3A}"/>
    <cellStyle name="20% - Ênfase3 3 2 3 4 2" xfId="11117" xr:uid="{51D65569-CBC8-492D-8BBA-3930E8DD3AE1}"/>
    <cellStyle name="20% - Ênfase3 3 2 3 4 2 2" xfId="27628" xr:uid="{617522C5-4BCD-4382-BDC9-18216FBD710A}"/>
    <cellStyle name="20% - Ênfase3 3 2 3 4 3" xfId="19591" xr:uid="{9CAE71D2-B08F-4EE1-B1DB-C8E8CA5FEB2A}"/>
    <cellStyle name="20% - Ênfase3 3 2 3 5" xfId="9069" xr:uid="{8E37AA30-F783-47DF-8D83-ACFF6EC49078}"/>
    <cellStyle name="20% - Ênfase3 3 2 3 5 2" xfId="25613" xr:uid="{EA95CC27-F4A3-44A3-A176-B882C026EF4F}"/>
    <cellStyle name="20% - Ênfase3 3 2 3 6" xfId="17571" xr:uid="{03C89CF0-98F8-4226-8500-B6D3876A85CB}"/>
    <cellStyle name="20% - Ênfase3 3 2 4" xfId="1830" xr:uid="{03613DD0-7A25-4398-91FC-3654949DB8F3}"/>
    <cellStyle name="20% - Ênfase3 3 2 4 2" xfId="5916" xr:uid="{1A6C436C-D538-437A-9462-A1587CC4E583}"/>
    <cellStyle name="20% - Ênfase3 3 2 4 2 2" xfId="14193" xr:uid="{7B0A9455-64CB-4000-AD94-4B9622F3C6C3}"/>
    <cellStyle name="20% - Ênfase3 3 2 4 2 2 2" xfId="30648" xr:uid="{A67444F4-DBBF-402D-98AB-08DA46CDD664}"/>
    <cellStyle name="20% - Ênfase3 3 2 4 2 3" xfId="22611" xr:uid="{7C51E5EE-750C-4C17-82E0-B909834C2473}"/>
    <cellStyle name="20% - Ênfase3 3 2 4 3" xfId="7916" xr:uid="{397A4B8F-8D65-4B45-9455-E2A90E3ABF3D}"/>
    <cellStyle name="20% - Ênfase3 3 2 4 3 2" xfId="16193" xr:uid="{6C4A7F0F-ADAC-49DF-B917-921B03357673}"/>
    <cellStyle name="20% - Ênfase3 3 2 4 3 2 2" xfId="32648" xr:uid="{3A4A4C5E-8CF1-4CDD-B19A-9527589BEA7D}"/>
    <cellStyle name="20% - Ênfase3 3 2 4 3 3" xfId="24611" xr:uid="{1DED203C-1683-4A19-9500-8C710C976CD4}"/>
    <cellStyle name="20% - Ênfase3 3 2 4 4" xfId="3883" xr:uid="{904FECA1-965A-4CE8-9367-6648BE47C9E0}"/>
    <cellStyle name="20% - Ênfase3 3 2 4 4 2" xfId="12160" xr:uid="{DEED28D2-EF06-4B79-ACD0-159A67EBDB0A}"/>
    <cellStyle name="20% - Ênfase3 3 2 4 4 2 2" xfId="28645" xr:uid="{94BE82B8-0B68-4862-A9FD-704435349E70}"/>
    <cellStyle name="20% - Ênfase3 3 2 4 4 3" xfId="20608" xr:uid="{3E6BFB83-0CE6-4AD5-9902-F117AC965F5D}"/>
    <cellStyle name="20% - Ênfase3 3 2 4 5" xfId="10111" xr:uid="{50AF2496-FB89-4EAC-8B1D-7579044C719E}"/>
    <cellStyle name="20% - Ênfase3 3 2 4 5 2" xfId="26630" xr:uid="{154290B8-8270-42CA-A96F-004E43244982}"/>
    <cellStyle name="20% - Ênfase3 3 2 4 6" xfId="18592" xr:uid="{EA64B7F6-E03B-445F-997D-DE0B48240863}"/>
    <cellStyle name="20% - Ênfase3 3 2 5" xfId="4379" xr:uid="{597886C0-0A88-48C6-AD33-868EF6451147}"/>
    <cellStyle name="20% - Ênfase3 3 2 5 2" xfId="12656" xr:uid="{1CEF8450-56A7-43B0-9A67-671BFB2ADBA3}"/>
    <cellStyle name="20% - Ênfase3 3 2 5 2 2" xfId="29141" xr:uid="{16C06D2A-8DAB-4419-A12C-D820BE80F1BA}"/>
    <cellStyle name="20% - Ênfase3 3 2 5 3" xfId="21104" xr:uid="{0F042FB0-77BA-46E0-9922-75BBDBB86F0C}"/>
    <cellStyle name="20% - Ênfase3 3 2 6" xfId="6410" xr:uid="{73111FA7-CFE1-43EA-905B-12F18635B1F0}"/>
    <cellStyle name="20% - Ênfase3 3 2 6 2" xfId="14687" xr:uid="{60A4D6D5-EEEA-4248-9ACA-5FEA65DFDD7F}"/>
    <cellStyle name="20% - Ênfase3 3 2 6 2 2" xfId="31142" xr:uid="{5B296330-9072-4950-81CB-7AE1F5B1D9A3}"/>
    <cellStyle name="20% - Ênfase3 3 2 6 3" xfId="23105" xr:uid="{AE0C2B8E-5FB7-4289-BE2D-3A598DC84FCD}"/>
    <cellStyle name="20% - Ênfase3 3 2 7" xfId="2331" xr:uid="{D07524FA-421D-4BC2-970E-615401B9C190}"/>
    <cellStyle name="20% - Ênfase3 3 2 7 2" xfId="10608" xr:uid="{3356C934-483E-49AE-A19A-EE2C28122742}"/>
    <cellStyle name="20% - Ênfase3 3 2 7 2 2" xfId="27126" xr:uid="{E9096A60-0217-4E82-97F0-A4C0511DF9CF}"/>
    <cellStyle name="20% - Ênfase3 3 2 7 3" xfId="19089" xr:uid="{478D7686-54DE-4A16-9030-AF9B95C5599C}"/>
    <cellStyle name="20% - Ênfase3 3 2 8" xfId="8562" xr:uid="{97D0D484-9DB1-4762-A5DC-5BF1DF0BD448}"/>
    <cellStyle name="20% - Ênfase3 3 2 8 2" xfId="25111" xr:uid="{C17BA7F2-D15C-4B03-9019-5E23752CD615}"/>
    <cellStyle name="20% - Ênfase3 3 2 9" xfId="17061" xr:uid="{3E9AE3EB-EE77-4BEB-99DC-4B666FD25A32}"/>
    <cellStyle name="20% - Ênfase3 3 3" xfId="1288" xr:uid="{7EA458DF-5292-4DF4-9392-7B94421EA9AB}"/>
    <cellStyle name="20% - Ênfase3 3 3 2" xfId="5378" xr:uid="{CC199DB1-4996-4A50-BE59-A35F7841922B}"/>
    <cellStyle name="20% - Ênfase3 3 3 2 2" xfId="13655" xr:uid="{3304E79F-A917-4BE8-A31F-9318ABA8E8EF}"/>
    <cellStyle name="20% - Ênfase3 3 3 2 2 2" xfId="30135" xr:uid="{C7A03784-ADEB-47CD-96FB-DBCAA077D770}"/>
    <cellStyle name="20% - Ênfase3 3 3 2 3" xfId="22098" xr:uid="{8D40C9D8-6170-42E3-BF63-188D923C356F}"/>
    <cellStyle name="20% - Ênfase3 3 3 3" xfId="7403" xr:uid="{C78BCE9B-9363-476C-8FBD-260226E55FB6}"/>
    <cellStyle name="20% - Ênfase3 3 3 3 2" xfId="15680" xr:uid="{0D44F3B5-F8A2-415B-B721-C941E9830E5A}"/>
    <cellStyle name="20% - Ênfase3 3 3 3 2 2" xfId="32135" xr:uid="{38BDDD1D-F2BE-4872-92A2-2DCA68EFB1F8}"/>
    <cellStyle name="20% - Ênfase3 3 3 3 3" xfId="24098" xr:uid="{DBADDE35-18A1-43D8-A2B9-B42072AC25AB}"/>
    <cellStyle name="20% - Ênfase3 3 3 4" xfId="3344" xr:uid="{E5050E3C-EC2C-43A9-9730-4A9C83CF34D6}"/>
    <cellStyle name="20% - Ênfase3 3 3 4 2" xfId="11621" xr:uid="{E62B369D-C7DC-40FC-9821-414DF8218EF8}"/>
    <cellStyle name="20% - Ênfase3 3 3 4 2 2" xfId="28131" xr:uid="{2C69D1AB-6AB4-4050-BEEE-10D63BA417D0}"/>
    <cellStyle name="20% - Ênfase3 3 3 4 3" xfId="20094" xr:uid="{6B31E60A-6C37-45DE-82C5-FBC244A05D0E}"/>
    <cellStyle name="20% - Ênfase3 3 3 5" xfId="9572" xr:uid="{82F7CCF2-4A4F-4EED-B44E-767729973A29}"/>
    <cellStyle name="20% - Ênfase3 3 3 5 2" xfId="26116" xr:uid="{39B7D16B-CF18-4EFF-8DB9-8FC9F8D6EADE}"/>
    <cellStyle name="20% - Ênfase3 3 3 6" xfId="18077" xr:uid="{D3EFC428-174D-4FF8-B46E-73F00D530A8B}"/>
    <cellStyle name="20% - Ênfase3 3 4" xfId="779" xr:uid="{F1333361-FBA2-4FD8-8F22-703E465E5437}"/>
    <cellStyle name="20% - Ênfase3 3 4 2" xfId="4882" xr:uid="{122ECADF-9A02-4D09-9F8A-204725A7859A}"/>
    <cellStyle name="20% - Ênfase3 3 4 2 2" xfId="13159" xr:uid="{83ED848D-49F4-4DDF-8F92-55F04A132BE5}"/>
    <cellStyle name="20% - Ênfase3 3 4 2 2 2" xfId="29639" xr:uid="{7E4214CD-15C6-4971-9487-381136E46D2D}"/>
    <cellStyle name="20% - Ênfase3 3 4 2 3" xfId="21602" xr:uid="{5AC2B5E9-EB4C-4E66-A120-D27CDBAFC9E9}"/>
    <cellStyle name="20% - Ênfase3 3 4 3" xfId="6907" xr:uid="{8ADDB53C-BC4B-40E7-B2D5-19D4A4B2C9CB}"/>
    <cellStyle name="20% - Ênfase3 3 4 3 2" xfId="15184" xr:uid="{759D13C7-297A-43E4-831A-E7B4991369F1}"/>
    <cellStyle name="20% - Ênfase3 3 4 3 2 2" xfId="31639" xr:uid="{D9FDC705-A05D-42B1-8ECC-DB38506A0B1C}"/>
    <cellStyle name="20% - Ênfase3 3 4 3 3" xfId="23602" xr:uid="{4790E009-D585-4F65-94B5-65E29B87C186}"/>
    <cellStyle name="20% - Ênfase3 3 4 4" xfId="2839" xr:uid="{B2ABCE06-84BF-4BE0-B334-1D1713CB613A}"/>
    <cellStyle name="20% - Ênfase3 3 4 4 2" xfId="11116" xr:uid="{E627FA8A-7710-4B09-A647-ED97059129C4}"/>
    <cellStyle name="20% - Ênfase3 3 4 4 2 2" xfId="27627" xr:uid="{058B0199-9FDC-4C45-837D-1CF0F1AF77F9}"/>
    <cellStyle name="20% - Ênfase3 3 4 4 3" xfId="19590" xr:uid="{02D75B24-5C41-4BE6-A177-06E6A573E3C4}"/>
    <cellStyle name="20% - Ênfase3 3 4 5" xfId="9068" xr:uid="{8AC3BD12-F7FC-44A8-88B1-63451B0089F4}"/>
    <cellStyle name="20% - Ênfase3 3 4 5 2" xfId="25612" xr:uid="{FE635D8A-EC65-4CBE-A56B-88E62C303A68}"/>
    <cellStyle name="20% - Ênfase3 3 4 6" xfId="17570" xr:uid="{C3832107-8C54-4D3B-A448-F0D91E91FF5E}"/>
    <cellStyle name="20% - Ênfase3 3 5" xfId="1829" xr:uid="{8E6C27A5-B6A9-4B6D-B3A8-894778B28442}"/>
    <cellStyle name="20% - Ênfase3 3 5 2" xfId="5915" xr:uid="{1670D167-F606-45E0-8316-7106756F51FC}"/>
    <cellStyle name="20% - Ênfase3 3 5 2 2" xfId="14192" xr:uid="{D9ACB53F-7C4F-44A0-8C1B-9665D3ECECDF}"/>
    <cellStyle name="20% - Ênfase3 3 5 2 2 2" xfId="30647" xr:uid="{95454934-30D2-4FB7-976E-86380B1FF721}"/>
    <cellStyle name="20% - Ênfase3 3 5 2 3" xfId="22610" xr:uid="{DB285479-2D54-4732-976D-2B65465FCB6F}"/>
    <cellStyle name="20% - Ênfase3 3 5 3" xfId="7915" xr:uid="{A18D5035-21A8-44FB-B347-1DDC13B22D08}"/>
    <cellStyle name="20% - Ênfase3 3 5 3 2" xfId="16192" xr:uid="{9AE83794-3F8C-45AD-9552-AD6027CB6E6C}"/>
    <cellStyle name="20% - Ênfase3 3 5 3 2 2" xfId="32647" xr:uid="{6DF5729E-9714-4321-ADF6-C87F83387DAC}"/>
    <cellStyle name="20% - Ênfase3 3 5 3 3" xfId="24610" xr:uid="{EB7FC049-7F8E-4028-8A3B-0FA2CD4923B9}"/>
    <cellStyle name="20% - Ênfase3 3 5 4" xfId="3882" xr:uid="{2E89652F-9D06-40C6-9C5F-A7AF561CCA47}"/>
    <cellStyle name="20% - Ênfase3 3 5 4 2" xfId="12159" xr:uid="{9DAF8F60-A2C7-4131-9CDF-3588E7D3DC74}"/>
    <cellStyle name="20% - Ênfase3 3 5 4 2 2" xfId="28644" xr:uid="{08DCE18F-FD8C-4F39-9715-07681C9CBEEF}"/>
    <cellStyle name="20% - Ênfase3 3 5 4 3" xfId="20607" xr:uid="{FDAB5079-D219-4F90-9489-C9D7C7F0D146}"/>
    <cellStyle name="20% - Ênfase3 3 5 5" xfId="10110" xr:uid="{FF14788B-B04F-4B76-9465-46ED5E896F75}"/>
    <cellStyle name="20% - Ênfase3 3 5 5 2" xfId="26629" xr:uid="{0DE981D2-F844-4FF4-8391-2B1F26097E5C}"/>
    <cellStyle name="20% - Ênfase3 3 5 6" xfId="18591" xr:uid="{18B37C40-7AAA-4DB0-A20B-BEB922DEEFBA}"/>
    <cellStyle name="20% - Ênfase3 3 6" xfId="4378" xr:uid="{BCCCD4D2-B360-4686-B29D-07915A9389CF}"/>
    <cellStyle name="20% - Ênfase3 3 6 2" xfId="12655" xr:uid="{A0469491-0E7E-4167-ACBD-E5438B2522C1}"/>
    <cellStyle name="20% - Ênfase3 3 6 2 2" xfId="29140" xr:uid="{4BF3C69D-87A5-48E4-8081-1704D00DA143}"/>
    <cellStyle name="20% - Ênfase3 3 6 3" xfId="21103" xr:uid="{77D5DE20-32F0-4DCB-BE68-A5FDB754C01A}"/>
    <cellStyle name="20% - Ênfase3 3 7" xfId="6409" xr:uid="{849D3F06-CDAC-43E9-B8C0-22F9BDB01071}"/>
    <cellStyle name="20% - Ênfase3 3 7 2" xfId="14686" xr:uid="{7ECAC098-8C45-43B4-A255-90202A4D9D0C}"/>
    <cellStyle name="20% - Ênfase3 3 7 2 2" xfId="31141" xr:uid="{191B35AF-C88A-4C78-95F9-788B5E73580C}"/>
    <cellStyle name="20% - Ênfase3 3 7 3" xfId="23104" xr:uid="{19FB4130-DE0D-4C85-A7DC-0740FCBA0E16}"/>
    <cellStyle name="20% - Ênfase3 3 8" xfId="2330" xr:uid="{2A0C9CDF-1AB4-44A4-A404-208ECC2DBFFC}"/>
    <cellStyle name="20% - Ênfase3 3 8 2" xfId="10607" xr:uid="{3FE3BD15-09C1-45A4-BC05-C237F37D0601}"/>
    <cellStyle name="20% - Ênfase3 3 8 2 2" xfId="27125" xr:uid="{CC07FD11-E0E2-462C-BB99-683796494D02}"/>
    <cellStyle name="20% - Ênfase3 3 8 3" xfId="19088" xr:uid="{8952643C-C68A-4306-A014-A2AFFDD361B1}"/>
    <cellStyle name="20% - Ênfase3 3 9" xfId="8561" xr:uid="{1EA56901-0092-47C6-89A7-7C14F016B3AA}"/>
    <cellStyle name="20% - Ênfase3 3 9 2" xfId="25110" xr:uid="{AD9D30A8-AB46-4729-988A-E87FC1EE2A02}"/>
    <cellStyle name="20% - Ênfase3 4" xfId="199" xr:uid="{C17D666A-14BB-4DF9-B9A9-636230CEA3A5}"/>
    <cellStyle name="20% - Ênfase3 4 10" xfId="17064" xr:uid="{247126AE-76CD-4563-BC5F-E135D7F88DDE}"/>
    <cellStyle name="20% - Ênfase3 4 2" xfId="200" xr:uid="{60F117CB-3EFD-4F95-9417-8A41D7013C5E}"/>
    <cellStyle name="20% - Ênfase3 4 2 2" xfId="1293" xr:uid="{48A0C9D0-EB54-4870-B9B7-A0E1AD42694C}"/>
    <cellStyle name="20% - Ênfase3 4 2 2 2" xfId="5383" xr:uid="{9E54E4B6-D497-4AEA-8E4C-4B00AB228541}"/>
    <cellStyle name="20% - Ênfase3 4 2 2 2 2" xfId="13660" xr:uid="{014B6B0B-4F1E-4607-9872-B6DB14B774EF}"/>
    <cellStyle name="20% - Ênfase3 4 2 2 2 2 2" xfId="30140" xr:uid="{76BC52EF-2B55-4812-B213-2DA31116AAEE}"/>
    <cellStyle name="20% - Ênfase3 4 2 2 2 3" xfId="22103" xr:uid="{B0AB5666-3953-42CE-A30D-8A5C38DC2A24}"/>
    <cellStyle name="20% - Ênfase3 4 2 2 3" xfId="7408" xr:uid="{D69832EF-1586-41C7-9B48-97A6B924BB06}"/>
    <cellStyle name="20% - Ênfase3 4 2 2 3 2" xfId="15685" xr:uid="{BADB7582-B42D-418B-BF3B-5BBCD7569150}"/>
    <cellStyle name="20% - Ênfase3 4 2 2 3 2 2" xfId="32140" xr:uid="{ADAA2CD7-13DE-4688-A2F4-7B71042B1E8C}"/>
    <cellStyle name="20% - Ênfase3 4 2 2 3 3" xfId="24103" xr:uid="{0246BF7B-1D1F-4384-BB7C-0710DCC45591}"/>
    <cellStyle name="20% - Ênfase3 4 2 2 4" xfId="3349" xr:uid="{B37BA2FD-35C9-49AD-807D-54D84C278380}"/>
    <cellStyle name="20% - Ênfase3 4 2 2 4 2" xfId="11626" xr:uid="{CB1C12BA-EF9B-4110-93D9-0E6CF458A6AD}"/>
    <cellStyle name="20% - Ênfase3 4 2 2 4 2 2" xfId="28136" xr:uid="{113B0164-7BC1-4BF3-B019-4701C83961D1}"/>
    <cellStyle name="20% - Ênfase3 4 2 2 4 3" xfId="20099" xr:uid="{45A86938-B0E2-49BE-97A5-14E722FB43CD}"/>
    <cellStyle name="20% - Ênfase3 4 2 2 5" xfId="9577" xr:uid="{3620449E-51D3-4E0B-9437-EE774E3C97F0}"/>
    <cellStyle name="20% - Ênfase3 4 2 2 5 2" xfId="26121" xr:uid="{DEC12186-7AA3-4DED-8080-915990879A34}"/>
    <cellStyle name="20% - Ênfase3 4 2 2 6" xfId="18082" xr:uid="{1C3EC08C-41B7-43AD-A5BB-7D0FC31BD2AC}"/>
    <cellStyle name="20% - Ênfase3 4 2 3" xfId="784" xr:uid="{D8624F7C-20F3-49C5-B277-A00326532803}"/>
    <cellStyle name="20% - Ênfase3 4 2 3 2" xfId="4887" xr:uid="{8A6A359A-C03C-491F-851F-C0755A99377B}"/>
    <cellStyle name="20% - Ênfase3 4 2 3 2 2" xfId="13164" xr:uid="{8A15C524-0DB7-4D58-B144-FAD49FC0471A}"/>
    <cellStyle name="20% - Ênfase3 4 2 3 2 2 2" xfId="29644" xr:uid="{BA837F61-B74F-4ED2-8FC2-3DE27293F230}"/>
    <cellStyle name="20% - Ênfase3 4 2 3 2 3" xfId="21607" xr:uid="{44B04A31-F7B2-479A-A3A5-A14E514A8CC8}"/>
    <cellStyle name="20% - Ênfase3 4 2 3 3" xfId="6912" xr:uid="{39BCCA51-EAE7-44F5-883E-C23B1A300D5F}"/>
    <cellStyle name="20% - Ênfase3 4 2 3 3 2" xfId="15189" xr:uid="{F97569D5-465A-48DC-98AF-EF968ED68161}"/>
    <cellStyle name="20% - Ênfase3 4 2 3 3 2 2" xfId="31644" xr:uid="{B755BE5E-0C3F-4E53-B18B-0D45A53A3E3D}"/>
    <cellStyle name="20% - Ênfase3 4 2 3 3 3" xfId="23607" xr:uid="{9610AC04-3631-4C52-BADC-3D1E8CCD6FA1}"/>
    <cellStyle name="20% - Ênfase3 4 2 3 4" xfId="2844" xr:uid="{E9B9C78C-77DD-4D57-8E20-9FB5483A64A1}"/>
    <cellStyle name="20% - Ênfase3 4 2 3 4 2" xfId="11121" xr:uid="{F40424E1-23E3-49AD-8E21-A42175060992}"/>
    <cellStyle name="20% - Ênfase3 4 2 3 4 2 2" xfId="27632" xr:uid="{3B30D6B0-31F0-45CB-B5C0-CC43C3857E7F}"/>
    <cellStyle name="20% - Ênfase3 4 2 3 4 3" xfId="19595" xr:uid="{6FEE226D-D42A-4532-8CF4-8A84FCD0A158}"/>
    <cellStyle name="20% - Ênfase3 4 2 3 5" xfId="9073" xr:uid="{5B61DB2B-E39C-423C-B8A8-2BE51529C933}"/>
    <cellStyle name="20% - Ênfase3 4 2 3 5 2" xfId="25617" xr:uid="{129429AD-E960-4F26-9C9A-49AC37ED23E1}"/>
    <cellStyle name="20% - Ênfase3 4 2 3 6" xfId="17575" xr:uid="{BDD1CC3D-7B23-493E-B127-536464C6E800}"/>
    <cellStyle name="20% - Ênfase3 4 2 4" xfId="1834" xr:uid="{F40050A7-F865-4996-9490-4B917D985F11}"/>
    <cellStyle name="20% - Ênfase3 4 2 4 2" xfId="5920" xr:uid="{DC68F092-7642-4B78-8A88-946B60DD69D8}"/>
    <cellStyle name="20% - Ênfase3 4 2 4 2 2" xfId="14197" xr:uid="{991B8005-7FBD-4BA0-9A21-50E03C693507}"/>
    <cellStyle name="20% - Ênfase3 4 2 4 2 2 2" xfId="30652" xr:uid="{48499F36-0013-497F-B28D-D133C355FD7A}"/>
    <cellStyle name="20% - Ênfase3 4 2 4 2 3" xfId="22615" xr:uid="{D72EC683-9814-42BF-AB28-B6B57B4405C7}"/>
    <cellStyle name="20% - Ênfase3 4 2 4 3" xfId="7920" xr:uid="{719C3B31-0A91-4523-8AFE-1A66639C8A0F}"/>
    <cellStyle name="20% - Ênfase3 4 2 4 3 2" xfId="16197" xr:uid="{44586819-FC5E-4C48-8B77-D4549FCA3F3F}"/>
    <cellStyle name="20% - Ênfase3 4 2 4 3 2 2" xfId="32652" xr:uid="{75BB3895-EB54-4997-A2A7-BBB497BFE571}"/>
    <cellStyle name="20% - Ênfase3 4 2 4 3 3" xfId="24615" xr:uid="{B0107EE7-C366-49E4-B783-A45CDEA31BF9}"/>
    <cellStyle name="20% - Ênfase3 4 2 4 4" xfId="3887" xr:uid="{81C27A7B-3C56-4821-8B0E-E232F8597A0D}"/>
    <cellStyle name="20% - Ênfase3 4 2 4 4 2" xfId="12164" xr:uid="{C871F858-6944-4507-A743-F1D6C01C7137}"/>
    <cellStyle name="20% - Ênfase3 4 2 4 4 2 2" xfId="28649" xr:uid="{1D0C3534-3B1D-42DA-87D3-F6DF52FD7A30}"/>
    <cellStyle name="20% - Ênfase3 4 2 4 4 3" xfId="20612" xr:uid="{85C13934-6455-4264-BD1B-C85E9473D0AF}"/>
    <cellStyle name="20% - Ênfase3 4 2 4 5" xfId="10115" xr:uid="{76191420-217F-49F5-B507-5EF5B6F599A5}"/>
    <cellStyle name="20% - Ênfase3 4 2 4 5 2" xfId="26634" xr:uid="{ACE7102F-E885-475D-9AEE-D59C9091EE1E}"/>
    <cellStyle name="20% - Ênfase3 4 2 4 6" xfId="18596" xr:uid="{CAA098C8-E75A-4EDA-8061-70FE5B03B01C}"/>
    <cellStyle name="20% - Ênfase3 4 2 5" xfId="4383" xr:uid="{C748A007-3265-4E1B-B648-557F4595A1F0}"/>
    <cellStyle name="20% - Ênfase3 4 2 5 2" xfId="12660" xr:uid="{BC187DB3-687E-4214-8EAD-43C8A359492C}"/>
    <cellStyle name="20% - Ênfase3 4 2 5 2 2" xfId="29145" xr:uid="{11162D3D-06FA-4326-AB94-5524DD71125E}"/>
    <cellStyle name="20% - Ênfase3 4 2 5 3" xfId="21108" xr:uid="{96515C68-DE1B-4429-B70A-7EC3F9BF5F17}"/>
    <cellStyle name="20% - Ênfase3 4 2 6" xfId="6414" xr:uid="{B78AC3FA-8B2A-45B8-9E3B-351EDA7BF4CB}"/>
    <cellStyle name="20% - Ênfase3 4 2 6 2" xfId="14691" xr:uid="{6F93316B-D14E-4690-AB97-69FF0F1A7CDE}"/>
    <cellStyle name="20% - Ênfase3 4 2 6 2 2" xfId="31146" xr:uid="{B7301A8C-0007-40F1-8BAF-1312FB7E06C2}"/>
    <cellStyle name="20% - Ênfase3 4 2 6 3" xfId="23109" xr:uid="{54938CFB-0E95-484E-9CE2-44C7A98D1F08}"/>
    <cellStyle name="20% - Ênfase3 4 2 7" xfId="2335" xr:uid="{8615E53C-5930-4089-AD47-DC3F0FA60A1C}"/>
    <cellStyle name="20% - Ênfase3 4 2 7 2" xfId="10612" xr:uid="{8B5C5CE0-80AD-49C6-8F17-17675151B1F6}"/>
    <cellStyle name="20% - Ênfase3 4 2 7 2 2" xfId="27130" xr:uid="{BB82BC03-00C7-4D7A-971D-78F1B0CF1207}"/>
    <cellStyle name="20% - Ênfase3 4 2 7 3" xfId="19093" xr:uid="{A221BF3C-F1CF-45CC-92A1-25A624CFDBFC}"/>
    <cellStyle name="20% - Ênfase3 4 2 8" xfId="8566" xr:uid="{6C36866A-A763-492B-A39A-1D18D870BABF}"/>
    <cellStyle name="20% - Ênfase3 4 2 8 2" xfId="25115" xr:uid="{079591B6-133C-40C6-AACC-4553767DB550}"/>
    <cellStyle name="20% - Ênfase3 4 2 9" xfId="17065" xr:uid="{D8378087-AB9F-4B6D-9228-5DCBE71CD341}"/>
    <cellStyle name="20% - Ênfase3 4 3" xfId="1292" xr:uid="{7EB19E2B-687C-480D-A03C-462E09F0BA0F}"/>
    <cellStyle name="20% - Ênfase3 4 3 2" xfId="5382" xr:uid="{DFBA927D-9D4C-43C5-8F7C-FE148AC113FE}"/>
    <cellStyle name="20% - Ênfase3 4 3 2 2" xfId="13659" xr:uid="{E8A0B4BF-25E4-430D-9148-9D3AD60CD165}"/>
    <cellStyle name="20% - Ênfase3 4 3 2 2 2" xfId="30139" xr:uid="{54C1F843-F2F4-4FE6-9CAC-F5AD6B083DD5}"/>
    <cellStyle name="20% - Ênfase3 4 3 2 3" xfId="22102" xr:uid="{1571D3A6-214D-4C6E-8975-97A2A9B69EDE}"/>
    <cellStyle name="20% - Ênfase3 4 3 3" xfId="7407" xr:uid="{CED7D193-F1A1-4B05-9529-5C987388BD01}"/>
    <cellStyle name="20% - Ênfase3 4 3 3 2" xfId="15684" xr:uid="{902B3043-F164-427C-84BF-6804ECF32D67}"/>
    <cellStyle name="20% - Ênfase3 4 3 3 2 2" xfId="32139" xr:uid="{03BE10D7-803B-4B86-AC3F-3B9D7319A4B5}"/>
    <cellStyle name="20% - Ênfase3 4 3 3 3" xfId="24102" xr:uid="{E964755F-6A02-414C-AE8F-2FE641CD9F22}"/>
    <cellStyle name="20% - Ênfase3 4 3 4" xfId="3348" xr:uid="{35DF4EBC-FE0E-43C2-B2DF-34A46C2CCF59}"/>
    <cellStyle name="20% - Ênfase3 4 3 4 2" xfId="11625" xr:uid="{428D1EA7-F537-4C74-AB45-E672338B5D26}"/>
    <cellStyle name="20% - Ênfase3 4 3 4 2 2" xfId="28135" xr:uid="{937DCA37-2686-4647-9930-F06FE36BB53D}"/>
    <cellStyle name="20% - Ênfase3 4 3 4 3" xfId="20098" xr:uid="{C66A4D37-EC9E-48E8-B50C-053FBB937F2D}"/>
    <cellStyle name="20% - Ênfase3 4 3 5" xfId="9576" xr:uid="{6C8DD9D3-CBF1-461A-926B-F38D7CC9107A}"/>
    <cellStyle name="20% - Ênfase3 4 3 5 2" xfId="26120" xr:uid="{6D99E737-8AB5-4E4A-92C6-A233CB32D668}"/>
    <cellStyle name="20% - Ênfase3 4 3 6" xfId="18081" xr:uid="{0551E2F4-8A0A-49E8-B7F0-40D6B468DB47}"/>
    <cellStyle name="20% - Ênfase3 4 4" xfId="783" xr:uid="{BA82B7C2-A192-4AD9-9E77-646E18511870}"/>
    <cellStyle name="20% - Ênfase3 4 4 2" xfId="4886" xr:uid="{B46CFD0F-AA0C-4057-84B3-5BB94BC17999}"/>
    <cellStyle name="20% - Ênfase3 4 4 2 2" xfId="13163" xr:uid="{3F13E5AF-1A4A-4E82-BAAA-B6E12F832090}"/>
    <cellStyle name="20% - Ênfase3 4 4 2 2 2" xfId="29643" xr:uid="{A759A60B-F92E-4098-BFC4-FED4DD178F02}"/>
    <cellStyle name="20% - Ênfase3 4 4 2 3" xfId="21606" xr:uid="{14C9AF58-1ECC-4BDF-9D93-1D4CB633E974}"/>
    <cellStyle name="20% - Ênfase3 4 4 3" xfId="6911" xr:uid="{EE1A4E43-99DD-402C-BF95-4DC2E68D68E0}"/>
    <cellStyle name="20% - Ênfase3 4 4 3 2" xfId="15188" xr:uid="{B1D5D4BA-3F29-42F4-83FA-8FCD7528BF25}"/>
    <cellStyle name="20% - Ênfase3 4 4 3 2 2" xfId="31643" xr:uid="{665FDE43-4609-412A-8DDB-A2993149163B}"/>
    <cellStyle name="20% - Ênfase3 4 4 3 3" xfId="23606" xr:uid="{EFCC73DD-C6E0-4A23-85F2-CD9E861B0AFB}"/>
    <cellStyle name="20% - Ênfase3 4 4 4" xfId="2843" xr:uid="{C60BD838-A3AF-42F6-9373-5266A31E357C}"/>
    <cellStyle name="20% - Ênfase3 4 4 4 2" xfId="11120" xr:uid="{230AD715-5763-486E-96F1-ED5AD254459D}"/>
    <cellStyle name="20% - Ênfase3 4 4 4 2 2" xfId="27631" xr:uid="{0BC6D3C8-9F51-42A6-BF56-652CE8BC3D12}"/>
    <cellStyle name="20% - Ênfase3 4 4 4 3" xfId="19594" xr:uid="{4783BE89-A529-411C-9E7E-5F26919139F7}"/>
    <cellStyle name="20% - Ênfase3 4 4 5" xfId="9072" xr:uid="{FB46FE17-2976-4B8B-B979-A3E583FA62E6}"/>
    <cellStyle name="20% - Ênfase3 4 4 5 2" xfId="25616" xr:uid="{6AEDF62E-6F02-4C0B-A46D-AB1FD4A392A0}"/>
    <cellStyle name="20% - Ênfase3 4 4 6" xfId="17574" xr:uid="{1D833687-C308-4570-93DF-2F6B08AF95E7}"/>
    <cellStyle name="20% - Ênfase3 4 5" xfId="1833" xr:uid="{B3DEC570-5D3B-4E8A-B8B1-FB7E3AE1B7C9}"/>
    <cellStyle name="20% - Ênfase3 4 5 2" xfId="5919" xr:uid="{028A0234-411F-4BF7-AEE3-0C68D21C9802}"/>
    <cellStyle name="20% - Ênfase3 4 5 2 2" xfId="14196" xr:uid="{72DA59AE-BE8A-494D-8148-7AAA167CC0C0}"/>
    <cellStyle name="20% - Ênfase3 4 5 2 2 2" xfId="30651" xr:uid="{D82D7988-D2B9-4EC8-8ECF-C0BE54188563}"/>
    <cellStyle name="20% - Ênfase3 4 5 2 3" xfId="22614" xr:uid="{2F3B1473-9CF4-4D3A-9A11-DB043F39C9D9}"/>
    <cellStyle name="20% - Ênfase3 4 5 3" xfId="7919" xr:uid="{90774371-2181-468C-8DFD-034FD11D9915}"/>
    <cellStyle name="20% - Ênfase3 4 5 3 2" xfId="16196" xr:uid="{6B972B7E-A154-4752-9CEC-C3197FCD2CF2}"/>
    <cellStyle name="20% - Ênfase3 4 5 3 2 2" xfId="32651" xr:uid="{E2EA5B22-50DF-4E67-8DEB-597A75CBDF78}"/>
    <cellStyle name="20% - Ênfase3 4 5 3 3" xfId="24614" xr:uid="{44AD7DCF-4926-4D12-A70F-D5B22A0FAFED}"/>
    <cellStyle name="20% - Ênfase3 4 5 4" xfId="3886" xr:uid="{B32D2141-98EB-4BD9-B498-1FC2A5ABC11A}"/>
    <cellStyle name="20% - Ênfase3 4 5 4 2" xfId="12163" xr:uid="{7C9D185F-AE31-4964-B412-BD238106715E}"/>
    <cellStyle name="20% - Ênfase3 4 5 4 2 2" xfId="28648" xr:uid="{5832F7A2-B389-4E87-BBBF-38FC26CA0682}"/>
    <cellStyle name="20% - Ênfase3 4 5 4 3" xfId="20611" xr:uid="{FD0667E0-7E89-4282-872A-F3DE5F12405E}"/>
    <cellStyle name="20% - Ênfase3 4 5 5" xfId="10114" xr:uid="{67EDFE91-19C3-4512-8F74-31C23E48D4A1}"/>
    <cellStyle name="20% - Ênfase3 4 5 5 2" xfId="26633" xr:uid="{6D2E4997-59C2-467F-A4B9-7A5EC5786BCB}"/>
    <cellStyle name="20% - Ênfase3 4 5 6" xfId="18595" xr:uid="{D56DAB0F-C59C-4617-93B6-151DDD3F4250}"/>
    <cellStyle name="20% - Ênfase3 4 6" xfId="4382" xr:uid="{9D8D71C8-9EF4-43C6-8E34-59D445FB9857}"/>
    <cellStyle name="20% - Ênfase3 4 6 2" xfId="12659" xr:uid="{767CB248-8C70-49F3-A30B-96D6997A60D9}"/>
    <cellStyle name="20% - Ênfase3 4 6 2 2" xfId="29144" xr:uid="{BCAE4BA3-1B5A-4385-901F-1039149CDF69}"/>
    <cellStyle name="20% - Ênfase3 4 6 3" xfId="21107" xr:uid="{80CD4DD5-5BDE-4ACF-8D89-3AFE414C5AC6}"/>
    <cellStyle name="20% - Ênfase3 4 7" xfId="6413" xr:uid="{E2474DA1-09B0-474A-AB88-1F93B27A48F3}"/>
    <cellStyle name="20% - Ênfase3 4 7 2" xfId="14690" xr:uid="{F2342A18-E225-4A4B-94A5-81A26591C371}"/>
    <cellStyle name="20% - Ênfase3 4 7 2 2" xfId="31145" xr:uid="{80C4BD75-9376-4AF1-965C-84452D6851F2}"/>
    <cellStyle name="20% - Ênfase3 4 7 3" xfId="23108" xr:uid="{16D5B3A0-CCAD-4D77-9244-D47C3A56BBDF}"/>
    <cellStyle name="20% - Ênfase3 4 8" xfId="2334" xr:uid="{6DF0D738-DAB7-4FE1-8BDF-1E028B3E89E2}"/>
    <cellStyle name="20% - Ênfase3 4 8 2" xfId="10611" xr:uid="{5FE0CF0C-11A0-4BCE-B945-016038B7BEAC}"/>
    <cellStyle name="20% - Ênfase3 4 8 2 2" xfId="27129" xr:uid="{75C27D32-3531-42AA-9C4C-D55DF778932A}"/>
    <cellStyle name="20% - Ênfase3 4 8 3" xfId="19092" xr:uid="{3F67516D-3191-4DFE-BBD2-F47886CA5C51}"/>
    <cellStyle name="20% - Ênfase3 4 9" xfId="8565" xr:uid="{0EE726E8-1A0B-4393-8B03-665F260D5F6C}"/>
    <cellStyle name="20% - Ênfase3 4 9 2" xfId="25114" xr:uid="{F269BC9E-3952-4F34-B8B1-41AE8780304F}"/>
    <cellStyle name="20% - Ênfase3 5" xfId="201" xr:uid="{8D711D58-5F64-420D-8A3B-349A3DAD978A}"/>
    <cellStyle name="20% - Ênfase3 5 10" xfId="17066" xr:uid="{452E69FC-F3CE-4208-855A-B76D0A8C5420}"/>
    <cellStyle name="20% - Ênfase3 5 2" xfId="202" xr:uid="{698441AC-AEF5-493B-9017-BADAD1DEC119}"/>
    <cellStyle name="20% - Ênfase3 5 2 2" xfId="1295" xr:uid="{02119E44-706D-48A4-8ECB-D0A90CA95E00}"/>
    <cellStyle name="20% - Ênfase3 5 2 2 2" xfId="5385" xr:uid="{C36B80ED-4B65-49DD-84D7-59C9E167E3B3}"/>
    <cellStyle name="20% - Ênfase3 5 2 2 2 2" xfId="13662" xr:uid="{705031AF-9D5F-4153-B689-3E6A487AE787}"/>
    <cellStyle name="20% - Ênfase3 5 2 2 2 2 2" xfId="30142" xr:uid="{F1FFF3A3-5A23-4C4D-9A46-8A953CC7D90F}"/>
    <cellStyle name="20% - Ênfase3 5 2 2 2 3" xfId="22105" xr:uid="{0395C0E1-ACA1-46EB-9BE8-033DC8929141}"/>
    <cellStyle name="20% - Ênfase3 5 2 2 3" xfId="7410" xr:uid="{9B1CACE6-8AE3-4288-A6F4-8E8A4AAFAF7C}"/>
    <cellStyle name="20% - Ênfase3 5 2 2 3 2" xfId="15687" xr:uid="{15478144-67D4-48B8-81DF-9A3C5B77FCCE}"/>
    <cellStyle name="20% - Ênfase3 5 2 2 3 2 2" xfId="32142" xr:uid="{32A9B0C2-EB68-4962-BA92-A7833074C5C9}"/>
    <cellStyle name="20% - Ênfase3 5 2 2 3 3" xfId="24105" xr:uid="{6CAD52D8-E4A2-4FD6-A61F-E855CF8F2043}"/>
    <cellStyle name="20% - Ênfase3 5 2 2 4" xfId="3351" xr:uid="{E6EBF414-CE3C-424E-904A-BBAB5B7F97B1}"/>
    <cellStyle name="20% - Ênfase3 5 2 2 4 2" xfId="11628" xr:uid="{2CF0EF32-72E7-4AA4-B247-89348B135BC3}"/>
    <cellStyle name="20% - Ênfase3 5 2 2 4 2 2" xfId="28138" xr:uid="{646FE40E-9582-4358-83DC-DC3D93EFBB61}"/>
    <cellStyle name="20% - Ênfase3 5 2 2 4 3" xfId="20101" xr:uid="{4C1A19F0-0EA8-4533-995F-BDA668E94DD7}"/>
    <cellStyle name="20% - Ênfase3 5 2 2 5" xfId="9579" xr:uid="{DB545243-3322-4F5F-AB6F-F18F453DEC56}"/>
    <cellStyle name="20% - Ênfase3 5 2 2 5 2" xfId="26123" xr:uid="{9BA90424-A94E-4F62-A2F2-CB706F9214B2}"/>
    <cellStyle name="20% - Ênfase3 5 2 2 6" xfId="18084" xr:uid="{B32062E5-6644-4215-8E44-94902D4A9863}"/>
    <cellStyle name="20% - Ênfase3 5 2 3" xfId="786" xr:uid="{82082F94-35B7-4618-BECD-B7E094EDFDAB}"/>
    <cellStyle name="20% - Ênfase3 5 2 3 2" xfId="4889" xr:uid="{2ACBE583-AFE7-4402-9156-01CE13A4682A}"/>
    <cellStyle name="20% - Ênfase3 5 2 3 2 2" xfId="13166" xr:uid="{7B18F3AD-E25B-469B-818C-07DF356B5DC7}"/>
    <cellStyle name="20% - Ênfase3 5 2 3 2 2 2" xfId="29646" xr:uid="{B6ACB50C-C6F0-4BC3-95D6-A048C3AB3A6D}"/>
    <cellStyle name="20% - Ênfase3 5 2 3 2 3" xfId="21609" xr:uid="{37653872-8398-411F-9340-0F72388AEEC0}"/>
    <cellStyle name="20% - Ênfase3 5 2 3 3" xfId="6914" xr:uid="{82203367-7AB5-46D2-9512-1CF1000904A5}"/>
    <cellStyle name="20% - Ênfase3 5 2 3 3 2" xfId="15191" xr:uid="{A14CBE0D-5384-447A-B4A9-928F34AD281C}"/>
    <cellStyle name="20% - Ênfase3 5 2 3 3 2 2" xfId="31646" xr:uid="{C48D0B6B-A7C2-4482-9319-74EC94BFEE5F}"/>
    <cellStyle name="20% - Ênfase3 5 2 3 3 3" xfId="23609" xr:uid="{6552C7E7-D4B7-4746-AFAF-07C2ACF0C1EC}"/>
    <cellStyle name="20% - Ênfase3 5 2 3 4" xfId="2846" xr:uid="{D79CBDD0-6559-4504-AD73-00C1EFD2398C}"/>
    <cellStyle name="20% - Ênfase3 5 2 3 4 2" xfId="11123" xr:uid="{3CC6B565-DF9C-405E-AC5D-B6CE2227AE66}"/>
    <cellStyle name="20% - Ênfase3 5 2 3 4 2 2" xfId="27634" xr:uid="{E39B2B73-C40F-4DB0-BB9E-6E85D2085BD4}"/>
    <cellStyle name="20% - Ênfase3 5 2 3 4 3" xfId="19597" xr:uid="{2BA8560F-29B2-49F2-9EC6-40BC87607E41}"/>
    <cellStyle name="20% - Ênfase3 5 2 3 5" xfId="9075" xr:uid="{305501CF-7D67-4D1F-9895-7F67EC8A7BAD}"/>
    <cellStyle name="20% - Ênfase3 5 2 3 5 2" xfId="25619" xr:uid="{19588814-743F-4D6D-826C-6B9341C84699}"/>
    <cellStyle name="20% - Ênfase3 5 2 3 6" xfId="17577" xr:uid="{B8BC560C-3BE4-4A85-9CBF-C415F3F77DC6}"/>
    <cellStyle name="20% - Ênfase3 5 2 4" xfId="1836" xr:uid="{574D8020-0D88-4C13-BCFA-A1023CA54925}"/>
    <cellStyle name="20% - Ênfase3 5 2 4 2" xfId="5922" xr:uid="{D4CC945F-B68D-4D99-B73C-D8E5F3D12C90}"/>
    <cellStyle name="20% - Ênfase3 5 2 4 2 2" xfId="14199" xr:uid="{1088789A-E033-4B84-BA4B-18AB7691F232}"/>
    <cellStyle name="20% - Ênfase3 5 2 4 2 2 2" xfId="30654" xr:uid="{AFA206AD-0341-4FD2-8F08-20689C2DBEF4}"/>
    <cellStyle name="20% - Ênfase3 5 2 4 2 3" xfId="22617" xr:uid="{7375D6D7-6451-4DC5-98DA-F6F7773FFCC1}"/>
    <cellStyle name="20% - Ênfase3 5 2 4 3" xfId="7922" xr:uid="{11910A74-18A1-4468-BA62-51120B8A076E}"/>
    <cellStyle name="20% - Ênfase3 5 2 4 3 2" xfId="16199" xr:uid="{602264F8-2D7D-481A-B294-870C217A2CAB}"/>
    <cellStyle name="20% - Ênfase3 5 2 4 3 2 2" xfId="32654" xr:uid="{3088D043-CE43-4581-AAD7-D088E572B1B3}"/>
    <cellStyle name="20% - Ênfase3 5 2 4 3 3" xfId="24617" xr:uid="{DF712926-878D-4329-A796-216168AE9EA7}"/>
    <cellStyle name="20% - Ênfase3 5 2 4 4" xfId="3889" xr:uid="{253746F4-D5C5-4A61-92F1-85B3FAC97E96}"/>
    <cellStyle name="20% - Ênfase3 5 2 4 4 2" xfId="12166" xr:uid="{73F80484-B1BC-4B4F-B1A1-594D9483D5D7}"/>
    <cellStyle name="20% - Ênfase3 5 2 4 4 2 2" xfId="28651" xr:uid="{DCB646A0-205F-429B-9AD2-6AF5C96E102F}"/>
    <cellStyle name="20% - Ênfase3 5 2 4 4 3" xfId="20614" xr:uid="{4B0B27EC-2B42-49BC-8052-C4576A8A4E86}"/>
    <cellStyle name="20% - Ênfase3 5 2 4 5" xfId="10117" xr:uid="{9343C034-F35E-4DAE-BC5C-8E83A8BDA8B8}"/>
    <cellStyle name="20% - Ênfase3 5 2 4 5 2" xfId="26636" xr:uid="{97F177EE-34D0-46B8-85B8-D24AA5683C50}"/>
    <cellStyle name="20% - Ênfase3 5 2 4 6" xfId="18598" xr:uid="{428D66F9-B010-4778-9EC9-B2EBA8488D36}"/>
    <cellStyle name="20% - Ênfase3 5 2 5" xfId="4385" xr:uid="{53CE03E5-6649-47A6-B782-067CF8E22B43}"/>
    <cellStyle name="20% - Ênfase3 5 2 5 2" xfId="12662" xr:uid="{FDAD9A59-B9E5-4639-99A1-268BF4500711}"/>
    <cellStyle name="20% - Ênfase3 5 2 5 2 2" xfId="29147" xr:uid="{D07E4FF9-6D13-4D1D-AC70-A00DAA0AFFB8}"/>
    <cellStyle name="20% - Ênfase3 5 2 5 3" xfId="21110" xr:uid="{19D6E7B2-B7F0-46B6-B8DD-12E53F150D24}"/>
    <cellStyle name="20% - Ênfase3 5 2 6" xfId="6416" xr:uid="{B3FEAACD-4A18-4731-BABF-6989BF423EF3}"/>
    <cellStyle name="20% - Ênfase3 5 2 6 2" xfId="14693" xr:uid="{7EC159FC-BA4F-4B79-AA5C-60DD920BA9AF}"/>
    <cellStyle name="20% - Ênfase3 5 2 6 2 2" xfId="31148" xr:uid="{E38854AA-A13D-4F3C-A9F6-39A20842379E}"/>
    <cellStyle name="20% - Ênfase3 5 2 6 3" xfId="23111" xr:uid="{AB75DF17-8646-4C66-B0E2-634098EB4C1D}"/>
    <cellStyle name="20% - Ênfase3 5 2 7" xfId="2337" xr:uid="{E460EE43-6AB6-4E0E-A602-0F986DE60A1D}"/>
    <cellStyle name="20% - Ênfase3 5 2 7 2" xfId="10614" xr:uid="{5BD7211F-8018-4914-84B9-F41E7EEEE38F}"/>
    <cellStyle name="20% - Ênfase3 5 2 7 2 2" xfId="27132" xr:uid="{23262739-E74E-4048-8248-3E6E27589E75}"/>
    <cellStyle name="20% - Ênfase3 5 2 7 3" xfId="19095" xr:uid="{A2E59271-ED62-4776-835C-717078FD77A2}"/>
    <cellStyle name="20% - Ênfase3 5 2 8" xfId="8568" xr:uid="{5DE70308-DCCA-4CD6-A2C2-3F6416067DD8}"/>
    <cellStyle name="20% - Ênfase3 5 2 8 2" xfId="25117" xr:uid="{388F1642-638E-4C5C-A189-C8EE1EC5632B}"/>
    <cellStyle name="20% - Ênfase3 5 2 9" xfId="17067" xr:uid="{40967C0E-2E50-4556-8367-4BBF742B6E6C}"/>
    <cellStyle name="20% - Ênfase3 5 3" xfId="1294" xr:uid="{4A1C2339-196D-43C4-BD38-7E2BCB192A5C}"/>
    <cellStyle name="20% - Ênfase3 5 3 2" xfId="5384" xr:uid="{154B90EF-632F-4602-A103-3FDCCF2DE716}"/>
    <cellStyle name="20% - Ênfase3 5 3 2 2" xfId="13661" xr:uid="{B84F7885-EE51-41C5-B893-71099E9C2488}"/>
    <cellStyle name="20% - Ênfase3 5 3 2 2 2" xfId="30141" xr:uid="{947B3DD8-4CD9-4E24-88DC-B0025063D85E}"/>
    <cellStyle name="20% - Ênfase3 5 3 2 3" xfId="22104" xr:uid="{E9497977-D629-4E3D-92DB-63E1940FB28E}"/>
    <cellStyle name="20% - Ênfase3 5 3 3" xfId="7409" xr:uid="{5DF85810-9F45-4AB3-A7CD-114AA0582FAD}"/>
    <cellStyle name="20% - Ênfase3 5 3 3 2" xfId="15686" xr:uid="{A46BF559-ACE2-41FD-837B-7BBE7412BF01}"/>
    <cellStyle name="20% - Ênfase3 5 3 3 2 2" xfId="32141" xr:uid="{830AD715-7509-4C38-80DC-8AB4949A0AB7}"/>
    <cellStyle name="20% - Ênfase3 5 3 3 3" xfId="24104" xr:uid="{10CB6C5D-3724-4905-8EBA-E6B673309687}"/>
    <cellStyle name="20% - Ênfase3 5 3 4" xfId="3350" xr:uid="{757DBC57-05B5-43CF-A536-34BCF93C14CD}"/>
    <cellStyle name="20% - Ênfase3 5 3 4 2" xfId="11627" xr:uid="{072432B4-E0F6-425F-96AC-A7C26187A77A}"/>
    <cellStyle name="20% - Ênfase3 5 3 4 2 2" xfId="28137" xr:uid="{26DE4FAD-12A1-4ACA-85F5-AE37AEDC71D2}"/>
    <cellStyle name="20% - Ênfase3 5 3 4 3" xfId="20100" xr:uid="{F8483707-BD09-43C8-9A87-C17BE1DAED14}"/>
    <cellStyle name="20% - Ênfase3 5 3 5" xfId="9578" xr:uid="{FD424B24-21B4-4418-991F-7320C68D9EF2}"/>
    <cellStyle name="20% - Ênfase3 5 3 5 2" xfId="26122" xr:uid="{DB9FF2BF-B44B-44E9-B594-2B07FA0EB564}"/>
    <cellStyle name="20% - Ênfase3 5 3 6" xfId="18083" xr:uid="{96856BD3-C750-4C6E-BFF9-7EA8F2F90220}"/>
    <cellStyle name="20% - Ênfase3 5 4" xfId="785" xr:uid="{A43AC0C3-1B0C-4028-AA3B-651CB4F61D6E}"/>
    <cellStyle name="20% - Ênfase3 5 4 2" xfId="4888" xr:uid="{2BE940B3-7565-4C10-97E1-A0B09CBA7C82}"/>
    <cellStyle name="20% - Ênfase3 5 4 2 2" xfId="13165" xr:uid="{100A3CF0-CAA2-4FE4-81C5-9618C93CFF13}"/>
    <cellStyle name="20% - Ênfase3 5 4 2 2 2" xfId="29645" xr:uid="{3FF3B71C-C555-487E-8392-2750B1F59CF2}"/>
    <cellStyle name="20% - Ênfase3 5 4 2 3" xfId="21608" xr:uid="{320940A9-3720-4ACE-AAC7-00CD3F0810F4}"/>
    <cellStyle name="20% - Ênfase3 5 4 3" xfId="6913" xr:uid="{204AB59C-C908-484B-B74A-C0EC2AF9AF7F}"/>
    <cellStyle name="20% - Ênfase3 5 4 3 2" xfId="15190" xr:uid="{5DA2915C-6A09-4D23-A2D3-614F468D2DD8}"/>
    <cellStyle name="20% - Ênfase3 5 4 3 2 2" xfId="31645" xr:uid="{3F21394E-596B-4A54-8087-C23BEE3CF8A6}"/>
    <cellStyle name="20% - Ênfase3 5 4 3 3" xfId="23608" xr:uid="{C91B054E-9131-41B8-974E-6905DF6F50F8}"/>
    <cellStyle name="20% - Ênfase3 5 4 4" xfId="2845" xr:uid="{150005E8-549E-46DD-B32C-A208093DA9DF}"/>
    <cellStyle name="20% - Ênfase3 5 4 4 2" xfId="11122" xr:uid="{0FF419EE-7F43-4BFB-B648-3B49E70BDB64}"/>
    <cellStyle name="20% - Ênfase3 5 4 4 2 2" xfId="27633" xr:uid="{16C5DDB9-325C-42D4-9AA0-F0AB194D82A3}"/>
    <cellStyle name="20% - Ênfase3 5 4 4 3" xfId="19596" xr:uid="{F5A8B066-352D-488A-BEB7-4E8A82DC5D35}"/>
    <cellStyle name="20% - Ênfase3 5 4 5" xfId="9074" xr:uid="{547D9CC5-F44C-4B2E-8F82-92B644BAD890}"/>
    <cellStyle name="20% - Ênfase3 5 4 5 2" xfId="25618" xr:uid="{75BE7A2B-01E3-41B6-9064-E183949B5819}"/>
    <cellStyle name="20% - Ênfase3 5 4 6" xfId="17576" xr:uid="{08C8E5D0-4CFC-4DEA-A999-DBB36651CC11}"/>
    <cellStyle name="20% - Ênfase3 5 5" xfId="1835" xr:uid="{1E954272-1E7B-4912-B3E5-BC4235169BDC}"/>
    <cellStyle name="20% - Ênfase3 5 5 2" xfId="5921" xr:uid="{FBF3C9EB-9812-44B5-9F11-1927780EAFAF}"/>
    <cellStyle name="20% - Ênfase3 5 5 2 2" xfId="14198" xr:uid="{35DC5C52-06B3-4014-A67D-0C3B4FCBAEC1}"/>
    <cellStyle name="20% - Ênfase3 5 5 2 2 2" xfId="30653" xr:uid="{2E331529-6BDB-4F33-8EFD-E6428CDC2DE1}"/>
    <cellStyle name="20% - Ênfase3 5 5 2 3" xfId="22616" xr:uid="{F69AF868-F9F9-4739-B97C-41E25A32CC8A}"/>
    <cellStyle name="20% - Ênfase3 5 5 3" xfId="7921" xr:uid="{FDB4EC5F-D813-49FF-991F-DB30429B3466}"/>
    <cellStyle name="20% - Ênfase3 5 5 3 2" xfId="16198" xr:uid="{8E7B2745-1E2E-4BDE-9AC9-FCCC225FD164}"/>
    <cellStyle name="20% - Ênfase3 5 5 3 2 2" xfId="32653" xr:uid="{70A2E81F-786D-4D7F-B0DF-FFE71C1BDFD9}"/>
    <cellStyle name="20% - Ênfase3 5 5 3 3" xfId="24616" xr:uid="{E83639B8-43E6-4F30-BB86-171BCE868DAF}"/>
    <cellStyle name="20% - Ênfase3 5 5 4" xfId="3888" xr:uid="{1A7AB21B-7FA7-422E-B252-D93DD387FF96}"/>
    <cellStyle name="20% - Ênfase3 5 5 4 2" xfId="12165" xr:uid="{36C140DD-4FA5-408B-9A18-88900CADEE13}"/>
    <cellStyle name="20% - Ênfase3 5 5 4 2 2" xfId="28650" xr:uid="{2F6FA921-9BA1-494A-94B5-BA7BFDF41E3B}"/>
    <cellStyle name="20% - Ênfase3 5 5 4 3" xfId="20613" xr:uid="{F202ED0C-81A5-4918-B93E-2B3AF302BD4F}"/>
    <cellStyle name="20% - Ênfase3 5 5 5" xfId="10116" xr:uid="{527B26CE-F47F-433C-B2F3-42CE88B8A9F7}"/>
    <cellStyle name="20% - Ênfase3 5 5 5 2" xfId="26635" xr:uid="{DE6BD678-07CB-45C2-AFC9-093C69DE2843}"/>
    <cellStyle name="20% - Ênfase3 5 5 6" xfId="18597" xr:uid="{A6F414F1-2C01-4BF2-8A14-6BEEDCB357E5}"/>
    <cellStyle name="20% - Ênfase3 5 6" xfId="4384" xr:uid="{C7C1D858-0F40-499D-ABE7-F47448BD0D65}"/>
    <cellStyle name="20% - Ênfase3 5 6 2" xfId="12661" xr:uid="{61B20AC5-243B-40F1-A236-049C54F46013}"/>
    <cellStyle name="20% - Ênfase3 5 6 2 2" xfId="29146" xr:uid="{DACFF4C2-8E76-4713-ABA3-B042D3547800}"/>
    <cellStyle name="20% - Ênfase3 5 6 3" xfId="21109" xr:uid="{6A7B593F-EA04-4D46-99E9-353FD33235B3}"/>
    <cellStyle name="20% - Ênfase3 5 7" xfId="6415" xr:uid="{67669DC3-C863-4728-8FC1-1BE70259D88B}"/>
    <cellStyle name="20% - Ênfase3 5 7 2" xfId="14692" xr:uid="{8DAA2B9C-7406-4FCE-AF81-EAD8BF1FEC9F}"/>
    <cellStyle name="20% - Ênfase3 5 7 2 2" xfId="31147" xr:uid="{619FE022-1078-4FAD-97F0-57D080AE9BA8}"/>
    <cellStyle name="20% - Ênfase3 5 7 3" xfId="23110" xr:uid="{42DE4EA0-61D6-4076-9F4D-65F97406BFE1}"/>
    <cellStyle name="20% - Ênfase3 5 8" xfId="2336" xr:uid="{6E5D5FBB-6427-4114-BF9A-9C44B0D56677}"/>
    <cellStyle name="20% - Ênfase3 5 8 2" xfId="10613" xr:uid="{96547A8E-B866-4237-AB9E-C1BD16AA0FAE}"/>
    <cellStyle name="20% - Ênfase3 5 8 2 2" xfId="27131" xr:uid="{3BA58AA4-9BCA-4904-BCBB-98CF29A718AD}"/>
    <cellStyle name="20% - Ênfase3 5 8 3" xfId="19094" xr:uid="{D25844C3-79AC-4BF2-B7CD-2932EE399C5D}"/>
    <cellStyle name="20% - Ênfase3 5 9" xfId="8567" xr:uid="{C34EE397-FB46-4B5F-9636-3064509E333E}"/>
    <cellStyle name="20% - Ênfase3 5 9 2" xfId="25116" xr:uid="{B8870B95-8CDA-473D-8941-16E1BD8290C0}"/>
    <cellStyle name="20% - Ênfase3 6" xfId="204" xr:uid="{22DC8648-B1D3-4B32-8F63-57D462641A9A}"/>
    <cellStyle name="20% - Ênfase3 6 10" xfId="17069" xr:uid="{AF61134B-94A7-4929-A7E0-B65048D76F88}"/>
    <cellStyle name="20% - Ênfase3 6 2" xfId="206" xr:uid="{3D8E4FB0-4BE2-430C-97F0-7D3A2A1AE8B1}"/>
    <cellStyle name="20% - Ênfase3 6 2 2" xfId="1299" xr:uid="{28B382DC-C90C-4ACF-84F5-1C06D9B52F7C}"/>
    <cellStyle name="20% - Ênfase3 6 2 2 2" xfId="5389" xr:uid="{CF79FF1E-5C72-4A9C-A4B9-12D176A3F6A4}"/>
    <cellStyle name="20% - Ênfase3 6 2 2 2 2" xfId="13666" xr:uid="{29F90FBF-7268-4633-99B6-4C7027F5349D}"/>
    <cellStyle name="20% - Ênfase3 6 2 2 2 2 2" xfId="30146" xr:uid="{BBFE12CE-C820-4923-A5A7-EF5E99B6534D}"/>
    <cellStyle name="20% - Ênfase3 6 2 2 2 3" xfId="22109" xr:uid="{9B7F3ED5-1AE0-4E75-987B-F364C26ECB3C}"/>
    <cellStyle name="20% - Ênfase3 6 2 2 3" xfId="7414" xr:uid="{B250C46A-F822-4372-B73D-F96ACE792257}"/>
    <cellStyle name="20% - Ênfase3 6 2 2 3 2" xfId="15691" xr:uid="{47CCAA6F-665A-464F-83A7-C1BD18E7A7E1}"/>
    <cellStyle name="20% - Ênfase3 6 2 2 3 2 2" xfId="32146" xr:uid="{5D983E3B-3BCB-4261-86A3-D61AC92791AF}"/>
    <cellStyle name="20% - Ênfase3 6 2 2 3 3" xfId="24109" xr:uid="{43023D75-AD2A-4945-82AE-488E77FD46EA}"/>
    <cellStyle name="20% - Ênfase3 6 2 2 4" xfId="3355" xr:uid="{684EBF72-4DC5-4516-A947-990678FA143C}"/>
    <cellStyle name="20% - Ênfase3 6 2 2 4 2" xfId="11632" xr:uid="{3E512EA4-4E44-435C-996A-B34BC649FDA2}"/>
    <cellStyle name="20% - Ênfase3 6 2 2 4 2 2" xfId="28142" xr:uid="{0BC10AAB-C1B6-45EF-BB39-2EE842DAC1DD}"/>
    <cellStyle name="20% - Ênfase3 6 2 2 4 3" xfId="20105" xr:uid="{C020C74A-DDCA-4633-9C1B-CC757854EC9F}"/>
    <cellStyle name="20% - Ênfase3 6 2 2 5" xfId="9583" xr:uid="{E6092FD6-D61E-4AEB-8853-C0C0AEEEC012}"/>
    <cellStyle name="20% - Ênfase3 6 2 2 5 2" xfId="26127" xr:uid="{7770CE41-EF73-4BEC-99A2-353E4C6920AF}"/>
    <cellStyle name="20% - Ênfase3 6 2 2 6" xfId="18088" xr:uid="{67506163-5AC1-42BF-AD17-E45A4D75B0C4}"/>
    <cellStyle name="20% - Ênfase3 6 2 3" xfId="790" xr:uid="{755FDDDC-470B-48F5-A1A4-9306074E0497}"/>
    <cellStyle name="20% - Ênfase3 6 2 3 2" xfId="4893" xr:uid="{640EF220-DBFF-4E55-AEC3-FBB3872A66C6}"/>
    <cellStyle name="20% - Ênfase3 6 2 3 2 2" xfId="13170" xr:uid="{DA7EF889-1DC1-4DE6-9A73-088F4AF2EF6D}"/>
    <cellStyle name="20% - Ênfase3 6 2 3 2 2 2" xfId="29650" xr:uid="{69F7ABC0-6E14-4FEB-88DA-BAF123D2712C}"/>
    <cellStyle name="20% - Ênfase3 6 2 3 2 3" xfId="21613" xr:uid="{8A8F9E86-54F0-4666-A243-F2998E04BCF6}"/>
    <cellStyle name="20% - Ênfase3 6 2 3 3" xfId="6918" xr:uid="{67D0C647-22B0-4194-83E5-8BDCD973A8F5}"/>
    <cellStyle name="20% - Ênfase3 6 2 3 3 2" xfId="15195" xr:uid="{D1A5C766-70CE-4373-BCF0-E1664D2B09ED}"/>
    <cellStyle name="20% - Ênfase3 6 2 3 3 2 2" xfId="31650" xr:uid="{342A86AF-5DF1-406A-B993-4C452E461321}"/>
    <cellStyle name="20% - Ênfase3 6 2 3 3 3" xfId="23613" xr:uid="{AC6388A3-C8CF-46D9-9C67-494921AD44A3}"/>
    <cellStyle name="20% - Ênfase3 6 2 3 4" xfId="2850" xr:uid="{81571F43-BCD6-4D19-9980-971DB893A2E1}"/>
    <cellStyle name="20% - Ênfase3 6 2 3 4 2" xfId="11127" xr:uid="{27460179-C5FB-4EC3-857B-0E7F538C9894}"/>
    <cellStyle name="20% - Ênfase3 6 2 3 4 2 2" xfId="27638" xr:uid="{299CE1BC-79C7-492D-AD8A-D231FD84FBEC}"/>
    <cellStyle name="20% - Ênfase3 6 2 3 4 3" xfId="19601" xr:uid="{9257E698-B9A3-43FB-BF56-1E542243F8F0}"/>
    <cellStyle name="20% - Ênfase3 6 2 3 5" xfId="9079" xr:uid="{63C6A4D9-ED23-40C2-A538-B3BD77A6C581}"/>
    <cellStyle name="20% - Ênfase3 6 2 3 5 2" xfId="25623" xr:uid="{BAA3842F-45E6-4201-AD3E-4AD91A1A3788}"/>
    <cellStyle name="20% - Ênfase3 6 2 3 6" xfId="17581" xr:uid="{7A9BA0CA-4BB9-49AA-9C4C-3988CFF726FF}"/>
    <cellStyle name="20% - Ênfase3 6 2 4" xfId="1840" xr:uid="{734292DD-1AAC-42D5-84F3-24E412374839}"/>
    <cellStyle name="20% - Ênfase3 6 2 4 2" xfId="5926" xr:uid="{F2A6B797-3A37-4951-BA48-5C656CA43F92}"/>
    <cellStyle name="20% - Ênfase3 6 2 4 2 2" xfId="14203" xr:uid="{B9A6A5B6-EF02-4D41-B750-5E191A87D30F}"/>
    <cellStyle name="20% - Ênfase3 6 2 4 2 2 2" xfId="30658" xr:uid="{1F5BF11D-F1FF-4874-84EF-E2C1B6B696AC}"/>
    <cellStyle name="20% - Ênfase3 6 2 4 2 3" xfId="22621" xr:uid="{D8C17BB0-BEF7-49D2-90EF-D7F188CA5767}"/>
    <cellStyle name="20% - Ênfase3 6 2 4 3" xfId="7926" xr:uid="{D0B11826-A772-40E8-AA1D-DC3E9BA09B86}"/>
    <cellStyle name="20% - Ênfase3 6 2 4 3 2" xfId="16203" xr:uid="{FCCD36AB-3144-4C67-B788-B280E44597DA}"/>
    <cellStyle name="20% - Ênfase3 6 2 4 3 2 2" xfId="32658" xr:uid="{19A7D527-2390-4F08-B875-C66234D52AD8}"/>
    <cellStyle name="20% - Ênfase3 6 2 4 3 3" xfId="24621" xr:uid="{4585FDCE-B906-4097-918C-551EF6606A1F}"/>
    <cellStyle name="20% - Ênfase3 6 2 4 4" xfId="3893" xr:uid="{02A6811C-B3C7-4960-ACE1-751B3F03F868}"/>
    <cellStyle name="20% - Ênfase3 6 2 4 4 2" xfId="12170" xr:uid="{BE6F0BF3-8288-4E21-9584-01663CB7E9DB}"/>
    <cellStyle name="20% - Ênfase3 6 2 4 4 2 2" xfId="28655" xr:uid="{2A891F2B-C602-4DA9-BF65-4E991AFDF177}"/>
    <cellStyle name="20% - Ênfase3 6 2 4 4 3" xfId="20618" xr:uid="{857C064C-607B-4148-B5AC-018E1BEFA72D}"/>
    <cellStyle name="20% - Ênfase3 6 2 4 5" xfId="10121" xr:uid="{ACCC4B5B-2EEA-41A0-84AC-859E7408B3F9}"/>
    <cellStyle name="20% - Ênfase3 6 2 4 5 2" xfId="26640" xr:uid="{EC200FE9-A875-42D1-89DB-2AA6C758FE9E}"/>
    <cellStyle name="20% - Ênfase3 6 2 4 6" xfId="18602" xr:uid="{76931F24-D427-4948-ACCB-30F5C6BF4560}"/>
    <cellStyle name="20% - Ênfase3 6 2 5" xfId="4389" xr:uid="{E388798A-7CE3-481F-B8C8-CE1086A35223}"/>
    <cellStyle name="20% - Ênfase3 6 2 5 2" xfId="12666" xr:uid="{45CD4D18-FE8F-4400-B08A-95989E53FC04}"/>
    <cellStyle name="20% - Ênfase3 6 2 5 2 2" xfId="29151" xr:uid="{22758333-33F8-4C31-80D7-D6CAD972C333}"/>
    <cellStyle name="20% - Ênfase3 6 2 5 3" xfId="21114" xr:uid="{EC22D041-1A10-47A1-AC61-0B34141C4348}"/>
    <cellStyle name="20% - Ênfase3 6 2 6" xfId="6420" xr:uid="{DE45C281-775C-439D-9B30-C4EA66B18A1D}"/>
    <cellStyle name="20% - Ênfase3 6 2 6 2" xfId="14697" xr:uid="{B7FD4276-91B6-491E-9B76-3704BEEEDD6F}"/>
    <cellStyle name="20% - Ênfase3 6 2 6 2 2" xfId="31152" xr:uid="{FEDFAFB0-17D0-40D3-8041-7824E884C306}"/>
    <cellStyle name="20% - Ênfase3 6 2 6 3" xfId="23115" xr:uid="{F33D4AAA-A658-4311-B7B1-F69A7873603D}"/>
    <cellStyle name="20% - Ênfase3 6 2 7" xfId="2341" xr:uid="{7868F7B0-802A-45C3-A9B7-612F2E890BD1}"/>
    <cellStyle name="20% - Ênfase3 6 2 7 2" xfId="10618" xr:uid="{4BB178D6-6A48-44D2-9D2E-FD725AF78F72}"/>
    <cellStyle name="20% - Ênfase3 6 2 7 2 2" xfId="27136" xr:uid="{BFBA6E99-685B-4331-9A59-96069F8F6E5A}"/>
    <cellStyle name="20% - Ênfase3 6 2 7 3" xfId="19099" xr:uid="{49D2405A-2787-4928-98E6-E99105CE98D0}"/>
    <cellStyle name="20% - Ênfase3 6 2 8" xfId="8572" xr:uid="{B9C9B1E2-7B22-4172-BCD6-C8CF49B5D3AC}"/>
    <cellStyle name="20% - Ênfase3 6 2 8 2" xfId="25121" xr:uid="{15DF0AE5-3256-4475-AE50-6699348A15A7}"/>
    <cellStyle name="20% - Ênfase3 6 2 9" xfId="17071" xr:uid="{EFF970BB-831F-4138-BFDE-EAFED504F2FE}"/>
    <cellStyle name="20% - Ênfase3 6 3" xfId="1297" xr:uid="{06B0022F-6D8D-4D7D-9D68-026EA119256B}"/>
    <cellStyle name="20% - Ênfase3 6 3 2" xfId="5387" xr:uid="{6BE508F6-24D6-4F56-A5B2-EBA918B2DC53}"/>
    <cellStyle name="20% - Ênfase3 6 3 2 2" xfId="13664" xr:uid="{1C261017-C480-494F-8F28-7D632434EA71}"/>
    <cellStyle name="20% - Ênfase3 6 3 2 2 2" xfId="30144" xr:uid="{45C60D6E-F5C5-46E1-BA85-58507B718D1A}"/>
    <cellStyle name="20% - Ênfase3 6 3 2 3" xfId="22107" xr:uid="{8F4E97F0-D933-47F1-B3B2-B2CE3701F3DC}"/>
    <cellStyle name="20% - Ênfase3 6 3 3" xfId="7412" xr:uid="{619685B2-8246-4203-851F-22AB56174219}"/>
    <cellStyle name="20% - Ênfase3 6 3 3 2" xfId="15689" xr:uid="{B6E83AEF-5341-4D08-8B2E-263F5D10D6BF}"/>
    <cellStyle name="20% - Ênfase3 6 3 3 2 2" xfId="32144" xr:uid="{1C6D63B2-D6A0-42BA-9035-81C9F1CD017D}"/>
    <cellStyle name="20% - Ênfase3 6 3 3 3" xfId="24107" xr:uid="{F5C52108-3E6F-4173-BFD3-E78A8499A215}"/>
    <cellStyle name="20% - Ênfase3 6 3 4" xfId="3353" xr:uid="{2F73BFA1-E18E-4A7F-BC0E-BE9A3A89E2B3}"/>
    <cellStyle name="20% - Ênfase3 6 3 4 2" xfId="11630" xr:uid="{CA75B228-8BFF-4D0F-856A-7926E84D3F0A}"/>
    <cellStyle name="20% - Ênfase3 6 3 4 2 2" xfId="28140" xr:uid="{82542E55-F4E0-464A-9F8E-68C21FE36CE2}"/>
    <cellStyle name="20% - Ênfase3 6 3 4 3" xfId="20103" xr:uid="{5A0758AE-F823-40C9-A597-6EE77D4E0BC1}"/>
    <cellStyle name="20% - Ênfase3 6 3 5" xfId="9581" xr:uid="{A92B89E9-1FD8-41CA-A5A8-CC2A71822689}"/>
    <cellStyle name="20% - Ênfase3 6 3 5 2" xfId="26125" xr:uid="{78F11AB3-7850-4B80-81DB-404B94869716}"/>
    <cellStyle name="20% - Ênfase3 6 3 6" xfId="18086" xr:uid="{D9E8A377-BA52-4B9B-AF7B-C2345731210C}"/>
    <cellStyle name="20% - Ênfase3 6 4" xfId="788" xr:uid="{16C5BFD5-EE20-47D9-9DC1-E554A39EDBE5}"/>
    <cellStyle name="20% - Ênfase3 6 4 2" xfId="4891" xr:uid="{6AD98C02-23AF-4285-B749-CBCE390F4688}"/>
    <cellStyle name="20% - Ênfase3 6 4 2 2" xfId="13168" xr:uid="{B146B2DF-E225-46EF-A4F5-73609689DC63}"/>
    <cellStyle name="20% - Ênfase3 6 4 2 2 2" xfId="29648" xr:uid="{5870503E-5DEF-4D95-87DA-B0F7EB45DECD}"/>
    <cellStyle name="20% - Ênfase3 6 4 2 3" xfId="21611" xr:uid="{4C212AB8-61C1-419E-BFB7-779EB735C02B}"/>
    <cellStyle name="20% - Ênfase3 6 4 3" xfId="6916" xr:uid="{EACDF003-5736-4644-B94C-0D50E995EADE}"/>
    <cellStyle name="20% - Ênfase3 6 4 3 2" xfId="15193" xr:uid="{5E40E7F1-E508-48E4-9824-1C60266E4C7D}"/>
    <cellStyle name="20% - Ênfase3 6 4 3 2 2" xfId="31648" xr:uid="{E08B0A44-BA7E-43EC-A2FE-2607C595D5D3}"/>
    <cellStyle name="20% - Ênfase3 6 4 3 3" xfId="23611" xr:uid="{E0069E49-28B2-4405-B5ED-B82A3777D5ED}"/>
    <cellStyle name="20% - Ênfase3 6 4 4" xfId="2848" xr:uid="{3AB1F85C-10E8-474D-B02D-A8C2CA831FD1}"/>
    <cellStyle name="20% - Ênfase3 6 4 4 2" xfId="11125" xr:uid="{EE18A7CF-CFD4-43AC-B787-0C343E379799}"/>
    <cellStyle name="20% - Ênfase3 6 4 4 2 2" xfId="27636" xr:uid="{AE43F917-4735-4979-B684-1BF4E6C05E2C}"/>
    <cellStyle name="20% - Ênfase3 6 4 4 3" xfId="19599" xr:uid="{023263A6-3A5C-4DDB-946C-78AF5FD7A31D}"/>
    <cellStyle name="20% - Ênfase3 6 4 5" xfId="9077" xr:uid="{3807D5C7-13A6-4930-BCC2-92C0D1CF436E}"/>
    <cellStyle name="20% - Ênfase3 6 4 5 2" xfId="25621" xr:uid="{F038C437-C76E-4641-B787-B34304D5D6E9}"/>
    <cellStyle name="20% - Ênfase3 6 4 6" xfId="17579" xr:uid="{C08DFE4D-0DDB-4754-B1DA-BB9593BE5D39}"/>
    <cellStyle name="20% - Ênfase3 6 5" xfId="1838" xr:uid="{BDE9244F-3DC8-4F79-8C46-834B4AB25F20}"/>
    <cellStyle name="20% - Ênfase3 6 5 2" xfId="5924" xr:uid="{0E25EDE5-24B0-4599-B6FD-8841A6032E3D}"/>
    <cellStyle name="20% - Ênfase3 6 5 2 2" xfId="14201" xr:uid="{BB07EE85-848B-49F0-9AC2-0395400B52D1}"/>
    <cellStyle name="20% - Ênfase3 6 5 2 2 2" xfId="30656" xr:uid="{4A33E974-8DCF-4C62-9022-1ED265E71177}"/>
    <cellStyle name="20% - Ênfase3 6 5 2 3" xfId="22619" xr:uid="{553FB63D-B9FB-4EF6-A0F4-2B8F64DFA37A}"/>
    <cellStyle name="20% - Ênfase3 6 5 3" xfId="7924" xr:uid="{742BB41F-0551-4F19-8316-764B97BCE109}"/>
    <cellStyle name="20% - Ênfase3 6 5 3 2" xfId="16201" xr:uid="{E85F82A2-7025-4B58-9D46-2F9EFC58FF96}"/>
    <cellStyle name="20% - Ênfase3 6 5 3 2 2" xfId="32656" xr:uid="{E3D460DA-1BD7-409B-8F4D-60BB4ED4A0FA}"/>
    <cellStyle name="20% - Ênfase3 6 5 3 3" xfId="24619" xr:uid="{85292783-D611-482A-A05A-3595CE44D5EE}"/>
    <cellStyle name="20% - Ênfase3 6 5 4" xfId="3891" xr:uid="{0018CF01-E2CB-411D-B0E9-4B383AD783D9}"/>
    <cellStyle name="20% - Ênfase3 6 5 4 2" xfId="12168" xr:uid="{A0599639-F4A6-40CD-8ED0-2C921E34C269}"/>
    <cellStyle name="20% - Ênfase3 6 5 4 2 2" xfId="28653" xr:uid="{9EFFCA65-87B9-45FF-903F-E32444D1373F}"/>
    <cellStyle name="20% - Ênfase3 6 5 4 3" xfId="20616" xr:uid="{E56B39EA-D236-4B40-AB4C-903938ED69C4}"/>
    <cellStyle name="20% - Ênfase3 6 5 5" xfId="10119" xr:uid="{BCBB52F9-6E9A-4E28-A4B7-117D08296688}"/>
    <cellStyle name="20% - Ênfase3 6 5 5 2" xfId="26638" xr:uid="{2920E141-DD42-48F9-BC1A-E7AC35E999EE}"/>
    <cellStyle name="20% - Ênfase3 6 5 6" xfId="18600" xr:uid="{5C2E6052-833B-4E81-8010-0389025B6C86}"/>
    <cellStyle name="20% - Ênfase3 6 6" xfId="4387" xr:uid="{6ACD5A93-67D8-49DB-9C3A-1F1E4588712B}"/>
    <cellStyle name="20% - Ênfase3 6 6 2" xfId="12664" xr:uid="{7B157875-6F81-43AB-8F58-5B6631C1D662}"/>
    <cellStyle name="20% - Ênfase3 6 6 2 2" xfId="29149" xr:uid="{E7D4B103-FC7E-4351-8C3E-C6C75B347725}"/>
    <cellStyle name="20% - Ênfase3 6 6 3" xfId="21112" xr:uid="{57B1882F-DC48-42C1-95B9-B197262EFCC0}"/>
    <cellStyle name="20% - Ênfase3 6 7" xfId="6418" xr:uid="{8C850B48-9814-47C2-9CFF-2BE16EFF038F}"/>
    <cellStyle name="20% - Ênfase3 6 7 2" xfId="14695" xr:uid="{F5FD51C9-349B-4479-B2A2-EE3AB6FB3BE8}"/>
    <cellStyle name="20% - Ênfase3 6 7 2 2" xfId="31150" xr:uid="{3F4E4CC1-1A7C-43D0-AF04-0948E2EDA7B8}"/>
    <cellStyle name="20% - Ênfase3 6 7 3" xfId="23113" xr:uid="{A7C8D051-97C6-4AD1-82DB-00F22B3D3FF4}"/>
    <cellStyle name="20% - Ênfase3 6 8" xfId="2339" xr:uid="{E26A761C-2760-44B2-B9BF-DC1A0B0C909D}"/>
    <cellStyle name="20% - Ênfase3 6 8 2" xfId="10616" xr:uid="{359788BD-577E-4A0D-B8F3-BD99D63B631F}"/>
    <cellStyle name="20% - Ênfase3 6 8 2 2" xfId="27134" xr:uid="{7F286D0C-2961-4A35-80D8-9FB67FA5FA1E}"/>
    <cellStyle name="20% - Ênfase3 6 8 3" xfId="19097" xr:uid="{FF86811A-B109-4E66-B856-9F360C9E9D9F}"/>
    <cellStyle name="20% - Ênfase3 6 9" xfId="8570" xr:uid="{E77811F2-CA7D-45ED-8A94-73D8B8627F56}"/>
    <cellStyle name="20% - Ênfase3 6 9 2" xfId="25119" xr:uid="{632B8979-646B-4B55-B749-6E1963C330E9}"/>
    <cellStyle name="20% - Ênfase3 7" xfId="157" xr:uid="{4B316D71-66B7-4822-B468-4ABC2A60A14C}"/>
    <cellStyle name="20% - Ênfase3 7 10" xfId="17023" xr:uid="{12B0C422-1739-46F9-9AA6-6D2D8177460A}"/>
    <cellStyle name="20% - Ênfase3 7 2" xfId="111" xr:uid="{09EDEAB1-FFCC-4B8B-9A70-F602D4976FF9}"/>
    <cellStyle name="20% - Ênfase3 7 2 2" xfId="1207" xr:uid="{1EF7316D-E285-4199-9E46-B9E9AD6DD8D1}"/>
    <cellStyle name="20% - Ênfase3 7 2 2 2" xfId="5298" xr:uid="{AE1CE584-9BC9-44DC-9CFB-9584D4FCD26E}"/>
    <cellStyle name="20% - Ênfase3 7 2 2 2 2" xfId="13575" xr:uid="{9B395B22-D569-451A-98F9-A371669660A2}"/>
    <cellStyle name="20% - Ênfase3 7 2 2 2 2 2" xfId="30055" xr:uid="{91F7CEB4-2EBB-43DB-B9A8-5E39A8B636D7}"/>
    <cellStyle name="20% - Ênfase3 7 2 2 2 3" xfId="22018" xr:uid="{EE67D5DB-A046-4531-BA0C-D42358900B20}"/>
    <cellStyle name="20% - Ênfase3 7 2 2 3" xfId="7323" xr:uid="{E42CE963-9B91-46E0-B9B2-6793A20CDACD}"/>
    <cellStyle name="20% - Ênfase3 7 2 2 3 2" xfId="15600" xr:uid="{B04B6456-1F13-4ED6-A911-166684A2B1D9}"/>
    <cellStyle name="20% - Ênfase3 7 2 2 3 2 2" xfId="32055" xr:uid="{7E16A72C-D8FD-4EC3-8092-8EBB11C05E18}"/>
    <cellStyle name="20% - Ênfase3 7 2 2 3 3" xfId="24018" xr:uid="{B491BC6F-EEE3-4B42-9413-AAE4BB5A9A00}"/>
    <cellStyle name="20% - Ênfase3 7 2 2 4" xfId="3263" xr:uid="{E57F27E0-E8BF-41B9-A635-93C4637BA368}"/>
    <cellStyle name="20% - Ênfase3 7 2 2 4 2" xfId="11540" xr:uid="{C12E7231-CA5B-4459-AD3D-845A69969E20}"/>
    <cellStyle name="20% - Ênfase3 7 2 2 4 2 2" xfId="28050" xr:uid="{099077DB-2B9C-47A3-A92B-16A58B6AC3C9}"/>
    <cellStyle name="20% - Ênfase3 7 2 2 4 3" xfId="20013" xr:uid="{8DAE15A6-7479-43A6-9C78-1F0DEAECAE19}"/>
    <cellStyle name="20% - Ênfase3 7 2 2 5" xfId="9491" xr:uid="{5939D52C-48D2-4971-A1C0-BE685FB635D2}"/>
    <cellStyle name="20% - Ênfase3 7 2 2 5 2" xfId="26035" xr:uid="{CD42F5A6-3A37-4635-9C06-B54744EC02A1}"/>
    <cellStyle name="20% - Ênfase3 7 2 2 6" xfId="17996" xr:uid="{D7D1D65A-5E31-41A4-B724-2185137C7952}"/>
    <cellStyle name="20% - Ênfase3 7 2 3" xfId="697" xr:uid="{A7E20AD7-162B-4551-A45D-8CE575B5F324}"/>
    <cellStyle name="20% - Ênfase3 7 2 3 2" xfId="4802" xr:uid="{CE2A4375-388F-4407-AA66-55B374CFDE2F}"/>
    <cellStyle name="20% - Ênfase3 7 2 3 2 2" xfId="13079" xr:uid="{F03041E0-562F-4941-AC57-A496B1D8EDDA}"/>
    <cellStyle name="20% - Ênfase3 7 2 3 2 2 2" xfId="29559" xr:uid="{5BC334B7-9B0F-42DD-A1C2-1C1C98C921BB}"/>
    <cellStyle name="20% - Ênfase3 7 2 3 2 3" xfId="21522" xr:uid="{AF67738C-2D66-473F-AACB-1E5920EE3D9C}"/>
    <cellStyle name="20% - Ênfase3 7 2 3 3" xfId="6827" xr:uid="{4F6FDA3C-6C30-4BE8-B9A9-F706D3947AD7}"/>
    <cellStyle name="20% - Ênfase3 7 2 3 3 2" xfId="15104" xr:uid="{C2142A97-9D17-4C87-8922-FECBE32E22E3}"/>
    <cellStyle name="20% - Ênfase3 7 2 3 3 2 2" xfId="31559" xr:uid="{88BCF75E-968A-47CE-AA92-3F92725A67B6}"/>
    <cellStyle name="20% - Ênfase3 7 2 3 3 3" xfId="23522" xr:uid="{9D941D39-7192-4EAA-9C31-4C7FF0B2CAD1}"/>
    <cellStyle name="20% - Ênfase3 7 2 3 4" xfId="2757" xr:uid="{66366EBC-5F24-46AD-8E6E-5796E432F9F9}"/>
    <cellStyle name="20% - Ênfase3 7 2 3 4 2" xfId="11034" xr:uid="{209D096B-D25D-42B2-9B63-17E41B1CEB90}"/>
    <cellStyle name="20% - Ênfase3 7 2 3 4 2 2" xfId="27545" xr:uid="{1F218B1A-32C4-415C-8360-A1ECBD5690C6}"/>
    <cellStyle name="20% - Ênfase3 7 2 3 4 3" xfId="19508" xr:uid="{C6A815A5-1A23-4344-B53B-2B5519B7F2FC}"/>
    <cellStyle name="20% - Ênfase3 7 2 3 5" xfId="8986" xr:uid="{C377FC7E-3454-4588-9E67-66E6D1C16646}"/>
    <cellStyle name="20% - Ênfase3 7 2 3 5 2" xfId="25530" xr:uid="{358950F5-B092-4CB0-A0FB-36BCC788EB18}"/>
    <cellStyle name="20% - Ênfase3 7 2 3 6" xfId="17488" xr:uid="{5EDA6BE3-E9DE-4055-885A-7E3211BC13D3}"/>
    <cellStyle name="20% - Ênfase3 7 2 4" xfId="1748" xr:uid="{0F4C3C05-626F-46F8-BD68-E6962B088BAE}"/>
    <cellStyle name="20% - Ênfase3 7 2 4 2" xfId="5835" xr:uid="{761D2F93-C378-4330-B143-DBA6259DAF8B}"/>
    <cellStyle name="20% - Ênfase3 7 2 4 2 2" xfId="14112" xr:uid="{58820F7C-0503-4C7A-89EB-44BB775E88B5}"/>
    <cellStyle name="20% - Ênfase3 7 2 4 2 2 2" xfId="30567" xr:uid="{2A7D6386-64A7-4FCC-8D41-70B8FDDDB5A8}"/>
    <cellStyle name="20% - Ênfase3 7 2 4 2 3" xfId="22530" xr:uid="{8C4A516C-D674-4591-8435-182654EF72CD}"/>
    <cellStyle name="20% - Ênfase3 7 2 4 3" xfId="7835" xr:uid="{FB277FB9-2BDE-4CCB-9611-9AF7105F079E}"/>
    <cellStyle name="20% - Ênfase3 7 2 4 3 2" xfId="16112" xr:uid="{5DAD6778-942F-40A8-A5E7-C42A3026C4A1}"/>
    <cellStyle name="20% - Ênfase3 7 2 4 3 2 2" xfId="32567" xr:uid="{5325630C-6FCD-42E4-873A-82AEB7E39C20}"/>
    <cellStyle name="20% - Ênfase3 7 2 4 3 3" xfId="24530" xr:uid="{178CE92C-7467-4DA5-9DD2-F47EFC5B124F}"/>
    <cellStyle name="20% - Ênfase3 7 2 4 4" xfId="3801" xr:uid="{513BCED9-8EA2-4779-B096-BEAA0A1FB044}"/>
    <cellStyle name="20% - Ênfase3 7 2 4 4 2" xfId="12078" xr:uid="{3DC3E954-F8CF-4854-BE13-15A8E02D9978}"/>
    <cellStyle name="20% - Ênfase3 7 2 4 4 2 2" xfId="28563" xr:uid="{F22A6680-0294-4EF1-B8D2-FEFE6DC025F3}"/>
    <cellStyle name="20% - Ênfase3 7 2 4 4 3" xfId="20526" xr:uid="{52ADC2F1-046E-4EF8-B370-9875611E3663}"/>
    <cellStyle name="20% - Ênfase3 7 2 4 5" xfId="10029" xr:uid="{4C9AC0E2-8D30-4AE5-A77B-AA665829D61B}"/>
    <cellStyle name="20% - Ênfase3 7 2 4 5 2" xfId="26548" xr:uid="{4B2FA0D2-242C-4DEA-BF14-A4BC3AE83E08}"/>
    <cellStyle name="20% - Ênfase3 7 2 4 6" xfId="18510" xr:uid="{FB59C0DC-1DF1-4AC0-8A7D-1A677BCC2CF8}"/>
    <cellStyle name="20% - Ênfase3 7 2 5" xfId="4298" xr:uid="{CB4D172D-2450-484A-A5B5-3D5B921C4C7E}"/>
    <cellStyle name="20% - Ênfase3 7 2 5 2" xfId="12575" xr:uid="{EA0E9634-20E3-4595-97F6-5C3F28176815}"/>
    <cellStyle name="20% - Ênfase3 7 2 5 2 2" xfId="29060" xr:uid="{874FCD10-9372-44CA-B56F-1F3E0D6BE9FB}"/>
    <cellStyle name="20% - Ênfase3 7 2 5 3" xfId="21023" xr:uid="{932D7E5D-B1EE-4F06-B510-A0C25000F953}"/>
    <cellStyle name="20% - Ênfase3 7 2 6" xfId="6329" xr:uid="{7728DA6D-3002-4697-A810-E39838D024F6}"/>
    <cellStyle name="20% - Ênfase3 7 2 6 2" xfId="14606" xr:uid="{A5D4E4EA-A63D-43DD-8ECA-8B52BDCD2F2C}"/>
    <cellStyle name="20% - Ênfase3 7 2 6 2 2" xfId="31061" xr:uid="{78A9EAAA-4191-44EA-99F2-727AE18CDB27}"/>
    <cellStyle name="20% - Ênfase3 7 2 6 3" xfId="23024" xr:uid="{E639E7FF-9A4C-4939-A610-A4278A568CB7}"/>
    <cellStyle name="20% - Ênfase3 7 2 7" xfId="2249" xr:uid="{5D3185D1-B055-4E90-8B92-46FC17EC916E}"/>
    <cellStyle name="20% - Ênfase3 7 2 7 2" xfId="10526" xr:uid="{44B43C5C-2648-4995-851F-C08476D2A7CD}"/>
    <cellStyle name="20% - Ênfase3 7 2 7 2 2" xfId="27044" xr:uid="{E354BE3C-0C98-48A8-B029-225FAE5A0329}"/>
    <cellStyle name="20% - Ênfase3 7 2 7 3" xfId="19007" xr:uid="{3C9B9D4A-243F-462B-86DB-905129B990B5}"/>
    <cellStyle name="20% - Ênfase3 7 2 8" xfId="8480" xr:uid="{995E40EB-2977-46E0-BEFB-3B1262141DF6}"/>
    <cellStyle name="20% - Ênfase3 7 2 8 2" xfId="25029" xr:uid="{4586888C-7229-447D-8B7A-48452425CBA4}"/>
    <cellStyle name="20% - Ênfase3 7 2 9" xfId="16978" xr:uid="{E2646466-6419-4ED7-A68E-1767A8848438}"/>
    <cellStyle name="20% - Ênfase3 7 3" xfId="1251" xr:uid="{42DB6198-86F7-443E-AB7F-04E5F742796F}"/>
    <cellStyle name="20% - Ênfase3 7 3 2" xfId="5342" xr:uid="{C8025431-457C-4F71-845C-66E8FE5B6CED}"/>
    <cellStyle name="20% - Ênfase3 7 3 2 2" xfId="13619" xr:uid="{48320093-2299-409B-B029-D3DF3B049F7F}"/>
    <cellStyle name="20% - Ênfase3 7 3 2 2 2" xfId="30099" xr:uid="{F5124655-9255-42A6-8A37-40446F66374A}"/>
    <cellStyle name="20% - Ênfase3 7 3 2 3" xfId="22062" xr:uid="{26B81872-347F-44ED-9093-146E41712182}"/>
    <cellStyle name="20% - Ênfase3 7 3 3" xfId="7367" xr:uid="{ABFB4860-6123-4553-AFB7-2D6DCC90F6B8}"/>
    <cellStyle name="20% - Ênfase3 7 3 3 2" xfId="15644" xr:uid="{D6115753-1580-4D50-90CA-5831D1D023CE}"/>
    <cellStyle name="20% - Ênfase3 7 3 3 2 2" xfId="32099" xr:uid="{AC8F0E0C-8053-4A60-B994-ECA3B3375AF8}"/>
    <cellStyle name="20% - Ênfase3 7 3 3 3" xfId="24062" xr:uid="{60D6D189-011A-4993-A19B-ED22BDB9BF82}"/>
    <cellStyle name="20% - Ênfase3 7 3 4" xfId="3307" xr:uid="{A6386800-EE90-4A62-9A39-33E1808DD003}"/>
    <cellStyle name="20% - Ênfase3 7 3 4 2" xfId="11584" xr:uid="{6906EB97-4306-4C62-A0AE-250A8F385A32}"/>
    <cellStyle name="20% - Ênfase3 7 3 4 2 2" xfId="28094" xr:uid="{73EFAB5B-C2D5-4AFE-9DAB-4EBD16C4FA31}"/>
    <cellStyle name="20% - Ênfase3 7 3 4 3" xfId="20057" xr:uid="{8973272D-D865-466D-A8A4-C587E21873AF}"/>
    <cellStyle name="20% - Ênfase3 7 3 5" xfId="9535" xr:uid="{CB866D24-D42B-4E7A-B937-A06B890A487D}"/>
    <cellStyle name="20% - Ênfase3 7 3 5 2" xfId="26079" xr:uid="{61F041B7-D514-4E84-ABA2-69176C0D9FD1}"/>
    <cellStyle name="20% - Ênfase3 7 3 6" xfId="18040" xr:uid="{B7134CE3-B08A-4046-9950-183B580EAEE4}"/>
    <cellStyle name="20% - Ênfase3 7 4" xfId="742" xr:uid="{F71C5834-3F9A-4832-8468-F37BE87A4451}"/>
    <cellStyle name="20% - Ênfase3 7 4 2" xfId="4846" xr:uid="{DF9A297E-F058-43C9-BF9B-B5BE7C85025E}"/>
    <cellStyle name="20% - Ênfase3 7 4 2 2" xfId="13123" xr:uid="{D7274A1E-6F26-4E43-AD97-A91D5C20D0D8}"/>
    <cellStyle name="20% - Ênfase3 7 4 2 2 2" xfId="29603" xr:uid="{490FF875-38C6-4C77-B649-C09A0086DE46}"/>
    <cellStyle name="20% - Ênfase3 7 4 2 3" xfId="21566" xr:uid="{D8672223-915D-4C94-BDD1-E7E7BD55667E}"/>
    <cellStyle name="20% - Ênfase3 7 4 3" xfId="6871" xr:uid="{B5F9C9BE-64C4-4269-8514-A59D7C30D208}"/>
    <cellStyle name="20% - Ênfase3 7 4 3 2" xfId="15148" xr:uid="{43016D39-984E-4492-AEB5-4FF455A6193F}"/>
    <cellStyle name="20% - Ênfase3 7 4 3 2 2" xfId="31603" xr:uid="{7A6EAFF3-B13F-48BC-A5C3-09EF7B8C6CEE}"/>
    <cellStyle name="20% - Ênfase3 7 4 3 3" xfId="23566" xr:uid="{CDA0AA7B-52F4-41CB-B104-ECB2B9DA537F}"/>
    <cellStyle name="20% - Ênfase3 7 4 4" xfId="2802" xr:uid="{F0679ABC-227B-4391-AC88-C00E2A0844AB}"/>
    <cellStyle name="20% - Ênfase3 7 4 4 2" xfId="11079" xr:uid="{8BFCC54A-6C5D-4360-8215-1F238D7D81AE}"/>
    <cellStyle name="20% - Ênfase3 7 4 4 2 2" xfId="27590" xr:uid="{005B1692-ED54-45D0-BAED-86DCEC974B1D}"/>
    <cellStyle name="20% - Ênfase3 7 4 4 3" xfId="19553" xr:uid="{0BAF659B-6005-418C-B17C-4B21B0114DD8}"/>
    <cellStyle name="20% - Ênfase3 7 4 5" xfId="9031" xr:uid="{BDEB53AB-9EDC-49D3-8DED-EBD00FD827ED}"/>
    <cellStyle name="20% - Ênfase3 7 4 5 2" xfId="25575" xr:uid="{8A71DA88-116B-42B8-85E0-1F4BBD906221}"/>
    <cellStyle name="20% - Ênfase3 7 4 6" xfId="17533" xr:uid="{570DA8BE-D32E-4263-92AF-3439A9CD175C}"/>
    <cellStyle name="20% - Ênfase3 7 5" xfId="1792" xr:uid="{EA4842E6-9B92-4909-8228-11CE7E64CEE0}"/>
    <cellStyle name="20% - Ênfase3 7 5 2" xfId="5879" xr:uid="{F999E19E-2493-447D-B89B-A1818207C8E0}"/>
    <cellStyle name="20% - Ênfase3 7 5 2 2" xfId="14156" xr:uid="{E412EADE-8083-4058-8CE0-D6ADA457F5CF}"/>
    <cellStyle name="20% - Ênfase3 7 5 2 2 2" xfId="30611" xr:uid="{0885A91F-6B2C-43D5-966A-BCF174D0617B}"/>
    <cellStyle name="20% - Ênfase3 7 5 2 3" xfId="22574" xr:uid="{304AB9EB-7964-4627-9827-E32ADCE6AFB3}"/>
    <cellStyle name="20% - Ênfase3 7 5 3" xfId="7879" xr:uid="{FC13B342-2C60-4301-A1D4-D83E92D24401}"/>
    <cellStyle name="20% - Ênfase3 7 5 3 2" xfId="16156" xr:uid="{0A8F163C-841E-4473-882E-615BC77A0733}"/>
    <cellStyle name="20% - Ênfase3 7 5 3 2 2" xfId="32611" xr:uid="{79034879-C6B0-408A-933A-D7A7AE6E9EEA}"/>
    <cellStyle name="20% - Ênfase3 7 5 3 3" xfId="24574" xr:uid="{567C77FA-FD42-4458-A376-6DB1ACBCFDF9}"/>
    <cellStyle name="20% - Ênfase3 7 5 4" xfId="3845" xr:uid="{A24BC008-79E7-45D3-9091-C75B6AA8BA29}"/>
    <cellStyle name="20% - Ênfase3 7 5 4 2" xfId="12122" xr:uid="{1A18D9C9-ABD3-4A11-96C3-0E9BAB9EBAE2}"/>
    <cellStyle name="20% - Ênfase3 7 5 4 2 2" xfId="28607" xr:uid="{13DB4580-9851-456A-902D-FA9B71F4B186}"/>
    <cellStyle name="20% - Ênfase3 7 5 4 3" xfId="20570" xr:uid="{FB336E26-76DD-4BBC-B7BB-43A4CA494519}"/>
    <cellStyle name="20% - Ênfase3 7 5 5" xfId="10073" xr:uid="{4219A67D-7E3A-4333-84D9-3D0DFE3B8723}"/>
    <cellStyle name="20% - Ênfase3 7 5 5 2" xfId="26592" xr:uid="{61606170-0D28-4071-8461-AD42C18E3D31}"/>
    <cellStyle name="20% - Ênfase3 7 5 6" xfId="18554" xr:uid="{B1030887-92ED-4858-ADAF-EED6A0C92D9F}"/>
    <cellStyle name="20% - Ênfase3 7 6" xfId="4342" xr:uid="{B51F0FC7-857B-4FB5-B4F1-DEB524259F95}"/>
    <cellStyle name="20% - Ênfase3 7 6 2" xfId="12619" xr:uid="{F4C7B902-3904-4760-A119-559B1243F1FD}"/>
    <cellStyle name="20% - Ênfase3 7 6 2 2" xfId="29104" xr:uid="{E5C1CA16-1AFE-4E59-BAFF-A72495E7771B}"/>
    <cellStyle name="20% - Ênfase3 7 6 3" xfId="21067" xr:uid="{72BD36E2-8517-446E-A48A-81456110BBD1}"/>
    <cellStyle name="20% - Ênfase3 7 7" xfId="6373" xr:uid="{3A9548F7-FF55-453B-A4E9-43EE335B1F94}"/>
    <cellStyle name="20% - Ênfase3 7 7 2" xfId="14650" xr:uid="{6ED1F36C-E04D-4B62-AD41-F139248FFC68}"/>
    <cellStyle name="20% - Ênfase3 7 7 2 2" xfId="31105" xr:uid="{28CE96C1-F3DB-468F-AE38-1ABDA3AE7A29}"/>
    <cellStyle name="20% - Ênfase3 7 7 3" xfId="23068" xr:uid="{C8479AA9-3222-4BC7-A4E8-C0F926C405C2}"/>
    <cellStyle name="20% - Ênfase3 7 8" xfId="2293" xr:uid="{191CEBDC-15DC-4FD3-A2F1-56B5C8B46606}"/>
    <cellStyle name="20% - Ênfase3 7 8 2" xfId="10570" xr:uid="{A43F5250-B7F2-4302-8DFC-22DE03E9DD3A}"/>
    <cellStyle name="20% - Ênfase3 7 8 2 2" xfId="27088" xr:uid="{EB1337B4-DE85-4C9F-9BE2-A9ACB95F9D03}"/>
    <cellStyle name="20% - Ênfase3 7 8 3" xfId="19051" xr:uid="{159E8518-5346-41D3-B10C-B94C72834EAF}"/>
    <cellStyle name="20% - Ênfase3 7 9" xfId="8524" xr:uid="{E5682D05-B867-4720-B7CF-57F5AAFABAA3}"/>
    <cellStyle name="20% - Ênfase3 7 9 2" xfId="25073" xr:uid="{4997504A-E51C-42DE-AB17-0640310FDD3E}"/>
    <cellStyle name="20% - Ênfase3 8" xfId="209" xr:uid="{82EBC546-BE17-40DB-9944-7076AD4959D6}"/>
    <cellStyle name="20% - Ênfase3 8 10" xfId="17074" xr:uid="{7C659CE7-07CC-49A0-9EBE-DA5E9873A466}"/>
    <cellStyle name="20% - Ênfase3 8 2" xfId="212" xr:uid="{1F8353D3-8A88-429F-AAAD-DE562F23CE33}"/>
    <cellStyle name="20% - Ênfase3 8 2 2" xfId="1305" xr:uid="{27A3336F-E2E5-49D5-98BA-1C1AF52BC940}"/>
    <cellStyle name="20% - Ênfase3 8 2 2 2" xfId="5395" xr:uid="{D759BFCA-671C-467F-8FF0-6AA6A4710DCC}"/>
    <cellStyle name="20% - Ênfase3 8 2 2 2 2" xfId="13672" xr:uid="{914EF194-D8B2-4A5D-B410-09ED6BF95246}"/>
    <cellStyle name="20% - Ênfase3 8 2 2 2 2 2" xfId="30152" xr:uid="{C877604C-3EA8-4A56-9F1F-61C7968D5EB6}"/>
    <cellStyle name="20% - Ênfase3 8 2 2 2 3" xfId="22115" xr:uid="{1FDB52D7-B1C3-4894-9185-1D3149A493F8}"/>
    <cellStyle name="20% - Ênfase3 8 2 2 3" xfId="7420" xr:uid="{7A4FCD8F-04CB-471C-89BA-0E80B23EA752}"/>
    <cellStyle name="20% - Ênfase3 8 2 2 3 2" xfId="15697" xr:uid="{4E8565F3-2AC4-42D5-BCB1-C0D49E6493DB}"/>
    <cellStyle name="20% - Ênfase3 8 2 2 3 2 2" xfId="32152" xr:uid="{BD5DB9EC-832D-459B-AD75-2A446C5FBB13}"/>
    <cellStyle name="20% - Ênfase3 8 2 2 3 3" xfId="24115" xr:uid="{E33B05C2-0093-4D66-AAE5-7B810D1D0230}"/>
    <cellStyle name="20% - Ênfase3 8 2 2 4" xfId="3361" xr:uid="{9A635593-6178-4B80-8A6B-E9CEA5E18769}"/>
    <cellStyle name="20% - Ênfase3 8 2 2 4 2" xfId="11638" xr:uid="{2E12B45E-0CE1-46E4-B48B-23C090AE0E40}"/>
    <cellStyle name="20% - Ênfase3 8 2 2 4 2 2" xfId="28148" xr:uid="{C1F75647-9B7B-4216-BA55-D560350B1BE3}"/>
    <cellStyle name="20% - Ênfase3 8 2 2 4 3" xfId="20111" xr:uid="{A4216408-645C-443A-AD3A-E1EF9F494DC5}"/>
    <cellStyle name="20% - Ênfase3 8 2 2 5" xfId="9589" xr:uid="{8786C5E9-699B-43D0-A8A9-C2C9ED5729BC}"/>
    <cellStyle name="20% - Ênfase3 8 2 2 5 2" xfId="26133" xr:uid="{36B38756-5A27-4DA9-AEF1-0C20EA5A9453}"/>
    <cellStyle name="20% - Ênfase3 8 2 2 6" xfId="18094" xr:uid="{858E9D31-3DEF-4854-96AA-FEB7C91C7352}"/>
    <cellStyle name="20% - Ênfase3 8 2 3" xfId="796" xr:uid="{FC9D7D0F-6555-4D80-B51E-DAC824949793}"/>
    <cellStyle name="20% - Ênfase3 8 2 3 2" xfId="4899" xr:uid="{A745A393-9C4B-4B1C-8ACB-AE29FCF690A0}"/>
    <cellStyle name="20% - Ênfase3 8 2 3 2 2" xfId="13176" xr:uid="{4B7F21CC-A23B-4AF4-93A2-B4C457CE002E}"/>
    <cellStyle name="20% - Ênfase3 8 2 3 2 2 2" xfId="29656" xr:uid="{3E27D2BC-BD5D-4A9F-A7CA-CAE0E3C42F6D}"/>
    <cellStyle name="20% - Ênfase3 8 2 3 2 3" xfId="21619" xr:uid="{F510637B-7477-4FAB-8BEB-48ACF0A2EF97}"/>
    <cellStyle name="20% - Ênfase3 8 2 3 3" xfId="6924" xr:uid="{7D8DCF7B-D95F-4F69-99A9-F97C7E54996A}"/>
    <cellStyle name="20% - Ênfase3 8 2 3 3 2" xfId="15201" xr:uid="{8D2D0DF3-D562-418B-A33C-FC2E815AE301}"/>
    <cellStyle name="20% - Ênfase3 8 2 3 3 2 2" xfId="31656" xr:uid="{567C24BC-29A9-42A8-AF50-4113D5049EF9}"/>
    <cellStyle name="20% - Ênfase3 8 2 3 3 3" xfId="23619" xr:uid="{466EDAF8-DD26-4DFB-966E-D6C861374D7B}"/>
    <cellStyle name="20% - Ênfase3 8 2 3 4" xfId="2856" xr:uid="{CE53E04A-598A-4A3C-9C92-324F9EF96A89}"/>
    <cellStyle name="20% - Ênfase3 8 2 3 4 2" xfId="11133" xr:uid="{BAB5FB3B-48B6-40C6-B3B9-8666B6C498F8}"/>
    <cellStyle name="20% - Ênfase3 8 2 3 4 2 2" xfId="27644" xr:uid="{DF61F632-3426-4183-A0CB-D4B6B5068B1F}"/>
    <cellStyle name="20% - Ênfase3 8 2 3 4 3" xfId="19607" xr:uid="{274BD642-E2FF-4420-AF65-1823BA564FCB}"/>
    <cellStyle name="20% - Ênfase3 8 2 3 5" xfId="9085" xr:uid="{56C1CEED-1DFB-4150-9EE1-4115F48F549E}"/>
    <cellStyle name="20% - Ênfase3 8 2 3 5 2" xfId="25629" xr:uid="{3BEB6F44-663C-4E8D-80B4-2A47710780DE}"/>
    <cellStyle name="20% - Ênfase3 8 2 3 6" xfId="17587" xr:uid="{03216A9D-331F-4B3D-8B2C-ACC00EFDC27F}"/>
    <cellStyle name="20% - Ênfase3 8 2 4" xfId="1846" xr:uid="{233A321A-422B-4E4F-9C8B-E649F052B970}"/>
    <cellStyle name="20% - Ênfase3 8 2 4 2" xfId="5932" xr:uid="{21BFD0AA-B551-4C46-A331-792F8A7A8E0B}"/>
    <cellStyle name="20% - Ênfase3 8 2 4 2 2" xfId="14209" xr:uid="{0BD585DB-E6E0-4175-A3C1-461895D5B839}"/>
    <cellStyle name="20% - Ênfase3 8 2 4 2 2 2" xfId="30664" xr:uid="{13665465-90AD-4EC0-B017-33CBA16FDE98}"/>
    <cellStyle name="20% - Ênfase3 8 2 4 2 3" xfId="22627" xr:uid="{99311CB4-6F37-4E0B-BB0C-66BB519BC544}"/>
    <cellStyle name="20% - Ênfase3 8 2 4 3" xfId="7932" xr:uid="{3CFDD7EC-3F8D-409B-8E20-A2233A13EE7C}"/>
    <cellStyle name="20% - Ênfase3 8 2 4 3 2" xfId="16209" xr:uid="{C0977608-65B5-4FF2-ACE1-407A7F328E57}"/>
    <cellStyle name="20% - Ênfase3 8 2 4 3 2 2" xfId="32664" xr:uid="{568CDF09-9DA3-41CE-9C05-B0DC7D8A7AF8}"/>
    <cellStyle name="20% - Ênfase3 8 2 4 3 3" xfId="24627" xr:uid="{91265281-530A-412A-A68F-EDB5064DCD6E}"/>
    <cellStyle name="20% - Ênfase3 8 2 4 4" xfId="3899" xr:uid="{4B5B8971-86BF-4D7E-A603-B51466944EB7}"/>
    <cellStyle name="20% - Ênfase3 8 2 4 4 2" xfId="12176" xr:uid="{D7BDB728-25D3-4FB2-961A-7B74B7616796}"/>
    <cellStyle name="20% - Ênfase3 8 2 4 4 2 2" xfId="28661" xr:uid="{60C5E813-F499-4CDD-A63B-72F530E1519E}"/>
    <cellStyle name="20% - Ênfase3 8 2 4 4 3" xfId="20624" xr:uid="{9C22DBBC-B488-4946-AA98-25DA699C3552}"/>
    <cellStyle name="20% - Ênfase3 8 2 4 5" xfId="10127" xr:uid="{790830CA-17A4-4794-852A-7DAF407C5579}"/>
    <cellStyle name="20% - Ênfase3 8 2 4 5 2" xfId="26646" xr:uid="{88CDE8D2-16BF-43E2-ADEC-C398C5F95D2B}"/>
    <cellStyle name="20% - Ênfase3 8 2 4 6" xfId="18608" xr:uid="{1E49B6D1-BF48-44EC-BE5C-1694F7AC0ED9}"/>
    <cellStyle name="20% - Ênfase3 8 2 5" xfId="4395" xr:uid="{ACD6D1F5-6C38-459F-9900-E589EB737870}"/>
    <cellStyle name="20% - Ênfase3 8 2 5 2" xfId="12672" xr:uid="{3C81C2A2-95BF-4B28-B1CA-627D78D019D6}"/>
    <cellStyle name="20% - Ênfase3 8 2 5 2 2" xfId="29157" xr:uid="{D5F4D319-F1D5-4F83-9E32-F289419ABF58}"/>
    <cellStyle name="20% - Ênfase3 8 2 5 3" xfId="21120" xr:uid="{152EBBFD-36F4-413D-B3BD-0846798F3E65}"/>
    <cellStyle name="20% - Ênfase3 8 2 6" xfId="6426" xr:uid="{FCBC2861-A446-4045-8451-3CB8B6140475}"/>
    <cellStyle name="20% - Ênfase3 8 2 6 2" xfId="14703" xr:uid="{E22E61A4-DBA3-41F8-98AC-CBCE2E90AC72}"/>
    <cellStyle name="20% - Ênfase3 8 2 6 2 2" xfId="31158" xr:uid="{10DA3D0D-554F-44A4-BA9D-8415B830736F}"/>
    <cellStyle name="20% - Ênfase3 8 2 6 3" xfId="23121" xr:uid="{2F2362AA-D662-41E0-AA05-F742EC4FB688}"/>
    <cellStyle name="20% - Ênfase3 8 2 7" xfId="2347" xr:uid="{384EA7CF-705F-44A2-BBF3-0DA29B7FBEED}"/>
    <cellStyle name="20% - Ênfase3 8 2 7 2" xfId="10624" xr:uid="{BC4AC2C3-DFC0-48E6-823C-A851B0BB5CE5}"/>
    <cellStyle name="20% - Ênfase3 8 2 7 2 2" xfId="27142" xr:uid="{7D99FA9C-0648-4C03-8A02-C0044673BE23}"/>
    <cellStyle name="20% - Ênfase3 8 2 7 3" xfId="19105" xr:uid="{F07C3F3A-7F4C-4DAC-A106-779EAE23F419}"/>
    <cellStyle name="20% - Ênfase3 8 2 8" xfId="8578" xr:uid="{63123EDD-5434-4B73-A19D-6EA220D5E17F}"/>
    <cellStyle name="20% - Ênfase3 8 2 8 2" xfId="25127" xr:uid="{C7E17E03-B3B8-4A21-926D-54696287A858}"/>
    <cellStyle name="20% - Ênfase3 8 2 9" xfId="17077" xr:uid="{6C0FB143-D333-4367-9336-B78B6F55149A}"/>
    <cellStyle name="20% - Ênfase3 8 3" xfId="1302" xr:uid="{4223CD44-788F-47F1-B8CF-7D3090EAF3D5}"/>
    <cellStyle name="20% - Ênfase3 8 3 2" xfId="5392" xr:uid="{C42759D0-B60B-4DD3-8B45-E130E1C4FFEA}"/>
    <cellStyle name="20% - Ênfase3 8 3 2 2" xfId="13669" xr:uid="{55118A94-8B32-4370-9AFD-F6F125491342}"/>
    <cellStyle name="20% - Ênfase3 8 3 2 2 2" xfId="30149" xr:uid="{69080D35-6E85-49D3-A1E4-742A6054782C}"/>
    <cellStyle name="20% - Ênfase3 8 3 2 3" xfId="22112" xr:uid="{78677DE0-E558-4122-A4C7-E2DFD7CEAE61}"/>
    <cellStyle name="20% - Ênfase3 8 3 3" xfId="7417" xr:uid="{67F83210-4EC3-40ED-AEB0-202B33719878}"/>
    <cellStyle name="20% - Ênfase3 8 3 3 2" xfId="15694" xr:uid="{1608A2D4-3BC8-4DD5-9944-BC659F0C1F86}"/>
    <cellStyle name="20% - Ênfase3 8 3 3 2 2" xfId="32149" xr:uid="{CFD51223-EA4C-427D-81FF-172066CAA9A9}"/>
    <cellStyle name="20% - Ênfase3 8 3 3 3" xfId="24112" xr:uid="{F4F63001-7DCB-4A69-877A-E926BAA2C57F}"/>
    <cellStyle name="20% - Ênfase3 8 3 4" xfId="3358" xr:uid="{5DA5A8E7-6225-4C60-8A5D-411B3D0A6B4E}"/>
    <cellStyle name="20% - Ênfase3 8 3 4 2" xfId="11635" xr:uid="{4F3E3CAD-4642-4E30-A1F0-B6B0A8BC18C3}"/>
    <cellStyle name="20% - Ênfase3 8 3 4 2 2" xfId="28145" xr:uid="{0B481F36-9795-4C29-8BC8-9CEC20030F14}"/>
    <cellStyle name="20% - Ênfase3 8 3 4 3" xfId="20108" xr:uid="{D96D486E-A89B-428A-8E60-28551C767CCC}"/>
    <cellStyle name="20% - Ênfase3 8 3 5" xfId="9586" xr:uid="{C08CA05C-F463-4911-BB8A-6C57DED4B14B}"/>
    <cellStyle name="20% - Ênfase3 8 3 5 2" xfId="26130" xr:uid="{302B0159-3888-4405-B430-EA47593F09CF}"/>
    <cellStyle name="20% - Ênfase3 8 3 6" xfId="18091" xr:uid="{90DCD973-715E-4BA5-A626-CF2328A28956}"/>
    <cellStyle name="20% - Ênfase3 8 4" xfId="793" xr:uid="{B349C839-23CF-46D8-8DDA-5F2A6DC00F61}"/>
    <cellStyle name="20% - Ênfase3 8 4 2" xfId="4896" xr:uid="{62B7CD74-0FA5-4324-B872-FF564B4AFD91}"/>
    <cellStyle name="20% - Ênfase3 8 4 2 2" xfId="13173" xr:uid="{5BE98E34-90F5-4CBD-B259-3870E0FFF00A}"/>
    <cellStyle name="20% - Ênfase3 8 4 2 2 2" xfId="29653" xr:uid="{3CE8E5D0-3FBC-4CE2-B43C-496F994B0410}"/>
    <cellStyle name="20% - Ênfase3 8 4 2 3" xfId="21616" xr:uid="{AF5A793A-409F-4B1E-A850-21A127D4E0B2}"/>
    <cellStyle name="20% - Ênfase3 8 4 3" xfId="6921" xr:uid="{AB82D379-F21D-4AC7-BDAE-B8B19C612806}"/>
    <cellStyle name="20% - Ênfase3 8 4 3 2" xfId="15198" xr:uid="{D72975E8-24B8-4DA7-83B6-997D5F161672}"/>
    <cellStyle name="20% - Ênfase3 8 4 3 2 2" xfId="31653" xr:uid="{7D9683C1-8E0E-452D-A639-F87A4CCAF8D2}"/>
    <cellStyle name="20% - Ênfase3 8 4 3 3" xfId="23616" xr:uid="{82836D6F-F458-4157-BA3F-62160284411A}"/>
    <cellStyle name="20% - Ênfase3 8 4 4" xfId="2853" xr:uid="{49541210-FB97-40DE-9FA8-8DE7048AB08C}"/>
    <cellStyle name="20% - Ênfase3 8 4 4 2" xfId="11130" xr:uid="{893EF83E-2960-4E57-BB5A-E8AEEA9E35FB}"/>
    <cellStyle name="20% - Ênfase3 8 4 4 2 2" xfId="27641" xr:uid="{80699ED7-B8D6-43A6-B42E-F7D9F95A20BC}"/>
    <cellStyle name="20% - Ênfase3 8 4 4 3" xfId="19604" xr:uid="{BFD5DD0B-C184-49D4-A216-546365F3FFF0}"/>
    <cellStyle name="20% - Ênfase3 8 4 5" xfId="9082" xr:uid="{0C00384A-F4D2-4B7D-8C49-46EC3B1305EB}"/>
    <cellStyle name="20% - Ênfase3 8 4 5 2" xfId="25626" xr:uid="{2D67BF80-5FA7-438E-91AD-A9A6D46D18DA}"/>
    <cellStyle name="20% - Ênfase3 8 4 6" xfId="17584" xr:uid="{BC3ED80B-8E58-4108-B73F-1C7C812E6CFF}"/>
    <cellStyle name="20% - Ênfase3 8 5" xfId="1843" xr:uid="{69BD5A7B-EA22-43EC-BB48-853BD44021BE}"/>
    <cellStyle name="20% - Ênfase3 8 5 2" xfId="5929" xr:uid="{5E158B00-ED26-446D-B809-DD475381C266}"/>
    <cellStyle name="20% - Ênfase3 8 5 2 2" xfId="14206" xr:uid="{ED155399-BAD0-4A31-B918-9AA70274A029}"/>
    <cellStyle name="20% - Ênfase3 8 5 2 2 2" xfId="30661" xr:uid="{342F90D8-CC1E-4639-9617-C544F3C90E2E}"/>
    <cellStyle name="20% - Ênfase3 8 5 2 3" xfId="22624" xr:uid="{C5B91B65-D7AE-4FBE-9716-D41AC4BC3179}"/>
    <cellStyle name="20% - Ênfase3 8 5 3" xfId="7929" xr:uid="{265517EE-D45D-4F7F-A3D9-E20D550B9378}"/>
    <cellStyle name="20% - Ênfase3 8 5 3 2" xfId="16206" xr:uid="{6587A982-4977-477A-A5C5-FB782F3D982B}"/>
    <cellStyle name="20% - Ênfase3 8 5 3 2 2" xfId="32661" xr:uid="{571F8E6D-CCDB-4650-898B-319AB92F14DC}"/>
    <cellStyle name="20% - Ênfase3 8 5 3 3" xfId="24624" xr:uid="{EFF2CFF8-3486-4EC6-8CA9-1E827024DC1E}"/>
    <cellStyle name="20% - Ênfase3 8 5 4" xfId="3896" xr:uid="{B1F2C06D-BCEB-4049-9BFD-06D66CD2628E}"/>
    <cellStyle name="20% - Ênfase3 8 5 4 2" xfId="12173" xr:uid="{AD28023B-0DF1-43D7-B610-CC45844EFE09}"/>
    <cellStyle name="20% - Ênfase3 8 5 4 2 2" xfId="28658" xr:uid="{77A64E4E-C846-4380-BAFF-01F5AC245E99}"/>
    <cellStyle name="20% - Ênfase3 8 5 4 3" xfId="20621" xr:uid="{1D5F3899-C432-4461-8AB5-4B560B18DC13}"/>
    <cellStyle name="20% - Ênfase3 8 5 5" xfId="10124" xr:uid="{E218AB2C-EDF4-4795-840F-BD4FD130EB3E}"/>
    <cellStyle name="20% - Ênfase3 8 5 5 2" xfId="26643" xr:uid="{D780264F-E21C-400A-97AB-580E8EEC1061}"/>
    <cellStyle name="20% - Ênfase3 8 5 6" xfId="18605" xr:uid="{CB17B14A-2C74-4E22-A2D7-7746DFD0E90C}"/>
    <cellStyle name="20% - Ênfase3 8 6" xfId="4392" xr:uid="{8DD49526-25A2-4DD1-8794-1A7FDE73C31C}"/>
    <cellStyle name="20% - Ênfase3 8 6 2" xfId="12669" xr:uid="{7045BDE9-7C58-47EC-8F8D-88F8F96F047A}"/>
    <cellStyle name="20% - Ênfase3 8 6 2 2" xfId="29154" xr:uid="{C99583FF-AA29-4804-A5BB-B080F07632D4}"/>
    <cellStyle name="20% - Ênfase3 8 6 3" xfId="21117" xr:uid="{56159A49-771F-4448-AEB8-B353AA6B57E6}"/>
    <cellStyle name="20% - Ênfase3 8 7" xfId="6423" xr:uid="{763389B7-8A38-4160-97D3-8355DBF36169}"/>
    <cellStyle name="20% - Ênfase3 8 7 2" xfId="14700" xr:uid="{22A32BB0-8C1E-48C5-BEAA-A7D4A0196F76}"/>
    <cellStyle name="20% - Ênfase3 8 7 2 2" xfId="31155" xr:uid="{E6EBDF20-A2FF-426D-9E95-C034309277F4}"/>
    <cellStyle name="20% - Ênfase3 8 7 3" xfId="23118" xr:uid="{3D51C50E-7A45-421A-AFED-5C083BF69595}"/>
    <cellStyle name="20% - Ênfase3 8 8" xfId="2344" xr:uid="{5719BDEA-F92B-46BE-AB88-61EF06BC99D9}"/>
    <cellStyle name="20% - Ênfase3 8 8 2" xfId="10621" xr:uid="{0827576D-259D-4466-90BC-DB2C9BE86A38}"/>
    <cellStyle name="20% - Ênfase3 8 8 2 2" xfId="27139" xr:uid="{E9BCA69F-341A-466B-948E-2045A36038EC}"/>
    <cellStyle name="20% - Ênfase3 8 8 3" xfId="19102" xr:uid="{1FB0B292-A1DF-46F9-879F-7858A844BD49}"/>
    <cellStyle name="20% - Ênfase3 8 9" xfId="8575" xr:uid="{751DA381-A762-4911-A4ED-3A074D8E826E}"/>
    <cellStyle name="20% - Ênfase3 8 9 2" xfId="25124" xr:uid="{DAF10433-ED12-4126-8B38-A10AA3FBF7FF}"/>
    <cellStyle name="20% - Ênfase3 9" xfId="217" xr:uid="{E90D51A7-7ABC-44ED-B060-1A16F666B50E}"/>
    <cellStyle name="20% - Ênfase3 9 10" xfId="17082" xr:uid="{697D8C70-DF7E-4E39-B949-95A4626FD924}"/>
    <cellStyle name="20% - Ênfase3 9 2" xfId="39" xr:uid="{4449A722-D9AD-47D5-95D0-85F988D0A8DF}"/>
    <cellStyle name="20% - Ênfase3 9 2 2" xfId="1140" xr:uid="{D086BE6F-C3C3-4886-A8A7-7F51EB18866B}"/>
    <cellStyle name="20% - Ênfase3 9 2 2 2" xfId="5232" xr:uid="{F6A153D2-BA5B-46F1-A4C6-2CB8F06121C5}"/>
    <cellStyle name="20% - Ênfase3 9 2 2 2 2" xfId="13509" xr:uid="{8E9F1243-F69D-4673-84AA-B6DCBE5274FA}"/>
    <cellStyle name="20% - Ênfase3 9 2 2 2 2 2" xfId="29989" xr:uid="{B5BFC8D3-84BA-4EF5-9F6D-FFD9EBD316D2}"/>
    <cellStyle name="20% - Ênfase3 9 2 2 2 3" xfId="21952" xr:uid="{6517F175-EA8F-4236-98A8-4422C22760A8}"/>
    <cellStyle name="20% - Ênfase3 9 2 2 3" xfId="7257" xr:uid="{099A5C1B-E7B6-4993-BD36-40105EB61C18}"/>
    <cellStyle name="20% - Ênfase3 9 2 2 3 2" xfId="15534" xr:uid="{486D531F-188E-4651-BD7E-9BFAEDB79B74}"/>
    <cellStyle name="20% - Ênfase3 9 2 2 3 2 2" xfId="31989" xr:uid="{443687AA-7886-4EB0-A9EC-7B63C63F5009}"/>
    <cellStyle name="20% - Ênfase3 9 2 2 3 3" xfId="23952" xr:uid="{F2F4A9EB-0005-4CAC-B506-C6052871AD3A}"/>
    <cellStyle name="20% - Ênfase3 9 2 2 4" xfId="3197" xr:uid="{796B631F-63A1-4B4C-B470-B92F8AAF357A}"/>
    <cellStyle name="20% - Ênfase3 9 2 2 4 2" xfId="11474" xr:uid="{6F5EC710-D106-4039-981D-2D21234CC2DC}"/>
    <cellStyle name="20% - Ênfase3 9 2 2 4 2 2" xfId="27984" xr:uid="{A56F0C69-BF6D-4195-BE72-756644284A56}"/>
    <cellStyle name="20% - Ênfase3 9 2 2 4 3" xfId="19947" xr:uid="{75F3EF70-EAB4-4575-B131-A1F204772AB6}"/>
    <cellStyle name="20% - Ênfase3 9 2 2 5" xfId="9425" xr:uid="{D1D923C3-4451-438C-8048-E4CFA351E76A}"/>
    <cellStyle name="20% - Ênfase3 9 2 2 5 2" xfId="25969" xr:uid="{C16754E5-3F5F-4A39-9F10-CBA4F8437B59}"/>
    <cellStyle name="20% - Ênfase3 9 2 2 6" xfId="17929" xr:uid="{3D425CAE-3B56-4EFD-B68F-3827C19C7C15}"/>
    <cellStyle name="20% - Ênfase3 9 2 3" xfId="632" xr:uid="{0ABD8C45-B246-41C8-9241-155A3B8083E7}"/>
    <cellStyle name="20% - Ênfase3 9 2 3 2" xfId="4738" xr:uid="{95A0C127-00DF-4951-A428-0101D73345F0}"/>
    <cellStyle name="20% - Ênfase3 9 2 3 2 2" xfId="13015" xr:uid="{B76BC356-5F27-4813-AB6C-5FC94C4405A5}"/>
    <cellStyle name="20% - Ênfase3 9 2 3 2 2 2" xfId="29495" xr:uid="{108BDC2F-27B0-414A-88AF-A974B307C531}"/>
    <cellStyle name="20% - Ênfase3 9 2 3 2 3" xfId="21458" xr:uid="{4B95B98E-AEE3-4BC2-8D3D-E7C8AE3F4670}"/>
    <cellStyle name="20% - Ênfase3 9 2 3 3" xfId="6763" xr:uid="{C71956C6-4CC0-42BA-BC0A-327049832C22}"/>
    <cellStyle name="20% - Ênfase3 9 2 3 3 2" xfId="15040" xr:uid="{EB1F231D-CE53-465B-8868-A55F61EB8B2A}"/>
    <cellStyle name="20% - Ênfase3 9 2 3 3 2 2" xfId="31495" xr:uid="{9DDE52B7-6320-4C8A-A9E7-C76E44A4228D}"/>
    <cellStyle name="20% - Ênfase3 9 2 3 3 3" xfId="23458" xr:uid="{FC116046-C880-46B8-BA40-C9F8A9A1772B}"/>
    <cellStyle name="20% - Ênfase3 9 2 3 4" xfId="2693" xr:uid="{488E81EC-A8C4-4A0D-A48A-D9AEDA15413D}"/>
    <cellStyle name="20% - Ênfase3 9 2 3 4 2" xfId="10970" xr:uid="{44A10121-72B8-45C2-98F3-3903857362B6}"/>
    <cellStyle name="20% - Ênfase3 9 2 3 4 2 2" xfId="27481" xr:uid="{DBDC37B3-2B1A-4E8C-8A31-25CB19D34F65}"/>
    <cellStyle name="20% - Ênfase3 9 2 3 4 3" xfId="19444" xr:uid="{7CE3AD49-C5F1-4781-9A4F-1E9AC04AB668}"/>
    <cellStyle name="20% - Ênfase3 9 2 3 5" xfId="8922" xr:uid="{AA7A91FE-6A4F-4C2D-8FBA-FE50391F0C02}"/>
    <cellStyle name="20% - Ênfase3 9 2 3 5 2" xfId="25466" xr:uid="{C461217B-06AC-4F51-9E6C-ED8B3346DA4A}"/>
    <cellStyle name="20% - Ênfase3 9 2 3 6" xfId="17423" xr:uid="{71C90D19-CA33-442F-9484-4A87EBA0B39D}"/>
    <cellStyle name="20% - Ênfase3 9 2 4" xfId="1684" xr:uid="{AC723C16-CEC6-4234-BC3C-021F5E239F1A}"/>
    <cellStyle name="20% - Ênfase3 9 2 4 2" xfId="5771" xr:uid="{E874CE97-928F-4131-A15F-E292D771A3F1}"/>
    <cellStyle name="20% - Ênfase3 9 2 4 2 2" xfId="14048" xr:uid="{0FD7D0DE-26BA-42A8-8044-C55875A5D29F}"/>
    <cellStyle name="20% - Ênfase3 9 2 4 2 2 2" xfId="30503" xr:uid="{4F9BDE74-3A6B-46F8-B84C-5055B62596CD}"/>
    <cellStyle name="20% - Ênfase3 9 2 4 2 3" xfId="22466" xr:uid="{4A220E4F-D6B8-4859-9B04-A6B68C1E0177}"/>
    <cellStyle name="20% - Ênfase3 9 2 4 3" xfId="7771" xr:uid="{E13915E8-F006-492A-99D4-D7670CAE4C36}"/>
    <cellStyle name="20% - Ênfase3 9 2 4 3 2" xfId="16048" xr:uid="{B2F7A336-BE50-4877-9DBB-8FBEE11CBECF}"/>
    <cellStyle name="20% - Ênfase3 9 2 4 3 2 2" xfId="32503" xr:uid="{5B4E60B9-7CEF-4D94-A642-F19943F32CEB}"/>
    <cellStyle name="20% - Ênfase3 9 2 4 3 3" xfId="24466" xr:uid="{BC41F1CE-FFCF-4C4B-961A-E2A180892978}"/>
    <cellStyle name="20% - Ênfase3 9 2 4 4" xfId="3737" xr:uid="{5DCABDA7-8950-4768-8365-8BCC0CE0E687}"/>
    <cellStyle name="20% - Ênfase3 9 2 4 4 2" xfId="12014" xr:uid="{2555B5F0-2C1B-4CC2-B1A8-CF3D38A647AE}"/>
    <cellStyle name="20% - Ênfase3 9 2 4 4 2 2" xfId="28499" xr:uid="{851DE815-98B8-4DF3-B4A4-D9C664BD3CF9}"/>
    <cellStyle name="20% - Ênfase3 9 2 4 4 3" xfId="20462" xr:uid="{AD139BAC-DE55-455B-AE28-5E3CC3F8996F}"/>
    <cellStyle name="20% - Ênfase3 9 2 4 5" xfId="9965" xr:uid="{96A315CB-A7A1-4298-B058-72301F568BDD}"/>
    <cellStyle name="20% - Ênfase3 9 2 4 5 2" xfId="26484" xr:uid="{8C52AEDD-2768-4680-983B-F370ACE43F78}"/>
    <cellStyle name="20% - Ênfase3 9 2 4 6" xfId="18446" xr:uid="{5D40ED3A-7437-4A50-A196-973A70FD96BA}"/>
    <cellStyle name="20% - Ênfase3 9 2 5" xfId="4234" xr:uid="{9E8C54A2-AB1D-4483-96C5-848A98D63BBF}"/>
    <cellStyle name="20% - Ênfase3 9 2 5 2" xfId="12511" xr:uid="{0178F547-91CD-4F02-B25E-7E81983DAECD}"/>
    <cellStyle name="20% - Ênfase3 9 2 5 2 2" xfId="28996" xr:uid="{ED2CE5E3-8C74-4786-9D6D-1195613BF684}"/>
    <cellStyle name="20% - Ênfase3 9 2 5 3" xfId="20959" xr:uid="{3B7B1C61-CBBC-4161-B2C8-FBCD513AF13B}"/>
    <cellStyle name="20% - Ênfase3 9 2 6" xfId="6265" xr:uid="{1DF1D860-3CD1-40F8-A67A-19D939B1E22A}"/>
    <cellStyle name="20% - Ênfase3 9 2 6 2" xfId="14542" xr:uid="{851F58C3-8F44-4689-83A6-E2DF0D296D46}"/>
    <cellStyle name="20% - Ênfase3 9 2 6 2 2" xfId="30997" xr:uid="{B445B03A-8E7E-46BE-9B2D-ADDDF074DC7A}"/>
    <cellStyle name="20% - Ênfase3 9 2 6 3" xfId="22960" xr:uid="{8EE150FC-0EEA-4BF0-A6BD-8BDE02354EFF}"/>
    <cellStyle name="20% - Ênfase3 9 2 7" xfId="2184" xr:uid="{A0C0F10D-CB40-4322-AE16-F8964EE30556}"/>
    <cellStyle name="20% - Ênfase3 9 2 7 2" xfId="10461" xr:uid="{F7B6DA78-6360-43D4-859F-D23BE8AC4DCF}"/>
    <cellStyle name="20% - Ênfase3 9 2 7 2 2" xfId="26980" xr:uid="{05F4DC20-19F4-4164-B002-04E5316F6056}"/>
    <cellStyle name="20% - Ênfase3 9 2 7 3" xfId="18943" xr:uid="{EEA3DEE0-369E-4DD2-A9D1-F9CB4E23334C}"/>
    <cellStyle name="20% - Ênfase3 9 2 8" xfId="8416" xr:uid="{20D192E3-2C4D-491F-9D10-D5430387ED8C}"/>
    <cellStyle name="20% - Ênfase3 9 2 8 2" xfId="24965" xr:uid="{CAB9D4D7-2701-4991-B7C6-C5F8CD5DB4EB}"/>
    <cellStyle name="20% - Ênfase3 9 2 9" xfId="16913" xr:uid="{8DD2A4D8-4297-44AB-B8DD-6B6058918A76}"/>
    <cellStyle name="20% - Ênfase3 9 3" xfId="1310" xr:uid="{FAA84F22-E8C5-45C3-BC58-7AEF0D6E179C}"/>
    <cellStyle name="20% - Ênfase3 9 3 2" xfId="5400" xr:uid="{0BF821F7-E32A-41EE-A673-43E34B94E728}"/>
    <cellStyle name="20% - Ênfase3 9 3 2 2" xfId="13677" xr:uid="{CB053AC1-C973-4D41-B085-C794B30AE01F}"/>
    <cellStyle name="20% - Ênfase3 9 3 2 2 2" xfId="30157" xr:uid="{90AD2A2B-D967-4554-AAA6-0538F019890E}"/>
    <cellStyle name="20% - Ênfase3 9 3 2 3" xfId="22120" xr:uid="{6C2CE79D-7805-4AC4-A898-592B4746DBB8}"/>
    <cellStyle name="20% - Ênfase3 9 3 3" xfId="7425" xr:uid="{8AF5192B-784D-43E7-8C8A-27F07236773E}"/>
    <cellStyle name="20% - Ênfase3 9 3 3 2" xfId="15702" xr:uid="{D3818A37-0461-44B6-8135-29F0232DB1FA}"/>
    <cellStyle name="20% - Ênfase3 9 3 3 2 2" xfId="32157" xr:uid="{9AB42268-B842-49CB-94F7-2C4F36D1C692}"/>
    <cellStyle name="20% - Ênfase3 9 3 3 3" xfId="24120" xr:uid="{19BDA4DD-1233-4BD0-B752-843CBE642D26}"/>
    <cellStyle name="20% - Ênfase3 9 3 4" xfId="3366" xr:uid="{69DC9B12-F843-4352-BA03-D0134236062D}"/>
    <cellStyle name="20% - Ênfase3 9 3 4 2" xfId="11643" xr:uid="{763DB440-7635-45BB-8527-622A65EDAF6F}"/>
    <cellStyle name="20% - Ênfase3 9 3 4 2 2" xfId="28153" xr:uid="{B330B225-D926-40A0-A977-3395F8BF75AD}"/>
    <cellStyle name="20% - Ênfase3 9 3 4 3" xfId="20116" xr:uid="{3C06C203-D9B6-463B-84EF-A1D652F97303}"/>
    <cellStyle name="20% - Ênfase3 9 3 5" xfId="9594" xr:uid="{FA0A6DF2-3AA5-4DB5-A941-AC2F4AB955CA}"/>
    <cellStyle name="20% - Ênfase3 9 3 5 2" xfId="26138" xr:uid="{143DF86E-E6F2-415A-BF1A-F69F6DFF0D3A}"/>
    <cellStyle name="20% - Ênfase3 9 3 6" xfId="18099" xr:uid="{247BDCFB-C0CD-4282-9BFD-05ABD83F1950}"/>
    <cellStyle name="20% - Ênfase3 9 4" xfId="801" xr:uid="{74563A2C-D00A-4131-AFCC-41C91734250C}"/>
    <cellStyle name="20% - Ênfase3 9 4 2" xfId="4904" xr:uid="{9B2C764F-05AF-45E0-B666-F15DDF95FA99}"/>
    <cellStyle name="20% - Ênfase3 9 4 2 2" xfId="13181" xr:uid="{2580D31A-B359-4DD6-A187-8215F7F2D1D5}"/>
    <cellStyle name="20% - Ênfase3 9 4 2 2 2" xfId="29661" xr:uid="{14B1ABDF-B1EE-4ACA-B0D4-C3F242FB8118}"/>
    <cellStyle name="20% - Ênfase3 9 4 2 3" xfId="21624" xr:uid="{BDE2CBF6-F981-4872-A55E-9BB36A758671}"/>
    <cellStyle name="20% - Ênfase3 9 4 3" xfId="6929" xr:uid="{C1A1282A-68B5-4A49-AD99-E705ED98FFE5}"/>
    <cellStyle name="20% - Ênfase3 9 4 3 2" xfId="15206" xr:uid="{241F692A-3D55-4705-A3C7-4390A6CD9C09}"/>
    <cellStyle name="20% - Ênfase3 9 4 3 2 2" xfId="31661" xr:uid="{C45C78C0-FDB9-4FD2-8F40-8FAE3E94B6F2}"/>
    <cellStyle name="20% - Ênfase3 9 4 3 3" xfId="23624" xr:uid="{1B2875E5-E6A4-43E0-A476-9CD49112DB7F}"/>
    <cellStyle name="20% - Ênfase3 9 4 4" xfId="2861" xr:uid="{4FFE57AE-5795-4EBE-B9A6-DC26E98852C7}"/>
    <cellStyle name="20% - Ênfase3 9 4 4 2" xfId="11138" xr:uid="{AA4164E7-C562-41F8-937E-A2F6C4558F11}"/>
    <cellStyle name="20% - Ênfase3 9 4 4 2 2" xfId="27649" xr:uid="{FDB76B36-3108-4322-B9FD-7A794CBFD0EF}"/>
    <cellStyle name="20% - Ênfase3 9 4 4 3" xfId="19612" xr:uid="{EA6F40A2-A9EE-4314-A5CD-64F3091309F7}"/>
    <cellStyle name="20% - Ênfase3 9 4 5" xfId="9090" xr:uid="{FC0182ED-ACE6-4A37-AD82-22C95A53A24A}"/>
    <cellStyle name="20% - Ênfase3 9 4 5 2" xfId="25634" xr:uid="{CCC4C03B-12AD-4916-8722-B07A3591B6B7}"/>
    <cellStyle name="20% - Ênfase3 9 4 6" xfId="17592" xr:uid="{7B4C16FC-28CC-450C-B3C0-630FE16A7624}"/>
    <cellStyle name="20% - Ênfase3 9 5" xfId="1851" xr:uid="{DD2E0A50-5BC4-42A2-9031-0F927F555090}"/>
    <cellStyle name="20% - Ênfase3 9 5 2" xfId="5937" xr:uid="{CC420A9C-019A-4D2D-B86D-B83AA31213DA}"/>
    <cellStyle name="20% - Ênfase3 9 5 2 2" xfId="14214" xr:uid="{AB26EFF3-1EB7-4A50-97E7-0FA559EB62A6}"/>
    <cellStyle name="20% - Ênfase3 9 5 2 2 2" xfId="30669" xr:uid="{EF3251BE-A3A6-4DC1-9546-B34CFF8F80E3}"/>
    <cellStyle name="20% - Ênfase3 9 5 2 3" xfId="22632" xr:uid="{05636F73-CE66-4F9F-82FB-1F2FFDA4557A}"/>
    <cellStyle name="20% - Ênfase3 9 5 3" xfId="7937" xr:uid="{4CE0E04D-1B76-4E66-8140-EF5B155EC8B7}"/>
    <cellStyle name="20% - Ênfase3 9 5 3 2" xfId="16214" xr:uid="{8AF8541B-B604-48C0-BF2E-54DC4499D502}"/>
    <cellStyle name="20% - Ênfase3 9 5 3 2 2" xfId="32669" xr:uid="{AF7472CB-EFB1-4732-9B44-D8F5CE697C36}"/>
    <cellStyle name="20% - Ênfase3 9 5 3 3" xfId="24632" xr:uid="{D235464D-FCAE-46BA-853C-57F872AEB83B}"/>
    <cellStyle name="20% - Ênfase3 9 5 4" xfId="3904" xr:uid="{6D2ED0D8-429A-4CD6-B019-269DAFF24250}"/>
    <cellStyle name="20% - Ênfase3 9 5 4 2" xfId="12181" xr:uid="{A2F62F39-BD89-4AEC-A179-9CAC561488E6}"/>
    <cellStyle name="20% - Ênfase3 9 5 4 2 2" xfId="28666" xr:uid="{CE2F9204-B54E-41A8-885F-02121F24C27E}"/>
    <cellStyle name="20% - Ênfase3 9 5 4 3" xfId="20629" xr:uid="{FD6B9FBC-B87C-413A-9F0F-2933D0F9C79C}"/>
    <cellStyle name="20% - Ênfase3 9 5 5" xfId="10132" xr:uid="{1EE2A91D-BF7B-4D2A-B73E-898459C963DF}"/>
    <cellStyle name="20% - Ênfase3 9 5 5 2" xfId="26651" xr:uid="{AB73CECD-6727-48D4-B3D4-34F430827EB8}"/>
    <cellStyle name="20% - Ênfase3 9 5 6" xfId="18613" xr:uid="{3E42ADE8-BF49-4186-9A12-D9BF27162D02}"/>
    <cellStyle name="20% - Ênfase3 9 6" xfId="4400" xr:uid="{E0869EB6-66CE-43E5-A48A-8FFAA9D37F65}"/>
    <cellStyle name="20% - Ênfase3 9 6 2" xfId="12677" xr:uid="{CCAFA047-C28D-41A7-8995-2BEC4A5A5501}"/>
    <cellStyle name="20% - Ênfase3 9 6 2 2" xfId="29162" xr:uid="{0A18743B-4B00-4547-A675-9803B74A03BD}"/>
    <cellStyle name="20% - Ênfase3 9 6 3" xfId="21125" xr:uid="{479CFA29-F507-4EF4-B2C7-5666880AE92D}"/>
    <cellStyle name="20% - Ênfase3 9 7" xfId="6431" xr:uid="{EFE08D0D-9ACE-421D-98EA-6ABC83DB4A42}"/>
    <cellStyle name="20% - Ênfase3 9 7 2" xfId="14708" xr:uid="{70C68950-8D18-4DB5-8566-4D00AC830C8A}"/>
    <cellStyle name="20% - Ênfase3 9 7 2 2" xfId="31163" xr:uid="{8F1248C6-FEEC-4F91-AA0E-423BD78D5A29}"/>
    <cellStyle name="20% - Ênfase3 9 7 3" xfId="23126" xr:uid="{709A4AD1-E75A-4AAA-8234-F46DC75C5868}"/>
    <cellStyle name="20% - Ênfase3 9 8" xfId="2352" xr:uid="{8255236C-E07A-435A-9EEC-C4CABCFD2239}"/>
    <cellStyle name="20% - Ênfase3 9 8 2" xfId="10629" xr:uid="{D741FC22-1C64-4BD5-A4F0-4AF112FA2BC1}"/>
    <cellStyle name="20% - Ênfase3 9 8 2 2" xfId="27147" xr:uid="{77363F71-4279-4FBA-89E3-8D19BFD96201}"/>
    <cellStyle name="20% - Ênfase3 9 8 3" xfId="19110" xr:uid="{2B75D8C7-1973-4D64-9611-0471EE659CDA}"/>
    <cellStyle name="20% - Ênfase3 9 9" xfId="8583" xr:uid="{2259DB9B-2ADF-4A58-8B3B-51D3C5082584}"/>
    <cellStyle name="20% - Ênfase3 9 9 2" xfId="25132" xr:uid="{99FDA0EC-BC31-4A00-B75E-51006138C2BB}"/>
    <cellStyle name="20% - Ênfase4 10" xfId="218" xr:uid="{9AA19A3A-BC6B-4011-B44F-E62DF60760EC}"/>
    <cellStyle name="20% - Ênfase4 10 10" xfId="17083" xr:uid="{B505FC04-5B45-4E96-A82E-4E74DB679C9E}"/>
    <cellStyle name="20% - Ênfase4 10 2" xfId="220" xr:uid="{DFDC83B3-2D1E-4687-BE8D-D00847DF45C3}"/>
    <cellStyle name="20% - Ênfase4 10 2 2" xfId="1313" xr:uid="{7CA1AEE6-5F4E-45C8-BC4E-422E69726975}"/>
    <cellStyle name="20% - Ênfase4 10 2 2 2" xfId="5403" xr:uid="{63FD68FA-C2C3-44F5-A5E4-840B283E2C50}"/>
    <cellStyle name="20% - Ênfase4 10 2 2 2 2" xfId="13680" xr:uid="{EB72BDB9-F032-4C1F-89A5-E6047EC2C9E7}"/>
    <cellStyle name="20% - Ênfase4 10 2 2 2 2 2" xfId="30160" xr:uid="{D0DB9AC2-C043-450E-8A14-22BEE6CF90AE}"/>
    <cellStyle name="20% - Ênfase4 10 2 2 2 3" xfId="22123" xr:uid="{30C6D628-A696-4FFF-BFB2-78650144E36C}"/>
    <cellStyle name="20% - Ênfase4 10 2 2 3" xfId="7428" xr:uid="{35ED77D4-F0C5-422B-B0D1-FEF8190C5D6B}"/>
    <cellStyle name="20% - Ênfase4 10 2 2 3 2" xfId="15705" xr:uid="{9D43A301-FFB0-4EC2-9514-9A1240BDE1CB}"/>
    <cellStyle name="20% - Ênfase4 10 2 2 3 2 2" xfId="32160" xr:uid="{45270CB6-0BA6-477B-BB4C-9778BFA05287}"/>
    <cellStyle name="20% - Ênfase4 10 2 2 3 3" xfId="24123" xr:uid="{37073BDF-6414-4D67-AAEE-DC4E24F6FFFE}"/>
    <cellStyle name="20% - Ênfase4 10 2 2 4" xfId="3369" xr:uid="{CF94873F-3408-41F8-BAC4-5D94EFEBDDFC}"/>
    <cellStyle name="20% - Ênfase4 10 2 2 4 2" xfId="11646" xr:uid="{3D494BA9-C6C8-48CC-81DE-EE89A767B27B}"/>
    <cellStyle name="20% - Ênfase4 10 2 2 4 2 2" xfId="28156" xr:uid="{4B0F2396-1826-40DD-BB53-B00DE98935E1}"/>
    <cellStyle name="20% - Ênfase4 10 2 2 4 3" xfId="20119" xr:uid="{417A89A9-AA6C-4CD8-A573-53F88BE4E441}"/>
    <cellStyle name="20% - Ênfase4 10 2 2 5" xfId="9597" xr:uid="{4B13DF5F-9BE5-489F-AA4F-07D4A4EFB399}"/>
    <cellStyle name="20% - Ênfase4 10 2 2 5 2" xfId="26141" xr:uid="{C7302FD4-498D-4ACF-B25A-69378702A95E}"/>
    <cellStyle name="20% - Ênfase4 10 2 2 6" xfId="18102" xr:uid="{6ECFAB88-3C48-4173-87B8-5506559E8AFA}"/>
    <cellStyle name="20% - Ênfase4 10 2 3" xfId="804" xr:uid="{88E3F528-F80A-4104-B36F-2C848E8847DC}"/>
    <cellStyle name="20% - Ênfase4 10 2 3 2" xfId="4907" xr:uid="{D60C30F6-B745-44E4-92E3-696EB0BE021C}"/>
    <cellStyle name="20% - Ênfase4 10 2 3 2 2" xfId="13184" xr:uid="{A2093964-227D-4178-9CD7-ABCA0587154A}"/>
    <cellStyle name="20% - Ênfase4 10 2 3 2 2 2" xfId="29664" xr:uid="{B7EC5ABA-1C7C-4EE0-A721-EA63D4E27212}"/>
    <cellStyle name="20% - Ênfase4 10 2 3 2 3" xfId="21627" xr:uid="{66DD6603-0CC2-42C6-BBB0-E1ACC728D8C0}"/>
    <cellStyle name="20% - Ênfase4 10 2 3 3" xfId="6932" xr:uid="{895B1BA8-473F-4781-8D79-C9AE60C76E1D}"/>
    <cellStyle name="20% - Ênfase4 10 2 3 3 2" xfId="15209" xr:uid="{3332092D-F44F-4B97-AC18-7557D3DA39B7}"/>
    <cellStyle name="20% - Ênfase4 10 2 3 3 2 2" xfId="31664" xr:uid="{5CC7A5E2-B5A1-49BC-AF5E-9FCAA6C5BBF1}"/>
    <cellStyle name="20% - Ênfase4 10 2 3 3 3" xfId="23627" xr:uid="{F0A39778-B6B3-430C-A27A-669CCD09A511}"/>
    <cellStyle name="20% - Ênfase4 10 2 3 4" xfId="2864" xr:uid="{A3E3A184-883C-4483-8EB5-A896BFCB98BE}"/>
    <cellStyle name="20% - Ênfase4 10 2 3 4 2" xfId="11141" xr:uid="{C0D45E8F-61D2-478D-AAD2-2BDA99F71844}"/>
    <cellStyle name="20% - Ênfase4 10 2 3 4 2 2" xfId="27652" xr:uid="{C558D642-6762-4A72-A56F-F394552C19C3}"/>
    <cellStyle name="20% - Ênfase4 10 2 3 4 3" xfId="19615" xr:uid="{D5B6B065-B976-44F2-A104-EDC00ECAF778}"/>
    <cellStyle name="20% - Ênfase4 10 2 3 5" xfId="9093" xr:uid="{EAC6E597-C984-4C37-B671-762EE256F1F7}"/>
    <cellStyle name="20% - Ênfase4 10 2 3 5 2" xfId="25637" xr:uid="{DA2CC68D-058F-4AF1-B511-19EA61502AC7}"/>
    <cellStyle name="20% - Ênfase4 10 2 3 6" xfId="17595" xr:uid="{2CD2A36E-FC59-4E0B-A628-24F01CF954FF}"/>
    <cellStyle name="20% - Ênfase4 10 2 4" xfId="1854" xr:uid="{33EEAA17-06AB-4BE7-8D84-1D623E37BCC7}"/>
    <cellStyle name="20% - Ênfase4 10 2 4 2" xfId="5940" xr:uid="{4BCE2E95-9D4F-48F4-B1C7-59D4D8BE5731}"/>
    <cellStyle name="20% - Ênfase4 10 2 4 2 2" xfId="14217" xr:uid="{DD3CC583-D324-4845-BA03-400EB2B6270D}"/>
    <cellStyle name="20% - Ênfase4 10 2 4 2 2 2" xfId="30672" xr:uid="{46938F90-DE19-42BC-932F-7F1D39DBAE15}"/>
    <cellStyle name="20% - Ênfase4 10 2 4 2 3" xfId="22635" xr:uid="{9F904182-ACB9-41A3-8979-4B93D87EB641}"/>
    <cellStyle name="20% - Ênfase4 10 2 4 3" xfId="7940" xr:uid="{5B753EDF-2D0E-46A8-B438-2DD006FF4A59}"/>
    <cellStyle name="20% - Ênfase4 10 2 4 3 2" xfId="16217" xr:uid="{82D11A95-38C3-4645-8877-5D654FCD3B1E}"/>
    <cellStyle name="20% - Ênfase4 10 2 4 3 2 2" xfId="32672" xr:uid="{BDAE0E94-10D2-4B27-8273-B64D4D1A82F9}"/>
    <cellStyle name="20% - Ênfase4 10 2 4 3 3" xfId="24635" xr:uid="{A42385EF-30A0-471C-A151-68981F36C689}"/>
    <cellStyle name="20% - Ênfase4 10 2 4 4" xfId="3907" xr:uid="{16BDED49-32AF-46C6-8D92-DAAA56BFDC5B}"/>
    <cellStyle name="20% - Ênfase4 10 2 4 4 2" xfId="12184" xr:uid="{1B5380F1-DDB1-413B-A94B-B5C445C9E973}"/>
    <cellStyle name="20% - Ênfase4 10 2 4 4 2 2" xfId="28669" xr:uid="{073F2C8A-0CD0-4C48-9D4B-9A093FC3D0F4}"/>
    <cellStyle name="20% - Ênfase4 10 2 4 4 3" xfId="20632" xr:uid="{BFEA46C0-EC24-4DC4-BEE1-81DC5C1DE7CC}"/>
    <cellStyle name="20% - Ênfase4 10 2 4 5" xfId="10135" xr:uid="{0D596151-6B4A-4508-96C9-0E2C125FECAF}"/>
    <cellStyle name="20% - Ênfase4 10 2 4 5 2" xfId="26654" xr:uid="{E163187D-EAB3-44BF-B0CF-F80E4F4FAA3C}"/>
    <cellStyle name="20% - Ênfase4 10 2 4 6" xfId="18616" xr:uid="{220C4301-89A5-43E6-B7E2-BE37B8C5DACE}"/>
    <cellStyle name="20% - Ênfase4 10 2 5" xfId="4403" xr:uid="{8E902B3F-0E4A-4BCC-A092-4E8813CA00B8}"/>
    <cellStyle name="20% - Ênfase4 10 2 5 2" xfId="12680" xr:uid="{4B11C7F6-A612-4D84-91D2-DBB14FC04B04}"/>
    <cellStyle name="20% - Ênfase4 10 2 5 2 2" xfId="29165" xr:uid="{477460BD-D6F3-4788-BF2C-2D6F3AEEB3BC}"/>
    <cellStyle name="20% - Ênfase4 10 2 5 3" xfId="21128" xr:uid="{270746CA-2735-499B-B7BA-BEF3B4DDC3AA}"/>
    <cellStyle name="20% - Ênfase4 10 2 6" xfId="6434" xr:uid="{36940177-58F0-4CDB-BABA-688B62E19FC9}"/>
    <cellStyle name="20% - Ênfase4 10 2 6 2" xfId="14711" xr:uid="{C3A03737-F4B3-4A0B-A752-A1E51AAE1D3D}"/>
    <cellStyle name="20% - Ênfase4 10 2 6 2 2" xfId="31166" xr:uid="{AA28A96F-0EF6-41FF-8A87-0A50DB594B63}"/>
    <cellStyle name="20% - Ênfase4 10 2 6 3" xfId="23129" xr:uid="{4C0AB6AD-3DCC-4D9E-92A0-208B2D003082}"/>
    <cellStyle name="20% - Ênfase4 10 2 7" xfId="2355" xr:uid="{AED107DF-4E6D-4108-881A-88537723C103}"/>
    <cellStyle name="20% - Ênfase4 10 2 7 2" xfId="10632" xr:uid="{597B8B7E-F895-4F99-8AF9-3542F73C1612}"/>
    <cellStyle name="20% - Ênfase4 10 2 7 2 2" xfId="27150" xr:uid="{BDE2EA42-AD0E-4180-B394-29B37CDCC11B}"/>
    <cellStyle name="20% - Ênfase4 10 2 7 3" xfId="19113" xr:uid="{68E366FC-9D42-45A8-B012-5B711174625E}"/>
    <cellStyle name="20% - Ênfase4 10 2 8" xfId="8586" xr:uid="{9237648F-5B28-4765-8783-7E0061741135}"/>
    <cellStyle name="20% - Ênfase4 10 2 8 2" xfId="25135" xr:uid="{1044A5E0-723C-485D-99A0-AC8E73011D65}"/>
    <cellStyle name="20% - Ênfase4 10 2 9" xfId="17085" xr:uid="{5A5AABA0-8A55-4C52-A9A1-4EDA6F1E8512}"/>
    <cellStyle name="20% - Ênfase4 10 3" xfId="1311" xr:uid="{3BC77343-99D4-42EE-8A66-E0A9914E1B32}"/>
    <cellStyle name="20% - Ênfase4 10 3 2" xfId="5401" xr:uid="{C567DC90-9AD0-4254-869A-4251E96446C4}"/>
    <cellStyle name="20% - Ênfase4 10 3 2 2" xfId="13678" xr:uid="{195759AA-1A1D-4F0F-9738-FD4E9A569E4C}"/>
    <cellStyle name="20% - Ênfase4 10 3 2 2 2" xfId="30158" xr:uid="{E8AE4AD6-CE0B-4C37-85B9-564980543A71}"/>
    <cellStyle name="20% - Ênfase4 10 3 2 3" xfId="22121" xr:uid="{14B78F7A-BC16-438A-8C00-B0EAB1482970}"/>
    <cellStyle name="20% - Ênfase4 10 3 3" xfId="7426" xr:uid="{11733E87-FD33-4455-8EB5-C06A23E9C14D}"/>
    <cellStyle name="20% - Ênfase4 10 3 3 2" xfId="15703" xr:uid="{A6FE1350-3F5F-425C-B83C-48A217AFB699}"/>
    <cellStyle name="20% - Ênfase4 10 3 3 2 2" xfId="32158" xr:uid="{B37BEDE2-1C80-43D7-B98C-E5B8269241C1}"/>
    <cellStyle name="20% - Ênfase4 10 3 3 3" xfId="24121" xr:uid="{7645FD13-4DD5-48EF-B700-7B5C2CA54D03}"/>
    <cellStyle name="20% - Ênfase4 10 3 4" xfId="3367" xr:uid="{9AE186F5-B644-43A9-AF02-27B1F99B0365}"/>
    <cellStyle name="20% - Ênfase4 10 3 4 2" xfId="11644" xr:uid="{66FC7424-5EF0-46E4-8F47-397B0DEE3E5A}"/>
    <cellStyle name="20% - Ênfase4 10 3 4 2 2" xfId="28154" xr:uid="{9752E703-5E01-4289-964B-C2CE65258055}"/>
    <cellStyle name="20% - Ênfase4 10 3 4 3" xfId="20117" xr:uid="{0A0DC542-8C05-472E-AEBA-BDE172A6A870}"/>
    <cellStyle name="20% - Ênfase4 10 3 5" xfId="9595" xr:uid="{3D93A676-60A2-4B9A-B076-619A079784C0}"/>
    <cellStyle name="20% - Ênfase4 10 3 5 2" xfId="26139" xr:uid="{898D18E7-10DF-4612-B78B-90E2E203460E}"/>
    <cellStyle name="20% - Ênfase4 10 3 6" xfId="18100" xr:uid="{15A1AAF7-ACDE-407D-9682-EBDA8A8939B9}"/>
    <cellStyle name="20% - Ênfase4 10 4" xfId="802" xr:uid="{2895A06C-4647-4163-B175-4F44A9BCA164}"/>
    <cellStyle name="20% - Ênfase4 10 4 2" xfId="4905" xr:uid="{0FDF5E0F-F09C-4A8D-B2E8-6CFBEAC63CFD}"/>
    <cellStyle name="20% - Ênfase4 10 4 2 2" xfId="13182" xr:uid="{DD612DD7-353B-46FC-A159-C7C13AFF63FC}"/>
    <cellStyle name="20% - Ênfase4 10 4 2 2 2" xfId="29662" xr:uid="{F9B01770-094C-4F4B-A0F7-0593F162D749}"/>
    <cellStyle name="20% - Ênfase4 10 4 2 3" xfId="21625" xr:uid="{75481193-C3C9-4384-B69A-5B325DC4080A}"/>
    <cellStyle name="20% - Ênfase4 10 4 3" xfId="6930" xr:uid="{4990C4AF-3FC7-4D7E-AE34-524610839B0D}"/>
    <cellStyle name="20% - Ênfase4 10 4 3 2" xfId="15207" xr:uid="{B0D6A305-C93C-422A-A091-9BE88587EFA4}"/>
    <cellStyle name="20% - Ênfase4 10 4 3 2 2" xfId="31662" xr:uid="{6D99235B-06E5-49AE-AC4B-866553DFFA17}"/>
    <cellStyle name="20% - Ênfase4 10 4 3 3" xfId="23625" xr:uid="{63314D53-A406-4B56-80CE-2F923545C004}"/>
    <cellStyle name="20% - Ênfase4 10 4 4" xfId="2862" xr:uid="{381093C1-6532-4705-A546-D2586A297747}"/>
    <cellStyle name="20% - Ênfase4 10 4 4 2" xfId="11139" xr:uid="{1EBCFE06-F76C-41BE-9CF2-D193F7E7BB68}"/>
    <cellStyle name="20% - Ênfase4 10 4 4 2 2" xfId="27650" xr:uid="{2AAC6695-CC7F-4E78-9CB1-0AC80C3984E9}"/>
    <cellStyle name="20% - Ênfase4 10 4 4 3" xfId="19613" xr:uid="{69218BAA-E8DF-4C23-9E6F-16286A0294AD}"/>
    <cellStyle name="20% - Ênfase4 10 4 5" xfId="9091" xr:uid="{504EFA9A-3629-4616-A2D1-058041C7D6A5}"/>
    <cellStyle name="20% - Ênfase4 10 4 5 2" xfId="25635" xr:uid="{1679BDCD-3867-4895-A6B8-0C0696ED800E}"/>
    <cellStyle name="20% - Ênfase4 10 4 6" xfId="17593" xr:uid="{721E80DC-4C66-41AD-AB22-8541A4B2BFB6}"/>
    <cellStyle name="20% - Ênfase4 10 5" xfId="1852" xr:uid="{0AA801EC-927A-4B3F-A6E7-4F21483D4B8C}"/>
    <cellStyle name="20% - Ênfase4 10 5 2" xfId="5938" xr:uid="{97AF3BE4-51C5-4164-A617-FD05303EBD1C}"/>
    <cellStyle name="20% - Ênfase4 10 5 2 2" xfId="14215" xr:uid="{7ED94521-E1A5-49D9-AF6E-265836EF5243}"/>
    <cellStyle name="20% - Ênfase4 10 5 2 2 2" xfId="30670" xr:uid="{EAE65C92-1E36-42B7-B224-9132FB47F8A5}"/>
    <cellStyle name="20% - Ênfase4 10 5 2 3" xfId="22633" xr:uid="{796A1241-2F26-4442-839C-D89F892670E5}"/>
    <cellStyle name="20% - Ênfase4 10 5 3" xfId="7938" xr:uid="{D13D24CE-DEA4-44A8-A61B-6A5F44707652}"/>
    <cellStyle name="20% - Ênfase4 10 5 3 2" xfId="16215" xr:uid="{0482682A-8989-423F-BAE6-8AFE4FC20024}"/>
    <cellStyle name="20% - Ênfase4 10 5 3 2 2" xfId="32670" xr:uid="{BA70CAD9-C4E2-48FB-B85A-FC3FEDD3AB41}"/>
    <cellStyle name="20% - Ênfase4 10 5 3 3" xfId="24633" xr:uid="{B8DA613A-E529-44B2-B94B-BB5DB93288D5}"/>
    <cellStyle name="20% - Ênfase4 10 5 4" xfId="3905" xr:uid="{03663BA1-C65F-4F3D-9C3E-64B203CD7FD9}"/>
    <cellStyle name="20% - Ênfase4 10 5 4 2" xfId="12182" xr:uid="{B6978702-399B-4E58-8450-2D2B445F6CAE}"/>
    <cellStyle name="20% - Ênfase4 10 5 4 2 2" xfId="28667" xr:uid="{35FDCC13-8639-49B5-9A77-7FE9DE82E177}"/>
    <cellStyle name="20% - Ênfase4 10 5 4 3" xfId="20630" xr:uid="{B3EB03EE-2F21-446D-8D18-D9A8510C5405}"/>
    <cellStyle name="20% - Ênfase4 10 5 5" xfId="10133" xr:uid="{D0EFBF6F-72CD-467E-BD9F-065CC9D07A62}"/>
    <cellStyle name="20% - Ênfase4 10 5 5 2" xfId="26652" xr:uid="{52758C5B-6A15-4344-8DB7-33C734C7A80D}"/>
    <cellStyle name="20% - Ênfase4 10 5 6" xfId="18614" xr:uid="{B7BA76A9-7C49-479D-B040-E74A556433AD}"/>
    <cellStyle name="20% - Ênfase4 10 6" xfId="4401" xr:uid="{CDF452C9-B2D1-4AB1-811E-B249663B4A99}"/>
    <cellStyle name="20% - Ênfase4 10 6 2" xfId="12678" xr:uid="{48C634B9-22E8-4637-A302-063E42B9B89A}"/>
    <cellStyle name="20% - Ênfase4 10 6 2 2" xfId="29163" xr:uid="{CFA69C5A-0389-4C3E-8775-32429FCD0DDB}"/>
    <cellStyle name="20% - Ênfase4 10 6 3" xfId="21126" xr:uid="{D34241D8-17D5-462E-983E-FAE0DD2E4B38}"/>
    <cellStyle name="20% - Ênfase4 10 7" xfId="6432" xr:uid="{951E099E-F96A-4FCB-9163-EF118727B016}"/>
    <cellStyle name="20% - Ênfase4 10 7 2" xfId="14709" xr:uid="{4AF269FB-5CBF-4CAA-AB0C-442907582C38}"/>
    <cellStyle name="20% - Ênfase4 10 7 2 2" xfId="31164" xr:uid="{520877EF-1A30-4CAE-BBB4-7BAA0E2D2393}"/>
    <cellStyle name="20% - Ênfase4 10 7 3" xfId="23127" xr:uid="{4EA9BF47-40E4-4DA9-921B-475CA316F33B}"/>
    <cellStyle name="20% - Ênfase4 10 8" xfId="2353" xr:uid="{DB552B0C-364A-425D-9DD2-BAFC8A4A76AC}"/>
    <cellStyle name="20% - Ênfase4 10 8 2" xfId="10630" xr:uid="{F9970FD0-8CCE-4126-8A57-42AFD1420DE0}"/>
    <cellStyle name="20% - Ênfase4 10 8 2 2" xfId="27148" xr:uid="{96C9C7D6-979A-476E-B483-51F5451DC50A}"/>
    <cellStyle name="20% - Ênfase4 10 8 3" xfId="19111" xr:uid="{2721B9E1-6FFA-48F7-A460-A594E1080366}"/>
    <cellStyle name="20% - Ênfase4 10 9" xfId="8584" xr:uid="{117E7364-6A47-4343-9F5A-65C9C9CDDF5E}"/>
    <cellStyle name="20% - Ênfase4 10 9 2" xfId="25133" xr:uid="{4BAA0E52-843A-44FF-8056-400DDA507D93}"/>
    <cellStyle name="20% - Ênfase4 11" xfId="221" xr:uid="{BA4FA2E6-9DC7-4ACD-9110-D340E90368AB}"/>
    <cellStyle name="20% - Ênfase4 11 2" xfId="1314" xr:uid="{495C43E9-E0BA-44D3-BBC3-E2169BA4F171}"/>
    <cellStyle name="20% - Ênfase4 11 2 2" xfId="5404" xr:uid="{7B385456-C5BE-4816-8783-523C3AE6680D}"/>
    <cellStyle name="20% - Ênfase4 11 2 2 2" xfId="13681" xr:uid="{97A370AE-41C3-4C2D-959E-1A538DC042C0}"/>
    <cellStyle name="20% - Ênfase4 11 2 2 2 2" xfId="30161" xr:uid="{C02FE1DE-E289-4A39-BF61-30F46BBB780B}"/>
    <cellStyle name="20% - Ênfase4 11 2 2 3" xfId="22124" xr:uid="{E4B9E30F-8BF5-4EDB-988F-47D1A36C0A9F}"/>
    <cellStyle name="20% - Ênfase4 11 2 3" xfId="7429" xr:uid="{97462B0A-F123-4B62-BB2F-353702AC7A22}"/>
    <cellStyle name="20% - Ênfase4 11 2 3 2" xfId="15706" xr:uid="{93587468-C64C-4C21-AE5E-E1E7E7E181CA}"/>
    <cellStyle name="20% - Ênfase4 11 2 3 2 2" xfId="32161" xr:uid="{D82E0456-BDFB-43C6-9AE8-440378F6254E}"/>
    <cellStyle name="20% - Ênfase4 11 2 3 3" xfId="24124" xr:uid="{7E8A417E-A0C9-4E02-BC14-F6420EA0A87F}"/>
    <cellStyle name="20% - Ênfase4 11 2 4" xfId="3370" xr:uid="{E38E3C2A-AC2D-47C5-9E6F-07EB25DB054E}"/>
    <cellStyle name="20% - Ênfase4 11 2 4 2" xfId="11647" xr:uid="{01D88AA5-F481-4D35-A860-39804FC81D6F}"/>
    <cellStyle name="20% - Ênfase4 11 2 4 2 2" xfId="28157" xr:uid="{28DEE31B-8D1D-4802-991C-1C4F4529FE7B}"/>
    <cellStyle name="20% - Ênfase4 11 2 4 3" xfId="20120" xr:uid="{FE02C452-62F4-4F5A-B681-B152BBDEC266}"/>
    <cellStyle name="20% - Ênfase4 11 2 5" xfId="9598" xr:uid="{DF8D6D05-A46C-4E4A-A28D-0C8845AC8005}"/>
    <cellStyle name="20% - Ênfase4 11 2 5 2" xfId="26142" xr:uid="{F57D7D87-DF33-4CD2-9B8E-3BAB664C8CA8}"/>
    <cellStyle name="20% - Ênfase4 11 2 6" xfId="18103" xr:uid="{AE3A2AE7-3F05-4AF8-A966-91E73B2B28DA}"/>
    <cellStyle name="20% - Ênfase4 11 3" xfId="805" xr:uid="{101BB7AA-0AE2-44EF-A04D-F2FDA3F8D9F4}"/>
    <cellStyle name="20% - Ênfase4 11 3 2" xfId="4908" xr:uid="{E6376C1D-3063-4876-A585-8F09FABF838B}"/>
    <cellStyle name="20% - Ênfase4 11 3 2 2" xfId="13185" xr:uid="{00CEB011-10AB-4E49-8148-954D227D4211}"/>
    <cellStyle name="20% - Ênfase4 11 3 2 2 2" xfId="29665" xr:uid="{95244C94-339B-4684-A7E3-53E10842F5D3}"/>
    <cellStyle name="20% - Ênfase4 11 3 2 3" xfId="21628" xr:uid="{886E0430-C7F7-4D37-A667-C82700E29323}"/>
    <cellStyle name="20% - Ênfase4 11 3 3" xfId="6933" xr:uid="{C1EF3155-9222-44E4-93D7-79A432556308}"/>
    <cellStyle name="20% - Ênfase4 11 3 3 2" xfId="15210" xr:uid="{C1054494-3595-48D5-8F2C-FA3441941100}"/>
    <cellStyle name="20% - Ênfase4 11 3 3 2 2" xfId="31665" xr:uid="{98CF36FC-4E78-4AC4-ADC1-D30BC53AD2B3}"/>
    <cellStyle name="20% - Ênfase4 11 3 3 3" xfId="23628" xr:uid="{7E2C5BBC-11CF-466E-8CD1-8DC7DC450BCB}"/>
    <cellStyle name="20% - Ênfase4 11 3 4" xfId="2865" xr:uid="{80A84BFE-B714-41DA-A7FB-0B89CE415C16}"/>
    <cellStyle name="20% - Ênfase4 11 3 4 2" xfId="11142" xr:uid="{803ABD74-1CB9-40FA-9E26-32E4D0502CA2}"/>
    <cellStyle name="20% - Ênfase4 11 3 4 2 2" xfId="27653" xr:uid="{4B395D39-4B1D-4EFE-82DD-13FCDF2F0676}"/>
    <cellStyle name="20% - Ênfase4 11 3 4 3" xfId="19616" xr:uid="{FF3A8C2C-F578-4C7B-A446-D28797532CCA}"/>
    <cellStyle name="20% - Ênfase4 11 3 5" xfId="9094" xr:uid="{423DF8FC-7B2A-4489-B66C-765858F109A9}"/>
    <cellStyle name="20% - Ênfase4 11 3 5 2" xfId="25638" xr:uid="{58FC7BE8-AB0A-4234-8394-6E78DCA8EAE7}"/>
    <cellStyle name="20% - Ênfase4 11 3 6" xfId="17596" xr:uid="{09F3B1C7-5A2C-4F6D-81A1-2F0C1C3C93F3}"/>
    <cellStyle name="20% - Ênfase4 11 4" xfId="1855" xr:uid="{7436C1AB-BCED-4EC9-975A-FB801FC3138F}"/>
    <cellStyle name="20% - Ênfase4 11 4 2" xfId="5941" xr:uid="{BF1C54EF-9F47-43E5-8313-CF993C73378D}"/>
    <cellStyle name="20% - Ênfase4 11 4 2 2" xfId="14218" xr:uid="{C0432835-D06B-4F70-989A-F56425128D7B}"/>
    <cellStyle name="20% - Ênfase4 11 4 2 2 2" xfId="30673" xr:uid="{4A3733C7-CB64-4555-B204-DA77495850D7}"/>
    <cellStyle name="20% - Ênfase4 11 4 2 3" xfId="22636" xr:uid="{2FA1CAEA-B7D2-4974-9575-5599B26F0407}"/>
    <cellStyle name="20% - Ênfase4 11 4 3" xfId="7941" xr:uid="{257B94BB-FCC8-4DCD-90CE-1C745B16BB0E}"/>
    <cellStyle name="20% - Ênfase4 11 4 3 2" xfId="16218" xr:uid="{0B865082-9430-49F4-AEE9-D3D9F65D1C74}"/>
    <cellStyle name="20% - Ênfase4 11 4 3 2 2" xfId="32673" xr:uid="{2FEC2C28-9E42-4A01-BA86-AF20785F77DD}"/>
    <cellStyle name="20% - Ênfase4 11 4 3 3" xfId="24636" xr:uid="{6ABEFF25-7EC5-4BA8-BA89-82F2B3AA0016}"/>
    <cellStyle name="20% - Ênfase4 11 4 4" xfId="3908" xr:uid="{ACACDECA-DDE1-40DD-9841-33CE8ABE9C05}"/>
    <cellStyle name="20% - Ênfase4 11 4 4 2" xfId="12185" xr:uid="{AD695CFE-91EE-4877-BB79-C847D010596A}"/>
    <cellStyle name="20% - Ênfase4 11 4 4 2 2" xfId="28670" xr:uid="{41A9FE7F-6249-4CFE-90F9-2B3C09CB5508}"/>
    <cellStyle name="20% - Ênfase4 11 4 4 3" xfId="20633" xr:uid="{1632FA50-F7C9-4C65-BF34-EE5A8770A5A7}"/>
    <cellStyle name="20% - Ênfase4 11 4 5" xfId="10136" xr:uid="{2982B620-D3C0-4C30-9F79-77365D102108}"/>
    <cellStyle name="20% - Ênfase4 11 4 5 2" xfId="26655" xr:uid="{6D1D6ABF-CA54-4406-A778-E3DAD5520079}"/>
    <cellStyle name="20% - Ênfase4 11 4 6" xfId="18617" xr:uid="{63F86124-220E-4229-B878-976C299D5A8D}"/>
    <cellStyle name="20% - Ênfase4 11 5" xfId="4404" xr:uid="{52718650-FA2E-493A-B53B-1F9D91E91402}"/>
    <cellStyle name="20% - Ênfase4 11 5 2" xfId="12681" xr:uid="{E988476B-CF22-4772-9C69-3B8A76CF7A95}"/>
    <cellStyle name="20% - Ênfase4 11 5 2 2" xfId="29166" xr:uid="{A2D33978-F142-458E-A321-0A8EF0041B0B}"/>
    <cellStyle name="20% - Ênfase4 11 5 3" xfId="21129" xr:uid="{38058CED-08EC-4272-A62C-412EB47CB6FE}"/>
    <cellStyle name="20% - Ênfase4 11 6" xfId="6435" xr:uid="{11D643CD-8773-4EAC-BBE0-E97BFE322E88}"/>
    <cellStyle name="20% - Ênfase4 11 6 2" xfId="14712" xr:uid="{8E3D9CEC-43B5-4BDC-9388-D2D2D9B0CD86}"/>
    <cellStyle name="20% - Ênfase4 11 6 2 2" xfId="31167" xr:uid="{E4EB9886-E29B-494E-A250-417C93100393}"/>
    <cellStyle name="20% - Ênfase4 11 6 3" xfId="23130" xr:uid="{5AD497C9-4D16-46B1-8F43-1386D98936EF}"/>
    <cellStyle name="20% - Ênfase4 11 7" xfId="2356" xr:uid="{0F54F1E8-F7F7-4C7E-99C4-EE91DAA5BDD3}"/>
    <cellStyle name="20% - Ênfase4 11 7 2" xfId="10633" xr:uid="{C396DEBD-A388-454C-A590-EF029BA2B41A}"/>
    <cellStyle name="20% - Ênfase4 11 7 2 2" xfId="27151" xr:uid="{7EAC0942-E8A1-42D7-93C4-63BF1D1DBD39}"/>
    <cellStyle name="20% - Ênfase4 11 7 3" xfId="19114" xr:uid="{3AB33328-60D0-458F-82D9-58A2FCD5EA20}"/>
    <cellStyle name="20% - Ênfase4 11 8" xfId="8587" xr:uid="{F1C4227C-2669-4EFA-9102-73BFF45D7078}"/>
    <cellStyle name="20% - Ênfase4 11 8 2" xfId="25136" xr:uid="{F4B14582-09C1-4CB0-88C3-D7F4FDB0ADC4}"/>
    <cellStyle name="20% - Ênfase4 11 9" xfId="17086" xr:uid="{877ABFC8-9984-4C76-B0F8-B52A994D653B}"/>
    <cellStyle name="20% - Ênfase4 12" xfId="224" xr:uid="{B5D80957-AC06-4E9A-8929-EAEC15D82490}"/>
    <cellStyle name="20% - Ênfase4 12 2" xfId="1317" xr:uid="{E25F90AC-BC47-4A83-B43A-E7D148638D3D}"/>
    <cellStyle name="20% - Ênfase4 12 2 2" xfId="5407" xr:uid="{01DB6272-F8DF-4EDB-BB62-AE8F8FDA9624}"/>
    <cellStyle name="20% - Ênfase4 12 2 2 2" xfId="13684" xr:uid="{686A9841-7806-4D23-8E7C-A8C0B74C44D2}"/>
    <cellStyle name="20% - Ênfase4 12 2 2 2 2" xfId="30164" xr:uid="{57BD2390-C82A-4148-AEC5-538368E4492A}"/>
    <cellStyle name="20% - Ênfase4 12 2 2 3" xfId="22127" xr:uid="{290E254E-FB96-40C8-AC37-E2858C16BB99}"/>
    <cellStyle name="20% - Ênfase4 12 2 3" xfId="7432" xr:uid="{A38772C2-9577-4B47-87F7-E0BA66174B0B}"/>
    <cellStyle name="20% - Ênfase4 12 2 3 2" xfId="15709" xr:uid="{71E4EC0D-E46A-411F-8F8A-CC3156897F52}"/>
    <cellStyle name="20% - Ênfase4 12 2 3 2 2" xfId="32164" xr:uid="{D9FB70CD-8802-415B-B236-5833DB51F63B}"/>
    <cellStyle name="20% - Ênfase4 12 2 3 3" xfId="24127" xr:uid="{7499E52F-E82B-4306-96DB-1F7B57E1B634}"/>
    <cellStyle name="20% - Ênfase4 12 2 4" xfId="3373" xr:uid="{8EB0194E-7307-472B-96FA-4844ED7109C5}"/>
    <cellStyle name="20% - Ênfase4 12 2 4 2" xfId="11650" xr:uid="{3FA4E7E5-8734-4F99-AEF2-381B9DCC63FD}"/>
    <cellStyle name="20% - Ênfase4 12 2 4 2 2" xfId="28160" xr:uid="{5C6025F9-6557-42BF-AA0F-3913090278C0}"/>
    <cellStyle name="20% - Ênfase4 12 2 4 3" xfId="20123" xr:uid="{548765E2-A2E7-4ADF-8291-9D527AE378E9}"/>
    <cellStyle name="20% - Ênfase4 12 2 5" xfId="9601" xr:uid="{FD4F3947-D362-4288-AE84-C27D05A53278}"/>
    <cellStyle name="20% - Ênfase4 12 2 5 2" xfId="26145" xr:uid="{5D6B871D-5165-432F-861F-B671E9513FA4}"/>
    <cellStyle name="20% - Ênfase4 12 2 6" xfId="18106" xr:uid="{8053AFB1-C54C-4767-89E6-D22813663E59}"/>
    <cellStyle name="20% - Ênfase4 12 3" xfId="808" xr:uid="{40E1477A-3FE7-4F10-89A4-76651B6DA10D}"/>
    <cellStyle name="20% - Ênfase4 12 3 2" xfId="4911" xr:uid="{C5E4214D-6150-48CC-83F7-031EC3E9D123}"/>
    <cellStyle name="20% - Ênfase4 12 3 2 2" xfId="13188" xr:uid="{1AF3DA0D-C04E-4E5D-B4B6-1E51104771AE}"/>
    <cellStyle name="20% - Ênfase4 12 3 2 2 2" xfId="29668" xr:uid="{9C7DE449-C48A-4F38-B23B-0C8C321C34B5}"/>
    <cellStyle name="20% - Ênfase4 12 3 2 3" xfId="21631" xr:uid="{22A9C553-7201-49DB-B3A8-D98FADD4DC6C}"/>
    <cellStyle name="20% - Ênfase4 12 3 3" xfId="6936" xr:uid="{E5CBD249-0A75-44D9-AAB6-094AD3D049AF}"/>
    <cellStyle name="20% - Ênfase4 12 3 3 2" xfId="15213" xr:uid="{6DF8637A-379D-42BB-A98B-063F5267C85E}"/>
    <cellStyle name="20% - Ênfase4 12 3 3 2 2" xfId="31668" xr:uid="{86286CAD-DC2E-43D9-87C7-314ED797F452}"/>
    <cellStyle name="20% - Ênfase4 12 3 3 3" xfId="23631" xr:uid="{6B2A429C-6EA6-454C-AD96-5746A121FF80}"/>
    <cellStyle name="20% - Ênfase4 12 3 4" xfId="2868" xr:uid="{E497FCB8-3EF3-424B-8057-4DDE4DFDD36F}"/>
    <cellStyle name="20% - Ênfase4 12 3 4 2" xfId="11145" xr:uid="{4B9914AA-C855-4F44-A553-DC945AF8355B}"/>
    <cellStyle name="20% - Ênfase4 12 3 4 2 2" xfId="27656" xr:uid="{FE27FDEA-7F21-457A-904A-AAAA029B0F95}"/>
    <cellStyle name="20% - Ênfase4 12 3 4 3" xfId="19619" xr:uid="{8F9DEFEA-6F37-41CE-8C57-1CC01ED444C8}"/>
    <cellStyle name="20% - Ênfase4 12 3 5" xfId="9097" xr:uid="{42733B29-D22F-4F64-A1BA-E09EE55666D7}"/>
    <cellStyle name="20% - Ênfase4 12 3 5 2" xfId="25641" xr:uid="{DA99CF12-FA61-46E5-89B6-5AB7931E5A25}"/>
    <cellStyle name="20% - Ênfase4 12 3 6" xfId="17599" xr:uid="{E9E84FCB-EAF0-46F8-94EA-19347C61CC59}"/>
    <cellStyle name="20% - Ênfase4 12 4" xfId="1858" xr:uid="{B4E36FC8-F646-4DCF-916B-D6E482EF1512}"/>
    <cellStyle name="20% - Ênfase4 12 4 2" xfId="5944" xr:uid="{6F9F6EDE-D18C-4A85-9213-A97F14A95CFF}"/>
    <cellStyle name="20% - Ênfase4 12 4 2 2" xfId="14221" xr:uid="{846E946D-7982-47BE-BC43-A870A53A2794}"/>
    <cellStyle name="20% - Ênfase4 12 4 2 2 2" xfId="30676" xr:uid="{E3F27AEC-67DD-4272-B358-4D27F6F807E9}"/>
    <cellStyle name="20% - Ênfase4 12 4 2 3" xfId="22639" xr:uid="{13F941C9-100A-460D-90FD-A4AC66220F74}"/>
    <cellStyle name="20% - Ênfase4 12 4 3" xfId="7944" xr:uid="{772242E1-D260-49EF-8FF8-44F63C71CF04}"/>
    <cellStyle name="20% - Ênfase4 12 4 3 2" xfId="16221" xr:uid="{F66D4AE4-0FD0-47DB-AF7D-1778124E2F1A}"/>
    <cellStyle name="20% - Ênfase4 12 4 3 2 2" xfId="32676" xr:uid="{3E904351-E0D5-4E9E-A195-A74FDE960397}"/>
    <cellStyle name="20% - Ênfase4 12 4 3 3" xfId="24639" xr:uid="{BDEE41F4-2341-4AEC-8E8B-D922C5560C52}"/>
    <cellStyle name="20% - Ênfase4 12 4 4" xfId="3911" xr:uid="{7333DD4C-4B63-41C4-9674-C5E8F3E2FB39}"/>
    <cellStyle name="20% - Ênfase4 12 4 4 2" xfId="12188" xr:uid="{CA67E99A-B7E9-4168-9655-99935533A26C}"/>
    <cellStyle name="20% - Ênfase4 12 4 4 2 2" xfId="28673" xr:uid="{E1532E2E-3BAD-4F97-80D5-8A3D22AF7879}"/>
    <cellStyle name="20% - Ênfase4 12 4 4 3" xfId="20636" xr:uid="{B735427C-BAF3-47FC-9A8D-A594C9E3268B}"/>
    <cellStyle name="20% - Ênfase4 12 4 5" xfId="10139" xr:uid="{201DD41C-07FA-40A6-8058-E2580C2E5B4C}"/>
    <cellStyle name="20% - Ênfase4 12 4 5 2" xfId="26658" xr:uid="{3B7B73B4-4F8F-4788-AD8B-0024A14E8FCB}"/>
    <cellStyle name="20% - Ênfase4 12 4 6" xfId="18620" xr:uid="{A6C93E8B-3415-4058-B21E-F475CE5C8A0F}"/>
    <cellStyle name="20% - Ênfase4 12 5" xfId="4407" xr:uid="{B77ED5C8-46A4-4A0B-B5F8-2A345BB5D4CA}"/>
    <cellStyle name="20% - Ênfase4 12 5 2" xfId="12684" xr:uid="{94122909-20C0-43BB-B697-077F2FFB6298}"/>
    <cellStyle name="20% - Ênfase4 12 5 2 2" xfId="29169" xr:uid="{05796A66-7C27-43F8-A283-E20677264533}"/>
    <cellStyle name="20% - Ênfase4 12 5 3" xfId="21132" xr:uid="{796FF0E6-0811-4182-80C0-DB6099D9B7F0}"/>
    <cellStyle name="20% - Ênfase4 12 6" xfId="6438" xr:uid="{1C6DB301-DEDC-4F21-8A51-C6FB69159A4A}"/>
    <cellStyle name="20% - Ênfase4 12 6 2" xfId="14715" xr:uid="{2C655162-092A-4D0A-AEE2-C3941BDA9D03}"/>
    <cellStyle name="20% - Ênfase4 12 6 2 2" xfId="31170" xr:uid="{C2EF3A09-5023-4A41-87FC-81705883EFE1}"/>
    <cellStyle name="20% - Ênfase4 12 6 3" xfId="23133" xr:uid="{62C7700A-C5DD-4CFC-AB2E-1F14E7CC1AC7}"/>
    <cellStyle name="20% - Ênfase4 12 7" xfId="2359" xr:uid="{BFC603B9-D235-4A0B-A860-42121CFB83CE}"/>
    <cellStyle name="20% - Ênfase4 12 7 2" xfId="10636" xr:uid="{AB452285-DF8D-4FEA-966F-96FBD6040B81}"/>
    <cellStyle name="20% - Ênfase4 12 7 2 2" xfId="27154" xr:uid="{37ABCF4D-177B-4E59-BD7C-8860580E4E58}"/>
    <cellStyle name="20% - Ênfase4 12 7 3" xfId="19117" xr:uid="{959CBC1B-F25B-40C9-B48D-96AF39A7EB37}"/>
    <cellStyle name="20% - Ênfase4 12 8" xfId="8590" xr:uid="{6B74111B-B275-4F4A-8DBC-C2B321FC4A30}"/>
    <cellStyle name="20% - Ênfase4 12 8 2" xfId="25139" xr:uid="{08872DEB-BF2C-4005-9969-163716867E43}"/>
    <cellStyle name="20% - Ênfase4 12 9" xfId="17089" xr:uid="{E9085E09-2088-4CF2-A68E-0AF3D50BF59A}"/>
    <cellStyle name="20% - Ênfase4 13" xfId="226" xr:uid="{3B034A6E-D12E-4B03-8635-DF04D11004AD}"/>
    <cellStyle name="20% - Ênfase4 13 2" xfId="1319" xr:uid="{D721C656-0092-42DC-AC85-7603E3BB506D}"/>
    <cellStyle name="20% - Ênfase4 13 2 2" xfId="5409" xr:uid="{D009E5DF-55FD-491B-AD74-54BE6606AFA5}"/>
    <cellStyle name="20% - Ênfase4 13 2 2 2" xfId="13686" xr:uid="{2715A55C-9FFD-4659-A889-6C242F9021BB}"/>
    <cellStyle name="20% - Ênfase4 13 2 2 2 2" xfId="30166" xr:uid="{736DB527-38BC-4E2B-8D7B-091E27607836}"/>
    <cellStyle name="20% - Ênfase4 13 2 2 3" xfId="22129" xr:uid="{18F381F9-CAD3-4463-ADDA-6F160FD14F8B}"/>
    <cellStyle name="20% - Ênfase4 13 2 3" xfId="7434" xr:uid="{41118045-54D2-45C1-A699-328D152CEFD0}"/>
    <cellStyle name="20% - Ênfase4 13 2 3 2" xfId="15711" xr:uid="{F1C41EF0-CF75-4053-A38F-BC23B14A0E47}"/>
    <cellStyle name="20% - Ênfase4 13 2 3 2 2" xfId="32166" xr:uid="{67EE54DA-E50B-4FCC-98E8-1E8186EBF382}"/>
    <cellStyle name="20% - Ênfase4 13 2 3 3" xfId="24129" xr:uid="{85FE9DCC-3BA7-4976-AA7D-AEF23C61D752}"/>
    <cellStyle name="20% - Ênfase4 13 2 4" xfId="3375" xr:uid="{9B4A21F5-4DD4-48B0-8397-53C1DFAEF876}"/>
    <cellStyle name="20% - Ênfase4 13 2 4 2" xfId="11652" xr:uid="{D9D44AC3-46C3-4161-9BD1-B91CE3E8E9A2}"/>
    <cellStyle name="20% - Ênfase4 13 2 4 2 2" xfId="28162" xr:uid="{8336228E-3775-4346-9517-CB1BDACCB947}"/>
    <cellStyle name="20% - Ênfase4 13 2 4 3" xfId="20125" xr:uid="{6FF9319D-5E59-4035-A476-7CB2E91ECD03}"/>
    <cellStyle name="20% - Ênfase4 13 2 5" xfId="9603" xr:uid="{A7A28D6D-51DF-4A7C-9E4A-16A99B300ECC}"/>
    <cellStyle name="20% - Ênfase4 13 2 5 2" xfId="26147" xr:uid="{EDDCC024-D3C9-4B7C-8DFC-A0F5CA54D9C4}"/>
    <cellStyle name="20% - Ênfase4 13 2 6" xfId="18108" xr:uid="{5E5E6A7E-4A01-4228-8337-B9B3D1B60056}"/>
    <cellStyle name="20% - Ênfase4 13 3" xfId="810" xr:uid="{9AF302D7-B70A-4B5A-AC83-4311B017B495}"/>
    <cellStyle name="20% - Ênfase4 13 3 2" xfId="4913" xr:uid="{11EC9EDB-713F-40B5-B0C0-5D2BC163F671}"/>
    <cellStyle name="20% - Ênfase4 13 3 2 2" xfId="13190" xr:uid="{1D6B9006-F6BF-4289-96A0-FE313717541B}"/>
    <cellStyle name="20% - Ênfase4 13 3 2 2 2" xfId="29670" xr:uid="{82545FD0-ECC3-4792-AA49-2A1137B87739}"/>
    <cellStyle name="20% - Ênfase4 13 3 2 3" xfId="21633" xr:uid="{25BF9DB8-DB37-4789-BB36-F31BD04FAB1A}"/>
    <cellStyle name="20% - Ênfase4 13 3 3" xfId="6938" xr:uid="{BDB7DC19-7BE7-484A-A54B-242785F22229}"/>
    <cellStyle name="20% - Ênfase4 13 3 3 2" xfId="15215" xr:uid="{AF069862-E137-477B-9090-1B6891876DA5}"/>
    <cellStyle name="20% - Ênfase4 13 3 3 2 2" xfId="31670" xr:uid="{6E10F054-B646-47E9-AA31-CFC1971A70A9}"/>
    <cellStyle name="20% - Ênfase4 13 3 3 3" xfId="23633" xr:uid="{BF6E53C5-EA5F-4274-B6BE-B0784E32F19A}"/>
    <cellStyle name="20% - Ênfase4 13 3 4" xfId="2870" xr:uid="{0454E51B-C6A5-433C-BA8C-5475599F0C89}"/>
    <cellStyle name="20% - Ênfase4 13 3 4 2" xfId="11147" xr:uid="{BF43EDDB-5EC7-46C6-8DDD-45EA8CB7D763}"/>
    <cellStyle name="20% - Ênfase4 13 3 4 2 2" xfId="27658" xr:uid="{3D5F8E52-2464-475C-AAE3-312D3C3D25C1}"/>
    <cellStyle name="20% - Ênfase4 13 3 4 3" xfId="19621" xr:uid="{5BA0CD86-1AE1-4A06-8EB3-80E13A506265}"/>
    <cellStyle name="20% - Ênfase4 13 3 5" xfId="9099" xr:uid="{76768EBF-84A2-4779-855E-4528985BC495}"/>
    <cellStyle name="20% - Ênfase4 13 3 5 2" xfId="25643" xr:uid="{B432F479-9CFB-4588-BA5E-8E25C72C63ED}"/>
    <cellStyle name="20% - Ênfase4 13 3 6" xfId="17601" xr:uid="{F790390E-1A99-4496-8B5A-0F0360C3C68E}"/>
    <cellStyle name="20% - Ênfase4 13 4" xfId="1860" xr:uid="{17BEE6E5-0F85-479B-9C2A-5E7C871C36EB}"/>
    <cellStyle name="20% - Ênfase4 13 4 2" xfId="5946" xr:uid="{8425384A-F77D-4D2E-B664-B03EF22EC60B}"/>
    <cellStyle name="20% - Ênfase4 13 4 2 2" xfId="14223" xr:uid="{2F605FCC-B676-48C4-9CE4-DD920DF035E1}"/>
    <cellStyle name="20% - Ênfase4 13 4 2 2 2" xfId="30678" xr:uid="{9970D7FB-5619-4C2F-9CEE-2E97019B8C19}"/>
    <cellStyle name="20% - Ênfase4 13 4 2 3" xfId="22641" xr:uid="{2DAA1EBE-761A-4C33-A686-F19251E0C544}"/>
    <cellStyle name="20% - Ênfase4 13 4 3" xfId="7946" xr:uid="{8566CFE2-1CA9-497A-BBAB-C9EB12704B07}"/>
    <cellStyle name="20% - Ênfase4 13 4 3 2" xfId="16223" xr:uid="{2E0E8C9C-7554-4BAC-A4BD-10FA5B5300C0}"/>
    <cellStyle name="20% - Ênfase4 13 4 3 2 2" xfId="32678" xr:uid="{2C4BE975-AA5F-4F5D-9017-029E20A42F5D}"/>
    <cellStyle name="20% - Ênfase4 13 4 3 3" xfId="24641" xr:uid="{EE82068B-F6B8-4C3E-8AC8-D4320FDF7779}"/>
    <cellStyle name="20% - Ênfase4 13 4 4" xfId="3913" xr:uid="{BEEEC088-6649-4789-992A-43C720A29277}"/>
    <cellStyle name="20% - Ênfase4 13 4 4 2" xfId="12190" xr:uid="{3527F034-F7CE-4A09-9A58-5834C1BE2C45}"/>
    <cellStyle name="20% - Ênfase4 13 4 4 2 2" xfId="28675" xr:uid="{296652A7-07F8-494F-ADCC-11862EFA00D8}"/>
    <cellStyle name="20% - Ênfase4 13 4 4 3" xfId="20638" xr:uid="{8F418E23-B80B-4BB7-B140-F57EA1499D1A}"/>
    <cellStyle name="20% - Ênfase4 13 4 5" xfId="10141" xr:uid="{6F525782-B05D-4511-9B7D-0EB1DC2A78CB}"/>
    <cellStyle name="20% - Ênfase4 13 4 5 2" xfId="26660" xr:uid="{5A02A02D-B2FA-46C7-A8DF-EEE32911F9C5}"/>
    <cellStyle name="20% - Ênfase4 13 4 6" xfId="18622" xr:uid="{816908F4-6FF7-4B0A-8C69-743295DAB667}"/>
    <cellStyle name="20% - Ênfase4 13 5" xfId="4409" xr:uid="{AA1C6E53-3188-496D-88E8-A1A1CE7AF625}"/>
    <cellStyle name="20% - Ênfase4 13 5 2" xfId="12686" xr:uid="{99F747FA-3698-4E92-B997-44C573F75246}"/>
    <cellStyle name="20% - Ênfase4 13 5 2 2" xfId="29171" xr:uid="{AD6145FA-CAE2-438A-A50E-0B44B45932B5}"/>
    <cellStyle name="20% - Ênfase4 13 5 3" xfId="21134" xr:uid="{63F7B485-13ED-48D2-8C0E-130178B1C8BD}"/>
    <cellStyle name="20% - Ênfase4 13 6" xfId="6440" xr:uid="{8A7A0F91-4E64-48A9-A598-CE1C7EAABA33}"/>
    <cellStyle name="20% - Ênfase4 13 6 2" xfId="14717" xr:uid="{45C5955E-29FD-4345-AC1C-C4236F8D2C27}"/>
    <cellStyle name="20% - Ênfase4 13 6 2 2" xfId="31172" xr:uid="{A8A445CB-C617-4276-8A09-EF203EB79DAA}"/>
    <cellStyle name="20% - Ênfase4 13 6 3" xfId="23135" xr:uid="{922FA2A1-5BDA-416D-AC13-9A9CC3F462D7}"/>
    <cellStyle name="20% - Ênfase4 13 7" xfId="2361" xr:uid="{3278E2DE-2154-4C16-8DA7-93F344913AA9}"/>
    <cellStyle name="20% - Ênfase4 13 7 2" xfId="10638" xr:uid="{429A9FC4-C8F0-4EB1-846D-982BF224D2F9}"/>
    <cellStyle name="20% - Ênfase4 13 7 2 2" xfId="27156" xr:uid="{A568322C-3E6F-4C88-8DAA-CBBE7C11DA61}"/>
    <cellStyle name="20% - Ênfase4 13 7 3" xfId="19119" xr:uid="{AF632F7C-DA88-43B2-8730-5C8F56DEE4E2}"/>
    <cellStyle name="20% - Ênfase4 13 8" xfId="8592" xr:uid="{872521A1-1311-49E2-93AD-E19A936F33F6}"/>
    <cellStyle name="20% - Ênfase4 13 8 2" xfId="25141" xr:uid="{882B4C06-E392-4511-A70B-C92F5E48E98F}"/>
    <cellStyle name="20% - Ênfase4 13 9" xfId="17091" xr:uid="{573940E0-C6FC-41FC-AD36-25B128D19E9F}"/>
    <cellStyle name="20% - Ênfase4 14" xfId="229" xr:uid="{5CFB0BA7-B0E1-4A67-BF9A-08250C1DD031}"/>
    <cellStyle name="20% - Ênfase4 14 2" xfId="1321" xr:uid="{6669DBA8-7955-4D13-9C6B-33945DFC2322}"/>
    <cellStyle name="20% - Ênfase4 14 2 2" xfId="5411" xr:uid="{48BCAA16-BEB1-4900-AE39-4B450C9013AD}"/>
    <cellStyle name="20% - Ênfase4 14 2 2 2" xfId="13688" xr:uid="{1158D891-EEE8-4D98-B8C2-5A22C8372460}"/>
    <cellStyle name="20% - Ênfase4 14 2 2 2 2" xfId="30168" xr:uid="{4CB8233E-BF2D-486B-9FE9-34C09F87E451}"/>
    <cellStyle name="20% - Ênfase4 14 2 2 3" xfId="22131" xr:uid="{A7C713CA-8CCA-40FB-84B8-053FC59C42E1}"/>
    <cellStyle name="20% - Ênfase4 14 2 3" xfId="7436" xr:uid="{DFAA20F0-0964-4A42-BFB8-89F9CC9D7E4A}"/>
    <cellStyle name="20% - Ênfase4 14 2 3 2" xfId="15713" xr:uid="{F01898E9-7417-4062-8932-18B306C170BD}"/>
    <cellStyle name="20% - Ênfase4 14 2 3 2 2" xfId="32168" xr:uid="{3882AF07-FF88-4835-8481-FD02BB9BA2EE}"/>
    <cellStyle name="20% - Ênfase4 14 2 3 3" xfId="24131" xr:uid="{869AE516-6C5C-4434-A1E4-BA49F187589E}"/>
    <cellStyle name="20% - Ênfase4 14 2 4" xfId="3377" xr:uid="{7DB94DBA-5B39-48BE-BE3A-2C90F84ECF7B}"/>
    <cellStyle name="20% - Ênfase4 14 2 4 2" xfId="11654" xr:uid="{1A37D124-F231-45CF-B923-A9CA011EA535}"/>
    <cellStyle name="20% - Ênfase4 14 2 4 2 2" xfId="28164" xr:uid="{5C3C9D3D-903D-4C7E-833E-A7C9CEE745F7}"/>
    <cellStyle name="20% - Ênfase4 14 2 4 3" xfId="20127" xr:uid="{A77AB015-9157-4D08-8CDB-0BC8862911D8}"/>
    <cellStyle name="20% - Ênfase4 14 2 5" xfId="9605" xr:uid="{51149769-5FB5-4121-BA49-CDF9F7A7C883}"/>
    <cellStyle name="20% - Ênfase4 14 2 5 2" xfId="26149" xr:uid="{6754115A-9023-44EC-B518-EB4C1C61CC18}"/>
    <cellStyle name="20% - Ênfase4 14 2 6" xfId="18110" xr:uid="{16DDF163-B99D-4415-93FA-2621D8593261}"/>
    <cellStyle name="20% - Ênfase4 14 3" xfId="812" xr:uid="{09353F14-A5E8-4B9A-936C-F649B11F2BFA}"/>
    <cellStyle name="20% - Ênfase4 14 3 2" xfId="4915" xr:uid="{7A00B755-A1C0-49D8-8474-9F835650FB28}"/>
    <cellStyle name="20% - Ênfase4 14 3 2 2" xfId="13192" xr:uid="{6235F3C1-0E3B-4719-91B0-C07ED98A2059}"/>
    <cellStyle name="20% - Ênfase4 14 3 2 2 2" xfId="29672" xr:uid="{D899D670-69DA-4E93-8D0A-E4A35FDBF016}"/>
    <cellStyle name="20% - Ênfase4 14 3 2 3" xfId="21635" xr:uid="{299B7373-3CCB-44DD-905F-9430DF40EB89}"/>
    <cellStyle name="20% - Ênfase4 14 3 3" xfId="6940" xr:uid="{92AC596A-13F9-42DB-A0C0-EDE610D64C1B}"/>
    <cellStyle name="20% - Ênfase4 14 3 3 2" xfId="15217" xr:uid="{1BE73D6A-C78E-4A70-A4CD-E154416B2E8D}"/>
    <cellStyle name="20% - Ênfase4 14 3 3 2 2" xfId="31672" xr:uid="{E3A63DA5-3297-43A3-92E0-E319EEEF9A66}"/>
    <cellStyle name="20% - Ênfase4 14 3 3 3" xfId="23635" xr:uid="{AF701909-0DC5-4A49-A2C0-93036B24A3A1}"/>
    <cellStyle name="20% - Ênfase4 14 3 4" xfId="2872" xr:uid="{3CEFE531-C3ED-4EAB-9CD7-833364822FF1}"/>
    <cellStyle name="20% - Ênfase4 14 3 4 2" xfId="11149" xr:uid="{12504162-D910-4563-8E3D-9E71E119B13F}"/>
    <cellStyle name="20% - Ênfase4 14 3 4 2 2" xfId="27660" xr:uid="{3B38C01D-C83C-434D-8FF0-E1CD093BD2F5}"/>
    <cellStyle name="20% - Ênfase4 14 3 4 3" xfId="19623" xr:uid="{986B81A2-574D-47EF-B0E2-4DBD7130AFA6}"/>
    <cellStyle name="20% - Ênfase4 14 3 5" xfId="9101" xr:uid="{CBCE112A-7B79-4B25-8247-BC2F9D18B9AC}"/>
    <cellStyle name="20% - Ênfase4 14 3 5 2" xfId="25645" xr:uid="{88F1A6A5-56BD-4F04-97AC-34661F28536C}"/>
    <cellStyle name="20% - Ênfase4 14 3 6" xfId="17603" xr:uid="{5FAA28AF-1AC1-4418-874B-8452AF0F1607}"/>
    <cellStyle name="20% - Ênfase4 14 4" xfId="1862" xr:uid="{4A7BF5A2-2604-4F7E-A0D6-F12823DA0F14}"/>
    <cellStyle name="20% - Ênfase4 14 4 2" xfId="5948" xr:uid="{6AE21D3D-77C4-4FD9-BC0D-86D5601D789A}"/>
    <cellStyle name="20% - Ênfase4 14 4 2 2" xfId="14225" xr:uid="{DC66B168-BAB1-4104-B7B4-BD3966D11D42}"/>
    <cellStyle name="20% - Ênfase4 14 4 2 2 2" xfId="30680" xr:uid="{B490D039-48F1-4D9B-88E7-2C9112F6EE28}"/>
    <cellStyle name="20% - Ênfase4 14 4 2 3" xfId="22643" xr:uid="{00DD0554-CAD6-4018-A4E7-F97EB09E7ABE}"/>
    <cellStyle name="20% - Ênfase4 14 4 3" xfId="7948" xr:uid="{385B1ECD-79D3-48F3-A6FC-5C899953DBD8}"/>
    <cellStyle name="20% - Ênfase4 14 4 3 2" xfId="16225" xr:uid="{E25CC0E4-6513-4303-997E-18A9F3141401}"/>
    <cellStyle name="20% - Ênfase4 14 4 3 2 2" xfId="32680" xr:uid="{64FB37B8-8FF1-4A1F-A351-9CFC813E5F44}"/>
    <cellStyle name="20% - Ênfase4 14 4 3 3" xfId="24643" xr:uid="{2DD8FE84-3B69-4FD2-BBF2-0BDF87DB6B10}"/>
    <cellStyle name="20% - Ênfase4 14 4 4" xfId="3915" xr:uid="{CD93189F-1383-4461-A254-AB7C2E140447}"/>
    <cellStyle name="20% - Ênfase4 14 4 4 2" xfId="12192" xr:uid="{61556813-8FDA-424F-8751-0AF26872E9CD}"/>
    <cellStyle name="20% - Ênfase4 14 4 4 2 2" xfId="28677" xr:uid="{AB0184D2-6A75-4705-8275-09469E70C8AB}"/>
    <cellStyle name="20% - Ênfase4 14 4 4 3" xfId="20640" xr:uid="{3BEE5184-42AE-480E-AEC4-87AF10DD94DA}"/>
    <cellStyle name="20% - Ênfase4 14 4 5" xfId="10143" xr:uid="{0B54C9F7-8E07-4C0D-A70B-185830D59778}"/>
    <cellStyle name="20% - Ênfase4 14 4 5 2" xfId="26662" xr:uid="{305A33AF-8287-4961-8AB7-B80B7BFD0714}"/>
    <cellStyle name="20% - Ênfase4 14 4 6" xfId="18624" xr:uid="{48763BF3-9FEB-4838-8AF5-60191B3FE234}"/>
    <cellStyle name="20% - Ênfase4 14 5" xfId="4411" xr:uid="{DE6B8811-BD8D-4B05-80C2-F7FFE4219328}"/>
    <cellStyle name="20% - Ênfase4 14 5 2" xfId="12688" xr:uid="{979D6E34-392D-4607-B01A-9F6009F19947}"/>
    <cellStyle name="20% - Ênfase4 14 5 2 2" xfId="29173" xr:uid="{D4D6E237-9CA7-4C36-AEB9-740C4D515024}"/>
    <cellStyle name="20% - Ênfase4 14 5 3" xfId="21136" xr:uid="{EED9B362-A4CE-48B6-BBD7-53A594E4D640}"/>
    <cellStyle name="20% - Ênfase4 14 6" xfId="6442" xr:uid="{2737E9EF-197F-465D-93E9-2FC57F0CE0F0}"/>
    <cellStyle name="20% - Ênfase4 14 6 2" xfId="14719" xr:uid="{7FB7A9CD-7BFB-400D-B5D4-57DDA6685AC8}"/>
    <cellStyle name="20% - Ênfase4 14 6 2 2" xfId="31174" xr:uid="{EEBEF4C5-0632-470F-8AE9-071E5645B2F8}"/>
    <cellStyle name="20% - Ênfase4 14 6 3" xfId="23137" xr:uid="{21A5B427-AB7C-4E09-8524-3ADF7201D9A5}"/>
    <cellStyle name="20% - Ênfase4 14 7" xfId="2363" xr:uid="{F0706698-3129-4F33-97C2-007D5545C308}"/>
    <cellStyle name="20% - Ênfase4 14 7 2" xfId="10640" xr:uid="{B7670184-8FAF-4F98-9B5F-414E737DAE06}"/>
    <cellStyle name="20% - Ênfase4 14 7 2 2" xfId="27158" xr:uid="{B974977A-BBAD-43D8-BF00-C80D77FFCD1C}"/>
    <cellStyle name="20% - Ênfase4 14 7 3" xfId="19121" xr:uid="{AC19DF63-4259-47B3-8DA2-D7DDABEB7473}"/>
    <cellStyle name="20% - Ênfase4 14 8" xfId="8594" xr:uid="{F0D49779-C586-4D4C-AD63-E4ADCC70D4A9}"/>
    <cellStyle name="20% - Ênfase4 14 8 2" xfId="25143" xr:uid="{0A2424A6-23AF-4E85-9409-2E543AF6F7F5}"/>
    <cellStyle name="20% - Ênfase4 14 9" xfId="17093" xr:uid="{7CB81685-05E2-4EF4-9A04-82B61D2E76C7}"/>
    <cellStyle name="20% - Ênfase4 15" xfId="232" xr:uid="{776BC676-66AD-4F51-869C-A38EC891F02C}"/>
    <cellStyle name="20% - Ênfase4 15 2" xfId="1323" xr:uid="{97AB438C-1374-42F9-B665-2B125329BBAF}"/>
    <cellStyle name="20% - Ênfase4 15 2 2" xfId="5413" xr:uid="{DE587041-1026-4216-943D-86F66AEDEBBE}"/>
    <cellStyle name="20% - Ênfase4 15 2 2 2" xfId="13690" xr:uid="{DF07D4D1-FB9E-46F3-8558-1DE2AF3425BE}"/>
    <cellStyle name="20% - Ênfase4 15 2 2 2 2" xfId="30170" xr:uid="{06DA1D69-B308-4B38-99BB-11CEEBBB7ACC}"/>
    <cellStyle name="20% - Ênfase4 15 2 2 3" xfId="22133" xr:uid="{0ECF7774-4025-4059-ADEE-FE4989E06A1A}"/>
    <cellStyle name="20% - Ênfase4 15 2 3" xfId="7438" xr:uid="{1C1429F7-8AA8-425E-8236-BB6DF7BA409D}"/>
    <cellStyle name="20% - Ênfase4 15 2 3 2" xfId="15715" xr:uid="{4A5D9AA7-672A-45E2-A772-3B8042067CA1}"/>
    <cellStyle name="20% - Ênfase4 15 2 3 2 2" xfId="32170" xr:uid="{899CF7F5-5FDC-4935-9399-6F557EE30E5D}"/>
    <cellStyle name="20% - Ênfase4 15 2 3 3" xfId="24133" xr:uid="{887F8FFA-730F-4F1E-94AD-DB63735B1F83}"/>
    <cellStyle name="20% - Ênfase4 15 2 4" xfId="3379" xr:uid="{C567D42B-E797-4FC8-9F71-564B492E7991}"/>
    <cellStyle name="20% - Ênfase4 15 2 4 2" xfId="11656" xr:uid="{09428C82-0A22-4827-9A64-C1F8D6AD7EDD}"/>
    <cellStyle name="20% - Ênfase4 15 2 4 2 2" xfId="28166" xr:uid="{A0F3A0B6-301C-415A-841F-06954A21F261}"/>
    <cellStyle name="20% - Ênfase4 15 2 4 3" xfId="20129" xr:uid="{007174E3-0927-41D3-BC98-C46EE11A4912}"/>
    <cellStyle name="20% - Ênfase4 15 2 5" xfId="9607" xr:uid="{905F6BE1-1286-4BA2-B62B-30D8748F3EE4}"/>
    <cellStyle name="20% - Ênfase4 15 2 5 2" xfId="26151" xr:uid="{6DF7DB5B-4A24-44E1-A0FA-2EDFC5CCD29B}"/>
    <cellStyle name="20% - Ênfase4 15 2 6" xfId="18112" xr:uid="{7D29D644-61A0-4E57-A3AA-04828C0907B3}"/>
    <cellStyle name="20% - Ênfase4 15 3" xfId="814" xr:uid="{3BCF603B-2080-4C03-94A6-FDCEEBCAA076}"/>
    <cellStyle name="20% - Ênfase4 15 3 2" xfId="4917" xr:uid="{BA150049-AECC-4953-BA06-298C895A81D8}"/>
    <cellStyle name="20% - Ênfase4 15 3 2 2" xfId="13194" xr:uid="{D75437D8-8121-418A-870C-7D114BE5B40A}"/>
    <cellStyle name="20% - Ênfase4 15 3 2 2 2" xfId="29674" xr:uid="{809EFDAE-BF4F-4D37-BD5C-FB5E3AA03884}"/>
    <cellStyle name="20% - Ênfase4 15 3 2 3" xfId="21637" xr:uid="{5DFF9B37-3E80-4DCF-A6D1-9116C5318C5F}"/>
    <cellStyle name="20% - Ênfase4 15 3 3" xfId="6942" xr:uid="{D5B426B6-55A7-4B52-8F17-68053B7FE01A}"/>
    <cellStyle name="20% - Ênfase4 15 3 3 2" xfId="15219" xr:uid="{A5315122-D306-4DCE-B8C3-3A72AA837148}"/>
    <cellStyle name="20% - Ênfase4 15 3 3 2 2" xfId="31674" xr:uid="{93D453DC-2385-4830-AE99-C8B4E733852A}"/>
    <cellStyle name="20% - Ênfase4 15 3 3 3" xfId="23637" xr:uid="{EB55AC77-54E6-4C9B-90B4-C92149BB5DE4}"/>
    <cellStyle name="20% - Ênfase4 15 3 4" xfId="2874" xr:uid="{F4076561-63CB-436B-9634-BA19CC9A693C}"/>
    <cellStyle name="20% - Ênfase4 15 3 4 2" xfId="11151" xr:uid="{4DC143A7-281A-4EA5-A6D5-0F433B11A92E}"/>
    <cellStyle name="20% - Ênfase4 15 3 4 2 2" xfId="27662" xr:uid="{FD6ACA19-658A-400D-BC0D-705DC8630BF6}"/>
    <cellStyle name="20% - Ênfase4 15 3 4 3" xfId="19625" xr:uid="{7C5615E4-5204-4F7B-B49F-90888150F3AD}"/>
    <cellStyle name="20% - Ênfase4 15 3 5" xfId="9103" xr:uid="{0481D85E-881E-453A-806D-A08E4F46824F}"/>
    <cellStyle name="20% - Ênfase4 15 3 5 2" xfId="25647" xr:uid="{B00E037F-A5F9-4003-A53E-1D054BE73042}"/>
    <cellStyle name="20% - Ênfase4 15 3 6" xfId="17605" xr:uid="{10FD62F9-CAEB-4565-AE38-D6AD0D7D3FA2}"/>
    <cellStyle name="20% - Ênfase4 15 4" xfId="1864" xr:uid="{0BE3C107-0A79-43DE-8FB3-E0D060041DB4}"/>
    <cellStyle name="20% - Ênfase4 15 4 2" xfId="5950" xr:uid="{45838052-3B4B-43FA-9586-5D7E94202FB0}"/>
    <cellStyle name="20% - Ênfase4 15 4 2 2" xfId="14227" xr:uid="{2672455C-2C68-49C9-B9E5-8E031EDE24DC}"/>
    <cellStyle name="20% - Ênfase4 15 4 2 2 2" xfId="30682" xr:uid="{B205D406-B35C-4207-A582-54185949110D}"/>
    <cellStyle name="20% - Ênfase4 15 4 2 3" xfId="22645" xr:uid="{01C60DB5-6D25-48FB-9C99-96915D562F12}"/>
    <cellStyle name="20% - Ênfase4 15 4 3" xfId="7950" xr:uid="{1A9E98A2-9186-490A-992E-397D8C0E5CF4}"/>
    <cellStyle name="20% - Ênfase4 15 4 3 2" xfId="16227" xr:uid="{435578C8-A06A-4365-BB03-C5412870DEA6}"/>
    <cellStyle name="20% - Ênfase4 15 4 3 2 2" xfId="32682" xr:uid="{0A98E318-2F92-41A7-8F89-B23A62CA2EF5}"/>
    <cellStyle name="20% - Ênfase4 15 4 3 3" xfId="24645" xr:uid="{48B50DAD-D2E6-4B40-AE98-58FB866079A2}"/>
    <cellStyle name="20% - Ênfase4 15 4 4" xfId="3917" xr:uid="{EA29EEA4-C8BE-47A5-9FBC-7A705F6ADA6B}"/>
    <cellStyle name="20% - Ênfase4 15 4 4 2" xfId="12194" xr:uid="{AFF5ED1D-0D49-4AC8-986B-27D71C30C42D}"/>
    <cellStyle name="20% - Ênfase4 15 4 4 2 2" xfId="28679" xr:uid="{8E92FC1C-2AF3-4D10-ABC0-4078213CC2D0}"/>
    <cellStyle name="20% - Ênfase4 15 4 4 3" xfId="20642" xr:uid="{0ED2D211-2421-4BE4-B503-6E3D94CDA538}"/>
    <cellStyle name="20% - Ênfase4 15 4 5" xfId="10145" xr:uid="{E2C15500-24D1-40BE-98C3-872784077626}"/>
    <cellStyle name="20% - Ênfase4 15 4 5 2" xfId="26664" xr:uid="{B0CAE126-0833-4274-8145-F31DD73F7766}"/>
    <cellStyle name="20% - Ênfase4 15 4 6" xfId="18626" xr:uid="{7444BDC5-31F8-44D6-8E88-A8AAFE4D81CD}"/>
    <cellStyle name="20% - Ênfase4 15 5" xfId="4413" xr:uid="{4F4A6C1C-6D9C-4FF6-A7FA-E89CA61B1ECD}"/>
    <cellStyle name="20% - Ênfase4 15 5 2" xfId="12690" xr:uid="{F98179AB-433F-4C23-8919-156456F649B4}"/>
    <cellStyle name="20% - Ênfase4 15 5 2 2" xfId="29175" xr:uid="{D82394D9-61BD-4675-9EAC-854F4F2281B9}"/>
    <cellStyle name="20% - Ênfase4 15 5 3" xfId="21138" xr:uid="{4F20CFDD-B53A-47F3-A3C1-1CC08E919D94}"/>
    <cellStyle name="20% - Ênfase4 15 6" xfId="6444" xr:uid="{BAB0043F-20C3-4A0D-825A-E06C7B355AC6}"/>
    <cellStyle name="20% - Ênfase4 15 6 2" xfId="14721" xr:uid="{B8703E6A-C741-4DB1-8141-D0D9B4CC1CCC}"/>
    <cellStyle name="20% - Ênfase4 15 6 2 2" xfId="31176" xr:uid="{5F876DAE-394A-4FA8-AE27-581DABB68909}"/>
    <cellStyle name="20% - Ênfase4 15 6 3" xfId="23139" xr:uid="{E500EA42-6C27-4EF9-B35C-9A8CC476F5FA}"/>
    <cellStyle name="20% - Ênfase4 15 7" xfId="2365" xr:uid="{E8682196-BF54-47A7-B075-1651460649EF}"/>
    <cellStyle name="20% - Ênfase4 15 7 2" xfId="10642" xr:uid="{534E3260-C646-47A2-BA08-3C2D84B5C418}"/>
    <cellStyle name="20% - Ênfase4 15 7 2 2" xfId="27160" xr:uid="{08350C4C-366A-44C6-A6D8-E813E03A3D83}"/>
    <cellStyle name="20% - Ênfase4 15 7 3" xfId="19123" xr:uid="{0C326790-80A5-44BF-94F1-DE82B23F5F61}"/>
    <cellStyle name="20% - Ênfase4 15 8" xfId="8596" xr:uid="{252B2ACD-5B44-4A7D-96D3-3BC61E4BC753}"/>
    <cellStyle name="20% - Ênfase4 15 8 2" xfId="25145" xr:uid="{F0FDE111-E8D0-4451-B3BB-1BD85530AB9E}"/>
    <cellStyle name="20% - Ênfase4 15 9" xfId="17095" xr:uid="{91D097A3-FD86-46C2-83A8-AD0248445594}"/>
    <cellStyle name="20% - Ênfase4 16" xfId="236" xr:uid="{7EBB9EE0-C6E1-4B32-AB20-8DFF71E10A90}"/>
    <cellStyle name="20% - Ênfase4 16 2" xfId="1326" xr:uid="{13F24330-B181-48D7-8522-8483817A3A45}"/>
    <cellStyle name="20% - Ênfase4 16 2 2" xfId="5416" xr:uid="{CB2E8E39-F3AE-49C4-BA3A-0BEE04DB0F6E}"/>
    <cellStyle name="20% - Ênfase4 16 2 2 2" xfId="13693" xr:uid="{125EE30A-E6AB-4381-A612-423A8D78DE72}"/>
    <cellStyle name="20% - Ênfase4 16 2 2 2 2" xfId="30173" xr:uid="{5AA354AA-16BE-4D6D-B60C-F30AB2F5579C}"/>
    <cellStyle name="20% - Ênfase4 16 2 2 3" xfId="22136" xr:uid="{DF2E9A2D-C17E-4776-99C1-2BD09E4AD964}"/>
    <cellStyle name="20% - Ênfase4 16 2 3" xfId="7441" xr:uid="{52D35294-7C3D-43B0-A6C2-344EA5987CC5}"/>
    <cellStyle name="20% - Ênfase4 16 2 3 2" xfId="15718" xr:uid="{8E4881FA-FA2E-4B27-9C2F-9BE1B250B45C}"/>
    <cellStyle name="20% - Ênfase4 16 2 3 2 2" xfId="32173" xr:uid="{192A8443-9A34-450A-8FC5-95AAB1A2CB0F}"/>
    <cellStyle name="20% - Ênfase4 16 2 3 3" xfId="24136" xr:uid="{AE08CD32-2AC8-4631-86CE-F96D5343F53D}"/>
    <cellStyle name="20% - Ênfase4 16 2 4" xfId="3382" xr:uid="{CE657583-8C60-4787-B951-7F38AB91E0A2}"/>
    <cellStyle name="20% - Ênfase4 16 2 4 2" xfId="11659" xr:uid="{D357869A-0A7E-46A9-8FB3-730D9FD7AE88}"/>
    <cellStyle name="20% - Ênfase4 16 2 4 2 2" xfId="28169" xr:uid="{DA4F501B-ADE6-4F96-B1FF-35D14141F85C}"/>
    <cellStyle name="20% - Ênfase4 16 2 4 3" xfId="20132" xr:uid="{C2D61412-6DDC-49D1-8CC1-DD3527952E9E}"/>
    <cellStyle name="20% - Ênfase4 16 2 5" xfId="9610" xr:uid="{D2CD1208-7C25-436C-9F24-62DA47547E2E}"/>
    <cellStyle name="20% - Ênfase4 16 2 5 2" xfId="26154" xr:uid="{FCA60A8C-793A-46EB-93EC-997161115C86}"/>
    <cellStyle name="20% - Ênfase4 16 2 6" xfId="18115" xr:uid="{E163C716-CC13-4ADE-8879-E94D532092EC}"/>
    <cellStyle name="20% - Ênfase4 16 3" xfId="817" xr:uid="{7E6D55BE-709A-4E77-9B86-61BAC5180C4C}"/>
    <cellStyle name="20% - Ênfase4 16 3 2" xfId="4920" xr:uid="{ED768AF2-1F04-4E49-89D7-6C86ECE3B0B1}"/>
    <cellStyle name="20% - Ênfase4 16 3 2 2" xfId="13197" xr:uid="{6C667621-BAB7-4C56-8187-274DAF207406}"/>
    <cellStyle name="20% - Ênfase4 16 3 2 2 2" xfId="29677" xr:uid="{7C68279C-C6AE-40CE-83D9-4FE5FA542ACF}"/>
    <cellStyle name="20% - Ênfase4 16 3 2 3" xfId="21640" xr:uid="{E6E4FE46-5654-468A-ABB8-0949674973E3}"/>
    <cellStyle name="20% - Ênfase4 16 3 3" xfId="6945" xr:uid="{1A67CE94-B8DA-4B68-912F-917744308EA7}"/>
    <cellStyle name="20% - Ênfase4 16 3 3 2" xfId="15222" xr:uid="{7E2E6B5F-41FC-455C-908F-026E9C6342A5}"/>
    <cellStyle name="20% - Ênfase4 16 3 3 2 2" xfId="31677" xr:uid="{41F08D57-28D4-4C83-8E4B-1960C1AA3762}"/>
    <cellStyle name="20% - Ênfase4 16 3 3 3" xfId="23640" xr:uid="{B9856802-BC2E-4E2A-A868-DBDDC8668E66}"/>
    <cellStyle name="20% - Ênfase4 16 3 4" xfId="2877" xr:uid="{D6707118-E581-4F9C-8EE6-308449A25C4A}"/>
    <cellStyle name="20% - Ênfase4 16 3 4 2" xfId="11154" xr:uid="{A7A7CA2B-5422-46BC-A1A0-3A8D665277DC}"/>
    <cellStyle name="20% - Ênfase4 16 3 4 2 2" xfId="27665" xr:uid="{09C97E51-6B19-4FBC-A130-34DC84B6EE87}"/>
    <cellStyle name="20% - Ênfase4 16 3 4 3" xfId="19628" xr:uid="{3A7DD793-2827-4909-93CE-DC266BC393D9}"/>
    <cellStyle name="20% - Ênfase4 16 3 5" xfId="9106" xr:uid="{3FCEE5A3-1902-4F0B-9EA6-7419D6E7EAFF}"/>
    <cellStyle name="20% - Ênfase4 16 3 5 2" xfId="25650" xr:uid="{5B93F73E-5D7B-4DBF-88F2-42583662F2AC}"/>
    <cellStyle name="20% - Ênfase4 16 3 6" xfId="17608" xr:uid="{BB58532D-C0D3-4656-AFC6-C66B4FCE965B}"/>
    <cellStyle name="20% - Ênfase4 16 4" xfId="1867" xr:uid="{EEFFEFF6-D88C-410B-8E7A-1BD8F53B411F}"/>
    <cellStyle name="20% - Ênfase4 16 4 2" xfId="5953" xr:uid="{3B1BC7D3-7860-4ADB-9D79-99C53A3AB29E}"/>
    <cellStyle name="20% - Ênfase4 16 4 2 2" xfId="14230" xr:uid="{05AF483C-1EAA-4D4D-9303-C35BA5C8C3D0}"/>
    <cellStyle name="20% - Ênfase4 16 4 2 2 2" xfId="30685" xr:uid="{613F24A4-23C2-4867-92DA-BA16EF959431}"/>
    <cellStyle name="20% - Ênfase4 16 4 2 3" xfId="22648" xr:uid="{FEF32846-EAA3-4908-ABA7-C565E1B683CA}"/>
    <cellStyle name="20% - Ênfase4 16 4 3" xfId="7953" xr:uid="{7E2147E6-6E69-4AE3-8EB8-59A239A79714}"/>
    <cellStyle name="20% - Ênfase4 16 4 3 2" xfId="16230" xr:uid="{4F04CA94-D8E8-4EC9-ABDC-94951BEB32AF}"/>
    <cellStyle name="20% - Ênfase4 16 4 3 2 2" xfId="32685" xr:uid="{EF4106B5-4180-49AE-9E4F-3C8580E9D497}"/>
    <cellStyle name="20% - Ênfase4 16 4 3 3" xfId="24648" xr:uid="{04036749-7778-4065-A291-82B8E0728DAB}"/>
    <cellStyle name="20% - Ênfase4 16 4 4" xfId="3920" xr:uid="{31AE96C8-5974-4A40-AB04-E24E29C8483E}"/>
    <cellStyle name="20% - Ênfase4 16 4 4 2" xfId="12197" xr:uid="{9F638617-778D-4939-81A3-859EB9222820}"/>
    <cellStyle name="20% - Ênfase4 16 4 4 2 2" xfId="28682" xr:uid="{9A107113-E549-485E-92C1-19CDF2C72054}"/>
    <cellStyle name="20% - Ênfase4 16 4 4 3" xfId="20645" xr:uid="{3B500BE6-AF75-4D54-8F4D-2945423F97B4}"/>
    <cellStyle name="20% - Ênfase4 16 4 5" xfId="10148" xr:uid="{D27A8AD3-7497-4086-8D80-59B75F229F45}"/>
    <cellStyle name="20% - Ênfase4 16 4 5 2" xfId="26667" xr:uid="{B62DE28D-9668-43BD-95BB-CBBCDCFC1F14}"/>
    <cellStyle name="20% - Ênfase4 16 4 6" xfId="18629" xr:uid="{64F4269B-3F46-4412-876C-943502386F4A}"/>
    <cellStyle name="20% - Ênfase4 16 5" xfId="4416" xr:uid="{F336408F-6F6F-454C-BFDF-13913CEFC151}"/>
    <cellStyle name="20% - Ênfase4 16 5 2" xfId="12693" xr:uid="{8CB38388-5916-4072-9B93-76EC19A3C506}"/>
    <cellStyle name="20% - Ênfase4 16 5 2 2" xfId="29178" xr:uid="{215961BE-841E-4CBF-9099-ED36EB4315A2}"/>
    <cellStyle name="20% - Ênfase4 16 5 3" xfId="21141" xr:uid="{C0F73C24-0FE8-412F-A465-DE0AC180C58F}"/>
    <cellStyle name="20% - Ênfase4 16 6" xfId="6447" xr:uid="{D783E3A5-1718-4729-A77E-523F62B0CE3B}"/>
    <cellStyle name="20% - Ênfase4 16 6 2" xfId="14724" xr:uid="{1A2F08DC-D570-433A-9829-74E5BA33E486}"/>
    <cellStyle name="20% - Ênfase4 16 6 2 2" xfId="31179" xr:uid="{0EC628BB-AD21-4BCC-947E-88E4AC7B1964}"/>
    <cellStyle name="20% - Ênfase4 16 6 3" xfId="23142" xr:uid="{34E6362D-322E-4821-B1CC-D2410A65C878}"/>
    <cellStyle name="20% - Ênfase4 16 7" xfId="2368" xr:uid="{BA01A190-B112-4E00-BFD3-562BE2A599A2}"/>
    <cellStyle name="20% - Ênfase4 16 7 2" xfId="10645" xr:uid="{ACE021F3-D90A-42A8-AF05-FE48A7AF43B5}"/>
    <cellStyle name="20% - Ênfase4 16 7 2 2" xfId="27163" xr:uid="{ADBFAACA-B1D0-4AED-AC59-82E377572CFF}"/>
    <cellStyle name="20% - Ênfase4 16 7 3" xfId="19126" xr:uid="{B3706D19-2AE2-4209-9BE8-56FDA5C4809F}"/>
    <cellStyle name="20% - Ênfase4 16 8" xfId="8599" xr:uid="{E1E2C693-5C44-4B41-9EF0-2E467BBCE99B}"/>
    <cellStyle name="20% - Ênfase4 16 8 2" xfId="25148" xr:uid="{1C8271DD-FD7F-4A44-9787-63A52509E2BA}"/>
    <cellStyle name="20% - Ênfase4 16 9" xfId="17098" xr:uid="{B93F1154-45DE-470D-A45A-B57826469420}"/>
    <cellStyle name="20% - Ênfase4 17" xfId="240" xr:uid="{96A74E5D-373D-4BC8-BF37-42C6CD285D55}"/>
    <cellStyle name="20% - Ênfase4 17 2" xfId="1329" xr:uid="{0B3C1549-B3FA-4EBA-B7CB-A66153575DDD}"/>
    <cellStyle name="20% - Ênfase4 17 2 2" xfId="5419" xr:uid="{FE8B3B06-2174-4690-90D7-AEFF3AD4B382}"/>
    <cellStyle name="20% - Ênfase4 17 2 2 2" xfId="13696" xr:uid="{8E6D51CD-6473-4EB2-8678-79E26C4C9F13}"/>
    <cellStyle name="20% - Ênfase4 17 2 2 2 2" xfId="30176" xr:uid="{FB6BC13D-C74B-4318-B4CC-CD081A4605EE}"/>
    <cellStyle name="20% - Ênfase4 17 2 2 3" xfId="22139" xr:uid="{35492086-6597-46B8-8DBC-E8276B83B66E}"/>
    <cellStyle name="20% - Ênfase4 17 2 3" xfId="7444" xr:uid="{1A8FC573-EC60-4224-9E70-5AE837B33172}"/>
    <cellStyle name="20% - Ênfase4 17 2 3 2" xfId="15721" xr:uid="{C3F12222-4394-4174-9C50-10D3F371F1CF}"/>
    <cellStyle name="20% - Ênfase4 17 2 3 2 2" xfId="32176" xr:uid="{E79E9111-CADC-4748-832B-8977EB1203CA}"/>
    <cellStyle name="20% - Ênfase4 17 2 3 3" xfId="24139" xr:uid="{53D9F925-EDFC-4267-85EA-2410BAB02018}"/>
    <cellStyle name="20% - Ênfase4 17 2 4" xfId="3385" xr:uid="{28D1E347-DC39-496F-B084-DA2991B8A28A}"/>
    <cellStyle name="20% - Ênfase4 17 2 4 2" xfId="11662" xr:uid="{F87A5A9B-939A-4059-98BE-A38BB5DAFDC1}"/>
    <cellStyle name="20% - Ênfase4 17 2 4 2 2" xfId="28172" xr:uid="{32FBBDBE-3A2D-49B0-96C1-A182BBE4B212}"/>
    <cellStyle name="20% - Ênfase4 17 2 4 3" xfId="20135" xr:uid="{9315C210-BA57-490C-B596-862BBE1379D7}"/>
    <cellStyle name="20% - Ênfase4 17 2 5" xfId="9613" xr:uid="{E26183F9-591A-4280-B628-643205ADBB5C}"/>
    <cellStyle name="20% - Ênfase4 17 2 5 2" xfId="26157" xr:uid="{597F550D-984D-4630-860F-08F87E3E7A2D}"/>
    <cellStyle name="20% - Ênfase4 17 2 6" xfId="18118" xr:uid="{1F678BC7-1A49-4A65-90C2-EA92849892AF}"/>
    <cellStyle name="20% - Ênfase4 17 3" xfId="820" xr:uid="{EE812D75-D6A0-4677-A22B-AA65D9DD595C}"/>
    <cellStyle name="20% - Ênfase4 17 3 2" xfId="4923" xr:uid="{592D1C49-FB5F-4CE7-8CC3-07E754F711EF}"/>
    <cellStyle name="20% - Ênfase4 17 3 2 2" xfId="13200" xr:uid="{FC764B88-5F56-424F-932E-59B7FDE87422}"/>
    <cellStyle name="20% - Ênfase4 17 3 2 2 2" xfId="29680" xr:uid="{DE94DB47-4BB0-46A5-937C-E1F741F16C7C}"/>
    <cellStyle name="20% - Ênfase4 17 3 2 3" xfId="21643" xr:uid="{9FEF336D-B3B9-47EB-A62C-507CAD7867CA}"/>
    <cellStyle name="20% - Ênfase4 17 3 3" xfId="6948" xr:uid="{602C5EB5-B3A8-4AEF-8384-EA5EFEB2DD5D}"/>
    <cellStyle name="20% - Ênfase4 17 3 3 2" xfId="15225" xr:uid="{0D8390DF-8932-4085-A89F-B2383DDCF607}"/>
    <cellStyle name="20% - Ênfase4 17 3 3 2 2" xfId="31680" xr:uid="{408B7223-5280-4481-BDAB-B57BF1B3AF23}"/>
    <cellStyle name="20% - Ênfase4 17 3 3 3" xfId="23643" xr:uid="{AB8D9B22-F338-458A-826A-8A6D1C11290D}"/>
    <cellStyle name="20% - Ênfase4 17 3 4" xfId="2880" xr:uid="{67286CE0-65AF-4E48-88DF-353463D695A0}"/>
    <cellStyle name="20% - Ênfase4 17 3 4 2" xfId="11157" xr:uid="{769B31D7-9C57-4717-BC90-6A7CAFAE4A51}"/>
    <cellStyle name="20% - Ênfase4 17 3 4 2 2" xfId="27668" xr:uid="{A1472DE2-951A-4CA4-A79B-83A2B2F615D9}"/>
    <cellStyle name="20% - Ênfase4 17 3 4 3" xfId="19631" xr:uid="{C6CB81A3-5B88-4A40-80FE-BA4B7D654476}"/>
    <cellStyle name="20% - Ênfase4 17 3 5" xfId="9109" xr:uid="{41704C51-6DBB-4B34-89ED-5BE10005C0E1}"/>
    <cellStyle name="20% - Ênfase4 17 3 5 2" xfId="25653" xr:uid="{9F0F929B-CD43-4F05-B880-B99CEEA026A7}"/>
    <cellStyle name="20% - Ênfase4 17 3 6" xfId="17611" xr:uid="{1D1763F6-D198-4231-A8DE-B77E0A92920D}"/>
    <cellStyle name="20% - Ênfase4 17 4" xfId="1870" xr:uid="{816847C3-136F-41EC-9B27-77DBC8D31176}"/>
    <cellStyle name="20% - Ênfase4 17 4 2" xfId="5956" xr:uid="{89F6C2EC-B84F-4B61-A89A-6A1295DEB62E}"/>
    <cellStyle name="20% - Ênfase4 17 4 2 2" xfId="14233" xr:uid="{A4F11585-E48C-4F33-BED9-480587CD67C1}"/>
    <cellStyle name="20% - Ênfase4 17 4 2 2 2" xfId="30688" xr:uid="{B2149602-9AED-45F6-9115-AC876C4CA7B9}"/>
    <cellStyle name="20% - Ênfase4 17 4 2 3" xfId="22651" xr:uid="{7590120B-E168-4384-A1EB-D03638C9C4A8}"/>
    <cellStyle name="20% - Ênfase4 17 4 3" xfId="7956" xr:uid="{0DC5620E-EC3F-44A4-A6EB-47D3E74D0291}"/>
    <cellStyle name="20% - Ênfase4 17 4 3 2" xfId="16233" xr:uid="{D10BFE6B-2EC9-40FA-901C-93D71059BAA6}"/>
    <cellStyle name="20% - Ênfase4 17 4 3 2 2" xfId="32688" xr:uid="{EAC376E2-C8AF-4884-A7AC-35666B2F5D51}"/>
    <cellStyle name="20% - Ênfase4 17 4 3 3" xfId="24651" xr:uid="{BA72268E-22C6-4579-8BA7-8D7FA08376C1}"/>
    <cellStyle name="20% - Ênfase4 17 4 4" xfId="3923" xr:uid="{A6E033AC-755C-43EE-BFF3-C55F0D86B8B9}"/>
    <cellStyle name="20% - Ênfase4 17 4 4 2" xfId="12200" xr:uid="{48361BD9-D85D-4AB4-981F-FD6BAFB2AAB2}"/>
    <cellStyle name="20% - Ênfase4 17 4 4 2 2" xfId="28685" xr:uid="{F0C78BA9-B7DE-46C5-B42B-5B281E1DDA7D}"/>
    <cellStyle name="20% - Ênfase4 17 4 4 3" xfId="20648" xr:uid="{3FB5BE1A-805E-4629-9A8C-78187B2B8C8C}"/>
    <cellStyle name="20% - Ênfase4 17 4 5" xfId="10151" xr:uid="{27E573B7-7E17-4191-9F94-2091AECAD7A8}"/>
    <cellStyle name="20% - Ênfase4 17 4 5 2" xfId="26670" xr:uid="{83D369CC-3392-4C46-B040-B3E48F00220A}"/>
    <cellStyle name="20% - Ênfase4 17 4 6" xfId="18632" xr:uid="{53B29520-5367-4198-A0E2-F5FD78C0B416}"/>
    <cellStyle name="20% - Ênfase4 17 5" xfId="4419" xr:uid="{66EB1315-9470-4E79-B835-9CE4C2F82A21}"/>
    <cellStyle name="20% - Ênfase4 17 5 2" xfId="12696" xr:uid="{52FDFC3D-7299-4957-8024-95B5906567DB}"/>
    <cellStyle name="20% - Ênfase4 17 5 2 2" xfId="29181" xr:uid="{604202B8-793E-4439-A10D-A60E396A479F}"/>
    <cellStyle name="20% - Ênfase4 17 5 3" xfId="21144" xr:uid="{8172E4CB-105C-4812-80AB-AC5479A94931}"/>
    <cellStyle name="20% - Ênfase4 17 6" xfId="6450" xr:uid="{E9A733FB-F78E-439C-A8CA-E47E8A526B90}"/>
    <cellStyle name="20% - Ênfase4 17 6 2" xfId="14727" xr:uid="{3816B999-E6FA-47AF-8AE3-3B9FF264BD67}"/>
    <cellStyle name="20% - Ênfase4 17 6 2 2" xfId="31182" xr:uid="{DAC639A9-E973-4937-9583-2ADB1DE94131}"/>
    <cellStyle name="20% - Ênfase4 17 6 3" xfId="23145" xr:uid="{6E8B33A7-CA7D-41FB-B2B1-773375F53719}"/>
    <cellStyle name="20% - Ênfase4 17 7" xfId="2371" xr:uid="{847150EC-4409-48B0-9789-41A83735E2D4}"/>
    <cellStyle name="20% - Ênfase4 17 7 2" xfId="10648" xr:uid="{984E6E1A-355E-4376-ADA7-94DC9933A47F}"/>
    <cellStyle name="20% - Ênfase4 17 7 2 2" xfId="27166" xr:uid="{9F88CA74-AE38-4756-AB9F-D3F70F5229DD}"/>
    <cellStyle name="20% - Ênfase4 17 7 3" xfId="19129" xr:uid="{E013EFBD-7194-43BF-8C05-BFC462C87B09}"/>
    <cellStyle name="20% - Ênfase4 17 8" xfId="8602" xr:uid="{55162108-0C45-4818-A16A-7E9B2B83C39F}"/>
    <cellStyle name="20% - Ênfase4 17 8 2" xfId="25151" xr:uid="{C8C7574B-9311-45E9-B3E3-FB7F66B51869}"/>
    <cellStyle name="20% - Ênfase4 17 9" xfId="17101" xr:uid="{C8C6230B-3245-465F-80E3-891AB7321C1A}"/>
    <cellStyle name="20% - Ênfase4 18" xfId="243" xr:uid="{886925C3-487B-4FD0-9CC5-94FF0D83FB62}"/>
    <cellStyle name="20% - Ênfase4 18 2" xfId="1331" xr:uid="{24E003A9-C2D4-4933-87B2-BDBD5DD16760}"/>
    <cellStyle name="20% - Ênfase4 18 2 2" xfId="5421" xr:uid="{7F9B15AB-706B-4B06-9B52-5148F833AB2C}"/>
    <cellStyle name="20% - Ênfase4 18 2 2 2" xfId="13698" xr:uid="{584B56F0-D0AF-40A5-ACC3-09958C170D2B}"/>
    <cellStyle name="20% - Ênfase4 18 2 2 2 2" xfId="30178" xr:uid="{FFD00F9D-9360-4C96-B414-44B82BE09982}"/>
    <cellStyle name="20% - Ênfase4 18 2 2 3" xfId="22141" xr:uid="{B1E08C8E-6023-40BB-A68F-E86A716C327D}"/>
    <cellStyle name="20% - Ênfase4 18 2 3" xfId="7446" xr:uid="{3D0AA389-756D-44C8-A044-18547A168B8C}"/>
    <cellStyle name="20% - Ênfase4 18 2 3 2" xfId="15723" xr:uid="{59178F69-4F4C-4001-A144-0E14D3AE664D}"/>
    <cellStyle name="20% - Ênfase4 18 2 3 2 2" xfId="32178" xr:uid="{1CAEBA4B-125A-4E7F-A3FE-393A1C8985B8}"/>
    <cellStyle name="20% - Ênfase4 18 2 3 3" xfId="24141" xr:uid="{381339BC-6ADB-45A3-95BE-3853C1BECE6B}"/>
    <cellStyle name="20% - Ênfase4 18 2 4" xfId="3387" xr:uid="{03BE9B84-B8AB-4AF1-B7A5-53F973116294}"/>
    <cellStyle name="20% - Ênfase4 18 2 4 2" xfId="11664" xr:uid="{5A4A3879-F92C-4B07-A478-A02C207CACA6}"/>
    <cellStyle name="20% - Ênfase4 18 2 4 2 2" xfId="28174" xr:uid="{CC49D2FA-9E53-4DA7-8702-EA149A73FE23}"/>
    <cellStyle name="20% - Ênfase4 18 2 4 3" xfId="20137" xr:uid="{19B4A0D5-285A-4B68-A81A-F73AF2CDFA7B}"/>
    <cellStyle name="20% - Ênfase4 18 2 5" xfId="9615" xr:uid="{145C3BBA-6B22-4162-B964-7691D5ECCAD7}"/>
    <cellStyle name="20% - Ênfase4 18 2 5 2" xfId="26159" xr:uid="{59198789-F9CE-4D42-8BDF-1FCE2AF75BBB}"/>
    <cellStyle name="20% - Ênfase4 18 2 6" xfId="18120" xr:uid="{00782104-1D68-4650-8938-1FF1A62D4DC0}"/>
    <cellStyle name="20% - Ênfase4 18 3" xfId="822" xr:uid="{A4108B9C-072E-4EA5-B81B-05D565A5907C}"/>
    <cellStyle name="20% - Ênfase4 18 3 2" xfId="4925" xr:uid="{B1C3B22D-8BB0-4B60-8079-204AE870990F}"/>
    <cellStyle name="20% - Ênfase4 18 3 2 2" xfId="13202" xr:uid="{60BD9775-B302-4EFB-995B-5A0C0EC85069}"/>
    <cellStyle name="20% - Ênfase4 18 3 2 2 2" xfId="29682" xr:uid="{88AF0677-A6E6-4AC7-9898-37E73141D241}"/>
    <cellStyle name="20% - Ênfase4 18 3 2 3" xfId="21645" xr:uid="{2899DD4A-5244-4A5C-9610-2C77BAB83673}"/>
    <cellStyle name="20% - Ênfase4 18 3 3" xfId="6950" xr:uid="{125B1BCC-9F8C-48E6-A992-9138DD5853CB}"/>
    <cellStyle name="20% - Ênfase4 18 3 3 2" xfId="15227" xr:uid="{5966EF2A-9656-4C92-8431-925E1B347B51}"/>
    <cellStyle name="20% - Ênfase4 18 3 3 2 2" xfId="31682" xr:uid="{2685B7EB-1CC9-4A4D-B3A1-6DBB8EA1E7D1}"/>
    <cellStyle name="20% - Ênfase4 18 3 3 3" xfId="23645" xr:uid="{34212049-4FF9-44E3-8D23-84BA6E1C66DF}"/>
    <cellStyle name="20% - Ênfase4 18 3 4" xfId="2882" xr:uid="{540F96EC-62BB-427D-B503-88BA85DCDD66}"/>
    <cellStyle name="20% - Ênfase4 18 3 4 2" xfId="11159" xr:uid="{E5B7CBC7-162C-47FE-B408-AC6228C54F79}"/>
    <cellStyle name="20% - Ênfase4 18 3 4 2 2" xfId="27670" xr:uid="{58128692-7FB9-4B9E-82AA-26FCDDDBC253}"/>
    <cellStyle name="20% - Ênfase4 18 3 4 3" xfId="19633" xr:uid="{C3D60A06-9F1F-465C-AE5A-128514B8A607}"/>
    <cellStyle name="20% - Ênfase4 18 3 5" xfId="9111" xr:uid="{DE3F2E84-5EFA-417B-B6FA-7D6B0BBBD96D}"/>
    <cellStyle name="20% - Ênfase4 18 3 5 2" xfId="25655" xr:uid="{C81A4623-2DF4-4359-B175-00E3A5278AFE}"/>
    <cellStyle name="20% - Ênfase4 18 3 6" xfId="17613" xr:uid="{3F671774-4D4B-4061-A12B-5D491A712CDC}"/>
    <cellStyle name="20% - Ênfase4 18 4" xfId="1872" xr:uid="{62F6F44A-81A4-4E6E-8D06-975FD195FA3F}"/>
    <cellStyle name="20% - Ênfase4 18 4 2" xfId="5958" xr:uid="{78193180-CC0C-4005-AEEE-DCAB485E1089}"/>
    <cellStyle name="20% - Ênfase4 18 4 2 2" xfId="14235" xr:uid="{546E72EF-3AAF-408F-9FE9-C3D45CED7B09}"/>
    <cellStyle name="20% - Ênfase4 18 4 2 2 2" xfId="30690" xr:uid="{DECB2EFD-AFE2-4642-B371-48752BA32EEF}"/>
    <cellStyle name="20% - Ênfase4 18 4 2 3" xfId="22653" xr:uid="{11AFDD97-E78C-40F2-9E01-A59641245A98}"/>
    <cellStyle name="20% - Ênfase4 18 4 3" xfId="7958" xr:uid="{0ED00CD3-32C8-4D4B-B82A-2A02169128D9}"/>
    <cellStyle name="20% - Ênfase4 18 4 3 2" xfId="16235" xr:uid="{2B2A57DF-75DC-4075-B30C-FF12EA002EA1}"/>
    <cellStyle name="20% - Ênfase4 18 4 3 2 2" xfId="32690" xr:uid="{01220959-2EC1-4516-A9B0-760B842FF09E}"/>
    <cellStyle name="20% - Ênfase4 18 4 3 3" xfId="24653" xr:uid="{7255300D-820E-46D8-A54D-92DE47396632}"/>
    <cellStyle name="20% - Ênfase4 18 4 4" xfId="3925" xr:uid="{085451C1-D93F-4B5E-B1F3-40534913131D}"/>
    <cellStyle name="20% - Ênfase4 18 4 4 2" xfId="12202" xr:uid="{97997D52-13B8-4E1F-A565-BF11839D1A64}"/>
    <cellStyle name="20% - Ênfase4 18 4 4 2 2" xfId="28687" xr:uid="{CED893B2-0517-47BC-A32F-77B446E5A90A}"/>
    <cellStyle name="20% - Ênfase4 18 4 4 3" xfId="20650" xr:uid="{556D0B54-3EED-4728-972B-481ED8211737}"/>
    <cellStyle name="20% - Ênfase4 18 4 5" xfId="10153" xr:uid="{D1838C1E-2A13-4575-BE46-9B030EAD5B29}"/>
    <cellStyle name="20% - Ênfase4 18 4 5 2" xfId="26672" xr:uid="{4A01B8B1-48F6-4FBA-A1C5-7E77177D96B7}"/>
    <cellStyle name="20% - Ênfase4 18 4 6" xfId="18634" xr:uid="{92EF0A7B-B545-429A-9FCE-1A340BD0894C}"/>
    <cellStyle name="20% - Ênfase4 18 5" xfId="4421" xr:uid="{B2A75B8B-3B6C-4E96-A9F8-F04D2588841F}"/>
    <cellStyle name="20% - Ênfase4 18 5 2" xfId="12698" xr:uid="{8A802D12-4038-4B06-AAA5-E23508F3507F}"/>
    <cellStyle name="20% - Ênfase4 18 5 2 2" xfId="29183" xr:uid="{91BEE655-B290-4EE4-BCA5-539773269A00}"/>
    <cellStyle name="20% - Ênfase4 18 5 3" xfId="21146" xr:uid="{493FBF51-41E2-4736-8A38-48E0D4F9CD59}"/>
    <cellStyle name="20% - Ênfase4 18 6" xfId="6452" xr:uid="{B2245564-8F1F-4BDB-BFF5-17F04972C7DB}"/>
    <cellStyle name="20% - Ênfase4 18 6 2" xfId="14729" xr:uid="{B71B10C5-A34B-46B1-85E4-F7B927F1E451}"/>
    <cellStyle name="20% - Ênfase4 18 6 2 2" xfId="31184" xr:uid="{0EDF5918-FC7A-4C80-B27F-153EB77D58D8}"/>
    <cellStyle name="20% - Ênfase4 18 6 3" xfId="23147" xr:uid="{9FA7D885-24D8-4847-885A-2C99BB0EB2A1}"/>
    <cellStyle name="20% - Ênfase4 18 7" xfId="2373" xr:uid="{BB8A34DC-DEAC-45C3-86C1-805A244512B8}"/>
    <cellStyle name="20% - Ênfase4 18 7 2" xfId="10650" xr:uid="{F1B9B1E0-4D9C-45C0-B06F-02457090E546}"/>
    <cellStyle name="20% - Ênfase4 18 7 2 2" xfId="27168" xr:uid="{4A727EDC-70ED-4CA4-9F72-C7E63DE9B12E}"/>
    <cellStyle name="20% - Ênfase4 18 7 3" xfId="19131" xr:uid="{97D7B5E8-6E5B-4C6D-8738-3A9303A2257D}"/>
    <cellStyle name="20% - Ênfase4 18 8" xfId="8604" xr:uid="{A38D21B9-0FE2-4F67-8849-45676C1FE974}"/>
    <cellStyle name="20% - Ênfase4 18 8 2" xfId="25153" xr:uid="{E95243EF-5087-42D8-B3B0-D2EBD9CC4D1D}"/>
    <cellStyle name="20% - Ênfase4 18 9" xfId="17103" xr:uid="{3AC36F51-454A-409D-A067-F4D155DEFA6E}"/>
    <cellStyle name="20% - Ênfase4 19" xfId="245" xr:uid="{9D0845BD-F7D9-4FBE-9ABD-BB828AA2992E}"/>
    <cellStyle name="20% - Ênfase4 19 2" xfId="1333" xr:uid="{F42111A6-4879-401B-A994-3E9A2BBF83D3}"/>
    <cellStyle name="20% - Ênfase4 19 2 2" xfId="5423" xr:uid="{F269323C-AA4C-48E0-A140-B7E3D90B0D67}"/>
    <cellStyle name="20% - Ênfase4 19 2 2 2" xfId="13700" xr:uid="{8DD4FCD1-E73F-4D54-8888-AE3D002DB89C}"/>
    <cellStyle name="20% - Ênfase4 19 2 2 2 2" xfId="30180" xr:uid="{594B72A9-499D-4E64-966C-B2E2B25F180F}"/>
    <cellStyle name="20% - Ênfase4 19 2 2 3" xfId="22143" xr:uid="{E9860517-6F6D-41A6-A3D7-6EE8326F8217}"/>
    <cellStyle name="20% - Ênfase4 19 2 3" xfId="7448" xr:uid="{6E372228-AAF4-4EC1-BE8E-E6A1B7F94B7C}"/>
    <cellStyle name="20% - Ênfase4 19 2 3 2" xfId="15725" xr:uid="{C20B86C4-AFA6-4A8F-A954-AD2455EC5317}"/>
    <cellStyle name="20% - Ênfase4 19 2 3 2 2" xfId="32180" xr:uid="{84608399-DF91-4AD3-958E-F3DEC7737AAA}"/>
    <cellStyle name="20% - Ênfase4 19 2 3 3" xfId="24143" xr:uid="{5D72DFCD-CC48-414A-8612-C9827FE61161}"/>
    <cellStyle name="20% - Ênfase4 19 2 4" xfId="3389" xr:uid="{76498310-E14B-4BFC-9CB9-29F16CD4044C}"/>
    <cellStyle name="20% - Ênfase4 19 2 4 2" xfId="11666" xr:uid="{1973D4B5-EA71-490F-9534-C0446ED7AD64}"/>
    <cellStyle name="20% - Ênfase4 19 2 4 2 2" xfId="28176" xr:uid="{C232EC7D-B47B-4E6D-9AA7-BB7D9589AADC}"/>
    <cellStyle name="20% - Ênfase4 19 2 4 3" xfId="20139" xr:uid="{E823FEE7-EB57-4010-9761-69A5D3ECBD7C}"/>
    <cellStyle name="20% - Ênfase4 19 2 5" xfId="9617" xr:uid="{832B0FF6-21DC-42B6-B453-720362B3CAEF}"/>
    <cellStyle name="20% - Ênfase4 19 2 5 2" xfId="26161" xr:uid="{21AA8C0D-B511-464A-A931-AF16859942E5}"/>
    <cellStyle name="20% - Ênfase4 19 2 6" xfId="18122" xr:uid="{9E08A3A9-345F-4527-8A44-630DA3AAEDA8}"/>
    <cellStyle name="20% - Ênfase4 19 3" xfId="824" xr:uid="{26B1AE5E-2FAD-4B8F-8640-5262983A8DF3}"/>
    <cellStyle name="20% - Ênfase4 19 3 2" xfId="4927" xr:uid="{EB8728D2-C570-4017-8576-69C38ED83F2D}"/>
    <cellStyle name="20% - Ênfase4 19 3 2 2" xfId="13204" xr:uid="{A7D02E50-9544-4603-96FF-06C48C8CBE60}"/>
    <cellStyle name="20% - Ênfase4 19 3 2 2 2" xfId="29684" xr:uid="{93635949-A6C1-4FB8-A4F0-1AA8A4A8BF8B}"/>
    <cellStyle name="20% - Ênfase4 19 3 2 3" xfId="21647" xr:uid="{98FBFFFC-6842-4C29-B459-A01CDFB2F4A7}"/>
    <cellStyle name="20% - Ênfase4 19 3 3" xfId="6952" xr:uid="{953D4447-19F9-4CAC-9A4D-D08C159F669F}"/>
    <cellStyle name="20% - Ênfase4 19 3 3 2" xfId="15229" xr:uid="{75FF2BFD-B251-4803-A39A-BF2AE0499D20}"/>
    <cellStyle name="20% - Ênfase4 19 3 3 2 2" xfId="31684" xr:uid="{2CF04C69-DC6B-447C-9499-9408978FF8C5}"/>
    <cellStyle name="20% - Ênfase4 19 3 3 3" xfId="23647" xr:uid="{8EA671C4-E472-4E19-9B48-B15E8FA88E49}"/>
    <cellStyle name="20% - Ênfase4 19 3 4" xfId="2884" xr:uid="{984E3ECF-C85B-4861-8D3F-66BF8F4E5C04}"/>
    <cellStyle name="20% - Ênfase4 19 3 4 2" xfId="11161" xr:uid="{2C25885B-3610-4C26-9BE0-7003257CB01D}"/>
    <cellStyle name="20% - Ênfase4 19 3 4 2 2" xfId="27672" xr:uid="{F04F2816-8349-4384-8714-0F2F122E38A5}"/>
    <cellStyle name="20% - Ênfase4 19 3 4 3" xfId="19635" xr:uid="{0525CB4E-4D63-4C63-BFB2-18B6A2C812AF}"/>
    <cellStyle name="20% - Ênfase4 19 3 5" xfId="9113" xr:uid="{FBCAFCD3-1D80-40EC-AC1D-8AD347A1F409}"/>
    <cellStyle name="20% - Ênfase4 19 3 5 2" xfId="25657" xr:uid="{7D213896-B3F7-4908-9AEE-795BBCF63639}"/>
    <cellStyle name="20% - Ênfase4 19 3 6" xfId="17615" xr:uid="{FCA6E812-ACF8-4146-8D24-4EC4B6695B21}"/>
    <cellStyle name="20% - Ênfase4 19 4" xfId="1874" xr:uid="{75368848-8B65-4BB8-B575-1E4DA3787080}"/>
    <cellStyle name="20% - Ênfase4 19 4 2" xfId="5960" xr:uid="{9A9624F7-4F0C-498E-A140-5DA1F8FB97B3}"/>
    <cellStyle name="20% - Ênfase4 19 4 2 2" xfId="14237" xr:uid="{92EDC953-C17E-449D-A84E-7553680412C0}"/>
    <cellStyle name="20% - Ênfase4 19 4 2 2 2" xfId="30692" xr:uid="{D23B23B3-FF9D-4A53-B74E-912D933EBFB9}"/>
    <cellStyle name="20% - Ênfase4 19 4 2 3" xfId="22655" xr:uid="{61D8DEE1-D50D-4346-96D0-7A959230EAFF}"/>
    <cellStyle name="20% - Ênfase4 19 4 3" xfId="7960" xr:uid="{EC2620A3-6E1D-4BF2-8D9F-67966BB5CF96}"/>
    <cellStyle name="20% - Ênfase4 19 4 3 2" xfId="16237" xr:uid="{EBB19AC7-AFF7-453F-8866-EBA9974DB5C6}"/>
    <cellStyle name="20% - Ênfase4 19 4 3 2 2" xfId="32692" xr:uid="{75EFBE8E-82B8-46DC-AC97-DBE99EB96E70}"/>
    <cellStyle name="20% - Ênfase4 19 4 3 3" xfId="24655" xr:uid="{8B556B81-755B-4F56-A7B8-F63D7B52C81D}"/>
    <cellStyle name="20% - Ênfase4 19 4 4" xfId="3927" xr:uid="{EA200D10-1ACE-4719-BC0E-72F14B003BF1}"/>
    <cellStyle name="20% - Ênfase4 19 4 4 2" xfId="12204" xr:uid="{4A8DEDBC-52DB-4C1C-B40B-4BB8936E562B}"/>
    <cellStyle name="20% - Ênfase4 19 4 4 2 2" xfId="28689" xr:uid="{3BE928C8-54E2-47C3-BD3D-A469150916AF}"/>
    <cellStyle name="20% - Ênfase4 19 4 4 3" xfId="20652" xr:uid="{DF6C06C5-20FB-4F8A-9BD6-C1E33873A436}"/>
    <cellStyle name="20% - Ênfase4 19 4 5" xfId="10155" xr:uid="{1729C004-7E8A-419F-A5BF-BABB59F69D97}"/>
    <cellStyle name="20% - Ênfase4 19 4 5 2" xfId="26674" xr:uid="{C8496288-DA16-4193-90BB-64D1C912CE78}"/>
    <cellStyle name="20% - Ênfase4 19 4 6" xfId="18636" xr:uid="{049098A2-0BFD-4D9C-B79D-6AA65256F1FD}"/>
    <cellStyle name="20% - Ênfase4 19 5" xfId="4423" xr:uid="{46EB928B-32C2-45D1-9994-348CB4891316}"/>
    <cellStyle name="20% - Ênfase4 19 5 2" xfId="12700" xr:uid="{A7F07670-5769-44B2-8F9D-6C357FFF8277}"/>
    <cellStyle name="20% - Ênfase4 19 5 2 2" xfId="29185" xr:uid="{1DC59358-4857-4B2A-AB7C-C5AABC7CC612}"/>
    <cellStyle name="20% - Ênfase4 19 5 3" xfId="21148" xr:uid="{A3825293-B64E-4B9C-8C81-D0F7BAE7506D}"/>
    <cellStyle name="20% - Ênfase4 19 6" xfId="6454" xr:uid="{8E8B93F5-48EF-4A8A-8C7D-7553A0F6F8D1}"/>
    <cellStyle name="20% - Ênfase4 19 6 2" xfId="14731" xr:uid="{F3941182-CE48-431A-A83B-B835B97A7696}"/>
    <cellStyle name="20% - Ênfase4 19 6 2 2" xfId="31186" xr:uid="{3F9D4680-1132-4C05-9E24-CEC0C9B54DD2}"/>
    <cellStyle name="20% - Ênfase4 19 6 3" xfId="23149" xr:uid="{634646F2-2D19-43B8-91A6-E3382DE692EA}"/>
    <cellStyle name="20% - Ênfase4 19 7" xfId="2375" xr:uid="{11F0B968-D6FE-4E0A-9F38-502E173DDD1B}"/>
    <cellStyle name="20% - Ênfase4 19 7 2" xfId="10652" xr:uid="{1B3F1155-59D8-4942-8E32-948F9E5482C9}"/>
    <cellStyle name="20% - Ênfase4 19 7 2 2" xfId="27170" xr:uid="{8028A2B9-9A07-4F4A-ADEC-F9E18DB7EE0B}"/>
    <cellStyle name="20% - Ênfase4 19 7 3" xfId="19133" xr:uid="{ABF0E3D0-E636-40E0-BBBA-0B4646250022}"/>
    <cellStyle name="20% - Ênfase4 19 8" xfId="8606" xr:uid="{F97590EE-A1E6-40BA-8746-34863C8A9C6E}"/>
    <cellStyle name="20% - Ênfase4 19 8 2" xfId="25155" xr:uid="{2510FBA4-B485-457E-92D1-FFEA2FF0FEFB}"/>
    <cellStyle name="20% - Ênfase4 19 9" xfId="17105" xr:uid="{E1A39BCC-1565-4F91-AD17-19EA1658F1DD}"/>
    <cellStyle name="20% - Ênfase4 2" xfId="58" xr:uid="{0B4DAC67-FBED-4C84-B6E5-FEDAF0364DF1}"/>
    <cellStyle name="20% - Ênfase4 2 10" xfId="16928" xr:uid="{E3683B61-2AE2-4A2D-9C6B-8258A4E14B9E}"/>
    <cellStyle name="20% - Ênfase4 2 2" xfId="247" xr:uid="{AC3F17EA-0D27-48D0-8A9B-3A91A1E92A5E}"/>
    <cellStyle name="20% - Ênfase4 2 2 2" xfId="1335" xr:uid="{3FA12DB5-6232-4AEF-98E6-317F4F68732B}"/>
    <cellStyle name="20% - Ênfase4 2 2 2 2" xfId="5425" xr:uid="{F5F2FC5A-D019-429A-8979-3A94A2958C8D}"/>
    <cellStyle name="20% - Ênfase4 2 2 2 2 2" xfId="13702" xr:uid="{B4599755-BB04-4A4A-A068-E3CF9CD3BEC0}"/>
    <cellStyle name="20% - Ênfase4 2 2 2 2 2 2" xfId="30182" xr:uid="{358A24BB-5C25-455E-8E4E-94CD3D897851}"/>
    <cellStyle name="20% - Ênfase4 2 2 2 2 3" xfId="22145" xr:uid="{125E8407-93BD-49D1-8479-603EDCE00769}"/>
    <cellStyle name="20% - Ênfase4 2 2 2 3" xfId="7450" xr:uid="{CF02A0A9-664C-400B-9B10-4464B3C31C54}"/>
    <cellStyle name="20% - Ênfase4 2 2 2 3 2" xfId="15727" xr:uid="{E66EEA59-7FE7-4FB0-A9BD-D438F69E2D46}"/>
    <cellStyle name="20% - Ênfase4 2 2 2 3 2 2" xfId="32182" xr:uid="{E518516C-92C8-4CC7-9D23-82C1A6363834}"/>
    <cellStyle name="20% - Ênfase4 2 2 2 3 3" xfId="24145" xr:uid="{37846FCD-3AD7-412B-B604-5EBB29675AEE}"/>
    <cellStyle name="20% - Ênfase4 2 2 2 4" xfId="3391" xr:uid="{A90DB88D-7624-4BDC-B55C-F1FAE4D9FE87}"/>
    <cellStyle name="20% - Ênfase4 2 2 2 4 2" xfId="11668" xr:uid="{7E024DB4-5EEB-430B-BD15-15D66530AA61}"/>
    <cellStyle name="20% - Ênfase4 2 2 2 4 2 2" xfId="28178" xr:uid="{24D74DFC-32BF-42C5-841C-15EABB0BA728}"/>
    <cellStyle name="20% - Ênfase4 2 2 2 4 3" xfId="20141" xr:uid="{BEBA867A-B367-4D6F-9F19-1DA53106F0F9}"/>
    <cellStyle name="20% - Ênfase4 2 2 2 5" xfId="9619" xr:uid="{A0E93939-85C7-4B50-ACCA-67F243CD0837}"/>
    <cellStyle name="20% - Ênfase4 2 2 2 5 2" xfId="26163" xr:uid="{E76F159B-90BB-45F6-9B51-4B823EBC5737}"/>
    <cellStyle name="20% - Ênfase4 2 2 2 6" xfId="18124" xr:uid="{F055C2CF-8F18-40B3-BD5D-0E8D924E15FC}"/>
    <cellStyle name="20% - Ênfase4 2 2 3" xfId="826" xr:uid="{DCC4FC21-6172-4122-82F0-B59C0E1FE6D0}"/>
    <cellStyle name="20% - Ênfase4 2 2 3 2" xfId="4929" xr:uid="{B4A242A2-E860-4DA2-8D79-2B17BB169114}"/>
    <cellStyle name="20% - Ênfase4 2 2 3 2 2" xfId="13206" xr:uid="{B313F928-A426-44C2-828C-08E6AF4F9DBA}"/>
    <cellStyle name="20% - Ênfase4 2 2 3 2 2 2" xfId="29686" xr:uid="{C994CBE0-A57B-414F-93E7-F66C391E9917}"/>
    <cellStyle name="20% - Ênfase4 2 2 3 2 3" xfId="21649" xr:uid="{72DCE13F-F2BE-4CDE-A366-42172AF0A1BB}"/>
    <cellStyle name="20% - Ênfase4 2 2 3 3" xfId="6954" xr:uid="{607AC3BC-EE24-479F-A512-165437BA8592}"/>
    <cellStyle name="20% - Ênfase4 2 2 3 3 2" xfId="15231" xr:uid="{DADDC2EB-BC7E-4E56-A9A8-8D938D76F573}"/>
    <cellStyle name="20% - Ênfase4 2 2 3 3 2 2" xfId="31686" xr:uid="{77B12DBA-54B1-4E85-A09F-F7826A6BBEFB}"/>
    <cellStyle name="20% - Ênfase4 2 2 3 3 3" xfId="23649" xr:uid="{1E53B4C4-AEA7-4128-9680-9947B371C8C5}"/>
    <cellStyle name="20% - Ênfase4 2 2 3 4" xfId="2886" xr:uid="{97C9E75F-2D3E-4DFF-A6ED-A39B91F072C9}"/>
    <cellStyle name="20% - Ênfase4 2 2 3 4 2" xfId="11163" xr:uid="{EA4111CA-6CDF-445F-B6F9-B4249C0877E5}"/>
    <cellStyle name="20% - Ênfase4 2 2 3 4 2 2" xfId="27674" xr:uid="{A0CCB1B1-C5E5-49B6-9871-5465AC198806}"/>
    <cellStyle name="20% - Ênfase4 2 2 3 4 3" xfId="19637" xr:uid="{FDDFEC77-1947-46A2-BD6D-7B5C666870AA}"/>
    <cellStyle name="20% - Ênfase4 2 2 3 5" xfId="9115" xr:uid="{3F9C058C-2D10-4A77-93A2-F35351225B45}"/>
    <cellStyle name="20% - Ênfase4 2 2 3 5 2" xfId="25659" xr:uid="{40835F01-0635-4FC7-A561-63E8BF39E5B3}"/>
    <cellStyle name="20% - Ênfase4 2 2 3 6" xfId="17617" xr:uid="{A6A2D8B9-0B57-480F-BB9D-E5ECC3D241FE}"/>
    <cellStyle name="20% - Ênfase4 2 2 4" xfId="1876" xr:uid="{F5FAC155-CBAF-45FC-9238-C28A63D83260}"/>
    <cellStyle name="20% - Ênfase4 2 2 4 2" xfId="5962" xr:uid="{B61F5723-C62F-4281-8B8E-0DF133065A94}"/>
    <cellStyle name="20% - Ênfase4 2 2 4 2 2" xfId="14239" xr:uid="{55211FB2-B14E-47A0-B17C-BCADBC07CE08}"/>
    <cellStyle name="20% - Ênfase4 2 2 4 2 2 2" xfId="30694" xr:uid="{B33080FE-50C8-44A7-9065-B204601549BC}"/>
    <cellStyle name="20% - Ênfase4 2 2 4 2 3" xfId="22657" xr:uid="{BB378BD5-E9D6-405F-9B43-82578EB1DF6E}"/>
    <cellStyle name="20% - Ênfase4 2 2 4 3" xfId="7962" xr:uid="{2BB5A52B-FBCD-444C-98FC-5FA790A36D87}"/>
    <cellStyle name="20% - Ênfase4 2 2 4 3 2" xfId="16239" xr:uid="{A4171754-2FFC-4C9B-964A-572191AB26EE}"/>
    <cellStyle name="20% - Ênfase4 2 2 4 3 2 2" xfId="32694" xr:uid="{FC62C6EE-3F96-4147-9817-92E90C242773}"/>
    <cellStyle name="20% - Ênfase4 2 2 4 3 3" xfId="24657" xr:uid="{3F314969-3820-482E-B2DE-D12B4D788F91}"/>
    <cellStyle name="20% - Ênfase4 2 2 4 4" xfId="3929" xr:uid="{3155037F-48C0-4466-9B18-FBBA986434E2}"/>
    <cellStyle name="20% - Ênfase4 2 2 4 4 2" xfId="12206" xr:uid="{C1D60286-E1DC-4D0B-AF9F-DC4A4FFB0897}"/>
    <cellStyle name="20% - Ênfase4 2 2 4 4 2 2" xfId="28691" xr:uid="{0E99F4B3-8D88-4A00-932C-C302712D7396}"/>
    <cellStyle name="20% - Ênfase4 2 2 4 4 3" xfId="20654" xr:uid="{315E5136-1A90-4A39-9476-DF94A9DFE16F}"/>
    <cellStyle name="20% - Ênfase4 2 2 4 5" xfId="10157" xr:uid="{27C41169-AD76-4144-8F42-D98B979064E5}"/>
    <cellStyle name="20% - Ênfase4 2 2 4 5 2" xfId="26676" xr:uid="{4886956F-B669-4246-A6A6-E27D8A9F2A53}"/>
    <cellStyle name="20% - Ênfase4 2 2 4 6" xfId="18638" xr:uid="{562C8107-3D13-456A-B00A-2C2641812B48}"/>
    <cellStyle name="20% - Ênfase4 2 2 5" xfId="4425" xr:uid="{457357B2-B228-4A03-A5F4-5B965DFADE2B}"/>
    <cellStyle name="20% - Ênfase4 2 2 5 2" xfId="12702" xr:uid="{31037BFB-A809-41F2-BC17-CECCBD877B20}"/>
    <cellStyle name="20% - Ênfase4 2 2 5 2 2" xfId="29187" xr:uid="{BB88779A-6DA7-4009-A523-AE9D48AB8A15}"/>
    <cellStyle name="20% - Ênfase4 2 2 5 3" xfId="21150" xr:uid="{C82C486B-0BC9-4165-A114-A2A8D9738503}"/>
    <cellStyle name="20% - Ênfase4 2 2 6" xfId="6456" xr:uid="{EB7C5D4F-1F9A-453D-95EC-12C27A766176}"/>
    <cellStyle name="20% - Ênfase4 2 2 6 2" xfId="14733" xr:uid="{7B430B51-6A72-4585-99D1-854D99BC9AA0}"/>
    <cellStyle name="20% - Ênfase4 2 2 6 2 2" xfId="31188" xr:uid="{7EB611D3-F913-44FF-BCA9-9CCE03F3F6D1}"/>
    <cellStyle name="20% - Ênfase4 2 2 6 3" xfId="23151" xr:uid="{133414B4-FB10-4E2C-8309-0F63D288A907}"/>
    <cellStyle name="20% - Ênfase4 2 2 7" xfId="2377" xr:uid="{37CFD145-A175-43CE-9462-F5C535423168}"/>
    <cellStyle name="20% - Ênfase4 2 2 7 2" xfId="10654" xr:uid="{AD098929-6082-406E-B2E0-A352ED2945C9}"/>
    <cellStyle name="20% - Ênfase4 2 2 7 2 2" xfId="27172" xr:uid="{9828D702-D73B-4FB6-8DE9-1EC0E29B1F47}"/>
    <cellStyle name="20% - Ênfase4 2 2 7 3" xfId="19135" xr:uid="{395D02D9-1D2D-41DC-B06F-97AF23D5658E}"/>
    <cellStyle name="20% - Ênfase4 2 2 8" xfId="8608" xr:uid="{9E57906C-881F-4A4B-826A-F23D651A475B}"/>
    <cellStyle name="20% - Ênfase4 2 2 8 2" xfId="25157" xr:uid="{3C0B0C2B-9080-4CAF-85D4-ED57AF42883A}"/>
    <cellStyle name="20% - Ênfase4 2 2 9" xfId="17107" xr:uid="{4ADB828E-7907-4B5A-AFA7-DA4CDEE6C5D5}"/>
    <cellStyle name="20% - Ênfase4 2 3" xfId="1156" xr:uid="{B28BD0BB-DBE8-424E-9DA2-F90072EB1D1E}"/>
    <cellStyle name="20% - Ênfase4 2 3 2" xfId="5248" xr:uid="{2EBD1D7F-F698-4E50-B9A3-BEF629D8760F}"/>
    <cellStyle name="20% - Ênfase4 2 3 2 2" xfId="13525" xr:uid="{89A200BA-DAB4-4760-8084-2D67B55320D4}"/>
    <cellStyle name="20% - Ênfase4 2 3 2 2 2" xfId="30005" xr:uid="{7C4E13CC-9C26-4607-8254-9A99DAC4E61D}"/>
    <cellStyle name="20% - Ênfase4 2 3 2 3" xfId="21968" xr:uid="{0EB50CF7-0F84-46A7-B164-6511600A568F}"/>
    <cellStyle name="20% - Ênfase4 2 3 3" xfId="7273" xr:uid="{9B487AF3-8A78-4B3B-A2B6-30C055AC235F}"/>
    <cellStyle name="20% - Ênfase4 2 3 3 2" xfId="15550" xr:uid="{97FB0E29-DA12-4AC7-8921-BA98AEBCFA2E}"/>
    <cellStyle name="20% - Ênfase4 2 3 3 2 2" xfId="32005" xr:uid="{EBA07AB4-3ACC-4D74-B578-3554EF923FBC}"/>
    <cellStyle name="20% - Ênfase4 2 3 3 3" xfId="23968" xr:uid="{650841E8-A5CA-407C-A41B-428B54B0CE78}"/>
    <cellStyle name="20% - Ênfase4 2 3 4" xfId="3213" xr:uid="{93231905-28FA-49A0-A9D4-363C4F800278}"/>
    <cellStyle name="20% - Ênfase4 2 3 4 2" xfId="11490" xr:uid="{32840FED-6B14-44C9-B907-0A3746FD55B8}"/>
    <cellStyle name="20% - Ênfase4 2 3 4 2 2" xfId="28000" xr:uid="{060DA00B-4E1F-447D-B91B-0BDCBD7EA400}"/>
    <cellStyle name="20% - Ênfase4 2 3 4 3" xfId="19963" xr:uid="{58B0E19C-1B27-4B59-B413-E43FD6FB8E51}"/>
    <cellStyle name="20% - Ênfase4 2 3 5" xfId="9441" xr:uid="{DA7F9B16-5E10-4907-AB8E-87C2273BFA61}"/>
    <cellStyle name="20% - Ênfase4 2 3 5 2" xfId="25985" xr:uid="{E4DA0C38-94FE-4FF1-9CF1-1149C9A2DBA1}"/>
    <cellStyle name="20% - Ênfase4 2 3 6" xfId="17945" xr:uid="{B72D8FB8-1428-4C75-B081-37A8C62BA744}"/>
    <cellStyle name="20% - Ênfase4 2 4" xfId="647" xr:uid="{FAC5CE5A-7AF1-4EDA-9FE4-C1CC649C72FC}"/>
    <cellStyle name="20% - Ênfase4 2 4 2" xfId="4753" xr:uid="{3DEFCDEE-1094-4BD9-B0DC-A64CB34395B8}"/>
    <cellStyle name="20% - Ênfase4 2 4 2 2" xfId="13030" xr:uid="{6B595C32-E492-45B1-8C9F-514B10247214}"/>
    <cellStyle name="20% - Ênfase4 2 4 2 2 2" xfId="29510" xr:uid="{7038AFF0-7D58-4C34-B4D8-36767920C469}"/>
    <cellStyle name="20% - Ênfase4 2 4 2 3" xfId="21473" xr:uid="{07D9729B-E0F1-4DE2-8C2C-6C49882EDB82}"/>
    <cellStyle name="20% - Ênfase4 2 4 3" xfId="6778" xr:uid="{2B1F66D0-DDC3-42FF-A466-19ACF512B594}"/>
    <cellStyle name="20% - Ênfase4 2 4 3 2" xfId="15055" xr:uid="{6B068920-1B29-4669-848E-A21D3CA84326}"/>
    <cellStyle name="20% - Ênfase4 2 4 3 2 2" xfId="31510" xr:uid="{89F41400-7873-4C54-BD0F-BC113C8115AC}"/>
    <cellStyle name="20% - Ênfase4 2 4 3 3" xfId="23473" xr:uid="{514B2E91-7825-4F6C-9828-2905D6AA48A7}"/>
    <cellStyle name="20% - Ênfase4 2 4 4" xfId="2708" xr:uid="{866D72C0-AD9A-4E27-8E3B-542A2602AC1E}"/>
    <cellStyle name="20% - Ênfase4 2 4 4 2" xfId="10985" xr:uid="{12B80278-275F-47B1-AB27-02AE1EE5DE19}"/>
    <cellStyle name="20% - Ênfase4 2 4 4 2 2" xfId="27496" xr:uid="{4E56CFA2-658D-4701-8A93-A71C4276A71D}"/>
    <cellStyle name="20% - Ênfase4 2 4 4 3" xfId="19459" xr:uid="{357AAFF1-3616-46B6-A880-B680A621A5F6}"/>
    <cellStyle name="20% - Ênfase4 2 4 5" xfId="8937" xr:uid="{19D72BEB-D6D6-40FA-B529-4895DB5D755D}"/>
    <cellStyle name="20% - Ênfase4 2 4 5 2" xfId="25481" xr:uid="{B5EB6387-BA6C-407B-8467-640F150FD6E0}"/>
    <cellStyle name="20% - Ênfase4 2 4 6" xfId="17438" xr:uid="{DEB67586-9906-430C-8BFD-A49CC7E06E16}"/>
    <cellStyle name="20% - Ênfase4 2 5" xfId="1699" xr:uid="{3FB4CFFD-94CE-42CF-9EB4-878DBD7622F1}"/>
    <cellStyle name="20% - Ênfase4 2 5 2" xfId="5786" xr:uid="{D443489F-4E4D-4745-A503-C269EB5A8AC7}"/>
    <cellStyle name="20% - Ênfase4 2 5 2 2" xfId="14063" xr:uid="{D6E12664-AA7D-4B89-80B3-AEF61AD1D344}"/>
    <cellStyle name="20% - Ênfase4 2 5 2 2 2" xfId="30518" xr:uid="{E625A9CB-5E4B-46DC-BB4B-885C6710A1C4}"/>
    <cellStyle name="20% - Ênfase4 2 5 2 3" xfId="22481" xr:uid="{FECDA4B9-7323-4C44-9A51-C3E5CD5043D2}"/>
    <cellStyle name="20% - Ênfase4 2 5 3" xfId="7786" xr:uid="{C362345E-74BB-4B08-BCE6-1B8DD1BE8645}"/>
    <cellStyle name="20% - Ênfase4 2 5 3 2" xfId="16063" xr:uid="{17932B53-CF93-42F9-91B4-D9BB1E73F595}"/>
    <cellStyle name="20% - Ênfase4 2 5 3 2 2" xfId="32518" xr:uid="{CA04CC10-A259-4763-A1D0-82658DBF266A}"/>
    <cellStyle name="20% - Ênfase4 2 5 3 3" xfId="24481" xr:uid="{11AAF0B0-E1C0-4B49-8849-9C2B0B6CDE68}"/>
    <cellStyle name="20% - Ênfase4 2 5 4" xfId="3752" xr:uid="{D498162D-22C0-4F59-B3FB-4279C1CC70AE}"/>
    <cellStyle name="20% - Ênfase4 2 5 4 2" xfId="12029" xr:uid="{5BA91B05-8658-4F1A-8FDC-5ECE2629D9A5}"/>
    <cellStyle name="20% - Ênfase4 2 5 4 2 2" xfId="28514" xr:uid="{4AE38296-A86F-49BA-987D-89EA0FEC6826}"/>
    <cellStyle name="20% - Ênfase4 2 5 4 3" xfId="20477" xr:uid="{065127A4-8CB2-465B-B1F6-C0CA2E6208AB}"/>
    <cellStyle name="20% - Ênfase4 2 5 5" xfId="9980" xr:uid="{6AD3394A-C689-4259-9461-18AF82159B43}"/>
    <cellStyle name="20% - Ênfase4 2 5 5 2" xfId="26499" xr:uid="{EBBFE326-ACBF-4128-B805-94D36D8864D5}"/>
    <cellStyle name="20% - Ênfase4 2 5 6" xfId="18461" xr:uid="{2A22E7C1-CAB0-4E20-96E7-496CEA45F053}"/>
    <cellStyle name="20% - Ênfase4 2 6" xfId="4249" xr:uid="{8AE3875E-D7A9-44A0-8A3C-06C4B0967992}"/>
    <cellStyle name="20% - Ênfase4 2 6 2" xfId="12526" xr:uid="{F0F67F45-DED0-4FDF-9B09-A68191AC86C3}"/>
    <cellStyle name="20% - Ênfase4 2 6 2 2" xfId="29011" xr:uid="{3E4283A5-75FE-4755-BBA9-539449D3CCBB}"/>
    <cellStyle name="20% - Ênfase4 2 6 3" xfId="20974" xr:uid="{A4D51407-B333-4DD7-8818-91C91065454A}"/>
    <cellStyle name="20% - Ênfase4 2 7" xfId="6280" xr:uid="{CC30FC2A-A76B-4E35-B5FB-9972699C256C}"/>
    <cellStyle name="20% - Ênfase4 2 7 2" xfId="14557" xr:uid="{6B01C7D3-3B23-4C13-8184-4FBC356E4B2A}"/>
    <cellStyle name="20% - Ênfase4 2 7 2 2" xfId="31012" xr:uid="{5BCE7FC3-253A-437E-8C53-0F7CE3C555F6}"/>
    <cellStyle name="20% - Ênfase4 2 7 3" xfId="22975" xr:uid="{E768E08F-AA02-4050-892D-C210E5B8FA12}"/>
    <cellStyle name="20% - Ênfase4 2 8" xfId="2199" xr:uid="{DB62F024-9BB0-4648-AEEA-FA48A33526F8}"/>
    <cellStyle name="20% - Ênfase4 2 8 2" xfId="10476" xr:uid="{14991979-6BC2-4560-9CF2-B57A89674F68}"/>
    <cellStyle name="20% - Ênfase4 2 8 2 2" xfId="26995" xr:uid="{475DD50D-F84C-4EC3-A54D-8AC43DC6E50E}"/>
    <cellStyle name="20% - Ênfase4 2 8 3" xfId="18958" xr:uid="{DFC0EC45-64A5-41EB-9D1B-5CFD36F492CC}"/>
    <cellStyle name="20% - Ênfase4 2 9" xfId="8431" xr:uid="{3BD88D0D-5866-4D03-BF4D-89324BAD04AC}"/>
    <cellStyle name="20% - Ênfase4 2 9 2" xfId="24980" xr:uid="{FCBBC171-36B9-4A62-8AA0-B687C74896D8}"/>
    <cellStyle name="20% - Ênfase4 20" xfId="233" xr:uid="{2A73FD76-9F6C-4EA2-A96F-D27263F6E77A}"/>
    <cellStyle name="20% - Ênfase4 20 2" xfId="1324" xr:uid="{D7B7C4DD-AA3C-4E1B-B6F6-A7CE29645153}"/>
    <cellStyle name="20% - Ênfase4 20 2 2" xfId="5414" xr:uid="{E5049C6A-99BA-4B50-8C00-8CDC1465CE35}"/>
    <cellStyle name="20% - Ênfase4 20 2 2 2" xfId="13691" xr:uid="{8E12DE44-E8F7-4A2D-8C91-513761AEB811}"/>
    <cellStyle name="20% - Ênfase4 20 2 2 2 2" xfId="30171" xr:uid="{DD79C22B-F6C5-4BA0-AB14-6E5ACF60947B}"/>
    <cellStyle name="20% - Ênfase4 20 2 2 3" xfId="22134" xr:uid="{3D7209E4-5881-405B-BFA4-6738011E253B}"/>
    <cellStyle name="20% - Ênfase4 20 2 3" xfId="7439" xr:uid="{7BEDCCB8-D1E1-4BAA-8308-F34D807890F1}"/>
    <cellStyle name="20% - Ênfase4 20 2 3 2" xfId="15716" xr:uid="{F871645C-31A6-4B7B-B44E-B2DBDC39A40E}"/>
    <cellStyle name="20% - Ênfase4 20 2 3 2 2" xfId="32171" xr:uid="{60A59CCA-57CD-4572-8000-FB0D01819E8C}"/>
    <cellStyle name="20% - Ênfase4 20 2 3 3" xfId="24134" xr:uid="{18C50F5A-77FF-4A15-B583-F6A14AA8F6E6}"/>
    <cellStyle name="20% - Ênfase4 20 2 4" xfId="3380" xr:uid="{B322EA6E-33DF-4CFB-8887-844C5409270E}"/>
    <cellStyle name="20% - Ênfase4 20 2 4 2" xfId="11657" xr:uid="{409CE569-F60E-4540-AB56-D73BDF0E1BC4}"/>
    <cellStyle name="20% - Ênfase4 20 2 4 2 2" xfId="28167" xr:uid="{0E0EF97A-7947-417C-BCC3-B4C4F17988F4}"/>
    <cellStyle name="20% - Ênfase4 20 2 4 3" xfId="20130" xr:uid="{8A590B54-AF59-42FE-B0A3-AAA539493E24}"/>
    <cellStyle name="20% - Ênfase4 20 2 5" xfId="9608" xr:uid="{C00905DD-9E2A-4474-9A11-A7080890D661}"/>
    <cellStyle name="20% - Ênfase4 20 2 5 2" xfId="26152" xr:uid="{1FF2586F-D885-47EF-AE80-DE4AE2C248C3}"/>
    <cellStyle name="20% - Ênfase4 20 2 6" xfId="18113" xr:uid="{372F284B-A430-4B94-B18B-71952F69B3B6}"/>
    <cellStyle name="20% - Ênfase4 20 3" xfId="815" xr:uid="{AECBBDA9-FCB8-4AC8-B78E-D9B240457A56}"/>
    <cellStyle name="20% - Ênfase4 20 3 2" xfId="4918" xr:uid="{0430ABCF-414B-467B-BA11-F04381CDE677}"/>
    <cellStyle name="20% - Ênfase4 20 3 2 2" xfId="13195" xr:uid="{C20A7D15-7307-469C-A8BB-1ACC8BE2B610}"/>
    <cellStyle name="20% - Ênfase4 20 3 2 2 2" xfId="29675" xr:uid="{02CF7FBA-3AEB-44B2-BEA4-F0BE1F915B7B}"/>
    <cellStyle name="20% - Ênfase4 20 3 2 3" xfId="21638" xr:uid="{3F0E8412-E3D1-4FF6-8694-C52EE3D28688}"/>
    <cellStyle name="20% - Ênfase4 20 3 3" xfId="6943" xr:uid="{EE684195-8256-4FF1-AB9A-FAAE378A391F}"/>
    <cellStyle name="20% - Ênfase4 20 3 3 2" xfId="15220" xr:uid="{0D0DBA47-9081-4DF5-8736-901C40FC98A0}"/>
    <cellStyle name="20% - Ênfase4 20 3 3 2 2" xfId="31675" xr:uid="{8B6F2FB0-729B-4D52-87D4-44E106A0666B}"/>
    <cellStyle name="20% - Ênfase4 20 3 3 3" xfId="23638" xr:uid="{E222C39D-6D6D-499F-9134-190E2398AE86}"/>
    <cellStyle name="20% - Ênfase4 20 3 4" xfId="2875" xr:uid="{E1D89442-B393-4716-BDA7-70DA8CFC899C}"/>
    <cellStyle name="20% - Ênfase4 20 3 4 2" xfId="11152" xr:uid="{FC51A662-4E02-494B-B0EF-32C63ADB26CF}"/>
    <cellStyle name="20% - Ênfase4 20 3 4 2 2" xfId="27663" xr:uid="{FE8997DC-06D0-451C-A97A-704810E0DCE1}"/>
    <cellStyle name="20% - Ênfase4 20 3 4 3" xfId="19626" xr:uid="{613D4BC3-C692-43DF-A36F-E4F56D897771}"/>
    <cellStyle name="20% - Ênfase4 20 3 5" xfId="9104" xr:uid="{A95D189F-580A-42B5-893B-8B9B72F97735}"/>
    <cellStyle name="20% - Ênfase4 20 3 5 2" xfId="25648" xr:uid="{AE3F4789-EDEB-4CE3-8C33-9EF7BB304A1E}"/>
    <cellStyle name="20% - Ênfase4 20 3 6" xfId="17606" xr:uid="{E0136818-54ED-4C23-A403-68B4FF1BE024}"/>
    <cellStyle name="20% - Ênfase4 20 4" xfId="1865" xr:uid="{1C8BE145-9FB7-495A-9367-6D05DBD6815D}"/>
    <cellStyle name="20% - Ênfase4 20 4 2" xfId="5951" xr:uid="{A271741B-4E53-4E22-B60E-959E99FE4ED4}"/>
    <cellStyle name="20% - Ênfase4 20 4 2 2" xfId="14228" xr:uid="{A8717CE4-08F0-47A7-8865-45843C23B95E}"/>
    <cellStyle name="20% - Ênfase4 20 4 2 2 2" xfId="30683" xr:uid="{0069E27A-846A-4C0E-A0A2-85C1F56DE2BD}"/>
    <cellStyle name="20% - Ênfase4 20 4 2 3" xfId="22646" xr:uid="{CCE17A26-9A85-4DCB-994C-DE1C979BC615}"/>
    <cellStyle name="20% - Ênfase4 20 4 3" xfId="7951" xr:uid="{B79865F1-347C-40F6-8E02-FB47BFF3053A}"/>
    <cellStyle name="20% - Ênfase4 20 4 3 2" xfId="16228" xr:uid="{C568B40D-4D45-48BE-A821-5C01FA39153C}"/>
    <cellStyle name="20% - Ênfase4 20 4 3 2 2" xfId="32683" xr:uid="{47C1B31E-927E-429D-9F1C-0A629231A573}"/>
    <cellStyle name="20% - Ênfase4 20 4 3 3" xfId="24646" xr:uid="{431EEBC0-8949-48D0-A0A9-0033E18BD18F}"/>
    <cellStyle name="20% - Ênfase4 20 4 4" xfId="3918" xr:uid="{436C7886-3D22-4D55-9F78-AC41AC6E1152}"/>
    <cellStyle name="20% - Ênfase4 20 4 4 2" xfId="12195" xr:uid="{7D801211-43CA-4D0E-8D87-63EF3B962B6D}"/>
    <cellStyle name="20% - Ênfase4 20 4 4 2 2" xfId="28680" xr:uid="{B9D2C9F1-5817-44A9-875E-5CC69D271C75}"/>
    <cellStyle name="20% - Ênfase4 20 4 4 3" xfId="20643" xr:uid="{AABDBBF9-6F08-4128-AD2D-3696E159AEEF}"/>
    <cellStyle name="20% - Ênfase4 20 4 5" xfId="10146" xr:uid="{ADBE11AE-85B1-43A9-A266-9E4CD4385DE0}"/>
    <cellStyle name="20% - Ênfase4 20 4 5 2" xfId="26665" xr:uid="{427DF15A-A200-4B30-B1C7-BE409993AA77}"/>
    <cellStyle name="20% - Ênfase4 20 4 6" xfId="18627" xr:uid="{3EB34710-4361-49E4-8000-A5631ADC96F2}"/>
    <cellStyle name="20% - Ênfase4 20 5" xfId="4414" xr:uid="{28E5EB62-61D9-4A5E-BF73-CBFF513CBEBB}"/>
    <cellStyle name="20% - Ênfase4 20 5 2" xfId="12691" xr:uid="{68CE8F17-30A5-4413-B835-EABAF8B0D57C}"/>
    <cellStyle name="20% - Ênfase4 20 5 2 2" xfId="29176" xr:uid="{A8F35635-E2C3-4B9A-94BC-9D40AE93F37E}"/>
    <cellStyle name="20% - Ênfase4 20 5 3" xfId="21139" xr:uid="{EB0EB2E2-89D3-4933-BD4D-2BFE29AD6D97}"/>
    <cellStyle name="20% - Ênfase4 20 6" xfId="6445" xr:uid="{BDA6D28A-134B-4611-A5B5-16F9E1456A73}"/>
    <cellStyle name="20% - Ênfase4 20 6 2" xfId="14722" xr:uid="{A7CDF33D-39F8-4E13-99E0-C0C667358C8F}"/>
    <cellStyle name="20% - Ênfase4 20 6 2 2" xfId="31177" xr:uid="{6305E0F8-9D69-41BC-8798-C74D2BF66BA9}"/>
    <cellStyle name="20% - Ênfase4 20 6 3" xfId="23140" xr:uid="{E5543E67-2BF0-4E10-A4DC-C21FDC33CFF1}"/>
    <cellStyle name="20% - Ênfase4 20 7" xfId="2366" xr:uid="{3C8C4CBA-A48F-4B21-A4F0-42A59B23AC2A}"/>
    <cellStyle name="20% - Ênfase4 20 7 2" xfId="10643" xr:uid="{7EFA21C3-3330-494B-AC4D-4D7AC2F05245}"/>
    <cellStyle name="20% - Ênfase4 20 7 2 2" xfId="27161" xr:uid="{056ABE26-AD35-4B9F-A212-A7461E5CF542}"/>
    <cellStyle name="20% - Ênfase4 20 7 3" xfId="19124" xr:uid="{0A5ECDFD-93DA-4505-B53F-644DF684D241}"/>
    <cellStyle name="20% - Ênfase4 20 8" xfId="8597" xr:uid="{F98F3026-279E-43B3-B6A0-FBCEB3CF9A2E}"/>
    <cellStyle name="20% - Ênfase4 20 8 2" xfId="25146" xr:uid="{407B1B8A-6865-4CBD-BF0F-80305434BBC5}"/>
    <cellStyle name="20% - Ênfase4 20 9" xfId="17096" xr:uid="{1C1949AA-9553-49CC-A958-819DE05B147B}"/>
    <cellStyle name="20% - Ênfase4 21" xfId="237" xr:uid="{9C557118-6C92-4F85-AB50-B762324FD60D}"/>
    <cellStyle name="20% - Ênfase4 21 2" xfId="1327" xr:uid="{8D7844AA-EF71-4EC9-948B-816440342307}"/>
    <cellStyle name="20% - Ênfase4 21 2 2" xfId="5417" xr:uid="{6D10B2A4-68E5-47CD-BDBB-ED4F99CBE0DF}"/>
    <cellStyle name="20% - Ênfase4 21 2 2 2" xfId="13694" xr:uid="{72731D37-4D8C-4C80-B7DC-5D673C631CA7}"/>
    <cellStyle name="20% - Ênfase4 21 2 2 2 2" xfId="30174" xr:uid="{D7A9F23B-83DB-4163-A1AD-3C3FBF690BB3}"/>
    <cellStyle name="20% - Ênfase4 21 2 2 3" xfId="22137" xr:uid="{EF80E18E-5851-4F6E-B00A-E52D1F45846D}"/>
    <cellStyle name="20% - Ênfase4 21 2 3" xfId="7442" xr:uid="{245BD323-9354-49FE-968C-338BB825833F}"/>
    <cellStyle name="20% - Ênfase4 21 2 3 2" xfId="15719" xr:uid="{BD4FD2D6-87C1-46AC-BC16-E35BBD6D00FF}"/>
    <cellStyle name="20% - Ênfase4 21 2 3 2 2" xfId="32174" xr:uid="{C31184D3-04BB-41E3-92C0-4B72D2FDA65C}"/>
    <cellStyle name="20% - Ênfase4 21 2 3 3" xfId="24137" xr:uid="{BE950E86-9BEF-49F3-B5A3-CD100D408087}"/>
    <cellStyle name="20% - Ênfase4 21 2 4" xfId="3383" xr:uid="{76C2D183-89D3-4056-AD29-9D912A0BCC16}"/>
    <cellStyle name="20% - Ênfase4 21 2 4 2" xfId="11660" xr:uid="{58739325-F341-400B-A9FB-4B1692DC5BD2}"/>
    <cellStyle name="20% - Ênfase4 21 2 4 2 2" xfId="28170" xr:uid="{D3B1B8CC-B90A-42C5-B5C1-E3F4788BC9D2}"/>
    <cellStyle name="20% - Ênfase4 21 2 4 3" xfId="20133" xr:uid="{CA2040DE-0C6F-4C97-A26C-42031EE88AEE}"/>
    <cellStyle name="20% - Ênfase4 21 2 5" xfId="9611" xr:uid="{33DFE2B9-D6B8-46F0-9F25-77610C013F8A}"/>
    <cellStyle name="20% - Ênfase4 21 2 5 2" xfId="26155" xr:uid="{9C77C303-DCF5-4702-9CA2-8E59518BB809}"/>
    <cellStyle name="20% - Ênfase4 21 2 6" xfId="18116" xr:uid="{E2F296C7-C37C-467C-B5BF-4DCE5CFB0605}"/>
    <cellStyle name="20% - Ênfase4 21 3" xfId="818" xr:uid="{06BC2B2E-6B92-49D7-ACA8-61748EE6A1D1}"/>
    <cellStyle name="20% - Ênfase4 21 3 2" xfId="4921" xr:uid="{B9952BB3-E120-40A7-B0B5-3C9BA045A524}"/>
    <cellStyle name="20% - Ênfase4 21 3 2 2" xfId="13198" xr:uid="{A8FCE918-5E58-49ED-84A0-F54D4B180957}"/>
    <cellStyle name="20% - Ênfase4 21 3 2 2 2" xfId="29678" xr:uid="{717042FD-6D6F-4FA1-B391-50591B9CD738}"/>
    <cellStyle name="20% - Ênfase4 21 3 2 3" xfId="21641" xr:uid="{A01E468D-5891-4340-ACA9-FAA3AD7B7C96}"/>
    <cellStyle name="20% - Ênfase4 21 3 3" xfId="6946" xr:uid="{5CAB089E-69D3-42EF-9A3A-95C38DD5411B}"/>
    <cellStyle name="20% - Ênfase4 21 3 3 2" xfId="15223" xr:uid="{E559F016-CD34-45F3-8057-84B3C231F7C7}"/>
    <cellStyle name="20% - Ênfase4 21 3 3 2 2" xfId="31678" xr:uid="{9CB9EC7C-32BC-4C6A-955B-0082FD7BEBE9}"/>
    <cellStyle name="20% - Ênfase4 21 3 3 3" xfId="23641" xr:uid="{08A96BDF-B133-4AEC-8259-5A184A72CFF4}"/>
    <cellStyle name="20% - Ênfase4 21 3 4" xfId="2878" xr:uid="{15C8B0F4-7A84-4972-A020-91711DF5AC6A}"/>
    <cellStyle name="20% - Ênfase4 21 3 4 2" xfId="11155" xr:uid="{FD45CAF0-5CDB-4B09-A946-303EFEBB0FD0}"/>
    <cellStyle name="20% - Ênfase4 21 3 4 2 2" xfId="27666" xr:uid="{573C8FCA-A423-4BAE-8A52-5BD126BF584C}"/>
    <cellStyle name="20% - Ênfase4 21 3 4 3" xfId="19629" xr:uid="{27B7B579-F7D3-49BA-B3C8-2624C87F61CC}"/>
    <cellStyle name="20% - Ênfase4 21 3 5" xfId="9107" xr:uid="{C3796B0C-5098-4604-951E-1FF8195079BE}"/>
    <cellStyle name="20% - Ênfase4 21 3 5 2" xfId="25651" xr:uid="{8D175142-B25A-48AF-9C86-8FE7C70A19F2}"/>
    <cellStyle name="20% - Ênfase4 21 3 6" xfId="17609" xr:uid="{E1A23DBD-9A9B-4B1B-957C-21AF356251AA}"/>
    <cellStyle name="20% - Ênfase4 21 4" xfId="1868" xr:uid="{732E0A96-E714-4079-920A-3A8E143532C2}"/>
    <cellStyle name="20% - Ênfase4 21 4 2" xfId="5954" xr:uid="{0B6C3F0C-6832-49EA-BF4A-06A28EAABF63}"/>
    <cellStyle name="20% - Ênfase4 21 4 2 2" xfId="14231" xr:uid="{FE3B639C-6650-48B5-B116-7D0CB4951B8A}"/>
    <cellStyle name="20% - Ênfase4 21 4 2 2 2" xfId="30686" xr:uid="{95D2B722-8870-426C-83C4-6ACC9FE6C63F}"/>
    <cellStyle name="20% - Ênfase4 21 4 2 3" xfId="22649" xr:uid="{7CBA1841-72BF-4536-ADC9-5C711B0D9832}"/>
    <cellStyle name="20% - Ênfase4 21 4 3" xfId="7954" xr:uid="{09BE6036-6EBE-4E04-A239-3DEE12A3DBEE}"/>
    <cellStyle name="20% - Ênfase4 21 4 3 2" xfId="16231" xr:uid="{B354FAB6-F296-4A07-BFF1-C242DA7E38A9}"/>
    <cellStyle name="20% - Ênfase4 21 4 3 2 2" xfId="32686" xr:uid="{8ECFD5F2-9A95-4443-B828-0F6B1C178E41}"/>
    <cellStyle name="20% - Ênfase4 21 4 3 3" xfId="24649" xr:uid="{5717A90C-7792-4132-B282-306B1C201F8C}"/>
    <cellStyle name="20% - Ênfase4 21 4 4" xfId="3921" xr:uid="{5BAB7827-0871-407C-BD56-FE289C1727BB}"/>
    <cellStyle name="20% - Ênfase4 21 4 4 2" xfId="12198" xr:uid="{E3B629B8-80F0-4EA7-A589-7F6663246F3B}"/>
    <cellStyle name="20% - Ênfase4 21 4 4 2 2" xfId="28683" xr:uid="{EE807D46-20B3-45CB-8FBA-A8D2E37D9205}"/>
    <cellStyle name="20% - Ênfase4 21 4 4 3" xfId="20646" xr:uid="{13EFB21F-2764-4EB5-9E1F-C37E2C1D8748}"/>
    <cellStyle name="20% - Ênfase4 21 4 5" xfId="10149" xr:uid="{93A3D90B-70C6-40EC-B4FD-38BE161B8FD4}"/>
    <cellStyle name="20% - Ênfase4 21 4 5 2" xfId="26668" xr:uid="{32C6E7B3-2C93-4F45-85DE-4CA50C19F665}"/>
    <cellStyle name="20% - Ênfase4 21 4 6" xfId="18630" xr:uid="{DB588879-17F8-4BCF-AC54-D45D8AB56CA7}"/>
    <cellStyle name="20% - Ênfase4 21 5" xfId="4417" xr:uid="{28AC0E67-0F03-4F81-8034-B30FDC5530D9}"/>
    <cellStyle name="20% - Ênfase4 21 5 2" xfId="12694" xr:uid="{9785FE7E-094F-4117-A578-992EE110442B}"/>
    <cellStyle name="20% - Ênfase4 21 5 2 2" xfId="29179" xr:uid="{296E018B-C474-4769-8EF6-153A3ADAE074}"/>
    <cellStyle name="20% - Ênfase4 21 5 3" xfId="21142" xr:uid="{377FAE92-92E3-440B-AF1C-DCD92535C230}"/>
    <cellStyle name="20% - Ênfase4 21 6" xfId="6448" xr:uid="{7CFA8208-88CE-4FAF-B920-7CFCFB11A0A1}"/>
    <cellStyle name="20% - Ênfase4 21 6 2" xfId="14725" xr:uid="{9AAD4816-DB05-4F7E-8C75-796C93113CCD}"/>
    <cellStyle name="20% - Ênfase4 21 6 2 2" xfId="31180" xr:uid="{5999BA33-505B-47AF-AA11-49A6210C9815}"/>
    <cellStyle name="20% - Ênfase4 21 6 3" xfId="23143" xr:uid="{FAB50407-D516-4071-B8E0-ECF0B0731ED4}"/>
    <cellStyle name="20% - Ênfase4 21 7" xfId="2369" xr:uid="{02AA4E9D-C572-4AB1-B96D-86C3C7A94125}"/>
    <cellStyle name="20% - Ênfase4 21 7 2" xfId="10646" xr:uid="{2CFF7A4B-0F38-419A-B514-F11623C06936}"/>
    <cellStyle name="20% - Ênfase4 21 7 2 2" xfId="27164" xr:uid="{9F9BEACF-0683-4DEB-895D-936875D6C7AB}"/>
    <cellStyle name="20% - Ênfase4 21 7 3" xfId="19127" xr:uid="{76BD98D0-F383-4D56-B7B8-25EDCAFB6E47}"/>
    <cellStyle name="20% - Ênfase4 21 8" xfId="8600" xr:uid="{AA00DF1A-8C99-45E9-BE89-3F069DEF8207}"/>
    <cellStyle name="20% - Ênfase4 21 8 2" xfId="25149" xr:uid="{40394EF6-3C52-4DE8-9C73-778934B8C2A1}"/>
    <cellStyle name="20% - Ênfase4 21 9" xfId="17099" xr:uid="{12C0EE1E-5B07-4E1C-BD89-34C1F49A0CD4}"/>
    <cellStyle name="20% - Ênfase4 22" xfId="241" xr:uid="{AC160018-2A99-49BE-A243-F6491C80A232}"/>
    <cellStyle name="20% - Ênfase4 3" xfId="73" xr:uid="{BDFE7307-95A3-48CA-BA27-624CC9E651A4}"/>
    <cellStyle name="20% - Ênfase4 3 10" xfId="16941" xr:uid="{3F842244-0DFD-42E2-B63D-72A9E358CD54}"/>
    <cellStyle name="20% - Ênfase4 3 2" xfId="44" xr:uid="{2479C814-6BFA-45FC-8F17-E87C99AA4BFB}"/>
    <cellStyle name="20% - Ênfase4 3 2 2" xfId="1144" xr:uid="{9D2A3044-12F4-430D-BF6E-57A3B6EBD145}"/>
    <cellStyle name="20% - Ênfase4 3 2 2 2" xfId="5236" xr:uid="{561229A6-18F2-455F-A951-4D0C814C3700}"/>
    <cellStyle name="20% - Ênfase4 3 2 2 2 2" xfId="13513" xr:uid="{D389B989-86E3-4092-9972-1AA6FA52E24F}"/>
    <cellStyle name="20% - Ênfase4 3 2 2 2 2 2" xfId="29993" xr:uid="{456A4FE6-F228-4335-88E3-3F3CDCDB436C}"/>
    <cellStyle name="20% - Ênfase4 3 2 2 2 3" xfId="21956" xr:uid="{D82C7FDC-215B-4CFE-9717-88F5173E122C}"/>
    <cellStyle name="20% - Ênfase4 3 2 2 3" xfId="7261" xr:uid="{F14067AB-3C7E-411B-811C-12B9F099BA67}"/>
    <cellStyle name="20% - Ênfase4 3 2 2 3 2" xfId="15538" xr:uid="{2F8F56CA-2585-42F3-A729-ADB83C76D98D}"/>
    <cellStyle name="20% - Ênfase4 3 2 2 3 2 2" xfId="31993" xr:uid="{4F3DB79F-B580-4E67-A207-DD991635C408}"/>
    <cellStyle name="20% - Ênfase4 3 2 2 3 3" xfId="23956" xr:uid="{CA363467-2048-446B-86B5-6003619AD020}"/>
    <cellStyle name="20% - Ênfase4 3 2 2 4" xfId="3201" xr:uid="{0BE86DAC-428C-418B-B118-34A7FF963937}"/>
    <cellStyle name="20% - Ênfase4 3 2 2 4 2" xfId="11478" xr:uid="{B6F8D1A6-213C-4777-B12D-F5B7575D54AC}"/>
    <cellStyle name="20% - Ênfase4 3 2 2 4 2 2" xfId="27988" xr:uid="{A2892891-667E-44B2-AE7E-512D3066569F}"/>
    <cellStyle name="20% - Ênfase4 3 2 2 4 3" xfId="19951" xr:uid="{160BFEEA-30A3-4055-A9F0-C9ED73CD4107}"/>
    <cellStyle name="20% - Ênfase4 3 2 2 5" xfId="9429" xr:uid="{6116501C-0F9D-473D-861D-4BCF85A9967D}"/>
    <cellStyle name="20% - Ênfase4 3 2 2 5 2" xfId="25973" xr:uid="{99C7EDFF-AD03-415C-917A-1E85896E3754}"/>
    <cellStyle name="20% - Ênfase4 3 2 2 6" xfId="17933" xr:uid="{DBDD9803-7352-4161-993C-373E7778515E}"/>
    <cellStyle name="20% - Ênfase4 3 2 3" xfId="636" xr:uid="{466DD4F9-EB6B-4049-AB75-03F18A76DCB6}"/>
    <cellStyle name="20% - Ênfase4 3 2 3 2" xfId="4742" xr:uid="{CF7366ED-5505-4CB8-80F9-E878FC5CB978}"/>
    <cellStyle name="20% - Ênfase4 3 2 3 2 2" xfId="13019" xr:uid="{8CB9EFAD-BE0B-4F76-8E85-61048954FC06}"/>
    <cellStyle name="20% - Ênfase4 3 2 3 2 2 2" xfId="29499" xr:uid="{F123EAD3-7082-4FF6-AADF-23886C5C6E38}"/>
    <cellStyle name="20% - Ênfase4 3 2 3 2 3" xfId="21462" xr:uid="{6397235A-EF4B-4535-8260-941B2C691EB6}"/>
    <cellStyle name="20% - Ênfase4 3 2 3 3" xfId="6767" xr:uid="{3D94B976-82C3-43DA-BD28-897ACB81EEE3}"/>
    <cellStyle name="20% - Ênfase4 3 2 3 3 2" xfId="15044" xr:uid="{49E6A750-89E4-406E-BE52-F1A136CDAD5D}"/>
    <cellStyle name="20% - Ênfase4 3 2 3 3 2 2" xfId="31499" xr:uid="{843CCF58-9C00-43FC-B376-0F8C4E962D0B}"/>
    <cellStyle name="20% - Ênfase4 3 2 3 3 3" xfId="23462" xr:uid="{84AA3231-F225-4C54-A584-63F29FCF3AFC}"/>
    <cellStyle name="20% - Ênfase4 3 2 3 4" xfId="2697" xr:uid="{D5FFEB6B-88CF-41D1-9791-C3E3D4C06F61}"/>
    <cellStyle name="20% - Ênfase4 3 2 3 4 2" xfId="10974" xr:uid="{B57EDB8B-9297-402B-8EB2-A8A861167C01}"/>
    <cellStyle name="20% - Ênfase4 3 2 3 4 2 2" xfId="27485" xr:uid="{FA54C039-68A0-43A4-BD67-BCB9F91EC359}"/>
    <cellStyle name="20% - Ênfase4 3 2 3 4 3" xfId="19448" xr:uid="{ECC55535-4CB8-4E9D-B6E1-C1EF44F6687D}"/>
    <cellStyle name="20% - Ênfase4 3 2 3 5" xfId="8926" xr:uid="{3BFBFFCE-08CD-4FED-AB71-8CB7935DF2A4}"/>
    <cellStyle name="20% - Ênfase4 3 2 3 5 2" xfId="25470" xr:uid="{26533395-1266-478C-A7A5-0442E0CBF81B}"/>
    <cellStyle name="20% - Ênfase4 3 2 3 6" xfId="17427" xr:uid="{1793C2AA-D72D-4ABF-A4A9-4F7FA3BFF97F}"/>
    <cellStyle name="20% - Ênfase4 3 2 4" xfId="1688" xr:uid="{B85C0B19-25A6-4031-B75E-2FF8DCD4DCFA}"/>
    <cellStyle name="20% - Ênfase4 3 2 4 2" xfId="5775" xr:uid="{222F49B5-1671-4023-BD4E-C2ED7FF2B959}"/>
    <cellStyle name="20% - Ênfase4 3 2 4 2 2" xfId="14052" xr:uid="{5627ACD4-0D5A-41FB-8C6E-612C978A830F}"/>
    <cellStyle name="20% - Ênfase4 3 2 4 2 2 2" xfId="30507" xr:uid="{E78AF8F5-140A-44F4-9232-4D5989122496}"/>
    <cellStyle name="20% - Ênfase4 3 2 4 2 3" xfId="22470" xr:uid="{A29151D6-7F36-4B84-997E-F13338A22EE6}"/>
    <cellStyle name="20% - Ênfase4 3 2 4 3" xfId="7775" xr:uid="{23D0FDF5-D67C-4765-B047-45B200AC5980}"/>
    <cellStyle name="20% - Ênfase4 3 2 4 3 2" xfId="16052" xr:uid="{8BF8F46C-3AD8-44F6-BBE0-73BFA378AD6B}"/>
    <cellStyle name="20% - Ênfase4 3 2 4 3 2 2" xfId="32507" xr:uid="{3A03751D-5EE7-4A80-B606-9D1918E080E9}"/>
    <cellStyle name="20% - Ênfase4 3 2 4 3 3" xfId="24470" xr:uid="{534332F5-A1B6-470C-A7E0-4168B886F3BA}"/>
    <cellStyle name="20% - Ênfase4 3 2 4 4" xfId="3741" xr:uid="{8DCA3301-297B-4D5F-92F8-497BE26B8B86}"/>
    <cellStyle name="20% - Ênfase4 3 2 4 4 2" xfId="12018" xr:uid="{59285A88-83AE-407A-B896-7D4D951D2BE4}"/>
    <cellStyle name="20% - Ênfase4 3 2 4 4 2 2" xfId="28503" xr:uid="{FB8D1E53-C50B-4CC7-A85A-96C4A2CFDA87}"/>
    <cellStyle name="20% - Ênfase4 3 2 4 4 3" xfId="20466" xr:uid="{1AB1EDE1-788D-4F31-A4E8-D7FFA7B83969}"/>
    <cellStyle name="20% - Ênfase4 3 2 4 5" xfId="9969" xr:uid="{1422BA89-CD07-4C01-AFFE-9986A3A78148}"/>
    <cellStyle name="20% - Ênfase4 3 2 4 5 2" xfId="26488" xr:uid="{CF0B75CA-8262-469E-BB00-A7D26B5516DA}"/>
    <cellStyle name="20% - Ênfase4 3 2 4 6" xfId="18450" xr:uid="{C39FAC14-A8C1-4090-A5A9-3A7C290D633E}"/>
    <cellStyle name="20% - Ênfase4 3 2 5" xfId="4238" xr:uid="{EDC9088D-C309-4B45-9208-8E5B4CCB0E26}"/>
    <cellStyle name="20% - Ênfase4 3 2 5 2" xfId="12515" xr:uid="{E601B529-A75A-4E81-AA14-EE9A43636EE4}"/>
    <cellStyle name="20% - Ênfase4 3 2 5 2 2" xfId="29000" xr:uid="{F387F12C-AC6F-43C9-8ED8-CEAB9321589F}"/>
    <cellStyle name="20% - Ênfase4 3 2 5 3" xfId="20963" xr:uid="{D76D58EB-4BE8-4B43-85B3-85FCD15409CC}"/>
    <cellStyle name="20% - Ênfase4 3 2 6" xfId="6269" xr:uid="{D57804F2-EE0F-43F0-B6C8-7E1B6F2340FE}"/>
    <cellStyle name="20% - Ênfase4 3 2 6 2" xfId="14546" xr:uid="{812E7A30-AF25-4CD0-B466-762633416FEA}"/>
    <cellStyle name="20% - Ênfase4 3 2 6 2 2" xfId="31001" xr:uid="{EA3E1542-577D-40E5-90DB-8507B7880D23}"/>
    <cellStyle name="20% - Ênfase4 3 2 6 3" xfId="22964" xr:uid="{9BA0EA65-3104-4EF4-842C-B7C777571B43}"/>
    <cellStyle name="20% - Ênfase4 3 2 7" xfId="2188" xr:uid="{906D319C-190C-46FE-AB4C-EE7A40852D67}"/>
    <cellStyle name="20% - Ênfase4 3 2 7 2" xfId="10465" xr:uid="{4B0DB4B5-C9CC-4A8C-B0C2-479D4EDB2B9A}"/>
    <cellStyle name="20% - Ênfase4 3 2 7 2 2" xfId="26984" xr:uid="{A07A6175-78B2-4A1C-AFB8-D17E1C5D4FC5}"/>
    <cellStyle name="20% - Ênfase4 3 2 7 3" xfId="18947" xr:uid="{C93A39E0-3656-4CE6-9BFA-3C0856C205D2}"/>
    <cellStyle name="20% - Ênfase4 3 2 8" xfId="8420" xr:uid="{8C453F07-B187-4E03-9394-7DF5C5215360}"/>
    <cellStyle name="20% - Ênfase4 3 2 8 2" xfId="24969" xr:uid="{F6DF8B31-FAF5-4FC6-82F9-B87CDFE51DDC}"/>
    <cellStyle name="20% - Ênfase4 3 2 9" xfId="16917" xr:uid="{08A741E8-258E-46C4-910D-3C7DF25536EE}"/>
    <cellStyle name="20% - Ênfase4 3 3" xfId="1170" xr:uid="{A05946DA-8312-4CC2-BEF8-92C259456AA3}"/>
    <cellStyle name="20% - Ênfase4 3 3 2" xfId="5262" xr:uid="{FAD963A5-31CB-45ED-A330-5E62089FFC6D}"/>
    <cellStyle name="20% - Ênfase4 3 3 2 2" xfId="13539" xr:uid="{A849E640-FEC2-40CD-9511-F9078A4192ED}"/>
    <cellStyle name="20% - Ênfase4 3 3 2 2 2" xfId="30019" xr:uid="{48643124-3EF2-40C9-BCBB-877C446C3C06}"/>
    <cellStyle name="20% - Ênfase4 3 3 2 3" xfId="21982" xr:uid="{6A00888A-62A7-421B-8A36-0EB942EF6CEB}"/>
    <cellStyle name="20% - Ênfase4 3 3 3" xfId="7287" xr:uid="{9B130BEF-D4FB-4F7A-BBAE-926443298F90}"/>
    <cellStyle name="20% - Ênfase4 3 3 3 2" xfId="15564" xr:uid="{6D47991D-B017-47AB-B9EB-9106D0E82B11}"/>
    <cellStyle name="20% - Ênfase4 3 3 3 2 2" xfId="32019" xr:uid="{BB0A1B65-D64C-4C40-96B2-A94CC818FF0E}"/>
    <cellStyle name="20% - Ênfase4 3 3 3 3" xfId="23982" xr:uid="{4313F4C6-8B48-4BBF-942E-A7B9F0C1471D}"/>
    <cellStyle name="20% - Ênfase4 3 3 4" xfId="3227" xr:uid="{6FF2CD3F-829F-4A41-8C53-F6152A88B78E}"/>
    <cellStyle name="20% - Ênfase4 3 3 4 2" xfId="11504" xr:uid="{FD345C10-AC9C-42E7-98BB-49FF61EC1586}"/>
    <cellStyle name="20% - Ênfase4 3 3 4 2 2" xfId="28014" xr:uid="{147F525F-83EF-42E5-89BE-92DEF69FDFFB}"/>
    <cellStyle name="20% - Ênfase4 3 3 4 3" xfId="19977" xr:uid="{EABD7679-F3D8-4B0F-B382-9AB08FBBAA27}"/>
    <cellStyle name="20% - Ênfase4 3 3 5" xfId="9455" xr:uid="{1478403D-5DF4-435E-85BA-3015272F9116}"/>
    <cellStyle name="20% - Ênfase4 3 3 5 2" xfId="25999" xr:uid="{15F2A26C-06D6-4BC5-9505-DDCDE9D1AEF3}"/>
    <cellStyle name="20% - Ênfase4 3 3 6" xfId="17959" xr:uid="{6DCA224A-4E1C-463E-AF76-EAB055B17562}"/>
    <cellStyle name="20% - Ênfase4 3 4" xfId="660" xr:uid="{01CC8D6B-456B-4C7B-97CD-999930E92A99}"/>
    <cellStyle name="20% - Ênfase4 3 4 2" xfId="4766" xr:uid="{E21AC8C0-14A6-423A-8E5B-BBB31EA9CF7F}"/>
    <cellStyle name="20% - Ênfase4 3 4 2 2" xfId="13043" xr:uid="{16B1589B-88B2-4893-AF35-D4741278B3E0}"/>
    <cellStyle name="20% - Ênfase4 3 4 2 2 2" xfId="29523" xr:uid="{A80DFB72-2615-449D-88D0-5731C594B2CF}"/>
    <cellStyle name="20% - Ênfase4 3 4 2 3" xfId="21486" xr:uid="{06CDFC0D-8580-4568-B8D3-E0CF5F963C8E}"/>
    <cellStyle name="20% - Ênfase4 3 4 3" xfId="6791" xr:uid="{9524DC2B-4A2D-4126-9B7F-A9587BDCD8DB}"/>
    <cellStyle name="20% - Ênfase4 3 4 3 2" xfId="15068" xr:uid="{5890AA1F-EABF-48D1-B5F6-1396F5D9E600}"/>
    <cellStyle name="20% - Ênfase4 3 4 3 2 2" xfId="31523" xr:uid="{20ADAA55-6191-4AD4-8458-15831AA016C7}"/>
    <cellStyle name="20% - Ênfase4 3 4 3 3" xfId="23486" xr:uid="{1C298E43-1034-4BEE-88F0-B5DFD9E21F4E}"/>
    <cellStyle name="20% - Ênfase4 3 4 4" xfId="2721" xr:uid="{DE4A251A-B05F-4049-A81C-88B5422FC6F0}"/>
    <cellStyle name="20% - Ênfase4 3 4 4 2" xfId="10998" xr:uid="{FCC7FD72-2200-4D55-857A-63CBDC77D1A6}"/>
    <cellStyle name="20% - Ênfase4 3 4 4 2 2" xfId="27509" xr:uid="{18921302-C7BE-43D6-A7AF-B16DE255CCC0}"/>
    <cellStyle name="20% - Ênfase4 3 4 4 3" xfId="19472" xr:uid="{A7E3733D-C3D8-4E38-8A00-DF0D4A5CF362}"/>
    <cellStyle name="20% - Ênfase4 3 4 5" xfId="8950" xr:uid="{EC80516D-8944-49C0-B7D1-23AC9C1A51C1}"/>
    <cellStyle name="20% - Ênfase4 3 4 5 2" xfId="25494" xr:uid="{EA49ED25-13F4-497B-935A-CB9CD6E5F223}"/>
    <cellStyle name="20% - Ênfase4 3 4 6" xfId="17451" xr:uid="{2453DABF-00F3-4C48-99D3-5A6A1F62390D}"/>
    <cellStyle name="20% - Ênfase4 3 5" xfId="1712" xr:uid="{2DAC7C52-1A02-4754-95C6-14CDE92CF7AA}"/>
    <cellStyle name="20% - Ênfase4 3 5 2" xfId="5799" xr:uid="{81714344-E29B-483B-A70D-61CDFA995008}"/>
    <cellStyle name="20% - Ênfase4 3 5 2 2" xfId="14076" xr:uid="{3036993A-7067-47A3-8DD2-1EACB1B611B6}"/>
    <cellStyle name="20% - Ênfase4 3 5 2 2 2" xfId="30531" xr:uid="{E7BAE1C5-C3A6-4201-AA7D-6729E5E0453D}"/>
    <cellStyle name="20% - Ênfase4 3 5 2 3" xfId="22494" xr:uid="{19267FC7-AA04-4960-8EAC-0BF3B79CBA07}"/>
    <cellStyle name="20% - Ênfase4 3 5 3" xfId="7799" xr:uid="{94BB1D4A-62F7-4696-BCF4-AD9D5ED1B322}"/>
    <cellStyle name="20% - Ênfase4 3 5 3 2" xfId="16076" xr:uid="{C98565B3-47AC-439D-A184-E4FBB22A87D3}"/>
    <cellStyle name="20% - Ênfase4 3 5 3 2 2" xfId="32531" xr:uid="{BDFCB453-43BB-446B-9038-BB4B41F736A8}"/>
    <cellStyle name="20% - Ênfase4 3 5 3 3" xfId="24494" xr:uid="{FB0ED0B4-75CD-4933-9ECC-1CB3A7072C62}"/>
    <cellStyle name="20% - Ênfase4 3 5 4" xfId="3765" xr:uid="{67D65C59-EC31-4C2A-9881-8558FD9CCFC2}"/>
    <cellStyle name="20% - Ênfase4 3 5 4 2" xfId="12042" xr:uid="{8D6B6E87-7F0B-446B-B385-B3EA7F0381AC}"/>
    <cellStyle name="20% - Ênfase4 3 5 4 2 2" xfId="28527" xr:uid="{06E74393-6411-4792-98F9-80CC3145204A}"/>
    <cellStyle name="20% - Ênfase4 3 5 4 3" xfId="20490" xr:uid="{F9FA45AC-5755-4306-8713-29196DFFEBA6}"/>
    <cellStyle name="20% - Ênfase4 3 5 5" xfId="9993" xr:uid="{8F17E40A-B3A7-4C0F-9A02-D029D16697BF}"/>
    <cellStyle name="20% - Ênfase4 3 5 5 2" xfId="26512" xr:uid="{D24C6302-D0BD-444F-8B9D-748AB356DFF7}"/>
    <cellStyle name="20% - Ênfase4 3 5 6" xfId="18474" xr:uid="{FD40FB2C-ED07-4982-B936-554CB1A94F15}"/>
    <cellStyle name="20% - Ênfase4 3 6" xfId="4262" xr:uid="{B9F7DF16-6E2A-45E7-89C5-5FF989B9598E}"/>
    <cellStyle name="20% - Ênfase4 3 6 2" xfId="12539" xr:uid="{E95D0940-A056-4DD5-8562-C199C03E9E38}"/>
    <cellStyle name="20% - Ênfase4 3 6 2 2" xfId="29024" xr:uid="{87B0E643-07E1-448B-8C84-E33EF25B4A2A}"/>
    <cellStyle name="20% - Ênfase4 3 6 3" xfId="20987" xr:uid="{D7702964-6C5F-4BAC-8C72-843D380CB806}"/>
    <cellStyle name="20% - Ênfase4 3 7" xfId="6293" xr:uid="{3F64ACCB-3C73-4B3B-B754-985CEBB03668}"/>
    <cellStyle name="20% - Ênfase4 3 7 2" xfId="14570" xr:uid="{85508248-E457-426B-BE95-4EEA32E3E11F}"/>
    <cellStyle name="20% - Ênfase4 3 7 2 2" xfId="31025" xr:uid="{EEA9E50D-764F-433E-8BD2-912834F733EE}"/>
    <cellStyle name="20% - Ênfase4 3 7 3" xfId="22988" xr:uid="{935711D2-6277-4A3A-816D-EA8376B464A8}"/>
    <cellStyle name="20% - Ênfase4 3 8" xfId="2213" xr:uid="{E7947E8E-3C70-4D7E-BFC6-235F51BDD865}"/>
    <cellStyle name="20% - Ênfase4 3 8 2" xfId="10490" xr:uid="{F2BA4851-5BAE-41E8-BA4B-2BBAD2D8A2EA}"/>
    <cellStyle name="20% - Ênfase4 3 8 2 2" xfId="27008" xr:uid="{DD5BE0C7-AC03-4263-B726-1C8A859293CB}"/>
    <cellStyle name="20% - Ênfase4 3 8 3" xfId="18971" xr:uid="{61A5FEBE-91EB-4BB5-977F-82B20BD1ED2A}"/>
    <cellStyle name="20% - Ênfase4 3 9" xfId="8444" xr:uid="{A2614449-DF47-4C07-BBA4-9EE4C4A23B64}"/>
    <cellStyle name="20% - Ênfase4 3 9 2" xfId="24993" xr:uid="{A8C80912-EE5A-46C4-B138-0438639F89F8}"/>
    <cellStyle name="20% - Ênfase4 4" xfId="248" xr:uid="{0074FBF9-3558-45CD-84ED-DBF5E03D2A93}"/>
    <cellStyle name="20% - Ênfase4 4 10" xfId="17108" xr:uid="{A2EFDFDC-B56F-4694-BD46-7A2968AEB488}"/>
    <cellStyle name="20% - Ênfase4 4 2" xfId="249" xr:uid="{6E3856EB-694F-4E1B-BC45-090DDF59A0AE}"/>
    <cellStyle name="20% - Ênfase4 4 2 2" xfId="1337" xr:uid="{E6B3B7D5-EEDE-4D5D-89C7-C17DAC4382A0}"/>
    <cellStyle name="20% - Ênfase4 4 2 2 2" xfId="5427" xr:uid="{06F063A3-85FA-41CA-9F87-28E5090BF4B8}"/>
    <cellStyle name="20% - Ênfase4 4 2 2 2 2" xfId="13704" xr:uid="{2E903C01-83FD-480A-B012-590887C06A97}"/>
    <cellStyle name="20% - Ênfase4 4 2 2 2 2 2" xfId="30184" xr:uid="{C740B4A7-FDC1-4AFF-A201-72E6C534610B}"/>
    <cellStyle name="20% - Ênfase4 4 2 2 2 3" xfId="22147" xr:uid="{4165E1B5-B3BD-4E31-9E3D-EEDBA67F7196}"/>
    <cellStyle name="20% - Ênfase4 4 2 2 3" xfId="7452" xr:uid="{93BA5A0B-3670-4018-8796-A371691E175E}"/>
    <cellStyle name="20% - Ênfase4 4 2 2 3 2" xfId="15729" xr:uid="{A06339F7-9F49-43B0-B54F-AB6BC1E98F7A}"/>
    <cellStyle name="20% - Ênfase4 4 2 2 3 2 2" xfId="32184" xr:uid="{99D0B25D-059B-4A8E-BFC4-4FD51A279F76}"/>
    <cellStyle name="20% - Ênfase4 4 2 2 3 3" xfId="24147" xr:uid="{89C2A0C4-8AE8-4F5D-8503-877BA368A743}"/>
    <cellStyle name="20% - Ênfase4 4 2 2 4" xfId="3393" xr:uid="{431477DE-FEA5-4685-8BD0-36E3AAF39C48}"/>
    <cellStyle name="20% - Ênfase4 4 2 2 4 2" xfId="11670" xr:uid="{FEE2463F-D52A-475F-9104-6166697C1261}"/>
    <cellStyle name="20% - Ênfase4 4 2 2 4 2 2" xfId="28180" xr:uid="{58DD7C12-C2F9-4EFF-B336-961A9A3CF500}"/>
    <cellStyle name="20% - Ênfase4 4 2 2 4 3" xfId="20143" xr:uid="{ABEDC248-BAC8-4755-B080-C6A6F54852E8}"/>
    <cellStyle name="20% - Ênfase4 4 2 2 5" xfId="9621" xr:uid="{510E8B72-E5FA-4801-9E3D-7CE177F11C7A}"/>
    <cellStyle name="20% - Ênfase4 4 2 2 5 2" xfId="26165" xr:uid="{50148590-6153-44A5-B621-0B27E82CC4CC}"/>
    <cellStyle name="20% - Ênfase4 4 2 2 6" xfId="18126" xr:uid="{2E3BC91C-1C89-4394-9A57-35C59085F11F}"/>
    <cellStyle name="20% - Ênfase4 4 2 3" xfId="828" xr:uid="{4268DC9D-5E38-409A-956A-819494AB6102}"/>
    <cellStyle name="20% - Ênfase4 4 2 3 2" xfId="4931" xr:uid="{523EE6FE-8422-48BE-8C1F-313FD47CA44C}"/>
    <cellStyle name="20% - Ênfase4 4 2 3 2 2" xfId="13208" xr:uid="{2E2DDE61-6019-40FA-8B77-FEEF9B7B0578}"/>
    <cellStyle name="20% - Ênfase4 4 2 3 2 2 2" xfId="29688" xr:uid="{039A52F3-A876-4BC7-BE9A-77E01D90B400}"/>
    <cellStyle name="20% - Ênfase4 4 2 3 2 3" xfId="21651" xr:uid="{B11DF853-7DA2-4D05-8802-C6FA2F282D51}"/>
    <cellStyle name="20% - Ênfase4 4 2 3 3" xfId="6956" xr:uid="{390613E9-04A6-489A-B185-DD2325D8F409}"/>
    <cellStyle name="20% - Ênfase4 4 2 3 3 2" xfId="15233" xr:uid="{755D9C8B-C880-42B2-93DF-414B35A92432}"/>
    <cellStyle name="20% - Ênfase4 4 2 3 3 2 2" xfId="31688" xr:uid="{C92A1CF7-C275-41D5-9AD2-8F06FB340FA8}"/>
    <cellStyle name="20% - Ênfase4 4 2 3 3 3" xfId="23651" xr:uid="{3E5FDA29-F4E6-420E-ACA3-26E0FBFAB45C}"/>
    <cellStyle name="20% - Ênfase4 4 2 3 4" xfId="2888" xr:uid="{190B0F7A-C013-45D1-A264-8C3EEE3454C9}"/>
    <cellStyle name="20% - Ênfase4 4 2 3 4 2" xfId="11165" xr:uid="{60DBA6E2-415A-4C65-89CB-0CED36320DF8}"/>
    <cellStyle name="20% - Ênfase4 4 2 3 4 2 2" xfId="27676" xr:uid="{41A224AB-BDAB-40F6-BA3E-A0E5F848C515}"/>
    <cellStyle name="20% - Ênfase4 4 2 3 4 3" xfId="19639" xr:uid="{E5182285-4F53-4133-8F65-DCC200A355E5}"/>
    <cellStyle name="20% - Ênfase4 4 2 3 5" xfId="9117" xr:uid="{B8495820-03E6-46E1-9419-69FCC85ADF43}"/>
    <cellStyle name="20% - Ênfase4 4 2 3 5 2" xfId="25661" xr:uid="{03FBBA94-3F83-4F26-A936-89E8832CBE99}"/>
    <cellStyle name="20% - Ênfase4 4 2 3 6" xfId="17619" xr:uid="{DD85C143-5A77-4BAD-9DBB-2C5C4F8144C9}"/>
    <cellStyle name="20% - Ênfase4 4 2 4" xfId="1878" xr:uid="{5CFAC9A0-C35A-475F-AD6B-48DF904D7C88}"/>
    <cellStyle name="20% - Ênfase4 4 2 4 2" xfId="5964" xr:uid="{41248146-A682-4897-B375-51F5ECCD4C6D}"/>
    <cellStyle name="20% - Ênfase4 4 2 4 2 2" xfId="14241" xr:uid="{B48AF310-6743-4693-959C-822F7635EE50}"/>
    <cellStyle name="20% - Ênfase4 4 2 4 2 2 2" xfId="30696" xr:uid="{B9048EE8-A0EB-43F7-AB37-79EFA780CBD9}"/>
    <cellStyle name="20% - Ênfase4 4 2 4 2 3" xfId="22659" xr:uid="{E02380AC-D1E4-4456-AE02-8FF4F8B02643}"/>
    <cellStyle name="20% - Ênfase4 4 2 4 3" xfId="7964" xr:uid="{2833692B-EA74-4B7F-9C02-3AEEA5D25D35}"/>
    <cellStyle name="20% - Ênfase4 4 2 4 3 2" xfId="16241" xr:uid="{980DBB3E-637F-4A34-A521-C429E8DFC08D}"/>
    <cellStyle name="20% - Ênfase4 4 2 4 3 2 2" xfId="32696" xr:uid="{EF8A13BD-7D6C-4772-A86A-21EDC124ECA3}"/>
    <cellStyle name="20% - Ênfase4 4 2 4 3 3" xfId="24659" xr:uid="{25A8E1E4-C0F4-4BDA-A6BD-033BE270E1FD}"/>
    <cellStyle name="20% - Ênfase4 4 2 4 4" xfId="3931" xr:uid="{D4F07917-E674-4438-9F02-CD81EFCC1A74}"/>
    <cellStyle name="20% - Ênfase4 4 2 4 4 2" xfId="12208" xr:uid="{A972841F-40ED-48E3-9483-D4E754A7AE3C}"/>
    <cellStyle name="20% - Ênfase4 4 2 4 4 2 2" xfId="28693" xr:uid="{A8C8429D-660D-4BFC-9D05-EF1C5D1F5F7E}"/>
    <cellStyle name="20% - Ênfase4 4 2 4 4 3" xfId="20656" xr:uid="{F762AE5A-BCBF-4B97-A424-60AFFE7192E9}"/>
    <cellStyle name="20% - Ênfase4 4 2 4 5" xfId="10159" xr:uid="{CD92C58E-80A2-475C-AD9B-EB24111740C0}"/>
    <cellStyle name="20% - Ênfase4 4 2 4 5 2" xfId="26678" xr:uid="{1DB855BE-A73C-49B2-997D-29132D8920BD}"/>
    <cellStyle name="20% - Ênfase4 4 2 4 6" xfId="18640" xr:uid="{3D672F05-9BAE-4C1E-8938-048D4CFD2146}"/>
    <cellStyle name="20% - Ênfase4 4 2 5" xfId="4427" xr:uid="{2E5235C8-311F-4BD3-A77E-CB536A87FB2B}"/>
    <cellStyle name="20% - Ênfase4 4 2 5 2" xfId="12704" xr:uid="{9C10C9DA-54F9-48D3-A870-789BE25A678C}"/>
    <cellStyle name="20% - Ênfase4 4 2 5 2 2" xfId="29189" xr:uid="{497FDA95-3554-4CF3-906B-7AA1528957F0}"/>
    <cellStyle name="20% - Ênfase4 4 2 5 3" xfId="21152" xr:uid="{7BE57E2C-CFF1-49F2-87B5-ECEE3B617918}"/>
    <cellStyle name="20% - Ênfase4 4 2 6" xfId="6458" xr:uid="{961B8EBC-1342-4375-802B-95851BA19F34}"/>
    <cellStyle name="20% - Ênfase4 4 2 6 2" xfId="14735" xr:uid="{B6DE2335-D447-48A6-96F8-B09EEDBE9BE8}"/>
    <cellStyle name="20% - Ênfase4 4 2 6 2 2" xfId="31190" xr:uid="{4D139AAF-061A-42FB-8FF2-6FBA66D73AD6}"/>
    <cellStyle name="20% - Ênfase4 4 2 6 3" xfId="23153" xr:uid="{F97CFB2F-90D0-47BD-BD56-9FEC185753F9}"/>
    <cellStyle name="20% - Ênfase4 4 2 7" xfId="2379" xr:uid="{931ABE3C-6A4D-4ADC-86E4-876423E0D652}"/>
    <cellStyle name="20% - Ênfase4 4 2 7 2" xfId="10656" xr:uid="{2D9F6E68-61FD-46CF-B601-198C4388D006}"/>
    <cellStyle name="20% - Ênfase4 4 2 7 2 2" xfId="27174" xr:uid="{1898B052-213D-48A4-9E6A-15F99041187D}"/>
    <cellStyle name="20% - Ênfase4 4 2 7 3" xfId="19137" xr:uid="{9781A1F3-2D3E-4040-A7F8-C9B33B688AF6}"/>
    <cellStyle name="20% - Ênfase4 4 2 8" xfId="8610" xr:uid="{8C53D39B-C85D-41F4-9580-917FDAA96835}"/>
    <cellStyle name="20% - Ênfase4 4 2 8 2" xfId="25159" xr:uid="{F7FF9559-0EA2-4D4A-83AF-90DB718D89F6}"/>
    <cellStyle name="20% - Ênfase4 4 2 9" xfId="17109" xr:uid="{BB034F46-13EF-41A1-886D-1C626E9FE0CF}"/>
    <cellStyle name="20% - Ênfase4 4 3" xfId="1336" xr:uid="{7EADB814-05B5-4134-B5B4-007115CD92DF}"/>
    <cellStyle name="20% - Ênfase4 4 3 2" xfId="5426" xr:uid="{F190113C-6842-4967-BCE0-6E5BF93A8969}"/>
    <cellStyle name="20% - Ênfase4 4 3 2 2" xfId="13703" xr:uid="{F9DCA85C-959B-464D-AA6C-EB94504B0FB4}"/>
    <cellStyle name="20% - Ênfase4 4 3 2 2 2" xfId="30183" xr:uid="{E1587E6A-1931-4354-9129-3D64954F409E}"/>
    <cellStyle name="20% - Ênfase4 4 3 2 3" xfId="22146" xr:uid="{197253AB-433F-4BFD-B828-4D45789B596E}"/>
    <cellStyle name="20% - Ênfase4 4 3 3" xfId="7451" xr:uid="{BCE9797E-75F7-485A-9D5F-EBEBFE020786}"/>
    <cellStyle name="20% - Ênfase4 4 3 3 2" xfId="15728" xr:uid="{016226B4-96CA-4A86-9DE8-EF901770A75A}"/>
    <cellStyle name="20% - Ênfase4 4 3 3 2 2" xfId="32183" xr:uid="{F0850E02-6434-4CE1-971C-77245867EEBD}"/>
    <cellStyle name="20% - Ênfase4 4 3 3 3" xfId="24146" xr:uid="{72CE634E-C8E6-48F1-B8D0-44DDE3EA8D95}"/>
    <cellStyle name="20% - Ênfase4 4 3 4" xfId="3392" xr:uid="{B7E15727-0116-4C6B-94D2-26F593EAFFBB}"/>
    <cellStyle name="20% - Ênfase4 4 3 4 2" xfId="11669" xr:uid="{93C8036C-A5D3-428C-962D-D9477569A66E}"/>
    <cellStyle name="20% - Ênfase4 4 3 4 2 2" xfId="28179" xr:uid="{DE9CF5A0-DEDE-46EE-9F8E-07AD4D99936A}"/>
    <cellStyle name="20% - Ênfase4 4 3 4 3" xfId="20142" xr:uid="{36B11B44-9B76-4F7F-9C37-69FAE85E8E76}"/>
    <cellStyle name="20% - Ênfase4 4 3 5" xfId="9620" xr:uid="{4D226DB4-523F-4394-AD38-313C98CA437C}"/>
    <cellStyle name="20% - Ênfase4 4 3 5 2" xfId="26164" xr:uid="{C58CDCA1-E195-40A8-A3D6-002B19E7683E}"/>
    <cellStyle name="20% - Ênfase4 4 3 6" xfId="18125" xr:uid="{8C030ACB-67B0-4E64-AB24-366F79F0BCB5}"/>
    <cellStyle name="20% - Ênfase4 4 4" xfId="827" xr:uid="{2A5F45A8-4A47-46F1-AC20-737D89292558}"/>
    <cellStyle name="20% - Ênfase4 4 4 2" xfId="4930" xr:uid="{02261BD2-D713-4884-A450-93DD1A244B1F}"/>
    <cellStyle name="20% - Ênfase4 4 4 2 2" xfId="13207" xr:uid="{5D5EA98A-70B6-442D-A1D8-B2D2526FA3A8}"/>
    <cellStyle name="20% - Ênfase4 4 4 2 2 2" xfId="29687" xr:uid="{2C7E8883-DDEA-475B-A864-E660F96A4C3E}"/>
    <cellStyle name="20% - Ênfase4 4 4 2 3" xfId="21650" xr:uid="{EEA5632B-0845-4303-B90D-65DBC7C7F05B}"/>
    <cellStyle name="20% - Ênfase4 4 4 3" xfId="6955" xr:uid="{7A1FE394-83A4-4C4C-BD14-E098443933DA}"/>
    <cellStyle name="20% - Ênfase4 4 4 3 2" xfId="15232" xr:uid="{33A40B78-8C86-4494-884B-CD323BC28104}"/>
    <cellStyle name="20% - Ênfase4 4 4 3 2 2" xfId="31687" xr:uid="{EE422BDE-3A31-4AAB-88B7-8D9CAC30097A}"/>
    <cellStyle name="20% - Ênfase4 4 4 3 3" xfId="23650" xr:uid="{B9439431-9F2E-42C7-9418-B5BD63E603A1}"/>
    <cellStyle name="20% - Ênfase4 4 4 4" xfId="2887" xr:uid="{6CECAD56-98B5-43D1-BB33-812F07C6DD08}"/>
    <cellStyle name="20% - Ênfase4 4 4 4 2" xfId="11164" xr:uid="{880F0FEF-48AE-4AA8-B0CC-3623703362F8}"/>
    <cellStyle name="20% - Ênfase4 4 4 4 2 2" xfId="27675" xr:uid="{31A9CA7E-7A3A-4AF8-8502-6A6A786DBD7A}"/>
    <cellStyle name="20% - Ênfase4 4 4 4 3" xfId="19638" xr:uid="{D48C5440-450D-4C87-85BB-AABC62453198}"/>
    <cellStyle name="20% - Ênfase4 4 4 5" xfId="9116" xr:uid="{4795D24F-7CB2-4A3B-8CC6-F5288774C4EC}"/>
    <cellStyle name="20% - Ênfase4 4 4 5 2" xfId="25660" xr:uid="{9F0351DC-E49B-4EA6-80A9-F09389BDC9C1}"/>
    <cellStyle name="20% - Ênfase4 4 4 6" xfId="17618" xr:uid="{5278FCCB-E986-4CD8-B8E2-4139C33863EC}"/>
    <cellStyle name="20% - Ênfase4 4 5" xfId="1877" xr:uid="{9B24A71B-373B-47A9-ABC6-1B45C66CD102}"/>
    <cellStyle name="20% - Ênfase4 4 5 2" xfId="5963" xr:uid="{C2DE3461-9705-4125-BE3F-D6811F15B7A2}"/>
    <cellStyle name="20% - Ênfase4 4 5 2 2" xfId="14240" xr:uid="{21F85D1C-07AD-4718-BDF0-4FA24AA86CDD}"/>
    <cellStyle name="20% - Ênfase4 4 5 2 2 2" xfId="30695" xr:uid="{71ABC20D-4878-48FE-959D-D8DD20A23564}"/>
    <cellStyle name="20% - Ênfase4 4 5 2 3" xfId="22658" xr:uid="{963196D2-2ECA-4233-ADD3-00387FD6176C}"/>
    <cellStyle name="20% - Ênfase4 4 5 3" xfId="7963" xr:uid="{99D66EAE-EAA2-4104-9E71-24B9E94E15CB}"/>
    <cellStyle name="20% - Ênfase4 4 5 3 2" xfId="16240" xr:uid="{7DC20CC9-3EDE-4BF6-8777-175549DE6D27}"/>
    <cellStyle name="20% - Ênfase4 4 5 3 2 2" xfId="32695" xr:uid="{E2539FC9-074A-4B06-BBB1-63AAABEF9414}"/>
    <cellStyle name="20% - Ênfase4 4 5 3 3" xfId="24658" xr:uid="{86ED6F66-DE45-478D-8C36-D09857153689}"/>
    <cellStyle name="20% - Ênfase4 4 5 4" xfId="3930" xr:uid="{2F9EF5DB-BC0D-4DFD-9122-53B3F5E426C0}"/>
    <cellStyle name="20% - Ênfase4 4 5 4 2" xfId="12207" xr:uid="{8B208547-35D2-490D-BA44-8C8CCE9E002A}"/>
    <cellStyle name="20% - Ênfase4 4 5 4 2 2" xfId="28692" xr:uid="{DD49917A-14C4-44E0-BD58-01F63E35501C}"/>
    <cellStyle name="20% - Ênfase4 4 5 4 3" xfId="20655" xr:uid="{BEF176A8-5E4C-4EB1-B284-CB7979FBD6DB}"/>
    <cellStyle name="20% - Ênfase4 4 5 5" xfId="10158" xr:uid="{4AA34F84-856E-46EF-8D37-249B2713478B}"/>
    <cellStyle name="20% - Ênfase4 4 5 5 2" xfId="26677" xr:uid="{EB78428F-32E3-4636-A714-3E116D6BE785}"/>
    <cellStyle name="20% - Ênfase4 4 5 6" xfId="18639" xr:uid="{F11C1E73-2172-40E9-8659-76F8D11FF82A}"/>
    <cellStyle name="20% - Ênfase4 4 6" xfId="4426" xr:uid="{4CAF259A-C3E2-40C3-8D91-0FA2D99B0E4D}"/>
    <cellStyle name="20% - Ênfase4 4 6 2" xfId="12703" xr:uid="{79B7CF2B-7463-4759-830F-E8BDD3E95234}"/>
    <cellStyle name="20% - Ênfase4 4 6 2 2" xfId="29188" xr:uid="{FF5971FF-3303-4D1A-82A5-6EB6D4C73CC3}"/>
    <cellStyle name="20% - Ênfase4 4 6 3" xfId="21151" xr:uid="{81F3B682-5A42-4559-80B8-8E86B7A8E1C6}"/>
    <cellStyle name="20% - Ênfase4 4 7" xfId="6457" xr:uid="{94BA9EAC-6590-4376-AF2E-4A6C98243BAA}"/>
    <cellStyle name="20% - Ênfase4 4 7 2" xfId="14734" xr:uid="{88427CF0-0A1B-4542-A571-3A17BD5793EF}"/>
    <cellStyle name="20% - Ênfase4 4 7 2 2" xfId="31189" xr:uid="{20A253DA-D0F0-4C0E-83F2-700D48BCE268}"/>
    <cellStyle name="20% - Ênfase4 4 7 3" xfId="23152" xr:uid="{095DC45D-CFA4-4973-95DB-C16D5E3013F0}"/>
    <cellStyle name="20% - Ênfase4 4 8" xfId="2378" xr:uid="{74BCD383-D05E-42BE-AF67-56697B560EF8}"/>
    <cellStyle name="20% - Ênfase4 4 8 2" xfId="10655" xr:uid="{3E169DC4-9EEC-4566-9386-95D01BA55FB2}"/>
    <cellStyle name="20% - Ênfase4 4 8 2 2" xfId="27173" xr:uid="{B632B229-83B5-41E3-8791-097E20C7A9E7}"/>
    <cellStyle name="20% - Ênfase4 4 8 3" xfId="19136" xr:uid="{5CAB6E60-9C87-4505-A2E9-754BC0AFCFA7}"/>
    <cellStyle name="20% - Ênfase4 4 9" xfId="8609" xr:uid="{4B8699AF-0E1E-4876-A566-C7331C3FA1FD}"/>
    <cellStyle name="20% - Ênfase4 4 9 2" xfId="25158" xr:uid="{0A93BD08-3E72-41C4-B070-025F1FC39F73}"/>
    <cellStyle name="20% - Ênfase4 5" xfId="250" xr:uid="{D1ED9A97-1112-4F02-810B-617069BE40DA}"/>
    <cellStyle name="20% - Ênfase4 5 10" xfId="17110" xr:uid="{25B3C8AB-B72C-4323-AA22-9839A52F43A3}"/>
    <cellStyle name="20% - Ênfase4 5 2" xfId="251" xr:uid="{CB50557E-E2B8-473E-9E4F-A34CB3145B65}"/>
    <cellStyle name="20% - Ênfase4 5 2 2" xfId="1339" xr:uid="{13ECB555-B81E-444E-B909-3F75AE98DF29}"/>
    <cellStyle name="20% - Ênfase4 5 2 2 2" xfId="5429" xr:uid="{15C72116-EE11-4832-B512-393FD071F67E}"/>
    <cellStyle name="20% - Ênfase4 5 2 2 2 2" xfId="13706" xr:uid="{CCFF849C-B014-457A-BA3B-DC7CF970566D}"/>
    <cellStyle name="20% - Ênfase4 5 2 2 2 2 2" xfId="30186" xr:uid="{D7F5CE63-BA63-4845-9541-03F935937A90}"/>
    <cellStyle name="20% - Ênfase4 5 2 2 2 3" xfId="22149" xr:uid="{85CDF7DF-1034-4DEA-A2FD-3C5D8B16A101}"/>
    <cellStyle name="20% - Ênfase4 5 2 2 3" xfId="7454" xr:uid="{6654A2F7-ABA5-474C-A073-93E5F0A657A6}"/>
    <cellStyle name="20% - Ênfase4 5 2 2 3 2" xfId="15731" xr:uid="{23F2468C-85B8-406A-9157-2E04D5933AAE}"/>
    <cellStyle name="20% - Ênfase4 5 2 2 3 2 2" xfId="32186" xr:uid="{A944C16D-BEC0-459D-88AD-472F5E364C76}"/>
    <cellStyle name="20% - Ênfase4 5 2 2 3 3" xfId="24149" xr:uid="{62F6FE4B-D51A-4559-A0FA-7F9A7A7CD7D1}"/>
    <cellStyle name="20% - Ênfase4 5 2 2 4" xfId="3395" xr:uid="{1EE51650-1992-4764-8F72-5DC04CEEF4C5}"/>
    <cellStyle name="20% - Ênfase4 5 2 2 4 2" xfId="11672" xr:uid="{2E138858-FDBF-4DB6-94FF-60C239122F66}"/>
    <cellStyle name="20% - Ênfase4 5 2 2 4 2 2" xfId="28182" xr:uid="{5623B485-820B-4625-8B65-683E5CEBDF4C}"/>
    <cellStyle name="20% - Ênfase4 5 2 2 4 3" xfId="20145" xr:uid="{7DC4BA68-B27D-447C-84DC-F0AA25EE5A0F}"/>
    <cellStyle name="20% - Ênfase4 5 2 2 5" xfId="9623" xr:uid="{91BAE05C-DCB7-42AB-851E-206B34FA784B}"/>
    <cellStyle name="20% - Ênfase4 5 2 2 5 2" xfId="26167" xr:uid="{47137642-0513-4E21-A9CD-4BCB96A0010A}"/>
    <cellStyle name="20% - Ênfase4 5 2 2 6" xfId="18128" xr:uid="{41CE7E36-3A01-4C66-9F4A-6563A6894818}"/>
    <cellStyle name="20% - Ênfase4 5 2 3" xfId="830" xr:uid="{334495D4-D8F4-4B5B-BF78-BACE53348296}"/>
    <cellStyle name="20% - Ênfase4 5 2 3 2" xfId="4933" xr:uid="{661FAABA-98B2-4CD8-B5C2-CF6743F08543}"/>
    <cellStyle name="20% - Ênfase4 5 2 3 2 2" xfId="13210" xr:uid="{DA32C4B7-EB3C-4959-B212-CB88F6B31687}"/>
    <cellStyle name="20% - Ênfase4 5 2 3 2 2 2" xfId="29690" xr:uid="{2B3C7684-9F6F-4FDA-9E86-D76C32877506}"/>
    <cellStyle name="20% - Ênfase4 5 2 3 2 3" xfId="21653" xr:uid="{A08D7129-AAF7-4D35-8203-CC7632B5980A}"/>
    <cellStyle name="20% - Ênfase4 5 2 3 3" xfId="6958" xr:uid="{9F266442-C06D-4063-9B84-78FBF125860D}"/>
    <cellStyle name="20% - Ênfase4 5 2 3 3 2" xfId="15235" xr:uid="{09BB9236-013D-4198-BB2A-485E47804ADB}"/>
    <cellStyle name="20% - Ênfase4 5 2 3 3 2 2" xfId="31690" xr:uid="{904B3BB2-EC96-438D-94EB-FE8C49027C7A}"/>
    <cellStyle name="20% - Ênfase4 5 2 3 3 3" xfId="23653" xr:uid="{86AFACAC-D01A-45A3-AD4B-79A53B7C8FF5}"/>
    <cellStyle name="20% - Ênfase4 5 2 3 4" xfId="2890" xr:uid="{8B97FD80-B3D1-4A29-A38E-9AB3C0B21098}"/>
    <cellStyle name="20% - Ênfase4 5 2 3 4 2" xfId="11167" xr:uid="{D43FE5BC-89BB-473D-B74C-C3083C784E44}"/>
    <cellStyle name="20% - Ênfase4 5 2 3 4 2 2" xfId="27678" xr:uid="{A7A4BB79-D0EB-444A-A07B-3450715FF5B6}"/>
    <cellStyle name="20% - Ênfase4 5 2 3 4 3" xfId="19641" xr:uid="{13D4E91D-9828-4C05-AE3C-16AD2874B901}"/>
    <cellStyle name="20% - Ênfase4 5 2 3 5" xfId="9119" xr:uid="{7361D36A-B1F6-4E84-8B35-BE3A8A16A9A4}"/>
    <cellStyle name="20% - Ênfase4 5 2 3 5 2" xfId="25663" xr:uid="{577CC910-55AA-4EDF-83CF-3D310384A8EB}"/>
    <cellStyle name="20% - Ênfase4 5 2 3 6" xfId="17621" xr:uid="{76B5F7D4-7889-45B2-8D45-A27395F664CA}"/>
    <cellStyle name="20% - Ênfase4 5 2 4" xfId="1880" xr:uid="{7030A9B3-D706-4483-B165-CE08C8A01197}"/>
    <cellStyle name="20% - Ênfase4 5 2 4 2" xfId="5966" xr:uid="{C6C5DCFA-6315-4558-BB98-50BCC8D6614B}"/>
    <cellStyle name="20% - Ênfase4 5 2 4 2 2" xfId="14243" xr:uid="{B91B4554-BE81-48C6-8508-C0D1BD6F4AAC}"/>
    <cellStyle name="20% - Ênfase4 5 2 4 2 2 2" xfId="30698" xr:uid="{C4F1B8DB-1F8A-4331-BC2C-D1D1A591FCFF}"/>
    <cellStyle name="20% - Ênfase4 5 2 4 2 3" xfId="22661" xr:uid="{B7C2D61D-05AC-480A-B261-7D7DA7015D55}"/>
    <cellStyle name="20% - Ênfase4 5 2 4 3" xfId="7966" xr:uid="{F948E377-2218-4395-8D38-B04E728583AA}"/>
    <cellStyle name="20% - Ênfase4 5 2 4 3 2" xfId="16243" xr:uid="{D55DD008-79F9-4814-9604-462550F9F00C}"/>
    <cellStyle name="20% - Ênfase4 5 2 4 3 2 2" xfId="32698" xr:uid="{58A94CD7-6234-4109-9AB1-864365C9E422}"/>
    <cellStyle name="20% - Ênfase4 5 2 4 3 3" xfId="24661" xr:uid="{E1FCEE4C-D627-4038-8536-722FEF25063F}"/>
    <cellStyle name="20% - Ênfase4 5 2 4 4" xfId="3933" xr:uid="{8BB33F0B-2BDA-4F73-AB7C-97BE178E0B54}"/>
    <cellStyle name="20% - Ênfase4 5 2 4 4 2" xfId="12210" xr:uid="{CB0A84DF-EF80-4A71-A698-96FE39A5CBB0}"/>
    <cellStyle name="20% - Ênfase4 5 2 4 4 2 2" xfId="28695" xr:uid="{DF67B44F-C949-4088-8225-8F77BB6A7EE2}"/>
    <cellStyle name="20% - Ênfase4 5 2 4 4 3" xfId="20658" xr:uid="{2E7AA74A-2B04-4671-AC41-EBB2D3C2BE3E}"/>
    <cellStyle name="20% - Ênfase4 5 2 4 5" xfId="10161" xr:uid="{9F4156BA-71CD-4086-853B-64862C3454D0}"/>
    <cellStyle name="20% - Ênfase4 5 2 4 5 2" xfId="26680" xr:uid="{E31B9421-C861-4B8F-8ECD-E371F3DC231E}"/>
    <cellStyle name="20% - Ênfase4 5 2 4 6" xfId="18642" xr:uid="{5E42D573-6470-4CA9-8361-8C9201BBE5C5}"/>
    <cellStyle name="20% - Ênfase4 5 2 5" xfId="4429" xr:uid="{B9E1629B-733C-4C3A-A6BA-241575EA1D71}"/>
    <cellStyle name="20% - Ênfase4 5 2 5 2" xfId="12706" xr:uid="{5E3F530F-3815-4776-BA9D-8AFC7DE3369C}"/>
    <cellStyle name="20% - Ênfase4 5 2 5 2 2" xfId="29191" xr:uid="{8445FC1D-CD61-4CD2-8917-50E3F8341D5C}"/>
    <cellStyle name="20% - Ênfase4 5 2 5 3" xfId="21154" xr:uid="{A8EC280A-16CC-4FED-92AD-87D41D8ECCF8}"/>
    <cellStyle name="20% - Ênfase4 5 2 6" xfId="6460" xr:uid="{A4D33956-408F-4F05-BE4E-8D4B1B7104F9}"/>
    <cellStyle name="20% - Ênfase4 5 2 6 2" xfId="14737" xr:uid="{0A5C96C8-31E3-42FF-8E93-F3E770DDA120}"/>
    <cellStyle name="20% - Ênfase4 5 2 6 2 2" xfId="31192" xr:uid="{8673542B-805F-4D40-894C-F5AC70B43042}"/>
    <cellStyle name="20% - Ênfase4 5 2 6 3" xfId="23155" xr:uid="{32C3987D-54DA-41D2-9219-04DD0DEC3C7C}"/>
    <cellStyle name="20% - Ênfase4 5 2 7" xfId="2381" xr:uid="{AD01831F-87D3-4966-85CC-14A4EEAD0B77}"/>
    <cellStyle name="20% - Ênfase4 5 2 7 2" xfId="10658" xr:uid="{03782506-79BB-4752-B0D2-4E0A2A537DD6}"/>
    <cellStyle name="20% - Ênfase4 5 2 7 2 2" xfId="27176" xr:uid="{D7A853CC-FF4F-46D8-B4F2-30B5E680B7F5}"/>
    <cellStyle name="20% - Ênfase4 5 2 7 3" xfId="19139" xr:uid="{1B5977DD-4555-4685-AD4C-4323DA7B47AF}"/>
    <cellStyle name="20% - Ênfase4 5 2 8" xfId="8612" xr:uid="{4CA8FD85-D4DF-477D-A74D-D913071962A8}"/>
    <cellStyle name="20% - Ênfase4 5 2 8 2" xfId="25161" xr:uid="{0DAA94DF-5343-4684-BAAD-8D05CFD19B39}"/>
    <cellStyle name="20% - Ênfase4 5 2 9" xfId="17111" xr:uid="{3DF5E946-6F21-4D98-A9E6-EB0860A2E759}"/>
    <cellStyle name="20% - Ênfase4 5 3" xfId="1338" xr:uid="{342E0F17-7EED-483B-8E99-AE874F6FEF6F}"/>
    <cellStyle name="20% - Ênfase4 5 3 2" xfId="5428" xr:uid="{826922F8-09AD-40C3-8517-C9E29C880100}"/>
    <cellStyle name="20% - Ênfase4 5 3 2 2" xfId="13705" xr:uid="{FD76FBF9-E59D-4A0F-8E3C-068369904338}"/>
    <cellStyle name="20% - Ênfase4 5 3 2 2 2" xfId="30185" xr:uid="{98F2DDCE-9F1C-43ED-9DF4-34280B7C680E}"/>
    <cellStyle name="20% - Ênfase4 5 3 2 3" xfId="22148" xr:uid="{A99574B9-BDD1-4F5E-BC91-827BCBEB047E}"/>
    <cellStyle name="20% - Ênfase4 5 3 3" xfId="7453" xr:uid="{C7014E4A-0004-41A8-A116-A18BCC1F064B}"/>
    <cellStyle name="20% - Ênfase4 5 3 3 2" xfId="15730" xr:uid="{097F00C9-8943-413D-943E-6D648C3C8423}"/>
    <cellStyle name="20% - Ênfase4 5 3 3 2 2" xfId="32185" xr:uid="{26CCD6F7-F9D8-4576-90F6-4EFBAED7AE6F}"/>
    <cellStyle name="20% - Ênfase4 5 3 3 3" xfId="24148" xr:uid="{4E0FB34D-4314-4758-91E0-9EC00B666970}"/>
    <cellStyle name="20% - Ênfase4 5 3 4" xfId="3394" xr:uid="{8F8757E1-0AF8-4D7B-A8F0-EA5915616B0F}"/>
    <cellStyle name="20% - Ênfase4 5 3 4 2" xfId="11671" xr:uid="{7EDE3C3F-6957-4ED5-929F-606A58DD119B}"/>
    <cellStyle name="20% - Ênfase4 5 3 4 2 2" xfId="28181" xr:uid="{CCA8CF8A-40E5-46F2-9664-7E04C10E2014}"/>
    <cellStyle name="20% - Ênfase4 5 3 4 3" xfId="20144" xr:uid="{7470C1A6-2DD2-488F-89A8-613DE81F5FDB}"/>
    <cellStyle name="20% - Ênfase4 5 3 5" xfId="9622" xr:uid="{6143F72F-FEE0-4312-A270-1600D8D11029}"/>
    <cellStyle name="20% - Ênfase4 5 3 5 2" xfId="26166" xr:uid="{63347BEB-9103-47E8-92AD-5551C97A65CD}"/>
    <cellStyle name="20% - Ênfase4 5 3 6" xfId="18127" xr:uid="{C6050D39-E9D0-4C84-84BB-B52CF990AC07}"/>
    <cellStyle name="20% - Ênfase4 5 4" xfId="829" xr:uid="{AE9CAB37-2884-4280-829A-13B12933328A}"/>
    <cellStyle name="20% - Ênfase4 5 4 2" xfId="4932" xr:uid="{C8C481E1-E8EF-4B05-9501-AE526A0E8240}"/>
    <cellStyle name="20% - Ênfase4 5 4 2 2" xfId="13209" xr:uid="{48DDE008-DD7E-4C55-8B80-3242F16D8259}"/>
    <cellStyle name="20% - Ênfase4 5 4 2 2 2" xfId="29689" xr:uid="{8B5AC415-AAC8-4CC7-B7B1-C24C51B26429}"/>
    <cellStyle name="20% - Ênfase4 5 4 2 3" xfId="21652" xr:uid="{0A6D7CAC-E211-4F53-8D16-C1C847BBB4F9}"/>
    <cellStyle name="20% - Ênfase4 5 4 3" xfId="6957" xr:uid="{82311A56-BD7B-498E-AECF-CDF9814EA54A}"/>
    <cellStyle name="20% - Ênfase4 5 4 3 2" xfId="15234" xr:uid="{FF4B0974-4727-4C01-AA44-8F81DFC356C6}"/>
    <cellStyle name="20% - Ênfase4 5 4 3 2 2" xfId="31689" xr:uid="{9C095DA0-1DF8-48F3-881F-0D53BD3DD776}"/>
    <cellStyle name="20% - Ênfase4 5 4 3 3" xfId="23652" xr:uid="{424C8231-EEAD-4D92-BA00-2BBA8C8868BB}"/>
    <cellStyle name="20% - Ênfase4 5 4 4" xfId="2889" xr:uid="{8FDD0CF7-9523-41DA-99D4-88FDD4490B3A}"/>
    <cellStyle name="20% - Ênfase4 5 4 4 2" xfId="11166" xr:uid="{FBE7935B-1D83-40B1-A7C8-371C0283F7B0}"/>
    <cellStyle name="20% - Ênfase4 5 4 4 2 2" xfId="27677" xr:uid="{358A6311-DD9B-4D33-AD18-673D7FA2610D}"/>
    <cellStyle name="20% - Ênfase4 5 4 4 3" xfId="19640" xr:uid="{49B6EFFB-F413-4B6C-B994-548F098DC7B5}"/>
    <cellStyle name="20% - Ênfase4 5 4 5" xfId="9118" xr:uid="{B9E2EEA2-5681-463B-9876-3666792069CE}"/>
    <cellStyle name="20% - Ênfase4 5 4 5 2" xfId="25662" xr:uid="{82CB5679-AD89-465A-9C4C-D3723BD513FF}"/>
    <cellStyle name="20% - Ênfase4 5 4 6" xfId="17620" xr:uid="{AC2C1708-0571-4C52-8D4F-3BD83B765219}"/>
    <cellStyle name="20% - Ênfase4 5 5" xfId="1879" xr:uid="{B25F13E4-713B-426E-8E52-CBC52E5A6AFE}"/>
    <cellStyle name="20% - Ênfase4 5 5 2" xfId="5965" xr:uid="{40ED1A0B-71D7-4889-874B-B83890FEA4AB}"/>
    <cellStyle name="20% - Ênfase4 5 5 2 2" xfId="14242" xr:uid="{D060112C-8057-4B25-850D-680A6467D8E6}"/>
    <cellStyle name="20% - Ênfase4 5 5 2 2 2" xfId="30697" xr:uid="{515B544E-2C36-4C6F-820F-C9EDCBDCA04F}"/>
    <cellStyle name="20% - Ênfase4 5 5 2 3" xfId="22660" xr:uid="{4196CC44-0125-4D77-84C0-06BE887C03FE}"/>
    <cellStyle name="20% - Ênfase4 5 5 3" xfId="7965" xr:uid="{8C5A0D93-37EB-47D7-92AC-7342DF13F62C}"/>
    <cellStyle name="20% - Ênfase4 5 5 3 2" xfId="16242" xr:uid="{7DE019D7-EFAC-4346-A302-5790B134661C}"/>
    <cellStyle name="20% - Ênfase4 5 5 3 2 2" xfId="32697" xr:uid="{06088C9E-5CB2-45D5-A4C4-207875C1DEA5}"/>
    <cellStyle name="20% - Ênfase4 5 5 3 3" xfId="24660" xr:uid="{92F312F6-2478-402E-8592-DEFC525528B8}"/>
    <cellStyle name="20% - Ênfase4 5 5 4" xfId="3932" xr:uid="{7D94C221-57BB-4F4C-8B7B-B1237046970F}"/>
    <cellStyle name="20% - Ênfase4 5 5 4 2" xfId="12209" xr:uid="{F493B9FF-5AAC-402D-88D3-C810A2AFD121}"/>
    <cellStyle name="20% - Ênfase4 5 5 4 2 2" xfId="28694" xr:uid="{D99C29D4-DE8D-4339-8472-2112C1A9731C}"/>
    <cellStyle name="20% - Ênfase4 5 5 4 3" xfId="20657" xr:uid="{DC9DE970-02FE-4121-A023-F62E55681B9F}"/>
    <cellStyle name="20% - Ênfase4 5 5 5" xfId="10160" xr:uid="{52838777-8839-451C-93A1-D4350DAFB4F5}"/>
    <cellStyle name="20% - Ênfase4 5 5 5 2" xfId="26679" xr:uid="{15A33A7B-EFD5-43EC-8FBB-73DCF6ABE0DB}"/>
    <cellStyle name="20% - Ênfase4 5 5 6" xfId="18641" xr:uid="{6666F7A2-D06C-4F5C-B15B-A017B26C27F6}"/>
    <cellStyle name="20% - Ênfase4 5 6" xfId="4428" xr:uid="{B4EA54A3-90D0-4E1D-8B6F-03BD51F06995}"/>
    <cellStyle name="20% - Ênfase4 5 6 2" xfId="12705" xr:uid="{77EF802E-8F62-4D1E-A687-225FE79309A6}"/>
    <cellStyle name="20% - Ênfase4 5 6 2 2" xfId="29190" xr:uid="{931F2A5F-999F-482C-9C54-100C1EB52BDD}"/>
    <cellStyle name="20% - Ênfase4 5 6 3" xfId="21153" xr:uid="{6BAA648E-C791-4315-B888-7EBD31E923BF}"/>
    <cellStyle name="20% - Ênfase4 5 7" xfId="6459" xr:uid="{B166845B-BFD9-4A8A-BF72-DCF8F650E979}"/>
    <cellStyle name="20% - Ênfase4 5 7 2" xfId="14736" xr:uid="{AA12FC47-3CF9-4382-95C1-24FDDC863D55}"/>
    <cellStyle name="20% - Ênfase4 5 7 2 2" xfId="31191" xr:uid="{271C1136-3297-4595-9C37-F116597D6A3C}"/>
    <cellStyle name="20% - Ênfase4 5 7 3" xfId="23154" xr:uid="{295AB5EB-9D5F-475A-886E-2DD726549520}"/>
    <cellStyle name="20% - Ênfase4 5 8" xfId="2380" xr:uid="{B6D299CB-CC39-466D-9A94-63FA03CC9246}"/>
    <cellStyle name="20% - Ênfase4 5 8 2" xfId="10657" xr:uid="{988AA7D9-7B9B-460E-877F-DB2E2FC2A6EA}"/>
    <cellStyle name="20% - Ênfase4 5 8 2 2" xfId="27175" xr:uid="{70C1346B-3C21-4600-BB15-652B2E484190}"/>
    <cellStyle name="20% - Ênfase4 5 8 3" xfId="19138" xr:uid="{4838AB64-B9A6-41D6-96EB-99C3CF14BC68}"/>
    <cellStyle name="20% - Ênfase4 5 9" xfId="8611" xr:uid="{E2945545-8C0F-4B76-B415-BB807BA15E9E}"/>
    <cellStyle name="20% - Ênfase4 5 9 2" xfId="25160" xr:uid="{FDD34D8A-E0E5-4156-A42C-39925F7A8CF4}"/>
    <cellStyle name="20% - Ênfase4 6" xfId="253" xr:uid="{E3CE13BE-B5C3-4714-AB3C-CDD9743099F4}"/>
    <cellStyle name="20% - Ênfase4 6 10" xfId="17113" xr:uid="{BE557F46-6B38-4D51-ACB8-5BBB0926E5A9}"/>
    <cellStyle name="20% - Ênfase4 6 2" xfId="255" xr:uid="{85682201-14D8-4416-A6AB-E31F52641FF6}"/>
    <cellStyle name="20% - Ênfase4 6 2 2" xfId="1343" xr:uid="{F16BF7BD-5021-4E9B-A067-89DE7288F7FA}"/>
    <cellStyle name="20% - Ênfase4 6 2 2 2" xfId="5433" xr:uid="{79EF5080-FA10-4A91-BCC7-D414E9C03FE2}"/>
    <cellStyle name="20% - Ênfase4 6 2 2 2 2" xfId="13710" xr:uid="{EDC4B308-B2F9-44DB-906D-1BF598F51DE8}"/>
    <cellStyle name="20% - Ênfase4 6 2 2 2 2 2" xfId="30190" xr:uid="{78AF569A-CD1D-4159-9B9F-1E356DF95808}"/>
    <cellStyle name="20% - Ênfase4 6 2 2 2 3" xfId="22153" xr:uid="{DDFCC827-A646-4099-94C2-CAC435DEE4E9}"/>
    <cellStyle name="20% - Ênfase4 6 2 2 3" xfId="7458" xr:uid="{3F35AC44-D8FA-4C18-B283-44725A1829E5}"/>
    <cellStyle name="20% - Ênfase4 6 2 2 3 2" xfId="15735" xr:uid="{A8FCB837-F7D3-4104-A39A-B2082B6409E9}"/>
    <cellStyle name="20% - Ênfase4 6 2 2 3 2 2" xfId="32190" xr:uid="{8D8F92E8-9780-4442-AB66-425395EE95E8}"/>
    <cellStyle name="20% - Ênfase4 6 2 2 3 3" xfId="24153" xr:uid="{740AE125-3EBE-4D34-99CB-DE1A098684EC}"/>
    <cellStyle name="20% - Ênfase4 6 2 2 4" xfId="3399" xr:uid="{3483DA4B-2DBB-4971-8D61-8B9B078F8579}"/>
    <cellStyle name="20% - Ênfase4 6 2 2 4 2" xfId="11676" xr:uid="{2C851AFB-4213-4692-8870-259E9FBE5E50}"/>
    <cellStyle name="20% - Ênfase4 6 2 2 4 2 2" xfId="28186" xr:uid="{A7F464C3-40DE-4F96-AB62-436D95F8F6C7}"/>
    <cellStyle name="20% - Ênfase4 6 2 2 4 3" xfId="20149" xr:uid="{9A830B9D-AF2C-434F-9549-597609235E6C}"/>
    <cellStyle name="20% - Ênfase4 6 2 2 5" xfId="9627" xr:uid="{EB196BE9-7060-4662-A087-81C4286FCFC1}"/>
    <cellStyle name="20% - Ênfase4 6 2 2 5 2" xfId="26171" xr:uid="{861363C4-44C9-44F0-857D-CF96E51158D8}"/>
    <cellStyle name="20% - Ênfase4 6 2 2 6" xfId="18132" xr:uid="{802730C0-83F9-4F27-AD62-998F701DC196}"/>
    <cellStyle name="20% - Ênfase4 6 2 3" xfId="834" xr:uid="{3A0C3AFD-67C6-4636-8BA7-6F3AAF7FF048}"/>
    <cellStyle name="20% - Ênfase4 6 2 3 2" xfId="4937" xr:uid="{79937F59-1390-49DC-A05E-B1DFA09AA249}"/>
    <cellStyle name="20% - Ênfase4 6 2 3 2 2" xfId="13214" xr:uid="{763A5FA3-9564-4DF3-82A3-E339B0B2CF43}"/>
    <cellStyle name="20% - Ênfase4 6 2 3 2 2 2" xfId="29694" xr:uid="{982E0207-6317-4B62-BF33-272EB6550930}"/>
    <cellStyle name="20% - Ênfase4 6 2 3 2 3" xfId="21657" xr:uid="{13FC2DC6-AF63-438A-9367-30D221FF95A5}"/>
    <cellStyle name="20% - Ênfase4 6 2 3 3" xfId="6962" xr:uid="{F184529B-5140-43D6-82DC-EB3298AEB350}"/>
    <cellStyle name="20% - Ênfase4 6 2 3 3 2" xfId="15239" xr:uid="{3DFA8A78-5214-42CD-A5E6-8735D32918AF}"/>
    <cellStyle name="20% - Ênfase4 6 2 3 3 2 2" xfId="31694" xr:uid="{5F854466-E660-4071-9C65-456C0CC69AD2}"/>
    <cellStyle name="20% - Ênfase4 6 2 3 3 3" xfId="23657" xr:uid="{3A7BC8CC-4B1C-46C4-8B93-869448045C45}"/>
    <cellStyle name="20% - Ênfase4 6 2 3 4" xfId="2894" xr:uid="{276087BD-B7B5-4F0E-97C3-9ED2827F4AED}"/>
    <cellStyle name="20% - Ênfase4 6 2 3 4 2" xfId="11171" xr:uid="{60826883-61B3-4129-8BE4-B16B1E525028}"/>
    <cellStyle name="20% - Ênfase4 6 2 3 4 2 2" xfId="27682" xr:uid="{383207F4-9C97-414A-91A2-2356F74F8791}"/>
    <cellStyle name="20% - Ênfase4 6 2 3 4 3" xfId="19645" xr:uid="{5911F401-2BE2-4E65-B821-B6B7C363B9DB}"/>
    <cellStyle name="20% - Ênfase4 6 2 3 5" xfId="9123" xr:uid="{DAB95D88-99A3-4AD2-9130-C4204D031484}"/>
    <cellStyle name="20% - Ênfase4 6 2 3 5 2" xfId="25667" xr:uid="{8507374E-AC97-4863-BED3-05460157C446}"/>
    <cellStyle name="20% - Ênfase4 6 2 3 6" xfId="17625" xr:uid="{DFF4391B-9AD5-42A1-BBD2-8BC14574F780}"/>
    <cellStyle name="20% - Ênfase4 6 2 4" xfId="1884" xr:uid="{F68788C8-B314-4179-AC39-71C998B80615}"/>
    <cellStyle name="20% - Ênfase4 6 2 4 2" xfId="5970" xr:uid="{E054B4FC-746E-4F75-A460-7A39AE56F3C9}"/>
    <cellStyle name="20% - Ênfase4 6 2 4 2 2" xfId="14247" xr:uid="{CB077327-0C71-4B16-86E3-FA70E48FF090}"/>
    <cellStyle name="20% - Ênfase4 6 2 4 2 2 2" xfId="30702" xr:uid="{96F63199-FF04-40C1-AFD6-6D0833FE2B35}"/>
    <cellStyle name="20% - Ênfase4 6 2 4 2 3" xfId="22665" xr:uid="{B891662D-5869-4A65-884F-225E6E27C78D}"/>
    <cellStyle name="20% - Ênfase4 6 2 4 3" xfId="7970" xr:uid="{08503C68-8CF7-4CBD-BF76-E66C02A5B431}"/>
    <cellStyle name="20% - Ênfase4 6 2 4 3 2" xfId="16247" xr:uid="{5B037F05-F013-4A18-BBA2-B737F5BFD6B3}"/>
    <cellStyle name="20% - Ênfase4 6 2 4 3 2 2" xfId="32702" xr:uid="{59134EE9-E1F6-4A34-A87A-9F41A42D8A0E}"/>
    <cellStyle name="20% - Ênfase4 6 2 4 3 3" xfId="24665" xr:uid="{9390818C-FFFE-4294-8697-448E87178E38}"/>
    <cellStyle name="20% - Ênfase4 6 2 4 4" xfId="3937" xr:uid="{28F2F859-FDDF-4B3B-B42A-7756FBCAC870}"/>
    <cellStyle name="20% - Ênfase4 6 2 4 4 2" xfId="12214" xr:uid="{654833FE-BD7D-4908-84EF-CD5D797CD660}"/>
    <cellStyle name="20% - Ênfase4 6 2 4 4 2 2" xfId="28699" xr:uid="{DA4B0AB7-F743-406A-8725-3498C267CCD7}"/>
    <cellStyle name="20% - Ênfase4 6 2 4 4 3" xfId="20662" xr:uid="{5EC92457-6236-44E0-8391-5558DA6C9165}"/>
    <cellStyle name="20% - Ênfase4 6 2 4 5" xfId="10165" xr:uid="{9586CB3A-AEC9-489D-A8FD-444F65A3E8C9}"/>
    <cellStyle name="20% - Ênfase4 6 2 4 5 2" xfId="26684" xr:uid="{0A31BA67-1BDD-4B55-98E0-9C57DAD11062}"/>
    <cellStyle name="20% - Ênfase4 6 2 4 6" xfId="18646" xr:uid="{6B86627F-61ED-426F-BFED-04C1761EDF04}"/>
    <cellStyle name="20% - Ênfase4 6 2 5" xfId="4433" xr:uid="{626B2C01-4FEA-48BB-96CE-178B19E58F0E}"/>
    <cellStyle name="20% - Ênfase4 6 2 5 2" xfId="12710" xr:uid="{EF55CBB1-54BC-4B1F-96B9-ED1737ADB0FE}"/>
    <cellStyle name="20% - Ênfase4 6 2 5 2 2" xfId="29195" xr:uid="{3BE7E697-7F91-4B0C-9C67-0695567A70BE}"/>
    <cellStyle name="20% - Ênfase4 6 2 5 3" xfId="21158" xr:uid="{761A7393-5DFB-4A1F-AE96-96666EF7F82C}"/>
    <cellStyle name="20% - Ênfase4 6 2 6" xfId="6464" xr:uid="{7CD2B095-FDAB-46AB-AC8F-C31BDA9AA26F}"/>
    <cellStyle name="20% - Ênfase4 6 2 6 2" xfId="14741" xr:uid="{0017A2B6-477F-424B-8A84-B2F26E18AAE7}"/>
    <cellStyle name="20% - Ênfase4 6 2 6 2 2" xfId="31196" xr:uid="{8D60A2C1-B47F-4B0B-9703-1FD9EEEF17DD}"/>
    <cellStyle name="20% - Ênfase4 6 2 6 3" xfId="23159" xr:uid="{AEABBE21-F2E9-4055-972A-7350ED580F15}"/>
    <cellStyle name="20% - Ênfase4 6 2 7" xfId="2385" xr:uid="{59F84273-3103-4648-979A-E8D5B0C21FD5}"/>
    <cellStyle name="20% - Ênfase4 6 2 7 2" xfId="10662" xr:uid="{89EDBBE8-FF22-4E3D-B36C-E250341F204E}"/>
    <cellStyle name="20% - Ênfase4 6 2 7 2 2" xfId="27180" xr:uid="{4EF9F903-E166-4146-9F69-B4CD61ADB6F6}"/>
    <cellStyle name="20% - Ênfase4 6 2 7 3" xfId="19143" xr:uid="{1D09E42D-0B30-4D1B-8208-D0F2089798F2}"/>
    <cellStyle name="20% - Ênfase4 6 2 8" xfId="8616" xr:uid="{6A4BAFF3-B1BF-462B-9F9B-6D1AF8E5D19B}"/>
    <cellStyle name="20% - Ênfase4 6 2 8 2" xfId="25165" xr:uid="{2188C865-E380-4470-A3ED-C1916060079B}"/>
    <cellStyle name="20% - Ênfase4 6 2 9" xfId="17115" xr:uid="{8B9C3E4A-44C9-4F1A-ABCB-909D1424FCA5}"/>
    <cellStyle name="20% - Ênfase4 6 3" xfId="1341" xr:uid="{FAC140D7-C2A7-425D-8CAA-4AF57F6E48CD}"/>
    <cellStyle name="20% - Ênfase4 6 3 2" xfId="5431" xr:uid="{ECB8A8E4-42CF-442B-A91D-CD71EE0F402B}"/>
    <cellStyle name="20% - Ênfase4 6 3 2 2" xfId="13708" xr:uid="{FD826BCF-1666-45AB-B586-1028C059FF70}"/>
    <cellStyle name="20% - Ênfase4 6 3 2 2 2" xfId="30188" xr:uid="{62F56832-7204-4ECB-BE0C-EC5EF60C77A0}"/>
    <cellStyle name="20% - Ênfase4 6 3 2 3" xfId="22151" xr:uid="{EB74F6E4-CF75-4C2B-8051-E772082D88B4}"/>
    <cellStyle name="20% - Ênfase4 6 3 3" xfId="7456" xr:uid="{5516BF6C-F469-40A2-82C8-986084AF5AAD}"/>
    <cellStyle name="20% - Ênfase4 6 3 3 2" xfId="15733" xr:uid="{C164422D-AEE1-4F79-8AA9-D76673C9D06C}"/>
    <cellStyle name="20% - Ênfase4 6 3 3 2 2" xfId="32188" xr:uid="{87153337-0F3E-49AC-8627-C35DA5135BA7}"/>
    <cellStyle name="20% - Ênfase4 6 3 3 3" xfId="24151" xr:uid="{429A80CE-1DA3-412C-BAF9-C4CCA4272FEA}"/>
    <cellStyle name="20% - Ênfase4 6 3 4" xfId="3397" xr:uid="{39144DE5-F250-4B6C-A487-6FE094F8067B}"/>
    <cellStyle name="20% - Ênfase4 6 3 4 2" xfId="11674" xr:uid="{8D96200C-8E94-4F39-8015-F394B62FBE04}"/>
    <cellStyle name="20% - Ênfase4 6 3 4 2 2" xfId="28184" xr:uid="{107A627A-72C6-4B3C-BC3F-5CE58859310D}"/>
    <cellStyle name="20% - Ênfase4 6 3 4 3" xfId="20147" xr:uid="{E3125F43-741B-4D13-AF82-D77FAD7FF120}"/>
    <cellStyle name="20% - Ênfase4 6 3 5" xfId="9625" xr:uid="{048E8F2B-B0C3-45C8-988B-528AC9E6839D}"/>
    <cellStyle name="20% - Ênfase4 6 3 5 2" xfId="26169" xr:uid="{E5E6D934-9D43-4719-9623-ADA189D97F4E}"/>
    <cellStyle name="20% - Ênfase4 6 3 6" xfId="18130" xr:uid="{9E2AEF06-3E2E-4292-B6CD-DC5C458F1B79}"/>
    <cellStyle name="20% - Ênfase4 6 4" xfId="832" xr:uid="{15908CF5-9C4E-4405-BB6D-C357CF7D2CB3}"/>
    <cellStyle name="20% - Ênfase4 6 4 2" xfId="4935" xr:uid="{59683811-8579-45DC-98B8-62B28CBF23EF}"/>
    <cellStyle name="20% - Ênfase4 6 4 2 2" xfId="13212" xr:uid="{CDF0A746-9784-4BC4-BF57-37D1CFB9E242}"/>
    <cellStyle name="20% - Ênfase4 6 4 2 2 2" xfId="29692" xr:uid="{62AAC2C8-C707-4605-9E50-E1350DD001EA}"/>
    <cellStyle name="20% - Ênfase4 6 4 2 3" xfId="21655" xr:uid="{62A52C78-F59C-4BC9-96EA-E698F9E6538C}"/>
    <cellStyle name="20% - Ênfase4 6 4 3" xfId="6960" xr:uid="{FF959201-891A-4618-88E3-F7E001988530}"/>
    <cellStyle name="20% - Ênfase4 6 4 3 2" xfId="15237" xr:uid="{BE749A99-7B8E-432B-97F0-CD8EECCA2B0D}"/>
    <cellStyle name="20% - Ênfase4 6 4 3 2 2" xfId="31692" xr:uid="{59CC8B02-CB86-4EB6-898D-B1C7A82F3EC9}"/>
    <cellStyle name="20% - Ênfase4 6 4 3 3" xfId="23655" xr:uid="{347BFA72-30F3-4FD5-9749-88C2AB5FFC4C}"/>
    <cellStyle name="20% - Ênfase4 6 4 4" xfId="2892" xr:uid="{A05AAE83-3909-4C78-ADF1-2630A74D1A89}"/>
    <cellStyle name="20% - Ênfase4 6 4 4 2" xfId="11169" xr:uid="{70740F9C-801C-45A0-A8E7-80F632A96C13}"/>
    <cellStyle name="20% - Ênfase4 6 4 4 2 2" xfId="27680" xr:uid="{D60534B6-6B45-4C38-8E66-E62E010EEBD4}"/>
    <cellStyle name="20% - Ênfase4 6 4 4 3" xfId="19643" xr:uid="{FCE0D6F2-3242-4FD6-84F4-A52886955540}"/>
    <cellStyle name="20% - Ênfase4 6 4 5" xfId="9121" xr:uid="{C8C7ED8E-8CD9-45D4-831F-80123625B90E}"/>
    <cellStyle name="20% - Ênfase4 6 4 5 2" xfId="25665" xr:uid="{757354BF-2649-4CBE-A010-1F0AC0FB014D}"/>
    <cellStyle name="20% - Ênfase4 6 4 6" xfId="17623" xr:uid="{8D7387B2-5E7D-48CA-BCFC-94F4548468C1}"/>
    <cellStyle name="20% - Ênfase4 6 5" xfId="1882" xr:uid="{5C17D6E3-8D27-439E-B4C6-B13D34C74F0B}"/>
    <cellStyle name="20% - Ênfase4 6 5 2" xfId="5968" xr:uid="{670F630E-FB29-4D76-B3CD-FF741CAA83EC}"/>
    <cellStyle name="20% - Ênfase4 6 5 2 2" xfId="14245" xr:uid="{FF81535A-799E-4A61-959A-CC9F6908D656}"/>
    <cellStyle name="20% - Ênfase4 6 5 2 2 2" xfId="30700" xr:uid="{87AC716F-4BF0-429E-BFFB-0A285999A201}"/>
    <cellStyle name="20% - Ênfase4 6 5 2 3" xfId="22663" xr:uid="{D54830D3-878F-4F52-93FE-6C2519072362}"/>
    <cellStyle name="20% - Ênfase4 6 5 3" xfId="7968" xr:uid="{FDBB5059-1E3A-4F24-BEB5-AFF3E6B106C4}"/>
    <cellStyle name="20% - Ênfase4 6 5 3 2" xfId="16245" xr:uid="{84145ABC-51A8-4C8F-8D29-25D6E31DA916}"/>
    <cellStyle name="20% - Ênfase4 6 5 3 2 2" xfId="32700" xr:uid="{7A251064-18C2-4505-B610-3E2C92B68AE8}"/>
    <cellStyle name="20% - Ênfase4 6 5 3 3" xfId="24663" xr:uid="{2160F775-C496-4313-A4DE-64E93106A695}"/>
    <cellStyle name="20% - Ênfase4 6 5 4" xfId="3935" xr:uid="{4EF0FE76-2628-486F-BEC2-743170C4BDC2}"/>
    <cellStyle name="20% - Ênfase4 6 5 4 2" xfId="12212" xr:uid="{EB322FEE-501C-4FF6-BE50-165DF0C175B9}"/>
    <cellStyle name="20% - Ênfase4 6 5 4 2 2" xfId="28697" xr:uid="{192CFC63-7FD9-4069-A2DB-369B4C3971B5}"/>
    <cellStyle name="20% - Ênfase4 6 5 4 3" xfId="20660" xr:uid="{9476A775-43FB-42CB-8165-6DE14D2E1A55}"/>
    <cellStyle name="20% - Ênfase4 6 5 5" xfId="10163" xr:uid="{0B81353D-7262-4F51-B729-42C4B861CB5A}"/>
    <cellStyle name="20% - Ênfase4 6 5 5 2" xfId="26682" xr:uid="{F75D459A-BB83-4B19-89F7-82A054418609}"/>
    <cellStyle name="20% - Ênfase4 6 5 6" xfId="18644" xr:uid="{1F9D0AC9-6DB2-43E2-BAAC-B0F4BCB6E3BD}"/>
    <cellStyle name="20% - Ênfase4 6 6" xfId="4431" xr:uid="{184291D5-5C7F-4AF3-ADF0-1EDE8CC1DC9C}"/>
    <cellStyle name="20% - Ênfase4 6 6 2" xfId="12708" xr:uid="{2290BD45-96FD-4AA1-870E-AA3419DAD2A4}"/>
    <cellStyle name="20% - Ênfase4 6 6 2 2" xfId="29193" xr:uid="{F400FA23-06BE-4884-B9F6-B125907A97B5}"/>
    <cellStyle name="20% - Ênfase4 6 6 3" xfId="21156" xr:uid="{B4D801B8-29A6-44CD-A04F-8B1772FFCCD5}"/>
    <cellStyle name="20% - Ênfase4 6 7" xfId="6462" xr:uid="{E186B4D6-085E-426D-9D07-60DACAAB9CD4}"/>
    <cellStyle name="20% - Ênfase4 6 7 2" xfId="14739" xr:uid="{E1EAC041-D594-46AB-9424-8A405A0BA5AD}"/>
    <cellStyle name="20% - Ênfase4 6 7 2 2" xfId="31194" xr:uid="{EB54BBBE-BB4C-4C72-B8B2-B94967D71692}"/>
    <cellStyle name="20% - Ênfase4 6 7 3" xfId="23157" xr:uid="{62F3134B-5A10-46DA-B29F-A41D48658279}"/>
    <cellStyle name="20% - Ênfase4 6 8" xfId="2383" xr:uid="{6C0312D3-6F4C-45E3-9312-6AB5E1102A2D}"/>
    <cellStyle name="20% - Ênfase4 6 8 2" xfId="10660" xr:uid="{DB209C13-0AA0-4523-80F0-22F8A5FD5D03}"/>
    <cellStyle name="20% - Ênfase4 6 8 2 2" xfId="27178" xr:uid="{F4F993B4-A813-42BF-BDE0-077D70598304}"/>
    <cellStyle name="20% - Ênfase4 6 8 3" xfId="19141" xr:uid="{7EEAB0F8-F662-41FA-9406-C83345775B2A}"/>
    <cellStyle name="20% - Ênfase4 6 9" xfId="8614" xr:uid="{79563360-754E-4479-8F15-F2973E1D1B4C}"/>
    <cellStyle name="20% - Ênfase4 6 9 2" xfId="25163" xr:uid="{DA91ABB4-AF91-4B9E-A222-44A37DEB8EEA}"/>
    <cellStyle name="20% - Ênfase4 7" xfId="160" xr:uid="{2FAC1573-0892-4893-97BF-78F138651838}"/>
    <cellStyle name="20% - Ênfase4 7 10" xfId="17026" xr:uid="{17FB1316-4164-4DE6-8E45-CBE5776B902B}"/>
    <cellStyle name="20% - Ênfase4 7 2" xfId="257" xr:uid="{8CF3AF53-A357-47EE-9346-4F1A84F8B7BC}"/>
    <cellStyle name="20% - Ênfase4 7 2 2" xfId="1345" xr:uid="{88DF5FB2-5B28-419E-A309-4D429DBEFC93}"/>
    <cellStyle name="20% - Ênfase4 7 2 2 2" xfId="5435" xr:uid="{801078B8-5ED7-4C7C-B660-ECB42B2D0B80}"/>
    <cellStyle name="20% - Ênfase4 7 2 2 2 2" xfId="13712" xr:uid="{74E06D49-4A5E-4FC1-89A7-490FF516CF48}"/>
    <cellStyle name="20% - Ênfase4 7 2 2 2 2 2" xfId="30192" xr:uid="{40A92155-7A02-4B47-961D-CA217AC75CB6}"/>
    <cellStyle name="20% - Ênfase4 7 2 2 2 3" xfId="22155" xr:uid="{FEDD4713-B16C-4C71-AC06-9211A920C270}"/>
    <cellStyle name="20% - Ênfase4 7 2 2 3" xfId="7460" xr:uid="{C6F30BC9-7CEB-423F-8FD7-D230205CA6E7}"/>
    <cellStyle name="20% - Ênfase4 7 2 2 3 2" xfId="15737" xr:uid="{B9FE0F43-BA81-4E64-B533-509614387A90}"/>
    <cellStyle name="20% - Ênfase4 7 2 2 3 2 2" xfId="32192" xr:uid="{888F92C9-AECB-477F-BF15-31D253AD1E0F}"/>
    <cellStyle name="20% - Ênfase4 7 2 2 3 3" xfId="24155" xr:uid="{CD709D15-9A60-4778-9CB9-01745578CB68}"/>
    <cellStyle name="20% - Ênfase4 7 2 2 4" xfId="3401" xr:uid="{2313B45C-7902-4D61-BE67-45314E0130DB}"/>
    <cellStyle name="20% - Ênfase4 7 2 2 4 2" xfId="11678" xr:uid="{F035260D-93B5-4DE1-AD72-50247790A875}"/>
    <cellStyle name="20% - Ênfase4 7 2 2 4 2 2" xfId="28188" xr:uid="{1A71918E-8500-4B8F-B24B-53871D2F160B}"/>
    <cellStyle name="20% - Ênfase4 7 2 2 4 3" xfId="20151" xr:uid="{1F3E40F0-3280-4AE0-9659-190EC749726F}"/>
    <cellStyle name="20% - Ênfase4 7 2 2 5" xfId="9629" xr:uid="{6B91FBC0-7EF5-4B30-BD20-52B3933BAAEC}"/>
    <cellStyle name="20% - Ênfase4 7 2 2 5 2" xfId="26173" xr:uid="{21A10F15-C826-4EC8-B0B5-13AE640DE27C}"/>
    <cellStyle name="20% - Ênfase4 7 2 2 6" xfId="18134" xr:uid="{522581CE-79E1-4062-8977-B716AC111687}"/>
    <cellStyle name="20% - Ênfase4 7 2 3" xfId="836" xr:uid="{C6ADDB43-C347-4590-B62D-EDC0EFE535FC}"/>
    <cellStyle name="20% - Ênfase4 7 2 3 2" xfId="4939" xr:uid="{79E3F7F1-4624-4F53-9605-72D5650F0BD9}"/>
    <cellStyle name="20% - Ênfase4 7 2 3 2 2" xfId="13216" xr:uid="{810BDF19-8285-44F1-AFF6-63597461EB7F}"/>
    <cellStyle name="20% - Ênfase4 7 2 3 2 2 2" xfId="29696" xr:uid="{2F156DCF-4F19-4278-B69B-7C6743D03C00}"/>
    <cellStyle name="20% - Ênfase4 7 2 3 2 3" xfId="21659" xr:uid="{F1BAB3D6-89A0-4A51-ACBC-C340B0E9874F}"/>
    <cellStyle name="20% - Ênfase4 7 2 3 3" xfId="6964" xr:uid="{12638425-1932-44F6-B4CB-BC97BB3AB879}"/>
    <cellStyle name="20% - Ênfase4 7 2 3 3 2" xfId="15241" xr:uid="{27341559-E780-432F-9BA6-471E15661B1F}"/>
    <cellStyle name="20% - Ênfase4 7 2 3 3 2 2" xfId="31696" xr:uid="{D223AF65-B999-4187-947A-D7DF7B2660E2}"/>
    <cellStyle name="20% - Ênfase4 7 2 3 3 3" xfId="23659" xr:uid="{F7532960-9D7B-4DB7-9A58-D0554C785770}"/>
    <cellStyle name="20% - Ênfase4 7 2 3 4" xfId="2896" xr:uid="{7BB5A703-A3C6-46FD-A625-92173D98CD34}"/>
    <cellStyle name="20% - Ênfase4 7 2 3 4 2" xfId="11173" xr:uid="{FE47E3D8-B831-477B-9526-C4B8F33CD3C8}"/>
    <cellStyle name="20% - Ênfase4 7 2 3 4 2 2" xfId="27684" xr:uid="{F6F223D2-5D77-4045-B3B3-354420313407}"/>
    <cellStyle name="20% - Ênfase4 7 2 3 4 3" xfId="19647" xr:uid="{3D1A3ED1-FC15-40B0-A501-1A3852546AB2}"/>
    <cellStyle name="20% - Ênfase4 7 2 3 5" xfId="9125" xr:uid="{785D7BD5-2433-45E7-A9EC-84A8078AB7A8}"/>
    <cellStyle name="20% - Ênfase4 7 2 3 5 2" xfId="25669" xr:uid="{24297933-7B49-4570-B565-70359BA1F93B}"/>
    <cellStyle name="20% - Ênfase4 7 2 3 6" xfId="17627" xr:uid="{11CBC8EB-163D-47D5-B4F5-2C68A8E6E974}"/>
    <cellStyle name="20% - Ênfase4 7 2 4" xfId="1886" xr:uid="{54165736-CD1F-4958-BCBD-0D52249C91E5}"/>
    <cellStyle name="20% - Ênfase4 7 2 4 2" xfId="5972" xr:uid="{D3F0CE8B-A916-46E5-963E-26B59DD30207}"/>
    <cellStyle name="20% - Ênfase4 7 2 4 2 2" xfId="14249" xr:uid="{F932A9CC-56A3-415C-AB31-9B74C135027D}"/>
    <cellStyle name="20% - Ênfase4 7 2 4 2 2 2" xfId="30704" xr:uid="{F5D9A5DE-BE1B-4636-AA75-1D8583D379CC}"/>
    <cellStyle name="20% - Ênfase4 7 2 4 2 3" xfId="22667" xr:uid="{C88BF7F1-60E3-414C-ADA7-AEA9F5F9A67F}"/>
    <cellStyle name="20% - Ênfase4 7 2 4 3" xfId="7972" xr:uid="{00FC89D1-1E9C-4214-B045-CB0DCC01BD1B}"/>
    <cellStyle name="20% - Ênfase4 7 2 4 3 2" xfId="16249" xr:uid="{0379D3E7-433A-44BF-ACD0-DAD944301277}"/>
    <cellStyle name="20% - Ênfase4 7 2 4 3 2 2" xfId="32704" xr:uid="{34BD246F-C1B9-41E2-B047-9B7906E2A238}"/>
    <cellStyle name="20% - Ênfase4 7 2 4 3 3" xfId="24667" xr:uid="{61D3480D-B2B5-4FE0-AA5F-B5986D8D50E3}"/>
    <cellStyle name="20% - Ênfase4 7 2 4 4" xfId="3939" xr:uid="{41419DD0-51BB-4962-BEA6-9FBCEF9B2369}"/>
    <cellStyle name="20% - Ênfase4 7 2 4 4 2" xfId="12216" xr:uid="{7E4F2B43-D108-4919-B22F-AF3E2ED29A2F}"/>
    <cellStyle name="20% - Ênfase4 7 2 4 4 2 2" xfId="28701" xr:uid="{0AA63375-B3A9-447F-AC23-0C5A0D45C441}"/>
    <cellStyle name="20% - Ênfase4 7 2 4 4 3" xfId="20664" xr:uid="{C633ACB5-C02F-46BC-86B2-3ECFFB798158}"/>
    <cellStyle name="20% - Ênfase4 7 2 4 5" xfId="10167" xr:uid="{5F6322FF-AF2D-4CC6-AA3E-6F3234A61BC1}"/>
    <cellStyle name="20% - Ênfase4 7 2 4 5 2" xfId="26686" xr:uid="{5269B601-033A-48F8-86D2-5F4CA0EC8584}"/>
    <cellStyle name="20% - Ênfase4 7 2 4 6" xfId="18648" xr:uid="{0E1E0188-5242-4F17-9EC3-14B0A439D50B}"/>
    <cellStyle name="20% - Ênfase4 7 2 5" xfId="4435" xr:uid="{4637894F-660E-429E-9B2B-808CF399DB96}"/>
    <cellStyle name="20% - Ênfase4 7 2 5 2" xfId="12712" xr:uid="{3467D8D7-B8C2-45E5-BA00-E336E10E24B0}"/>
    <cellStyle name="20% - Ênfase4 7 2 5 2 2" xfId="29197" xr:uid="{D9C16295-91CA-41C7-B74F-635F792B2B2F}"/>
    <cellStyle name="20% - Ênfase4 7 2 5 3" xfId="21160" xr:uid="{19458BA8-8CA9-4622-B143-4190A665AE3D}"/>
    <cellStyle name="20% - Ênfase4 7 2 6" xfId="6466" xr:uid="{2320D177-9C7F-4DD8-8D39-4D574AA1CA1A}"/>
    <cellStyle name="20% - Ênfase4 7 2 6 2" xfId="14743" xr:uid="{928A6A30-9252-4291-9839-C2B919B0CD1F}"/>
    <cellStyle name="20% - Ênfase4 7 2 6 2 2" xfId="31198" xr:uid="{AB04D9F1-61EC-41AA-BECE-2E198BC546A5}"/>
    <cellStyle name="20% - Ênfase4 7 2 6 3" xfId="23161" xr:uid="{E4FFD0AA-2ABF-4DF8-AB99-154BA381403A}"/>
    <cellStyle name="20% - Ênfase4 7 2 7" xfId="2387" xr:uid="{A8FED822-DF41-46A1-A1F6-68A38CCA5FC3}"/>
    <cellStyle name="20% - Ênfase4 7 2 7 2" xfId="10664" xr:uid="{3D49FF6C-2DF1-4794-8909-78C4E5BBE154}"/>
    <cellStyle name="20% - Ênfase4 7 2 7 2 2" xfId="27182" xr:uid="{4DB37F21-9EEB-465B-A36E-D625EE50CD81}"/>
    <cellStyle name="20% - Ênfase4 7 2 7 3" xfId="19145" xr:uid="{A80C65AE-9438-4D03-9E81-0637061E5F17}"/>
    <cellStyle name="20% - Ênfase4 7 2 8" xfId="8618" xr:uid="{99D2DD2E-E16B-4402-B27D-6AE912BF53DD}"/>
    <cellStyle name="20% - Ênfase4 7 2 8 2" xfId="25167" xr:uid="{88DF359D-7256-41DD-B8BA-650E0ABDEB15}"/>
    <cellStyle name="20% - Ênfase4 7 2 9" xfId="17117" xr:uid="{89BCDD34-4C8A-4EA7-820C-B697CCA3A501}"/>
    <cellStyle name="20% - Ênfase4 7 3" xfId="1254" xr:uid="{C6BF86D3-AEA0-4A50-8078-49AC2A5530D8}"/>
    <cellStyle name="20% - Ênfase4 7 3 2" xfId="5345" xr:uid="{C5416D7E-7482-4EFF-ADCB-E9A20674D267}"/>
    <cellStyle name="20% - Ênfase4 7 3 2 2" xfId="13622" xr:uid="{C9A793BA-0699-405E-9E4E-2048CD98E2E2}"/>
    <cellStyle name="20% - Ênfase4 7 3 2 2 2" xfId="30102" xr:uid="{45CDD37F-CB82-498B-BAE2-A065AD9C243E}"/>
    <cellStyle name="20% - Ênfase4 7 3 2 3" xfId="22065" xr:uid="{60871238-C97C-4817-8B78-A9F7A79E7A1F}"/>
    <cellStyle name="20% - Ênfase4 7 3 3" xfId="7370" xr:uid="{4878DDFD-1BCD-4BB2-BDE7-DE9A660F939A}"/>
    <cellStyle name="20% - Ênfase4 7 3 3 2" xfId="15647" xr:uid="{621FD4C7-0F92-402C-BFCC-56E5A375185F}"/>
    <cellStyle name="20% - Ênfase4 7 3 3 2 2" xfId="32102" xr:uid="{C75CF310-E1B4-4012-8459-9EA4D9575705}"/>
    <cellStyle name="20% - Ênfase4 7 3 3 3" xfId="24065" xr:uid="{964C2E72-4987-41DD-A157-D91A4819864E}"/>
    <cellStyle name="20% - Ênfase4 7 3 4" xfId="3310" xr:uid="{E960BFF6-66F7-47A2-818A-7BC1635A439A}"/>
    <cellStyle name="20% - Ênfase4 7 3 4 2" xfId="11587" xr:uid="{7F04FD5C-509F-4EFE-BEF9-87C5157DC072}"/>
    <cellStyle name="20% - Ênfase4 7 3 4 2 2" xfId="28097" xr:uid="{9C89FBE3-623F-4A72-A8BB-40752FF47EBE}"/>
    <cellStyle name="20% - Ênfase4 7 3 4 3" xfId="20060" xr:uid="{BDACF75A-3366-43FE-BF7C-5CBE7F30BCE9}"/>
    <cellStyle name="20% - Ênfase4 7 3 5" xfId="9538" xr:uid="{24A70C3E-22B6-48F4-A295-FC440A75A100}"/>
    <cellStyle name="20% - Ênfase4 7 3 5 2" xfId="26082" xr:uid="{B3FD5C3A-674F-4948-9719-280C6D66C282}"/>
    <cellStyle name="20% - Ênfase4 7 3 6" xfId="18043" xr:uid="{75082928-CEB7-4CEB-A082-8C3B507E9A58}"/>
    <cellStyle name="20% - Ênfase4 7 4" xfId="745" xr:uid="{0CA300B5-C4F1-4CE4-81F4-6FE9657F54C1}"/>
    <cellStyle name="20% - Ênfase4 7 4 2" xfId="4849" xr:uid="{8AC2CB24-B554-4669-94FA-089943FE86EB}"/>
    <cellStyle name="20% - Ênfase4 7 4 2 2" xfId="13126" xr:uid="{FE142199-426C-4914-A263-3DFAF8FA640E}"/>
    <cellStyle name="20% - Ênfase4 7 4 2 2 2" xfId="29606" xr:uid="{7F6F39B7-DE32-4E67-B185-65275EB4F29A}"/>
    <cellStyle name="20% - Ênfase4 7 4 2 3" xfId="21569" xr:uid="{EBCFAD30-DEF0-48F9-9441-126129A2DEED}"/>
    <cellStyle name="20% - Ênfase4 7 4 3" xfId="6874" xr:uid="{987228DD-B0A2-41F6-9B6D-CF8ACEB56FC3}"/>
    <cellStyle name="20% - Ênfase4 7 4 3 2" xfId="15151" xr:uid="{D049F6DD-28FF-494E-83DB-09C22E98E7CB}"/>
    <cellStyle name="20% - Ênfase4 7 4 3 2 2" xfId="31606" xr:uid="{7F5E6F72-E6D0-4943-ACD5-5637BC2EA3F4}"/>
    <cellStyle name="20% - Ênfase4 7 4 3 3" xfId="23569" xr:uid="{FB5241A2-529D-4C57-BC3A-B061D08B587C}"/>
    <cellStyle name="20% - Ênfase4 7 4 4" xfId="2805" xr:uid="{8946049C-AAAE-41DF-8816-B6F7D840FC8E}"/>
    <cellStyle name="20% - Ênfase4 7 4 4 2" xfId="11082" xr:uid="{048251D9-1616-4A4D-BE5C-EB20A5F9824B}"/>
    <cellStyle name="20% - Ênfase4 7 4 4 2 2" xfId="27593" xr:uid="{09E7126E-76FA-434F-A2E6-D5D5C6B740CD}"/>
    <cellStyle name="20% - Ênfase4 7 4 4 3" xfId="19556" xr:uid="{20447393-28E5-414B-A433-5017DBAEF27C}"/>
    <cellStyle name="20% - Ênfase4 7 4 5" xfId="9034" xr:uid="{41C68F0D-DDD8-4A33-BA53-1BA87028B1D0}"/>
    <cellStyle name="20% - Ênfase4 7 4 5 2" xfId="25578" xr:uid="{80B83155-74B4-4DF8-9DEF-C41F8BEC1BD4}"/>
    <cellStyle name="20% - Ênfase4 7 4 6" xfId="17536" xr:uid="{09C88BB6-50F8-4A79-AFDC-2F4F6B8EFB5B}"/>
    <cellStyle name="20% - Ênfase4 7 5" xfId="1795" xr:uid="{D0CB061C-5706-4FCF-A8AB-28FF286BEF40}"/>
    <cellStyle name="20% - Ênfase4 7 5 2" xfId="5882" xr:uid="{99169532-0BCF-4E5C-BCA2-89A054D64928}"/>
    <cellStyle name="20% - Ênfase4 7 5 2 2" xfId="14159" xr:uid="{95B03C32-6CDB-4252-808D-67756CA54742}"/>
    <cellStyle name="20% - Ênfase4 7 5 2 2 2" xfId="30614" xr:uid="{2D0E1330-E84A-4B82-BDCE-58413C33552E}"/>
    <cellStyle name="20% - Ênfase4 7 5 2 3" xfId="22577" xr:uid="{5EEFB709-2147-4522-88FB-F043947CCD4F}"/>
    <cellStyle name="20% - Ênfase4 7 5 3" xfId="7882" xr:uid="{BB4CCF79-E9F9-4250-9B69-2B69D6A599DD}"/>
    <cellStyle name="20% - Ênfase4 7 5 3 2" xfId="16159" xr:uid="{FA0D9CAE-7B2E-4891-BD79-CEAD0FD9E299}"/>
    <cellStyle name="20% - Ênfase4 7 5 3 2 2" xfId="32614" xr:uid="{EA33A019-5955-4395-BAA7-404C7A06905B}"/>
    <cellStyle name="20% - Ênfase4 7 5 3 3" xfId="24577" xr:uid="{4420A339-8D49-45A4-B897-0E75561D42FA}"/>
    <cellStyle name="20% - Ênfase4 7 5 4" xfId="3848" xr:uid="{1B9BE59E-6F98-4758-B19A-CB868DA2FF0D}"/>
    <cellStyle name="20% - Ênfase4 7 5 4 2" xfId="12125" xr:uid="{2D4353FF-FE6E-40A4-B16F-1EDAE1F796BF}"/>
    <cellStyle name="20% - Ênfase4 7 5 4 2 2" xfId="28610" xr:uid="{3EDF7F60-381A-4741-9448-8E8290619918}"/>
    <cellStyle name="20% - Ênfase4 7 5 4 3" xfId="20573" xr:uid="{DD6B2367-495F-4F61-8112-7ED45D570E57}"/>
    <cellStyle name="20% - Ênfase4 7 5 5" xfId="10076" xr:uid="{23696EA3-C41A-410E-9A95-D436F3F0D7D8}"/>
    <cellStyle name="20% - Ênfase4 7 5 5 2" xfId="26595" xr:uid="{D7C4482C-8DC2-4A2C-B469-79C4E0004BF9}"/>
    <cellStyle name="20% - Ênfase4 7 5 6" xfId="18557" xr:uid="{0465FC27-3068-487D-81CD-D4DCA346AAB1}"/>
    <cellStyle name="20% - Ênfase4 7 6" xfId="4345" xr:uid="{18176BA2-11AB-4420-9413-8534C483B5B6}"/>
    <cellStyle name="20% - Ênfase4 7 6 2" xfId="12622" xr:uid="{416103A0-BF0C-4E2A-A684-9243E14FAC93}"/>
    <cellStyle name="20% - Ênfase4 7 6 2 2" xfId="29107" xr:uid="{8F12B97B-4F96-4492-8D9C-CB5A8A31E5E9}"/>
    <cellStyle name="20% - Ênfase4 7 6 3" xfId="21070" xr:uid="{8EB49D34-B6CA-4D3C-A8CD-2CEA7E802FD9}"/>
    <cellStyle name="20% - Ênfase4 7 7" xfId="6376" xr:uid="{CBD126D9-4217-4524-9C7A-CCD5EE69E4EB}"/>
    <cellStyle name="20% - Ênfase4 7 7 2" xfId="14653" xr:uid="{195CBA00-8D04-44E3-9669-A79D7E00C811}"/>
    <cellStyle name="20% - Ênfase4 7 7 2 2" xfId="31108" xr:uid="{01D8C96F-BB20-4D39-AABE-E73A60C3702D}"/>
    <cellStyle name="20% - Ênfase4 7 7 3" xfId="23071" xr:uid="{9DFFFABE-4185-42D6-B98E-D9D5B3EC9A55}"/>
    <cellStyle name="20% - Ênfase4 7 8" xfId="2296" xr:uid="{A9BE2727-9804-4B88-9BBC-B11023ABE051}"/>
    <cellStyle name="20% - Ênfase4 7 8 2" xfId="10573" xr:uid="{9DAC2769-F4DF-40E7-8327-947E8AB45479}"/>
    <cellStyle name="20% - Ênfase4 7 8 2 2" xfId="27091" xr:uid="{AE8F01EF-2E5F-45C2-989A-06666CD86C4C}"/>
    <cellStyle name="20% - Ênfase4 7 8 3" xfId="19054" xr:uid="{23DE0311-7E1D-4DD6-B563-B90482BE1B89}"/>
    <cellStyle name="20% - Ênfase4 7 9" xfId="8527" xr:uid="{75E8D177-E5FA-4F2E-B050-72D695310499}"/>
    <cellStyle name="20% - Ênfase4 7 9 2" xfId="25076" xr:uid="{2D7F923D-06DD-4787-9973-2544BD0276A4}"/>
    <cellStyle name="20% - Ênfase4 8" xfId="259" xr:uid="{1A42A531-68E1-476E-8E67-91D7676D99BC}"/>
    <cellStyle name="20% - Ênfase4 8 10" xfId="17119" xr:uid="{58855FAB-8ECF-40D1-A4B5-627F51CFD131}"/>
    <cellStyle name="20% - Ênfase4 8 2" xfId="261" xr:uid="{6FD3272E-1603-4D91-BB78-7E3BCFB41111}"/>
    <cellStyle name="20% - Ênfase4 8 2 2" xfId="1349" xr:uid="{001178FE-49F4-4DC8-A1A8-05D101F9D060}"/>
    <cellStyle name="20% - Ênfase4 8 2 2 2" xfId="5439" xr:uid="{4C4993B7-BBFD-4A9D-AD7E-9ABAE0F9367E}"/>
    <cellStyle name="20% - Ênfase4 8 2 2 2 2" xfId="13716" xr:uid="{CEFDD105-2AA3-43F7-941A-EEDD5CA61F08}"/>
    <cellStyle name="20% - Ênfase4 8 2 2 2 2 2" xfId="30196" xr:uid="{C24DB765-9A84-49A6-B6D4-0254BA9D0236}"/>
    <cellStyle name="20% - Ênfase4 8 2 2 2 3" xfId="22159" xr:uid="{5A98DCE0-4282-46D1-942E-CF129A95B1FB}"/>
    <cellStyle name="20% - Ênfase4 8 2 2 3" xfId="7464" xr:uid="{CBABD7C4-9869-4D2B-9007-860E4994C9F5}"/>
    <cellStyle name="20% - Ênfase4 8 2 2 3 2" xfId="15741" xr:uid="{4348595F-61DF-42BB-9A12-AD5B043BEF4A}"/>
    <cellStyle name="20% - Ênfase4 8 2 2 3 2 2" xfId="32196" xr:uid="{C7D661E9-C463-489A-9F13-33A1D43E7F63}"/>
    <cellStyle name="20% - Ênfase4 8 2 2 3 3" xfId="24159" xr:uid="{C3C51F9B-5F90-4507-A77E-115489CA15E1}"/>
    <cellStyle name="20% - Ênfase4 8 2 2 4" xfId="3405" xr:uid="{D1CD7B2A-7899-4C0D-BF78-36479FBF9C9E}"/>
    <cellStyle name="20% - Ênfase4 8 2 2 4 2" xfId="11682" xr:uid="{63013771-9E9A-49D1-92E0-1DD8792552FC}"/>
    <cellStyle name="20% - Ênfase4 8 2 2 4 2 2" xfId="28192" xr:uid="{D2F2AFB5-6488-472E-8477-4EACC79DE8C3}"/>
    <cellStyle name="20% - Ênfase4 8 2 2 4 3" xfId="20155" xr:uid="{8192411B-009E-4724-B38E-CF0EFEE53F29}"/>
    <cellStyle name="20% - Ênfase4 8 2 2 5" xfId="9633" xr:uid="{8A4A3896-89FB-4C8F-9638-1E4EA6D26AB6}"/>
    <cellStyle name="20% - Ênfase4 8 2 2 5 2" xfId="26177" xr:uid="{7B019003-A702-4C3A-8993-DB1C8A44418F}"/>
    <cellStyle name="20% - Ênfase4 8 2 2 6" xfId="18138" xr:uid="{2C33C876-BAA9-4E0D-8832-01F2B8141F16}"/>
    <cellStyle name="20% - Ênfase4 8 2 3" xfId="840" xr:uid="{A843C2ED-DF80-4067-A14B-FE8F4F6DBB55}"/>
    <cellStyle name="20% - Ênfase4 8 2 3 2" xfId="4943" xr:uid="{9F39C706-FD85-4685-BF67-B3AA63D23155}"/>
    <cellStyle name="20% - Ênfase4 8 2 3 2 2" xfId="13220" xr:uid="{3240F6C1-4B3A-4CFC-9369-78DB5235A3CA}"/>
    <cellStyle name="20% - Ênfase4 8 2 3 2 2 2" xfId="29700" xr:uid="{4306BFC2-082B-4CDD-9C0F-7A5048C7C434}"/>
    <cellStyle name="20% - Ênfase4 8 2 3 2 3" xfId="21663" xr:uid="{A0D64DA3-EAD7-4B10-BB28-E18A93A9DE9C}"/>
    <cellStyle name="20% - Ênfase4 8 2 3 3" xfId="6968" xr:uid="{E9CC0EA0-F7F6-47DD-8DB7-05748E5D6900}"/>
    <cellStyle name="20% - Ênfase4 8 2 3 3 2" xfId="15245" xr:uid="{E70B397F-6C26-42DA-B043-3D037BE131AB}"/>
    <cellStyle name="20% - Ênfase4 8 2 3 3 2 2" xfId="31700" xr:uid="{44CB5A98-7B1E-495E-A472-D428AACDD001}"/>
    <cellStyle name="20% - Ênfase4 8 2 3 3 3" xfId="23663" xr:uid="{86622756-3185-48EA-B942-45BAE9A320B3}"/>
    <cellStyle name="20% - Ênfase4 8 2 3 4" xfId="2900" xr:uid="{A8C2E2F2-7D28-4BFE-BC91-C8605CFC11AC}"/>
    <cellStyle name="20% - Ênfase4 8 2 3 4 2" xfId="11177" xr:uid="{7C2EE87E-9EAE-49C4-BC4F-F6FB5AB32DC2}"/>
    <cellStyle name="20% - Ênfase4 8 2 3 4 2 2" xfId="27688" xr:uid="{D365E6E0-170C-4507-87BC-02DBEB1B3DBB}"/>
    <cellStyle name="20% - Ênfase4 8 2 3 4 3" xfId="19651" xr:uid="{44814473-8B90-44CD-8489-632B714B4B57}"/>
    <cellStyle name="20% - Ênfase4 8 2 3 5" xfId="9129" xr:uid="{4CA07251-E9DF-45DC-BA7F-545415059C4F}"/>
    <cellStyle name="20% - Ênfase4 8 2 3 5 2" xfId="25673" xr:uid="{9826AE07-281A-4FA4-AA22-838A4790690D}"/>
    <cellStyle name="20% - Ênfase4 8 2 3 6" xfId="17631" xr:uid="{19C1D46E-5C82-41B9-AE61-6DEC2C35D8DD}"/>
    <cellStyle name="20% - Ênfase4 8 2 4" xfId="1890" xr:uid="{ECFE223B-A819-4E27-894C-ACFB001D4C56}"/>
    <cellStyle name="20% - Ênfase4 8 2 4 2" xfId="5976" xr:uid="{1D3BD14B-8569-411B-BB75-381E62BFEDC4}"/>
    <cellStyle name="20% - Ênfase4 8 2 4 2 2" xfId="14253" xr:uid="{DAC208B6-CC43-45E3-9120-A67CF01F64D7}"/>
    <cellStyle name="20% - Ênfase4 8 2 4 2 2 2" xfId="30708" xr:uid="{B48DC5A4-E404-4730-88E3-25D32F8A97C0}"/>
    <cellStyle name="20% - Ênfase4 8 2 4 2 3" xfId="22671" xr:uid="{B623E181-C449-48C0-82CB-1226ACA0B1A1}"/>
    <cellStyle name="20% - Ênfase4 8 2 4 3" xfId="7976" xr:uid="{493F07F4-EFBA-4402-9D44-779B9279E31C}"/>
    <cellStyle name="20% - Ênfase4 8 2 4 3 2" xfId="16253" xr:uid="{4BAAD561-0908-445B-A1FD-9C9D903169B6}"/>
    <cellStyle name="20% - Ênfase4 8 2 4 3 2 2" xfId="32708" xr:uid="{860112DF-5CEC-4A27-9750-22A2BC9ECB9B}"/>
    <cellStyle name="20% - Ênfase4 8 2 4 3 3" xfId="24671" xr:uid="{55B2BC05-86FE-439C-83AD-9C3E946DD459}"/>
    <cellStyle name="20% - Ênfase4 8 2 4 4" xfId="3943" xr:uid="{B43BAEEF-197C-477E-AE97-D4BC8A8A8EE4}"/>
    <cellStyle name="20% - Ênfase4 8 2 4 4 2" xfId="12220" xr:uid="{2C0DFCC6-07D9-48AE-A776-1F8856E4C1D1}"/>
    <cellStyle name="20% - Ênfase4 8 2 4 4 2 2" xfId="28705" xr:uid="{422C3D1A-6904-4E5E-B3E8-E54F2F5BA6B3}"/>
    <cellStyle name="20% - Ênfase4 8 2 4 4 3" xfId="20668" xr:uid="{38044EDD-2A53-4E85-86EA-B9DD0796A3DA}"/>
    <cellStyle name="20% - Ênfase4 8 2 4 5" xfId="10171" xr:uid="{A818AA03-AE23-4D56-B366-D1E9191A49EA}"/>
    <cellStyle name="20% - Ênfase4 8 2 4 5 2" xfId="26690" xr:uid="{B760DA0C-EDA2-4A39-B237-D7ABA313665A}"/>
    <cellStyle name="20% - Ênfase4 8 2 4 6" xfId="18652" xr:uid="{FBCC7315-FE28-49EE-8845-51FDE70D6931}"/>
    <cellStyle name="20% - Ênfase4 8 2 5" xfId="4439" xr:uid="{90751223-0F8C-4AF2-AB3A-B3F00D366283}"/>
    <cellStyle name="20% - Ênfase4 8 2 5 2" xfId="12716" xr:uid="{6AFD7C81-2BBD-48E8-B771-48176A0EDE60}"/>
    <cellStyle name="20% - Ênfase4 8 2 5 2 2" xfId="29201" xr:uid="{E02D8B7E-781C-4FAE-A93D-ED55BB7011C9}"/>
    <cellStyle name="20% - Ênfase4 8 2 5 3" xfId="21164" xr:uid="{EA61CC09-4B75-46F7-BFD6-98372454181B}"/>
    <cellStyle name="20% - Ênfase4 8 2 6" xfId="6470" xr:uid="{C7FD7C1F-6089-4543-B61B-FFC02D29EA1C}"/>
    <cellStyle name="20% - Ênfase4 8 2 6 2" xfId="14747" xr:uid="{174EBBED-AD4C-4FB5-A2D9-180EE89CFC4F}"/>
    <cellStyle name="20% - Ênfase4 8 2 6 2 2" xfId="31202" xr:uid="{9CED5B53-D812-401D-B1F1-E44F12179174}"/>
    <cellStyle name="20% - Ênfase4 8 2 6 3" xfId="23165" xr:uid="{17E92010-06AC-4388-84E6-8F7D3287A8FC}"/>
    <cellStyle name="20% - Ênfase4 8 2 7" xfId="2391" xr:uid="{F53CBC2A-4820-4079-A956-14FE66075674}"/>
    <cellStyle name="20% - Ênfase4 8 2 7 2" xfId="10668" xr:uid="{22611688-57B0-40CE-B7F2-FC9B58FB846C}"/>
    <cellStyle name="20% - Ênfase4 8 2 7 2 2" xfId="27186" xr:uid="{DC4FA696-856D-44C2-BE24-C42A084481D7}"/>
    <cellStyle name="20% - Ênfase4 8 2 7 3" xfId="19149" xr:uid="{982A05AE-3CBE-49FC-A050-24AA40821A47}"/>
    <cellStyle name="20% - Ênfase4 8 2 8" xfId="8622" xr:uid="{0700C335-3180-424F-92E5-9CA516FE5AB6}"/>
    <cellStyle name="20% - Ênfase4 8 2 8 2" xfId="25171" xr:uid="{F3F5DF7E-7A0A-41A7-AF3E-C4D6C029AC79}"/>
    <cellStyle name="20% - Ênfase4 8 2 9" xfId="17121" xr:uid="{080D484A-23E1-4952-9F63-57B05589D564}"/>
    <cellStyle name="20% - Ênfase4 8 3" xfId="1347" xr:uid="{1CA2F4F1-FC4E-4EBD-8591-0DF9C1EBBADE}"/>
    <cellStyle name="20% - Ênfase4 8 3 2" xfId="5437" xr:uid="{DB4A0336-6CEE-4362-B8EA-7269972CDFA4}"/>
    <cellStyle name="20% - Ênfase4 8 3 2 2" xfId="13714" xr:uid="{E91C72BA-C5B1-49E1-9F83-1C0B82CA8400}"/>
    <cellStyle name="20% - Ênfase4 8 3 2 2 2" xfId="30194" xr:uid="{93AEFBD5-4391-4195-B4F5-3FC059112686}"/>
    <cellStyle name="20% - Ênfase4 8 3 2 3" xfId="22157" xr:uid="{E7EBE799-CA35-4AFA-8F87-91848D6DDDE3}"/>
    <cellStyle name="20% - Ênfase4 8 3 3" xfId="7462" xr:uid="{78957E12-807F-43AA-9DC4-399BE0DA6172}"/>
    <cellStyle name="20% - Ênfase4 8 3 3 2" xfId="15739" xr:uid="{1DE34DF4-E832-40E4-9A67-2FB9BFFEE913}"/>
    <cellStyle name="20% - Ênfase4 8 3 3 2 2" xfId="32194" xr:uid="{015F1C9B-0CC7-4570-93A1-474D18D0E22E}"/>
    <cellStyle name="20% - Ênfase4 8 3 3 3" xfId="24157" xr:uid="{874977E0-F07A-4937-B2B2-21D6472F88CB}"/>
    <cellStyle name="20% - Ênfase4 8 3 4" xfId="3403" xr:uid="{D7C2F1F7-DAB1-4FC6-BA28-9233D179778E}"/>
    <cellStyle name="20% - Ênfase4 8 3 4 2" xfId="11680" xr:uid="{A0B5BD44-AF62-488C-8670-457A36F0C506}"/>
    <cellStyle name="20% - Ênfase4 8 3 4 2 2" xfId="28190" xr:uid="{EB8938E4-0C88-417C-84C1-BDC177FF1091}"/>
    <cellStyle name="20% - Ênfase4 8 3 4 3" xfId="20153" xr:uid="{F127E016-EE0F-4450-910C-82E46F3C556A}"/>
    <cellStyle name="20% - Ênfase4 8 3 5" xfId="9631" xr:uid="{734B4CC9-699C-497A-A8C0-027CF89C7115}"/>
    <cellStyle name="20% - Ênfase4 8 3 5 2" xfId="26175" xr:uid="{CCD6D743-BE46-4628-B786-6843CF80A625}"/>
    <cellStyle name="20% - Ênfase4 8 3 6" xfId="18136" xr:uid="{169E8473-A0F1-4B9B-8309-ADA8BBE5884F}"/>
    <cellStyle name="20% - Ênfase4 8 4" xfId="838" xr:uid="{479D8516-D3E7-4C52-840D-0FC604029DE4}"/>
    <cellStyle name="20% - Ênfase4 8 4 2" xfId="4941" xr:uid="{CCF31C4F-9C50-45D9-86A9-A77BD9B55305}"/>
    <cellStyle name="20% - Ênfase4 8 4 2 2" xfId="13218" xr:uid="{C09B2894-9E25-4B8F-861D-6AA24ACCC8C7}"/>
    <cellStyle name="20% - Ênfase4 8 4 2 2 2" xfId="29698" xr:uid="{5941F876-71C3-4580-98DD-0D4F627D8B7F}"/>
    <cellStyle name="20% - Ênfase4 8 4 2 3" xfId="21661" xr:uid="{E0818018-FFC8-419F-A05C-B135FA1A0DC5}"/>
    <cellStyle name="20% - Ênfase4 8 4 3" xfId="6966" xr:uid="{27F69D0F-1F3C-4CB6-8466-294246AC6B4A}"/>
    <cellStyle name="20% - Ênfase4 8 4 3 2" xfId="15243" xr:uid="{AC9F660A-2F17-4E7D-AEF2-751D33780D99}"/>
    <cellStyle name="20% - Ênfase4 8 4 3 2 2" xfId="31698" xr:uid="{337E5A81-A690-4D83-98D3-1DE5308DE06B}"/>
    <cellStyle name="20% - Ênfase4 8 4 3 3" xfId="23661" xr:uid="{9CF0DFBB-1493-4FCB-B678-3146D56C8519}"/>
    <cellStyle name="20% - Ênfase4 8 4 4" xfId="2898" xr:uid="{185616F7-F9CF-433E-A817-04CC4FC67F95}"/>
    <cellStyle name="20% - Ênfase4 8 4 4 2" xfId="11175" xr:uid="{ADE27972-A355-4647-80D8-11D459391BD1}"/>
    <cellStyle name="20% - Ênfase4 8 4 4 2 2" xfId="27686" xr:uid="{B32FEF55-E420-4B2D-97BE-79C22F6DEF4E}"/>
    <cellStyle name="20% - Ênfase4 8 4 4 3" xfId="19649" xr:uid="{E5088251-EA0C-4C23-A476-2E840F7FC123}"/>
    <cellStyle name="20% - Ênfase4 8 4 5" xfId="9127" xr:uid="{7644D0AB-0405-450B-8C81-B242E737D26D}"/>
    <cellStyle name="20% - Ênfase4 8 4 5 2" xfId="25671" xr:uid="{BAFBD3C6-2ADA-4CAA-BA5A-F75B8D237933}"/>
    <cellStyle name="20% - Ênfase4 8 4 6" xfId="17629" xr:uid="{0DA3C20F-E814-48DD-A671-B485C00C2DB3}"/>
    <cellStyle name="20% - Ênfase4 8 5" xfId="1888" xr:uid="{6E855B82-943D-483C-84D9-076EA8AB9F21}"/>
    <cellStyle name="20% - Ênfase4 8 5 2" xfId="5974" xr:uid="{CB11A399-CADE-4BA6-BFC7-1A978861F169}"/>
    <cellStyle name="20% - Ênfase4 8 5 2 2" xfId="14251" xr:uid="{87F6B248-A874-4E21-AB1B-61DFA4CA6D89}"/>
    <cellStyle name="20% - Ênfase4 8 5 2 2 2" xfId="30706" xr:uid="{1EBAA189-939A-41FB-8952-15F17CA97075}"/>
    <cellStyle name="20% - Ênfase4 8 5 2 3" xfId="22669" xr:uid="{CB8411DA-7753-442D-9314-8B4068D5578D}"/>
    <cellStyle name="20% - Ênfase4 8 5 3" xfId="7974" xr:uid="{04B7E432-C12E-4518-89ED-988D0E1FF153}"/>
    <cellStyle name="20% - Ênfase4 8 5 3 2" xfId="16251" xr:uid="{3FDD9768-BAF3-4306-84B2-C2E72910A3E5}"/>
    <cellStyle name="20% - Ênfase4 8 5 3 2 2" xfId="32706" xr:uid="{5DC2062B-B469-4849-B525-CF61DAC1083A}"/>
    <cellStyle name="20% - Ênfase4 8 5 3 3" xfId="24669" xr:uid="{EEE1E90A-A0A9-4647-B138-49334D706FBC}"/>
    <cellStyle name="20% - Ênfase4 8 5 4" xfId="3941" xr:uid="{8435E543-71BF-4AC0-9156-DC5A95751332}"/>
    <cellStyle name="20% - Ênfase4 8 5 4 2" xfId="12218" xr:uid="{D3DC9484-4B15-4A7F-B462-AB3DF5B6C41B}"/>
    <cellStyle name="20% - Ênfase4 8 5 4 2 2" xfId="28703" xr:uid="{08E91A21-EDE7-42CA-8AC6-C275D99B48E9}"/>
    <cellStyle name="20% - Ênfase4 8 5 4 3" xfId="20666" xr:uid="{3F9C6C29-31D9-49B4-82E1-AE98D3389FA2}"/>
    <cellStyle name="20% - Ênfase4 8 5 5" xfId="10169" xr:uid="{6B1C0BEA-00A4-44F9-98FE-0668A993C3F5}"/>
    <cellStyle name="20% - Ênfase4 8 5 5 2" xfId="26688" xr:uid="{39D1F397-9A2F-4B62-A845-887C0DEB9846}"/>
    <cellStyle name="20% - Ênfase4 8 5 6" xfId="18650" xr:uid="{5427838D-0E6C-4D39-84FB-A4421C853B6D}"/>
    <cellStyle name="20% - Ênfase4 8 6" xfId="4437" xr:uid="{B6218280-C871-42F4-A8CC-4AB762DC01A6}"/>
    <cellStyle name="20% - Ênfase4 8 6 2" xfId="12714" xr:uid="{5009CBC3-D0AE-4F5C-A2EA-DA7EDAD91A61}"/>
    <cellStyle name="20% - Ênfase4 8 6 2 2" xfId="29199" xr:uid="{B7737BFB-3243-4485-A97A-1BC2063BEAC2}"/>
    <cellStyle name="20% - Ênfase4 8 6 3" xfId="21162" xr:uid="{DD6B20CA-785B-4548-A6F3-2D6ADE3AEDC5}"/>
    <cellStyle name="20% - Ênfase4 8 7" xfId="6468" xr:uid="{10A7944C-2D6B-4516-A305-F6EBD913BA15}"/>
    <cellStyle name="20% - Ênfase4 8 7 2" xfId="14745" xr:uid="{FD2637F1-4157-4647-8915-952E552F050C}"/>
    <cellStyle name="20% - Ênfase4 8 7 2 2" xfId="31200" xr:uid="{4FB5A34C-E496-445B-80D9-ED25CDA2490E}"/>
    <cellStyle name="20% - Ênfase4 8 7 3" xfId="23163" xr:uid="{25221185-ED95-4027-9BDE-298608ED4415}"/>
    <cellStyle name="20% - Ênfase4 8 8" xfId="2389" xr:uid="{DEC5EA44-D8BE-4DF0-80C5-C0E2A69B500B}"/>
    <cellStyle name="20% - Ênfase4 8 8 2" xfId="10666" xr:uid="{2A303D2B-2E01-4CEE-A2F2-3A793C5737A9}"/>
    <cellStyle name="20% - Ênfase4 8 8 2 2" xfId="27184" xr:uid="{1188B232-EF65-4919-98E8-E8020E665450}"/>
    <cellStyle name="20% - Ênfase4 8 8 3" xfId="19147" xr:uid="{6602D096-97D9-48A5-8091-6F302BAF4E84}"/>
    <cellStyle name="20% - Ênfase4 8 9" xfId="8620" xr:uid="{F594608B-7D1B-4975-AD86-3BED47CE3AA1}"/>
    <cellStyle name="20% - Ênfase4 8 9 2" xfId="25169" xr:uid="{9F7B0B3C-526A-4FEE-9CD4-BAA27B4A0C84}"/>
    <cellStyle name="20% - Ênfase4 9" xfId="263" xr:uid="{F55517A6-1E5E-4C73-A769-AAA28C55D539}"/>
    <cellStyle name="20% - Ênfase4 9 10" xfId="17123" xr:uid="{C8CD7BC4-6054-4A49-A995-11D789333EEC}"/>
    <cellStyle name="20% - Ênfase4 9 2" xfId="267" xr:uid="{F5FD22E0-565C-4FC0-A482-014AD008DEE8}"/>
    <cellStyle name="20% - Ênfase4 9 2 2" xfId="1355" xr:uid="{D02C4170-E025-498B-A8A0-92DA29722136}"/>
    <cellStyle name="20% - Ênfase4 9 2 2 2" xfId="5445" xr:uid="{A4B9B910-D26F-44A2-AB4C-DA59983FAFA2}"/>
    <cellStyle name="20% - Ênfase4 9 2 2 2 2" xfId="13722" xr:uid="{37547EA4-0044-4A70-98BE-65A82FDEE259}"/>
    <cellStyle name="20% - Ênfase4 9 2 2 2 2 2" xfId="30202" xr:uid="{3927AE97-4D20-4B33-9268-7C553FB2B4B0}"/>
    <cellStyle name="20% - Ênfase4 9 2 2 2 3" xfId="22165" xr:uid="{8A3A3E04-4A73-4C6C-B597-4BA74CFBB128}"/>
    <cellStyle name="20% - Ênfase4 9 2 2 3" xfId="7470" xr:uid="{9EAA3A56-635E-400B-A882-44225FDE7574}"/>
    <cellStyle name="20% - Ênfase4 9 2 2 3 2" xfId="15747" xr:uid="{F54CE5CA-2C6C-4C82-978B-BB46FC4EDB6C}"/>
    <cellStyle name="20% - Ênfase4 9 2 2 3 2 2" xfId="32202" xr:uid="{48C925AF-5643-48C3-B8AF-BAEBCE5E8001}"/>
    <cellStyle name="20% - Ênfase4 9 2 2 3 3" xfId="24165" xr:uid="{3328144A-EEC5-4077-9E2D-87101C37DA39}"/>
    <cellStyle name="20% - Ênfase4 9 2 2 4" xfId="3411" xr:uid="{0DB47C38-019F-4A34-AD82-657B44D08275}"/>
    <cellStyle name="20% - Ênfase4 9 2 2 4 2" xfId="11688" xr:uid="{3F5C3219-8904-44CC-88F1-00989107A1F1}"/>
    <cellStyle name="20% - Ênfase4 9 2 2 4 2 2" xfId="28198" xr:uid="{BC688CED-FE91-44B7-895D-BE4EBBFC0A51}"/>
    <cellStyle name="20% - Ênfase4 9 2 2 4 3" xfId="20161" xr:uid="{4154DED4-5852-4D9E-A502-F020507DE8F2}"/>
    <cellStyle name="20% - Ênfase4 9 2 2 5" xfId="9639" xr:uid="{1783A011-3404-42DE-8102-0E9B0C74BBDA}"/>
    <cellStyle name="20% - Ênfase4 9 2 2 5 2" xfId="26183" xr:uid="{04C23702-D031-4718-9DED-3E85CB0B3FBE}"/>
    <cellStyle name="20% - Ênfase4 9 2 2 6" xfId="18144" xr:uid="{9E2CB24E-2B35-4B44-978B-7450C81537B6}"/>
    <cellStyle name="20% - Ênfase4 9 2 3" xfId="846" xr:uid="{0ADDF5E0-B478-4D64-B0F5-20BE483A129A}"/>
    <cellStyle name="20% - Ênfase4 9 2 3 2" xfId="4949" xr:uid="{2E7F84E9-87E1-4474-8D28-9F52892933FF}"/>
    <cellStyle name="20% - Ênfase4 9 2 3 2 2" xfId="13226" xr:uid="{D7D7926D-F97D-4ECA-BEC7-AF1026F9227A}"/>
    <cellStyle name="20% - Ênfase4 9 2 3 2 2 2" xfId="29706" xr:uid="{3AF2ABCD-4289-4E3F-BBB1-CCFCA797FDFD}"/>
    <cellStyle name="20% - Ênfase4 9 2 3 2 3" xfId="21669" xr:uid="{F47CD2C3-E2F3-4F4F-A815-F76AB52417A2}"/>
    <cellStyle name="20% - Ênfase4 9 2 3 3" xfId="6974" xr:uid="{B2F64B4A-657A-4E10-B004-A3443DDD06AB}"/>
    <cellStyle name="20% - Ênfase4 9 2 3 3 2" xfId="15251" xr:uid="{C993A091-35F2-4B87-96B0-9A2B20983102}"/>
    <cellStyle name="20% - Ênfase4 9 2 3 3 2 2" xfId="31706" xr:uid="{7922C733-F559-4F18-8332-A9D54C755D14}"/>
    <cellStyle name="20% - Ênfase4 9 2 3 3 3" xfId="23669" xr:uid="{79D339D6-68AA-494A-AEAC-841A6D6A588E}"/>
    <cellStyle name="20% - Ênfase4 9 2 3 4" xfId="2906" xr:uid="{CE07CE32-2827-4E28-8648-DB9816F767BB}"/>
    <cellStyle name="20% - Ênfase4 9 2 3 4 2" xfId="11183" xr:uid="{BE95BD2D-C446-4C88-85E2-FBFFFAEA6116}"/>
    <cellStyle name="20% - Ênfase4 9 2 3 4 2 2" xfId="27694" xr:uid="{9ABE7005-EA81-4977-8847-ED561F8EA5E0}"/>
    <cellStyle name="20% - Ênfase4 9 2 3 4 3" xfId="19657" xr:uid="{EABC274A-4048-416C-8855-D7BC60E02CD6}"/>
    <cellStyle name="20% - Ênfase4 9 2 3 5" xfId="9135" xr:uid="{8C5AB30F-0859-4F55-9225-C23541861013}"/>
    <cellStyle name="20% - Ênfase4 9 2 3 5 2" xfId="25679" xr:uid="{873A4DA9-6964-4692-A2E2-EA7EDD4A71C0}"/>
    <cellStyle name="20% - Ênfase4 9 2 3 6" xfId="17637" xr:uid="{FE21B05D-F815-4364-B926-973989216E31}"/>
    <cellStyle name="20% - Ênfase4 9 2 4" xfId="1896" xr:uid="{B4EF5C49-20F8-492A-AC9A-7EE7ADE7A65B}"/>
    <cellStyle name="20% - Ênfase4 9 2 4 2" xfId="5982" xr:uid="{0D92861B-0DD6-453B-8F90-9345904588A7}"/>
    <cellStyle name="20% - Ênfase4 9 2 4 2 2" xfId="14259" xr:uid="{79E381EC-FF69-4EEA-B903-34BCA22A73FD}"/>
    <cellStyle name="20% - Ênfase4 9 2 4 2 2 2" xfId="30714" xr:uid="{E1F02BB4-BFA7-4796-B7A2-573CFBA01695}"/>
    <cellStyle name="20% - Ênfase4 9 2 4 2 3" xfId="22677" xr:uid="{198D9354-F9CC-4105-AE83-AD9E6BC3DE24}"/>
    <cellStyle name="20% - Ênfase4 9 2 4 3" xfId="7982" xr:uid="{687E992E-D2F7-48C8-A571-40BEBBE7B8DD}"/>
    <cellStyle name="20% - Ênfase4 9 2 4 3 2" xfId="16259" xr:uid="{BB8B8E85-AA4B-4EA6-BB89-896DFE7159A1}"/>
    <cellStyle name="20% - Ênfase4 9 2 4 3 2 2" xfId="32714" xr:uid="{6300C0FE-EEE6-4EC6-A5E8-28E96591346F}"/>
    <cellStyle name="20% - Ênfase4 9 2 4 3 3" xfId="24677" xr:uid="{CA33E918-DC51-443B-A796-27905FC32E22}"/>
    <cellStyle name="20% - Ênfase4 9 2 4 4" xfId="3949" xr:uid="{8452B171-945E-41EB-86E2-60377634A4ED}"/>
    <cellStyle name="20% - Ênfase4 9 2 4 4 2" xfId="12226" xr:uid="{813E4E76-E775-4519-BC19-C70EE310C0A4}"/>
    <cellStyle name="20% - Ênfase4 9 2 4 4 2 2" xfId="28711" xr:uid="{A2F86EDF-99A0-48D5-9316-865DC405E197}"/>
    <cellStyle name="20% - Ênfase4 9 2 4 4 3" xfId="20674" xr:uid="{BA0378E2-C60B-43CB-9106-923E052C0150}"/>
    <cellStyle name="20% - Ênfase4 9 2 4 5" xfId="10177" xr:uid="{1A708D19-BBEF-4410-A4DD-2B4254938678}"/>
    <cellStyle name="20% - Ênfase4 9 2 4 5 2" xfId="26696" xr:uid="{E3103BCE-04CB-45A8-98BF-3669DDCF2858}"/>
    <cellStyle name="20% - Ênfase4 9 2 4 6" xfId="18658" xr:uid="{F56448CE-10E4-4C84-A636-7DCD6979811E}"/>
    <cellStyle name="20% - Ênfase4 9 2 5" xfId="4445" xr:uid="{247D0154-5E6B-4AD0-9F62-8CAAE4717F85}"/>
    <cellStyle name="20% - Ênfase4 9 2 5 2" xfId="12722" xr:uid="{CEEEC352-553D-4820-9EF2-AA0246FB994A}"/>
    <cellStyle name="20% - Ênfase4 9 2 5 2 2" xfId="29207" xr:uid="{2241B4CD-6F3A-4FA8-BE43-1F3273DE4397}"/>
    <cellStyle name="20% - Ênfase4 9 2 5 3" xfId="21170" xr:uid="{7734BB1A-AF11-48BB-AE17-F5AA7622AB49}"/>
    <cellStyle name="20% - Ênfase4 9 2 6" xfId="6476" xr:uid="{3BB4617C-240B-4A5A-AB5B-BC21661B423D}"/>
    <cellStyle name="20% - Ênfase4 9 2 6 2" xfId="14753" xr:uid="{DC6B225A-1C74-4DBF-9267-96285533235C}"/>
    <cellStyle name="20% - Ênfase4 9 2 6 2 2" xfId="31208" xr:uid="{830626C3-2FF8-4022-B054-E11083DDBC61}"/>
    <cellStyle name="20% - Ênfase4 9 2 6 3" xfId="23171" xr:uid="{AAA03884-285D-4995-96A8-5EFBDBED57F2}"/>
    <cellStyle name="20% - Ênfase4 9 2 7" xfId="2397" xr:uid="{DC6030DF-0272-4F84-B9E6-BD00CC1E11B4}"/>
    <cellStyle name="20% - Ênfase4 9 2 7 2" xfId="10674" xr:uid="{49B20340-C35E-4372-B8E7-C62D8134B0F1}"/>
    <cellStyle name="20% - Ênfase4 9 2 7 2 2" xfId="27192" xr:uid="{81EC8E8B-DE35-4CBD-B63D-7F9459BE5FDE}"/>
    <cellStyle name="20% - Ênfase4 9 2 7 3" xfId="19155" xr:uid="{94ED269B-4E49-4BFA-B5BD-071311E677D1}"/>
    <cellStyle name="20% - Ênfase4 9 2 8" xfId="8628" xr:uid="{627DE77E-719C-4349-A1D2-9E5E9AF7D5DF}"/>
    <cellStyle name="20% - Ênfase4 9 2 8 2" xfId="25177" xr:uid="{21B63515-CD85-4393-8E4D-30FC2A2BA063}"/>
    <cellStyle name="20% - Ênfase4 9 2 9" xfId="17127" xr:uid="{2FFAF90C-4B03-4C6E-8EEC-2C58C9F134C7}"/>
    <cellStyle name="20% - Ênfase4 9 3" xfId="1351" xr:uid="{ABC58CF3-08F5-4DE3-9BC5-BC20B35CBFD9}"/>
    <cellStyle name="20% - Ênfase4 9 3 2" xfId="5441" xr:uid="{1B6EA409-8064-4F68-9397-85B016F0E34B}"/>
    <cellStyle name="20% - Ênfase4 9 3 2 2" xfId="13718" xr:uid="{4C3C5B43-A98A-4945-8ACF-973A0EF69679}"/>
    <cellStyle name="20% - Ênfase4 9 3 2 2 2" xfId="30198" xr:uid="{1E3496DE-756D-4AC7-8B11-A89141C4109C}"/>
    <cellStyle name="20% - Ênfase4 9 3 2 3" xfId="22161" xr:uid="{ED0B464A-24A3-4A2F-9DD0-E18A9CFEFCCE}"/>
    <cellStyle name="20% - Ênfase4 9 3 3" xfId="7466" xr:uid="{6F6161E6-A344-4BF9-A8B5-EB1720C3F532}"/>
    <cellStyle name="20% - Ênfase4 9 3 3 2" xfId="15743" xr:uid="{0A8175D3-0458-4E8C-AE0C-5B3E0C1E1162}"/>
    <cellStyle name="20% - Ênfase4 9 3 3 2 2" xfId="32198" xr:uid="{BE281F3A-1D31-4769-91D4-DA8ACC6CD495}"/>
    <cellStyle name="20% - Ênfase4 9 3 3 3" xfId="24161" xr:uid="{B412435E-1EAC-4718-A157-C0468B5AED91}"/>
    <cellStyle name="20% - Ênfase4 9 3 4" xfId="3407" xr:uid="{AA06A568-6493-4DE6-AC49-F848D6E5412E}"/>
    <cellStyle name="20% - Ênfase4 9 3 4 2" xfId="11684" xr:uid="{619CC4FE-A114-4BC8-929A-70A84B8E93E8}"/>
    <cellStyle name="20% - Ênfase4 9 3 4 2 2" xfId="28194" xr:uid="{6AB845BB-8D4E-46F8-A352-93FACD1834A9}"/>
    <cellStyle name="20% - Ênfase4 9 3 4 3" xfId="20157" xr:uid="{AFFDFA28-229D-4D6B-B01B-6EA1D066351A}"/>
    <cellStyle name="20% - Ênfase4 9 3 5" xfId="9635" xr:uid="{C13C0296-6BC5-4369-A81C-92A068E513CC}"/>
    <cellStyle name="20% - Ênfase4 9 3 5 2" xfId="26179" xr:uid="{A3481668-2B7A-478C-807D-97E30CF19B73}"/>
    <cellStyle name="20% - Ênfase4 9 3 6" xfId="18140" xr:uid="{3185C317-31DF-4E2B-9E63-508E83E07220}"/>
    <cellStyle name="20% - Ênfase4 9 4" xfId="842" xr:uid="{58D5F47D-720B-4E6F-B21E-7E2E5D339FB1}"/>
    <cellStyle name="20% - Ênfase4 9 4 2" xfId="4945" xr:uid="{8024CD66-17CA-4B6E-93D9-6EAC5C2F94D5}"/>
    <cellStyle name="20% - Ênfase4 9 4 2 2" xfId="13222" xr:uid="{7B8A9316-79A2-4C89-853C-54F185498E41}"/>
    <cellStyle name="20% - Ênfase4 9 4 2 2 2" xfId="29702" xr:uid="{5DE37128-85AA-440C-A839-52680E639285}"/>
    <cellStyle name="20% - Ênfase4 9 4 2 3" xfId="21665" xr:uid="{DE03BB31-0BD4-4A3B-9802-30F6D75F919E}"/>
    <cellStyle name="20% - Ênfase4 9 4 3" xfId="6970" xr:uid="{11175D0B-E693-40A1-8452-3C0155925AA7}"/>
    <cellStyle name="20% - Ênfase4 9 4 3 2" xfId="15247" xr:uid="{2A68A9F6-99B0-4A18-AEB0-4182C6B95784}"/>
    <cellStyle name="20% - Ênfase4 9 4 3 2 2" xfId="31702" xr:uid="{89AFB18E-1D7E-4C49-89CF-0167B5954F9C}"/>
    <cellStyle name="20% - Ênfase4 9 4 3 3" xfId="23665" xr:uid="{07B8CC4F-C350-4DEC-93F2-5EF27B346E1D}"/>
    <cellStyle name="20% - Ênfase4 9 4 4" xfId="2902" xr:uid="{764AF9BB-0019-48D6-A0F4-ED99EA6B2E30}"/>
    <cellStyle name="20% - Ênfase4 9 4 4 2" xfId="11179" xr:uid="{95B247D6-AEAA-4FFD-90DE-9D6A760C3BB1}"/>
    <cellStyle name="20% - Ênfase4 9 4 4 2 2" xfId="27690" xr:uid="{EA761D4F-7040-40E4-BF99-E28779EB9A15}"/>
    <cellStyle name="20% - Ênfase4 9 4 4 3" xfId="19653" xr:uid="{12DE123A-FF42-4A56-8FE6-BFC5981AE816}"/>
    <cellStyle name="20% - Ênfase4 9 4 5" xfId="9131" xr:uid="{224FA08F-0D82-46A9-8989-BF8F5FA032AF}"/>
    <cellStyle name="20% - Ênfase4 9 4 5 2" xfId="25675" xr:uid="{6777E714-6F37-4F53-BE4B-EC026740691F}"/>
    <cellStyle name="20% - Ênfase4 9 4 6" xfId="17633" xr:uid="{402A4C81-5B63-4AA0-A2E2-73DAD3A80555}"/>
    <cellStyle name="20% - Ênfase4 9 5" xfId="1892" xr:uid="{A9F81DD3-86D3-4AB1-8785-14CD591548AD}"/>
    <cellStyle name="20% - Ênfase4 9 5 2" xfId="5978" xr:uid="{C6B71ED6-C392-489E-B242-DB48F877BA91}"/>
    <cellStyle name="20% - Ênfase4 9 5 2 2" xfId="14255" xr:uid="{0D9A78FF-0F25-43A0-9528-C7AB027B3C92}"/>
    <cellStyle name="20% - Ênfase4 9 5 2 2 2" xfId="30710" xr:uid="{943C5EF2-1962-4BAD-8C90-80A910C4D25B}"/>
    <cellStyle name="20% - Ênfase4 9 5 2 3" xfId="22673" xr:uid="{8D748E42-91A0-42F7-ADDA-2833E4A7277B}"/>
    <cellStyle name="20% - Ênfase4 9 5 3" xfId="7978" xr:uid="{2ABA8121-F855-4F39-8A0D-053A7BA95437}"/>
    <cellStyle name="20% - Ênfase4 9 5 3 2" xfId="16255" xr:uid="{CAB674D8-28FF-4DDE-951F-4E3125A8BC1E}"/>
    <cellStyle name="20% - Ênfase4 9 5 3 2 2" xfId="32710" xr:uid="{814CD0C0-F9DF-4A2B-96F5-15581BE9985B}"/>
    <cellStyle name="20% - Ênfase4 9 5 3 3" xfId="24673" xr:uid="{D1DE6B62-4572-4C30-A28B-DD2C3919A1DA}"/>
    <cellStyle name="20% - Ênfase4 9 5 4" xfId="3945" xr:uid="{75355C0B-9CE7-45A9-B3CA-6309EEB32D51}"/>
    <cellStyle name="20% - Ênfase4 9 5 4 2" xfId="12222" xr:uid="{FDF79C43-D213-4E1F-A664-4A03FFEBB584}"/>
    <cellStyle name="20% - Ênfase4 9 5 4 2 2" xfId="28707" xr:uid="{8E1062FD-39BE-48F9-ADEE-75FEF9F45675}"/>
    <cellStyle name="20% - Ênfase4 9 5 4 3" xfId="20670" xr:uid="{1B913298-E2DA-4A75-B1AE-30A7DA73515E}"/>
    <cellStyle name="20% - Ênfase4 9 5 5" xfId="10173" xr:uid="{5C169344-F826-4E98-ADDE-B914AD2478DA}"/>
    <cellStyle name="20% - Ênfase4 9 5 5 2" xfId="26692" xr:uid="{E6737815-1DD4-4137-AA24-6C9D3ECE4050}"/>
    <cellStyle name="20% - Ênfase4 9 5 6" xfId="18654" xr:uid="{35384CEC-E68C-4C13-A330-362DBF1BA4DD}"/>
    <cellStyle name="20% - Ênfase4 9 6" xfId="4441" xr:uid="{84EB9B6E-9551-4135-8EFF-58D4B5CBEC93}"/>
    <cellStyle name="20% - Ênfase4 9 6 2" xfId="12718" xr:uid="{937D5667-5D7B-48B7-A9EF-2602A6F49D2C}"/>
    <cellStyle name="20% - Ênfase4 9 6 2 2" xfId="29203" xr:uid="{8D50D734-9414-44C6-AE51-9CDE6D8CBD28}"/>
    <cellStyle name="20% - Ênfase4 9 6 3" xfId="21166" xr:uid="{6931692F-24C2-4B95-A330-BC87386593DB}"/>
    <cellStyle name="20% - Ênfase4 9 7" xfId="6472" xr:uid="{52C675BA-4522-416F-89F8-9693F31653BA}"/>
    <cellStyle name="20% - Ênfase4 9 7 2" xfId="14749" xr:uid="{2085A19D-DF9E-4BD5-A262-4799C94C6EE4}"/>
    <cellStyle name="20% - Ênfase4 9 7 2 2" xfId="31204" xr:uid="{66829FB7-203C-4DFD-952E-2926EF6F52DB}"/>
    <cellStyle name="20% - Ênfase4 9 7 3" xfId="23167" xr:uid="{56B13113-783F-4086-8763-55E2D74CF6E6}"/>
    <cellStyle name="20% - Ênfase4 9 8" xfId="2393" xr:uid="{48ADC155-72C8-424D-8A0F-09D8E1892E59}"/>
    <cellStyle name="20% - Ênfase4 9 8 2" xfId="10670" xr:uid="{2A7B49F1-DDF7-4BC3-B36F-1EBBF29708D9}"/>
    <cellStyle name="20% - Ênfase4 9 8 2 2" xfId="27188" xr:uid="{C6E088C8-E29B-4017-84DC-91B20E49EE9B}"/>
    <cellStyle name="20% - Ênfase4 9 8 3" xfId="19151" xr:uid="{538B78BF-3A3E-4226-BAD9-4FEDE067A01B}"/>
    <cellStyle name="20% - Ênfase4 9 9" xfId="8624" xr:uid="{7161B469-77B4-4BD8-88E9-A806FF6CD68F}"/>
    <cellStyle name="20% - Ênfase4 9 9 2" xfId="25173" xr:uid="{E2289667-FC54-412E-9998-050D73775AE6}"/>
    <cellStyle name="20% - Ênfase5 10" xfId="156" xr:uid="{9F1D03D5-984B-42C0-8722-7E812671BF3C}"/>
    <cellStyle name="20% - Ênfase5 10 10" xfId="17022" xr:uid="{B6C966F2-1B3C-4A79-9EF6-C846087DC53C}"/>
    <cellStyle name="20% - Ênfase5 10 2" xfId="110" xr:uid="{46BC745E-B10D-401B-AD2E-800A6865A7F5}"/>
    <cellStyle name="20% - Ênfase5 10 2 2" xfId="1206" xr:uid="{EBD6994E-47C2-48EA-978C-AA52F7CFDF6D}"/>
    <cellStyle name="20% - Ênfase5 10 2 2 2" xfId="5297" xr:uid="{E46E905E-A9DB-4FF6-9AAA-50C720A59853}"/>
    <cellStyle name="20% - Ênfase5 10 2 2 2 2" xfId="13574" xr:uid="{FAE55C01-270F-469A-AC3B-6BCC0529ED30}"/>
    <cellStyle name="20% - Ênfase5 10 2 2 2 2 2" xfId="30054" xr:uid="{6369F13D-AA59-4288-B1AC-D2B66376A5D9}"/>
    <cellStyle name="20% - Ênfase5 10 2 2 2 3" xfId="22017" xr:uid="{DFC02C48-B87D-45D8-8155-FE4B1C9FEF0E}"/>
    <cellStyle name="20% - Ênfase5 10 2 2 3" xfId="7322" xr:uid="{318C5BAF-AA50-47FA-933D-9CC2F22DDD05}"/>
    <cellStyle name="20% - Ênfase5 10 2 2 3 2" xfId="15599" xr:uid="{2760E422-6ABF-4B2B-9EC1-AF18B500D67B}"/>
    <cellStyle name="20% - Ênfase5 10 2 2 3 2 2" xfId="32054" xr:uid="{1B37BA26-90F0-43FA-A0A2-6BA15BB081D9}"/>
    <cellStyle name="20% - Ênfase5 10 2 2 3 3" xfId="24017" xr:uid="{A067F921-FE5C-4323-B4FC-08E23F3BF563}"/>
    <cellStyle name="20% - Ênfase5 10 2 2 4" xfId="3262" xr:uid="{FBA644C3-8BFB-46A1-88AA-28BFA5E24FE2}"/>
    <cellStyle name="20% - Ênfase5 10 2 2 4 2" xfId="11539" xr:uid="{63DEACB9-39E4-4D09-9664-AA0808550727}"/>
    <cellStyle name="20% - Ênfase5 10 2 2 4 2 2" xfId="28049" xr:uid="{0CD13369-067C-481C-BE09-919291C39815}"/>
    <cellStyle name="20% - Ênfase5 10 2 2 4 3" xfId="20012" xr:uid="{2F8ADDEC-1866-43EB-B7EC-89A941E4FDAD}"/>
    <cellStyle name="20% - Ênfase5 10 2 2 5" xfId="9490" xr:uid="{77047B9B-80F4-4723-8E42-ADAA6EB41FE6}"/>
    <cellStyle name="20% - Ênfase5 10 2 2 5 2" xfId="26034" xr:uid="{184A0DE4-57DB-4836-81C6-3E2028FA0A19}"/>
    <cellStyle name="20% - Ênfase5 10 2 2 6" xfId="17995" xr:uid="{1716B78E-67FE-4529-96BD-7ABA728DFE7F}"/>
    <cellStyle name="20% - Ênfase5 10 2 3" xfId="696" xr:uid="{5A3E84BB-E388-4065-8FB8-6237D81816BA}"/>
    <cellStyle name="20% - Ênfase5 10 2 3 2" xfId="4801" xr:uid="{0F71B446-EC40-421D-BECF-BE914F1AC33A}"/>
    <cellStyle name="20% - Ênfase5 10 2 3 2 2" xfId="13078" xr:uid="{6DD59EE9-C29C-48D1-9D63-B4D17EA42F11}"/>
    <cellStyle name="20% - Ênfase5 10 2 3 2 2 2" xfId="29558" xr:uid="{C3741468-A22E-49F5-B61A-E90A591FACC7}"/>
    <cellStyle name="20% - Ênfase5 10 2 3 2 3" xfId="21521" xr:uid="{2302F162-CD9B-4382-BE65-3032D6F1FA99}"/>
    <cellStyle name="20% - Ênfase5 10 2 3 3" xfId="6826" xr:uid="{3B295D9B-A8D8-47D1-B7E5-34B10C06A5EE}"/>
    <cellStyle name="20% - Ênfase5 10 2 3 3 2" xfId="15103" xr:uid="{70A97C34-0AF0-4B79-88B6-691B7641388C}"/>
    <cellStyle name="20% - Ênfase5 10 2 3 3 2 2" xfId="31558" xr:uid="{285F0054-217F-4C4D-9DEF-F03DEE6B15B2}"/>
    <cellStyle name="20% - Ênfase5 10 2 3 3 3" xfId="23521" xr:uid="{A2D8ED58-B23A-4236-83CD-AA602F5DC9D0}"/>
    <cellStyle name="20% - Ênfase5 10 2 3 4" xfId="2756" xr:uid="{DFB5D672-34F1-40DA-8501-51E060FA309A}"/>
    <cellStyle name="20% - Ênfase5 10 2 3 4 2" xfId="11033" xr:uid="{389914CD-8B2C-4272-938A-2AE5420433F4}"/>
    <cellStyle name="20% - Ênfase5 10 2 3 4 2 2" xfId="27544" xr:uid="{777F44DB-33FA-43C3-98A7-8047C30A716A}"/>
    <cellStyle name="20% - Ênfase5 10 2 3 4 3" xfId="19507" xr:uid="{9DF8AE3A-78E1-4DA1-8E3D-65D1BB71F70C}"/>
    <cellStyle name="20% - Ênfase5 10 2 3 5" xfId="8985" xr:uid="{6879251A-A1E7-48DD-B9B9-E7B6632F00EC}"/>
    <cellStyle name="20% - Ênfase5 10 2 3 5 2" xfId="25529" xr:uid="{E49CC294-35A6-42A4-A976-455BD2981467}"/>
    <cellStyle name="20% - Ênfase5 10 2 3 6" xfId="17487" xr:uid="{1BD99896-D333-4BAA-98DF-5D396811F1D6}"/>
    <cellStyle name="20% - Ênfase5 10 2 4" xfId="1747" xr:uid="{B47B2023-A53F-481D-BC14-78E4D24DE713}"/>
    <cellStyle name="20% - Ênfase5 10 2 4 2" xfId="5834" xr:uid="{D25524D1-FFAE-43CE-9780-1F2729BB1327}"/>
    <cellStyle name="20% - Ênfase5 10 2 4 2 2" xfId="14111" xr:uid="{6A23FFC4-F9F4-40D7-A81C-4ADFDAF07A87}"/>
    <cellStyle name="20% - Ênfase5 10 2 4 2 2 2" xfId="30566" xr:uid="{1ACFD807-442E-4CD6-995F-92B6817D7D30}"/>
    <cellStyle name="20% - Ênfase5 10 2 4 2 3" xfId="22529" xr:uid="{9974D2BE-7A6C-4804-91C3-8B48E1CCC449}"/>
    <cellStyle name="20% - Ênfase5 10 2 4 3" xfId="7834" xr:uid="{348C6A65-2E31-422B-BCC1-39B41F24E057}"/>
    <cellStyle name="20% - Ênfase5 10 2 4 3 2" xfId="16111" xr:uid="{23D75D34-C8DD-44EC-8740-202B71E6E363}"/>
    <cellStyle name="20% - Ênfase5 10 2 4 3 2 2" xfId="32566" xr:uid="{9B791B2D-76BD-4864-B54C-59F992257B56}"/>
    <cellStyle name="20% - Ênfase5 10 2 4 3 3" xfId="24529" xr:uid="{9FF19230-E96B-4B8F-ADBD-F200E63D5567}"/>
    <cellStyle name="20% - Ênfase5 10 2 4 4" xfId="3800" xr:uid="{5908D2ED-FDEF-4440-A091-44368DD1E949}"/>
    <cellStyle name="20% - Ênfase5 10 2 4 4 2" xfId="12077" xr:uid="{B6CCD404-96DB-4E5C-813B-6C6B06E577F2}"/>
    <cellStyle name="20% - Ênfase5 10 2 4 4 2 2" xfId="28562" xr:uid="{88456E18-BD8F-4086-B3F4-9B3B0BAC22FA}"/>
    <cellStyle name="20% - Ênfase5 10 2 4 4 3" xfId="20525" xr:uid="{F6EDF169-F28A-4D2E-983C-9A37DD58F92A}"/>
    <cellStyle name="20% - Ênfase5 10 2 4 5" xfId="10028" xr:uid="{F0153F19-8B8F-4095-B5EE-E1592C416175}"/>
    <cellStyle name="20% - Ênfase5 10 2 4 5 2" xfId="26547" xr:uid="{69398DDE-8343-41A6-AD05-66E118E6CD30}"/>
    <cellStyle name="20% - Ênfase5 10 2 4 6" xfId="18509" xr:uid="{FFD78646-CF3C-4139-8104-FEC810B9B289}"/>
    <cellStyle name="20% - Ênfase5 10 2 5" xfId="4297" xr:uid="{2B4A0CAD-3CA7-4B25-96DE-3ABBC8202DBA}"/>
    <cellStyle name="20% - Ênfase5 10 2 5 2" xfId="12574" xr:uid="{AFC5FBF2-5AAA-4E28-96C4-EAC3229CFF56}"/>
    <cellStyle name="20% - Ênfase5 10 2 5 2 2" xfId="29059" xr:uid="{125977D4-38DF-470B-8B77-36A5FB9EFBDA}"/>
    <cellStyle name="20% - Ênfase5 10 2 5 3" xfId="21022" xr:uid="{AD913D9C-15EF-4CB0-BB09-490DF50EE718}"/>
    <cellStyle name="20% - Ênfase5 10 2 6" xfId="6328" xr:uid="{D809A568-98FF-488E-BB61-4620D568797B}"/>
    <cellStyle name="20% - Ênfase5 10 2 6 2" xfId="14605" xr:uid="{8BA04A00-899F-47B3-9AEB-0884D673CCB6}"/>
    <cellStyle name="20% - Ênfase5 10 2 6 2 2" xfId="31060" xr:uid="{168917FC-F5AC-4020-AD88-659B2A120DED}"/>
    <cellStyle name="20% - Ênfase5 10 2 6 3" xfId="23023" xr:uid="{6DF89A40-C749-45F2-B3DE-C541C58DD3A8}"/>
    <cellStyle name="20% - Ênfase5 10 2 7" xfId="2248" xr:uid="{241BB2E7-C657-41C2-B7EC-E6CFFD520E6C}"/>
    <cellStyle name="20% - Ênfase5 10 2 7 2" xfId="10525" xr:uid="{B9C38355-A2D5-4916-8E28-7C47DD5E34CA}"/>
    <cellStyle name="20% - Ênfase5 10 2 7 2 2" xfId="27043" xr:uid="{05B32986-B5C3-452F-944C-F0B53B5FC8E9}"/>
    <cellStyle name="20% - Ênfase5 10 2 7 3" xfId="19006" xr:uid="{E4CD72E6-C0E5-4C2D-86CC-66D8CB083E25}"/>
    <cellStyle name="20% - Ênfase5 10 2 8" xfId="8479" xr:uid="{E986BA75-0332-43B1-8E3E-9FDFFEDC65F0}"/>
    <cellStyle name="20% - Ênfase5 10 2 8 2" xfId="25028" xr:uid="{D9A9E68C-8C97-469E-A42A-FC98E4CBC2EE}"/>
    <cellStyle name="20% - Ênfase5 10 2 9" xfId="16977" xr:uid="{B5034328-B2EB-42BA-9DF7-ABB60E028C1F}"/>
    <cellStyle name="20% - Ênfase5 10 3" xfId="1250" xr:uid="{7F2A3616-3E30-4BBE-87FC-7B241B0CCB95}"/>
    <cellStyle name="20% - Ênfase5 10 3 2" xfId="5341" xr:uid="{EC4A701D-FB00-428A-8782-74D06568A961}"/>
    <cellStyle name="20% - Ênfase5 10 3 2 2" xfId="13618" xr:uid="{F63E3FB2-9980-45CD-9AD5-82F5915E3592}"/>
    <cellStyle name="20% - Ênfase5 10 3 2 2 2" xfId="30098" xr:uid="{BF76CFEF-82A2-4C8F-A6B4-123857609FA7}"/>
    <cellStyle name="20% - Ênfase5 10 3 2 3" xfId="22061" xr:uid="{C170D4ED-7E32-45CA-B2AB-CB2F6B971384}"/>
    <cellStyle name="20% - Ênfase5 10 3 3" xfId="7366" xr:uid="{E0D3643C-BFBD-42FA-B067-43009C8DA6EB}"/>
    <cellStyle name="20% - Ênfase5 10 3 3 2" xfId="15643" xr:uid="{7D449EA4-BDAF-487C-8806-DA403883B458}"/>
    <cellStyle name="20% - Ênfase5 10 3 3 2 2" xfId="32098" xr:uid="{B4C8D702-047B-4B72-847E-190ACE2F2055}"/>
    <cellStyle name="20% - Ênfase5 10 3 3 3" xfId="24061" xr:uid="{28C8D984-5D1C-477D-8A4C-FE92ADF665F5}"/>
    <cellStyle name="20% - Ênfase5 10 3 4" xfId="3306" xr:uid="{9AEB6EFD-8DD3-493F-B676-FD3066D492DC}"/>
    <cellStyle name="20% - Ênfase5 10 3 4 2" xfId="11583" xr:uid="{606A7685-B880-4657-887D-95212CE32BDB}"/>
    <cellStyle name="20% - Ênfase5 10 3 4 2 2" xfId="28093" xr:uid="{4C794FCD-4F29-44CE-899C-29A3062E04D7}"/>
    <cellStyle name="20% - Ênfase5 10 3 4 3" xfId="20056" xr:uid="{2CF5D31C-90EF-46AF-A6B0-87AC74D1DB2F}"/>
    <cellStyle name="20% - Ênfase5 10 3 5" xfId="9534" xr:uid="{DB5EC6F5-D689-45B1-B70F-28986F2B54B6}"/>
    <cellStyle name="20% - Ênfase5 10 3 5 2" xfId="26078" xr:uid="{2B931E91-3FA9-47F7-9351-D4AD70CEA9FD}"/>
    <cellStyle name="20% - Ênfase5 10 3 6" xfId="18039" xr:uid="{DA62BE5E-0B25-4074-AE85-354D471CE742}"/>
    <cellStyle name="20% - Ênfase5 10 4" xfId="741" xr:uid="{146EEEFB-56D1-4A73-B5F2-BC1581B004E4}"/>
    <cellStyle name="20% - Ênfase5 10 4 2" xfId="4845" xr:uid="{708096F8-C495-45D3-BBE2-B2DE1AB414B7}"/>
    <cellStyle name="20% - Ênfase5 10 4 2 2" xfId="13122" xr:uid="{5A783F95-B969-4EA2-B91C-08E35CF36C21}"/>
    <cellStyle name="20% - Ênfase5 10 4 2 2 2" xfId="29602" xr:uid="{9554D033-2813-4996-B7E7-FE6533F22948}"/>
    <cellStyle name="20% - Ênfase5 10 4 2 3" xfId="21565" xr:uid="{4CBB31D1-4792-46CE-8E2A-A412E6B737A9}"/>
    <cellStyle name="20% - Ênfase5 10 4 3" xfId="6870" xr:uid="{AEC09120-2A81-4A78-86B0-F864CDBCE54E}"/>
    <cellStyle name="20% - Ênfase5 10 4 3 2" xfId="15147" xr:uid="{B8231C48-F342-4EEC-9F3D-2E2F01438A84}"/>
    <cellStyle name="20% - Ênfase5 10 4 3 2 2" xfId="31602" xr:uid="{D81C17AB-1A54-4B3D-B445-78BE3F14C1B8}"/>
    <cellStyle name="20% - Ênfase5 10 4 3 3" xfId="23565" xr:uid="{E07E2243-95E9-4AC8-83AA-7A4BF1BFD67C}"/>
    <cellStyle name="20% - Ênfase5 10 4 4" xfId="2801" xr:uid="{5D548E8E-455E-4965-B7AA-C7507C1396A6}"/>
    <cellStyle name="20% - Ênfase5 10 4 4 2" xfId="11078" xr:uid="{73A7D79F-596B-45FF-894D-C35F0E743889}"/>
    <cellStyle name="20% - Ênfase5 10 4 4 2 2" xfId="27589" xr:uid="{97A19EE6-90F7-4BBB-B2D9-21869FB29389}"/>
    <cellStyle name="20% - Ênfase5 10 4 4 3" xfId="19552" xr:uid="{FEB9899B-0443-4F23-BA04-67683B2FF569}"/>
    <cellStyle name="20% - Ênfase5 10 4 5" xfId="9030" xr:uid="{7F967E27-DF5E-4BA8-8C04-FC51D4877CC1}"/>
    <cellStyle name="20% - Ênfase5 10 4 5 2" xfId="25574" xr:uid="{A660D191-A90E-46C6-8278-54679BC5BAB5}"/>
    <cellStyle name="20% - Ênfase5 10 4 6" xfId="17532" xr:uid="{D1BF1403-F818-4A9D-9911-F2525431330C}"/>
    <cellStyle name="20% - Ênfase5 10 5" xfId="1791" xr:uid="{3F30401F-26B6-46C8-A9C5-B61FB43A88D6}"/>
    <cellStyle name="20% - Ênfase5 10 5 2" xfId="5878" xr:uid="{A741A93B-9A7E-47F5-A54B-D981A3FFFD4D}"/>
    <cellStyle name="20% - Ênfase5 10 5 2 2" xfId="14155" xr:uid="{6D302BCA-A31E-4D53-9499-0477787084CA}"/>
    <cellStyle name="20% - Ênfase5 10 5 2 2 2" xfId="30610" xr:uid="{C1DBCD4B-6F3E-4B63-9AA4-E63F0498C203}"/>
    <cellStyle name="20% - Ênfase5 10 5 2 3" xfId="22573" xr:uid="{CB6969E0-E0B5-4B98-AC23-C705F17CA50A}"/>
    <cellStyle name="20% - Ênfase5 10 5 3" xfId="7878" xr:uid="{114D7C1E-9810-4F26-87F7-71A2ADB1D1D3}"/>
    <cellStyle name="20% - Ênfase5 10 5 3 2" xfId="16155" xr:uid="{03248393-3985-48F7-84FF-39E04D157D7F}"/>
    <cellStyle name="20% - Ênfase5 10 5 3 2 2" xfId="32610" xr:uid="{D3B909AC-B848-42CA-BC11-95C00850AF24}"/>
    <cellStyle name="20% - Ênfase5 10 5 3 3" xfId="24573" xr:uid="{257A8711-EEE1-4B65-AEAC-9764519E01B2}"/>
    <cellStyle name="20% - Ênfase5 10 5 4" xfId="3844" xr:uid="{93B85F93-C745-48EB-8E60-4C567C807736}"/>
    <cellStyle name="20% - Ênfase5 10 5 4 2" xfId="12121" xr:uid="{D2C06BB0-1380-48BB-A690-C80AB1D93ADD}"/>
    <cellStyle name="20% - Ênfase5 10 5 4 2 2" xfId="28606" xr:uid="{C6C532BC-B9C5-450C-98CA-ACED650FBE33}"/>
    <cellStyle name="20% - Ênfase5 10 5 4 3" xfId="20569" xr:uid="{AF2B8E13-052D-42DA-A3D0-2968AEE741CB}"/>
    <cellStyle name="20% - Ênfase5 10 5 5" xfId="10072" xr:uid="{CDEFA025-1235-481B-B52D-8F6682B157D1}"/>
    <cellStyle name="20% - Ênfase5 10 5 5 2" xfId="26591" xr:uid="{AF1A81FC-7737-4C5D-B316-397E8F0A5017}"/>
    <cellStyle name="20% - Ênfase5 10 5 6" xfId="18553" xr:uid="{996F1F22-672C-49F1-ACF9-4816C2591417}"/>
    <cellStyle name="20% - Ênfase5 10 6" xfId="4341" xr:uid="{D16B706E-BDC8-496B-9531-5C80C05D5E53}"/>
    <cellStyle name="20% - Ênfase5 10 6 2" xfId="12618" xr:uid="{0BD01446-6FDC-4CE1-BA66-1E87426723C0}"/>
    <cellStyle name="20% - Ênfase5 10 6 2 2" xfId="29103" xr:uid="{73C9B90E-F188-454F-BF3D-B4887A163A51}"/>
    <cellStyle name="20% - Ênfase5 10 6 3" xfId="21066" xr:uid="{31D0A977-98EF-45AB-90E1-BA790A5485BD}"/>
    <cellStyle name="20% - Ênfase5 10 7" xfId="6372" xr:uid="{FC04C3EE-7B87-414D-ACB1-F65F1CB891BC}"/>
    <cellStyle name="20% - Ênfase5 10 7 2" xfId="14649" xr:uid="{E175F52F-67E1-46C1-9B59-03C0E003CA69}"/>
    <cellStyle name="20% - Ênfase5 10 7 2 2" xfId="31104" xr:uid="{F2FC894F-214A-4FA0-A2A4-F55D68C67F81}"/>
    <cellStyle name="20% - Ênfase5 10 7 3" xfId="23067" xr:uid="{3E19884B-2494-4A61-9BC5-C71B848CE2DE}"/>
    <cellStyle name="20% - Ênfase5 10 8" xfId="2292" xr:uid="{89DC25AE-AC16-40D5-83FB-17E850B22465}"/>
    <cellStyle name="20% - Ênfase5 10 8 2" xfId="10569" xr:uid="{1DEEB5FA-3896-4581-A816-E72060D6765C}"/>
    <cellStyle name="20% - Ênfase5 10 8 2 2" xfId="27087" xr:uid="{4EDB7AF2-6FEC-48A2-B23A-E038B4A506FF}"/>
    <cellStyle name="20% - Ênfase5 10 8 3" xfId="19050" xr:uid="{441F56DC-9D12-4530-A51D-19E2FECCAC48}"/>
    <cellStyle name="20% - Ênfase5 10 9" xfId="8523" xr:uid="{F214CA10-7A66-49EB-A549-ADD2B1F6B133}"/>
    <cellStyle name="20% - Ênfase5 10 9 2" xfId="25072" xr:uid="{93A3A60E-B429-463A-9304-04C5FC747F8F}"/>
    <cellStyle name="20% - Ênfase5 11" xfId="208" xr:uid="{031DBE81-DC0C-4809-BEF0-75C2E3B9DF56}"/>
    <cellStyle name="20% - Ênfase5 11 2" xfId="1301" xr:uid="{D0A1FA73-7380-4721-9D2C-9017A1002264}"/>
    <cellStyle name="20% - Ênfase5 11 2 2" xfId="5391" xr:uid="{19384B1C-B41A-4A3E-B7B0-B3F59B056749}"/>
    <cellStyle name="20% - Ênfase5 11 2 2 2" xfId="13668" xr:uid="{000567D6-CAE6-42FE-8A9A-AAAA8717E93B}"/>
    <cellStyle name="20% - Ênfase5 11 2 2 2 2" xfId="30148" xr:uid="{E713F257-C296-4476-AA87-F9976359C59E}"/>
    <cellStyle name="20% - Ênfase5 11 2 2 3" xfId="22111" xr:uid="{D2FCC651-99F9-4B3C-BEEC-FA5F497B7416}"/>
    <cellStyle name="20% - Ênfase5 11 2 3" xfId="7416" xr:uid="{DB41FD86-2868-47DC-BD02-4233EA6DD8A8}"/>
    <cellStyle name="20% - Ênfase5 11 2 3 2" xfId="15693" xr:uid="{43D00BA4-C999-453A-8609-9C786B7A605F}"/>
    <cellStyle name="20% - Ênfase5 11 2 3 2 2" xfId="32148" xr:uid="{F45D9956-873B-42CA-A1DE-B44AC2D2EE07}"/>
    <cellStyle name="20% - Ênfase5 11 2 3 3" xfId="24111" xr:uid="{79EF28BB-7162-4DB7-ABE9-6FF25806EB92}"/>
    <cellStyle name="20% - Ênfase5 11 2 4" xfId="3357" xr:uid="{1236EE1B-3F38-45C7-8B21-836F3DA13C61}"/>
    <cellStyle name="20% - Ênfase5 11 2 4 2" xfId="11634" xr:uid="{7CED4B14-D031-45A0-9A1E-BBAB41CCDC0B}"/>
    <cellStyle name="20% - Ênfase5 11 2 4 2 2" xfId="28144" xr:uid="{923B2F5E-E703-4482-B2B3-45141BC86E72}"/>
    <cellStyle name="20% - Ênfase5 11 2 4 3" xfId="20107" xr:uid="{9550FC9D-4D85-46A1-AB79-659F8F258C07}"/>
    <cellStyle name="20% - Ênfase5 11 2 5" xfId="9585" xr:uid="{8EF5F1ED-ADC1-41C4-9046-FD78B0980365}"/>
    <cellStyle name="20% - Ênfase5 11 2 5 2" xfId="26129" xr:uid="{D5F37F87-A19F-46C4-80F2-F3F9ABD5CA97}"/>
    <cellStyle name="20% - Ênfase5 11 2 6" xfId="18090" xr:uid="{D8B02105-E516-4648-AB67-4D5DFC7635C9}"/>
    <cellStyle name="20% - Ênfase5 11 3" xfId="792" xr:uid="{2562C06B-EC32-40BA-8E91-46212FA65F73}"/>
    <cellStyle name="20% - Ênfase5 11 3 2" xfId="4895" xr:uid="{C6BA2934-B712-464D-BF02-F0B0EB9E8E7F}"/>
    <cellStyle name="20% - Ênfase5 11 3 2 2" xfId="13172" xr:uid="{17704598-7171-4D10-98BB-29516D8A3C80}"/>
    <cellStyle name="20% - Ênfase5 11 3 2 2 2" xfId="29652" xr:uid="{C83A1EA8-3C5A-4E2E-BAFA-360D58CF8F12}"/>
    <cellStyle name="20% - Ênfase5 11 3 2 3" xfId="21615" xr:uid="{7BE079EF-E9C9-41AA-A107-6BC1BAD4675B}"/>
    <cellStyle name="20% - Ênfase5 11 3 3" xfId="6920" xr:uid="{A4420CCF-A784-46F2-BA33-5C0B104CEC89}"/>
    <cellStyle name="20% - Ênfase5 11 3 3 2" xfId="15197" xr:uid="{D9EA80DE-267A-4A2C-B796-F9C734D2F67D}"/>
    <cellStyle name="20% - Ênfase5 11 3 3 2 2" xfId="31652" xr:uid="{A1DF82B0-C8E5-4420-8EEE-7A4050886558}"/>
    <cellStyle name="20% - Ênfase5 11 3 3 3" xfId="23615" xr:uid="{DF68F900-6B1D-4794-A6B3-237AF68547FC}"/>
    <cellStyle name="20% - Ênfase5 11 3 4" xfId="2852" xr:uid="{394F555E-CE8E-4338-8C0F-A607FF70887C}"/>
    <cellStyle name="20% - Ênfase5 11 3 4 2" xfId="11129" xr:uid="{7D7C4F88-C068-4C63-920C-F9083C32AD7F}"/>
    <cellStyle name="20% - Ênfase5 11 3 4 2 2" xfId="27640" xr:uid="{F815C272-CACF-4657-8187-2621ECE24517}"/>
    <cellStyle name="20% - Ênfase5 11 3 4 3" xfId="19603" xr:uid="{673CFEAB-A955-4A09-AA5C-567918322D60}"/>
    <cellStyle name="20% - Ênfase5 11 3 5" xfId="9081" xr:uid="{4B89388D-E343-41F5-8723-F8DAEC87F6F1}"/>
    <cellStyle name="20% - Ênfase5 11 3 5 2" xfId="25625" xr:uid="{818442E4-4442-4021-B8E7-0D8A3E1E682C}"/>
    <cellStyle name="20% - Ênfase5 11 3 6" xfId="17583" xr:uid="{F5B02495-F8B8-445C-8EA5-9610E2C5F8EF}"/>
    <cellStyle name="20% - Ênfase5 11 4" xfId="1842" xr:uid="{621002BF-757E-4295-A8A9-82FA27FB935B}"/>
    <cellStyle name="20% - Ênfase5 11 4 2" xfId="5928" xr:uid="{9E119EAB-F0A4-4372-9EED-F826F6DF1055}"/>
    <cellStyle name="20% - Ênfase5 11 4 2 2" xfId="14205" xr:uid="{2627354D-50BD-449F-AAD8-B9234FC18DDD}"/>
    <cellStyle name="20% - Ênfase5 11 4 2 2 2" xfId="30660" xr:uid="{C260371C-4381-4BC7-9E72-36CA382C89CA}"/>
    <cellStyle name="20% - Ênfase5 11 4 2 3" xfId="22623" xr:uid="{6BFDFBC4-F9B1-4F60-AFCD-EFB8B18229DD}"/>
    <cellStyle name="20% - Ênfase5 11 4 3" xfId="7928" xr:uid="{328A228B-51AC-4CDD-A2BA-D513C0AF985C}"/>
    <cellStyle name="20% - Ênfase5 11 4 3 2" xfId="16205" xr:uid="{7B2DC00A-1382-48AA-9368-8977A9553D1A}"/>
    <cellStyle name="20% - Ênfase5 11 4 3 2 2" xfId="32660" xr:uid="{A310C2AE-8121-45F6-AA6A-145D59219182}"/>
    <cellStyle name="20% - Ênfase5 11 4 3 3" xfId="24623" xr:uid="{A3151905-1DA7-455D-8A4F-0D26FCFA3FBD}"/>
    <cellStyle name="20% - Ênfase5 11 4 4" xfId="3895" xr:uid="{364E7865-AA24-4580-B903-3CDA3F6932F1}"/>
    <cellStyle name="20% - Ênfase5 11 4 4 2" xfId="12172" xr:uid="{1A5A5FF9-CD18-4AC4-9A02-F8A544E9E399}"/>
    <cellStyle name="20% - Ênfase5 11 4 4 2 2" xfId="28657" xr:uid="{221B84DD-D16B-4220-9BC4-8815B2431099}"/>
    <cellStyle name="20% - Ênfase5 11 4 4 3" xfId="20620" xr:uid="{9320E8C2-032B-44C1-A628-2F4816DBD726}"/>
    <cellStyle name="20% - Ênfase5 11 4 5" xfId="10123" xr:uid="{B83815B6-04DE-4894-87E8-AEDBD5A84F0F}"/>
    <cellStyle name="20% - Ênfase5 11 4 5 2" xfId="26642" xr:uid="{2DE70BA5-BA9E-4D2A-9C08-1442F6F39CB7}"/>
    <cellStyle name="20% - Ênfase5 11 4 6" xfId="18604" xr:uid="{C1160FCC-0328-41EC-BF04-A35B62FDA803}"/>
    <cellStyle name="20% - Ênfase5 11 5" xfId="4391" xr:uid="{778D4740-578D-4B80-912A-B304ED4B41C8}"/>
    <cellStyle name="20% - Ênfase5 11 5 2" xfId="12668" xr:uid="{EE715D5D-FFB1-4EFF-8716-83ABF5D5D053}"/>
    <cellStyle name="20% - Ênfase5 11 5 2 2" xfId="29153" xr:uid="{40E9D7F8-7C95-46AF-BF87-B3A82B1D888D}"/>
    <cellStyle name="20% - Ênfase5 11 5 3" xfId="21116" xr:uid="{4B17FE39-A4B4-4D5B-8A7C-A057CE501A6C}"/>
    <cellStyle name="20% - Ênfase5 11 6" xfId="6422" xr:uid="{D7C59A19-C09A-4BA2-A0A6-15B485525146}"/>
    <cellStyle name="20% - Ênfase5 11 6 2" xfId="14699" xr:uid="{D57F0D97-9872-43D5-87F0-F83864CA3110}"/>
    <cellStyle name="20% - Ênfase5 11 6 2 2" xfId="31154" xr:uid="{F6AF3925-EC43-4B7C-A2C4-5C890343ACA4}"/>
    <cellStyle name="20% - Ênfase5 11 6 3" xfId="23117" xr:uid="{601D183F-94A2-48EA-AAEB-42225E67F30A}"/>
    <cellStyle name="20% - Ênfase5 11 7" xfId="2343" xr:uid="{09CBAC10-7A53-48D6-BAE4-42625240B9B9}"/>
    <cellStyle name="20% - Ênfase5 11 7 2" xfId="10620" xr:uid="{A112E0ED-2985-42F7-8770-91C44D01A870}"/>
    <cellStyle name="20% - Ênfase5 11 7 2 2" xfId="27138" xr:uid="{4AB46535-04C9-46A2-A102-82E58867A14B}"/>
    <cellStyle name="20% - Ênfase5 11 7 3" xfId="19101" xr:uid="{422E4D45-906D-4641-AE2E-76506F922545}"/>
    <cellStyle name="20% - Ênfase5 11 8" xfId="8574" xr:uid="{C15B19B1-B157-4694-B9FC-AC8FF7B2C167}"/>
    <cellStyle name="20% - Ênfase5 11 8 2" xfId="25123" xr:uid="{EC6EF6FF-6A77-4469-818E-AB9486D6F8DC}"/>
    <cellStyle name="20% - Ênfase5 11 9" xfId="17073" xr:uid="{DE24A5A1-184A-426F-8359-ADD8D46D9C1E}"/>
    <cellStyle name="20% - Ênfase5 12" xfId="216" xr:uid="{DE310055-A97A-4DF0-8D96-72D6BF5E30EB}"/>
    <cellStyle name="20% - Ênfase5 12 2" xfId="1309" xr:uid="{8EE4B074-F4BE-4CA4-BBD8-2617CD2B556B}"/>
    <cellStyle name="20% - Ênfase5 12 2 2" xfId="5399" xr:uid="{B97C1DDD-8892-4C0F-A6EE-B8E4D3D71962}"/>
    <cellStyle name="20% - Ênfase5 12 2 2 2" xfId="13676" xr:uid="{9C05ED7E-7364-41DE-AF41-8C582B186983}"/>
    <cellStyle name="20% - Ênfase5 12 2 2 2 2" xfId="30156" xr:uid="{8151A2B4-5D66-481E-8129-0AAED7BBFC95}"/>
    <cellStyle name="20% - Ênfase5 12 2 2 3" xfId="22119" xr:uid="{B52D358F-36B5-4DCE-B733-E4D108885375}"/>
    <cellStyle name="20% - Ênfase5 12 2 3" xfId="7424" xr:uid="{A0172601-3540-42D7-96A5-A7C715AE1B7C}"/>
    <cellStyle name="20% - Ênfase5 12 2 3 2" xfId="15701" xr:uid="{481D3B91-41F9-48A5-8ABD-6DEC8AFC1141}"/>
    <cellStyle name="20% - Ênfase5 12 2 3 2 2" xfId="32156" xr:uid="{94194862-B9CA-41A5-99C9-4463447CD0A8}"/>
    <cellStyle name="20% - Ênfase5 12 2 3 3" xfId="24119" xr:uid="{22D8649F-FA72-4F05-B985-8ABE42D155F1}"/>
    <cellStyle name="20% - Ênfase5 12 2 4" xfId="3365" xr:uid="{0F2FF075-5582-4BBD-9D00-F1E3E8A0C702}"/>
    <cellStyle name="20% - Ênfase5 12 2 4 2" xfId="11642" xr:uid="{C34FE56E-0358-4056-9A25-9AB1D59AC3B9}"/>
    <cellStyle name="20% - Ênfase5 12 2 4 2 2" xfId="28152" xr:uid="{26851F99-8CE7-4399-A82E-DF66AAB71A0C}"/>
    <cellStyle name="20% - Ênfase5 12 2 4 3" xfId="20115" xr:uid="{3F4358BF-0F8B-4113-96F6-248DF58EE6A4}"/>
    <cellStyle name="20% - Ênfase5 12 2 5" xfId="9593" xr:uid="{A9FF9E60-AF63-4C59-812E-ED17A65C728A}"/>
    <cellStyle name="20% - Ênfase5 12 2 5 2" xfId="26137" xr:uid="{7ECEF4D8-5042-4913-9348-7F610A72AA36}"/>
    <cellStyle name="20% - Ênfase5 12 2 6" xfId="18098" xr:uid="{8D3A0BCC-AADA-4961-B0B3-29CCC372DAF6}"/>
    <cellStyle name="20% - Ênfase5 12 3" xfId="800" xr:uid="{3BA2795C-79FE-4727-A2DB-C73B748B0601}"/>
    <cellStyle name="20% - Ênfase5 12 3 2" xfId="4903" xr:uid="{636AFA47-CCE7-4CAA-AFA5-8A5E30C6C795}"/>
    <cellStyle name="20% - Ênfase5 12 3 2 2" xfId="13180" xr:uid="{99894518-C285-49FD-B7B1-B77C1BABB9F0}"/>
    <cellStyle name="20% - Ênfase5 12 3 2 2 2" xfId="29660" xr:uid="{2653656D-C4CB-4C0E-BAFF-B5E886942EB6}"/>
    <cellStyle name="20% - Ênfase5 12 3 2 3" xfId="21623" xr:uid="{3EDF280C-7267-46BC-BE62-6508BE9BFA0A}"/>
    <cellStyle name="20% - Ênfase5 12 3 3" xfId="6928" xr:uid="{FF56C0D1-6B73-4982-A171-49F6745198C8}"/>
    <cellStyle name="20% - Ênfase5 12 3 3 2" xfId="15205" xr:uid="{BA1E2C5A-F5EA-4146-9D8A-284E1A5AF16A}"/>
    <cellStyle name="20% - Ênfase5 12 3 3 2 2" xfId="31660" xr:uid="{8F3330E0-ED65-473F-85EA-6E938F11F294}"/>
    <cellStyle name="20% - Ênfase5 12 3 3 3" xfId="23623" xr:uid="{77AC2F35-6C9F-4F78-9673-7EB8DFAAA98D}"/>
    <cellStyle name="20% - Ênfase5 12 3 4" xfId="2860" xr:uid="{35CF693C-EF6F-4222-B65C-E1F906C26638}"/>
    <cellStyle name="20% - Ênfase5 12 3 4 2" xfId="11137" xr:uid="{8D506704-9A5B-4FDD-83D8-9FE7C87488BF}"/>
    <cellStyle name="20% - Ênfase5 12 3 4 2 2" xfId="27648" xr:uid="{78DDF16D-9857-48E5-8700-FB9466F0419D}"/>
    <cellStyle name="20% - Ênfase5 12 3 4 3" xfId="19611" xr:uid="{2A8574C2-7627-4BA2-ABE5-8FA1ED1EE143}"/>
    <cellStyle name="20% - Ênfase5 12 3 5" xfId="9089" xr:uid="{DBCD30E4-B8E0-4EC1-B30D-3494AE9A36DC}"/>
    <cellStyle name="20% - Ênfase5 12 3 5 2" xfId="25633" xr:uid="{B527A123-B148-4E20-9BA3-04E541F94667}"/>
    <cellStyle name="20% - Ênfase5 12 3 6" xfId="17591" xr:uid="{188E3D5C-025E-465F-8068-4AFAAD086B8C}"/>
    <cellStyle name="20% - Ênfase5 12 4" xfId="1850" xr:uid="{1A0EC754-DCDD-404A-B989-757DF0DFA1E9}"/>
    <cellStyle name="20% - Ênfase5 12 4 2" xfId="5936" xr:uid="{7808386E-C6DA-4FB4-8A9C-4D340F89EF19}"/>
    <cellStyle name="20% - Ênfase5 12 4 2 2" xfId="14213" xr:uid="{6D3E5F1E-3E33-4655-8E6C-C68B059202B2}"/>
    <cellStyle name="20% - Ênfase5 12 4 2 2 2" xfId="30668" xr:uid="{B2BD9997-8519-472C-9B48-F16693DDFF0E}"/>
    <cellStyle name="20% - Ênfase5 12 4 2 3" xfId="22631" xr:uid="{9A0B6C2F-270D-478F-807C-30ECB68E9C37}"/>
    <cellStyle name="20% - Ênfase5 12 4 3" xfId="7936" xr:uid="{DF6B71DA-DEB2-44E5-B7F4-6C2B2728D2B3}"/>
    <cellStyle name="20% - Ênfase5 12 4 3 2" xfId="16213" xr:uid="{DE201224-B529-4BB7-9EFA-343E703A2BC3}"/>
    <cellStyle name="20% - Ênfase5 12 4 3 2 2" xfId="32668" xr:uid="{567F1499-F47B-4144-B84F-5FFA892356E1}"/>
    <cellStyle name="20% - Ênfase5 12 4 3 3" xfId="24631" xr:uid="{05D2DEE7-BA19-424F-B7EA-0A1438EAAC6A}"/>
    <cellStyle name="20% - Ênfase5 12 4 4" xfId="3903" xr:uid="{16826657-3A18-44A8-8248-5EAEE324CBDD}"/>
    <cellStyle name="20% - Ênfase5 12 4 4 2" xfId="12180" xr:uid="{8009DD13-870A-4E97-AF0B-5D988644147E}"/>
    <cellStyle name="20% - Ênfase5 12 4 4 2 2" xfId="28665" xr:uid="{AAE5E42A-2091-4047-BFDD-C21F3828D0C7}"/>
    <cellStyle name="20% - Ênfase5 12 4 4 3" xfId="20628" xr:uid="{840459F8-02F4-48D9-939A-12516BE5D19B}"/>
    <cellStyle name="20% - Ênfase5 12 4 5" xfId="10131" xr:uid="{A60F8AA3-DE49-44B4-BBB2-873093474424}"/>
    <cellStyle name="20% - Ênfase5 12 4 5 2" xfId="26650" xr:uid="{566A7CE4-E8CB-4C78-8BD9-B41FD41F033F}"/>
    <cellStyle name="20% - Ênfase5 12 4 6" xfId="18612" xr:uid="{FB5A1D71-CE10-4EE1-91A4-4F33B9AC1182}"/>
    <cellStyle name="20% - Ênfase5 12 5" xfId="4399" xr:uid="{572B96D2-5F32-4956-9665-375DAE20F96E}"/>
    <cellStyle name="20% - Ênfase5 12 5 2" xfId="12676" xr:uid="{709B0FED-BED5-465F-83BF-699F2B131AAD}"/>
    <cellStyle name="20% - Ênfase5 12 5 2 2" xfId="29161" xr:uid="{9475AB7C-5954-4CB4-BA7A-4B9535FDE0EF}"/>
    <cellStyle name="20% - Ênfase5 12 5 3" xfId="21124" xr:uid="{66E8B0CC-0E46-4DA5-9148-86717214FB64}"/>
    <cellStyle name="20% - Ênfase5 12 6" xfId="6430" xr:uid="{137AE689-FDFC-4F88-945D-49310DA0BA2B}"/>
    <cellStyle name="20% - Ênfase5 12 6 2" xfId="14707" xr:uid="{03630533-1118-45D1-BA7D-7C4531D5E9DA}"/>
    <cellStyle name="20% - Ênfase5 12 6 2 2" xfId="31162" xr:uid="{F3AC6F47-7F28-4405-B3A0-7E6780DE3C93}"/>
    <cellStyle name="20% - Ênfase5 12 6 3" xfId="23125" xr:uid="{2175713A-E222-41B6-BC31-C8B310B4B2F0}"/>
    <cellStyle name="20% - Ênfase5 12 7" xfId="2351" xr:uid="{CAEF47B5-9275-4E55-9D95-6A756B18AA8D}"/>
    <cellStyle name="20% - Ênfase5 12 7 2" xfId="10628" xr:uid="{EDE00CDF-5082-4024-9AB4-0F8B823D513B}"/>
    <cellStyle name="20% - Ênfase5 12 7 2 2" xfId="27146" xr:uid="{BBC93EC4-9F9B-41AA-B2BC-9E60A56200B3}"/>
    <cellStyle name="20% - Ênfase5 12 7 3" xfId="19109" xr:uid="{C7AB84CF-55E9-4A12-9677-99331BC96E4F}"/>
    <cellStyle name="20% - Ênfase5 12 8" xfId="8582" xr:uid="{5207611B-783F-409D-941A-92CD3561BFBE}"/>
    <cellStyle name="20% - Ênfase5 12 8 2" xfId="25131" xr:uid="{ADB608AE-30D8-4E45-A98A-C3A1DF13780E}"/>
    <cellStyle name="20% - Ênfase5 12 9" xfId="17081" xr:uid="{8C80BE5E-85CB-4161-AD20-6A47835207C7}"/>
    <cellStyle name="20% - Ênfase5 13" xfId="269" xr:uid="{710D58BD-9CE1-4559-9C15-FBA8130C8327}"/>
    <cellStyle name="20% - Ênfase5 13 2" xfId="1357" xr:uid="{B342B617-2E55-4495-A58C-E5A998A5D601}"/>
    <cellStyle name="20% - Ênfase5 13 2 2" xfId="5447" xr:uid="{1699C329-BA9A-41A7-9D5F-E087CE13C9BB}"/>
    <cellStyle name="20% - Ênfase5 13 2 2 2" xfId="13724" xr:uid="{C1413575-9D2E-426D-9454-6101210EB350}"/>
    <cellStyle name="20% - Ênfase5 13 2 2 2 2" xfId="30204" xr:uid="{9C11C601-E27E-4C03-804E-DF6540A464D8}"/>
    <cellStyle name="20% - Ênfase5 13 2 2 3" xfId="22167" xr:uid="{ED8F5B36-CDAD-4F7A-9701-571726299FE3}"/>
    <cellStyle name="20% - Ênfase5 13 2 3" xfId="7472" xr:uid="{BA8034FD-CD7F-47D4-932F-3165FA5F86F0}"/>
    <cellStyle name="20% - Ênfase5 13 2 3 2" xfId="15749" xr:uid="{4D72DC95-61A5-4A26-B9AD-68B56DE3F380}"/>
    <cellStyle name="20% - Ênfase5 13 2 3 2 2" xfId="32204" xr:uid="{6C2C06EC-2D7C-488B-B00C-467AE9918578}"/>
    <cellStyle name="20% - Ênfase5 13 2 3 3" xfId="24167" xr:uid="{3E8AF7AF-755F-4F11-9478-9BA1C801C94D}"/>
    <cellStyle name="20% - Ênfase5 13 2 4" xfId="3413" xr:uid="{22DA663B-CF56-4C47-B2B6-AD9516CEDED5}"/>
    <cellStyle name="20% - Ênfase5 13 2 4 2" xfId="11690" xr:uid="{E267EC91-7595-40ED-9FB2-4B0962CE163D}"/>
    <cellStyle name="20% - Ênfase5 13 2 4 2 2" xfId="28200" xr:uid="{0A7C7FBE-9437-43D8-97B1-A4C6385BF1FE}"/>
    <cellStyle name="20% - Ênfase5 13 2 4 3" xfId="20163" xr:uid="{F01D7A85-094E-4E66-9E04-6D67C50BC71F}"/>
    <cellStyle name="20% - Ênfase5 13 2 5" xfId="9641" xr:uid="{1BECA9CB-1B6F-42D8-92FD-976A0D9E918E}"/>
    <cellStyle name="20% - Ênfase5 13 2 5 2" xfId="26185" xr:uid="{9DA0A89E-876A-46BD-A607-C4FACEA70CF1}"/>
    <cellStyle name="20% - Ênfase5 13 2 6" xfId="18146" xr:uid="{8213B127-B800-454D-BFC3-16859727A06F}"/>
    <cellStyle name="20% - Ênfase5 13 3" xfId="848" xr:uid="{A5C5643D-D059-417E-A279-35EF93680B0D}"/>
    <cellStyle name="20% - Ênfase5 13 3 2" xfId="4951" xr:uid="{0E47E0B7-99F9-4C9C-9655-0ED26D97634A}"/>
    <cellStyle name="20% - Ênfase5 13 3 2 2" xfId="13228" xr:uid="{301D6749-DB28-4C70-A8BC-7E676A9B4D7E}"/>
    <cellStyle name="20% - Ênfase5 13 3 2 2 2" xfId="29708" xr:uid="{3F9EF68F-9FDF-4547-ABAB-FEF377581047}"/>
    <cellStyle name="20% - Ênfase5 13 3 2 3" xfId="21671" xr:uid="{E585F61A-25E2-4769-89BB-9BB4831B79A3}"/>
    <cellStyle name="20% - Ênfase5 13 3 3" xfId="6976" xr:uid="{E77E8717-A52A-4C2B-BE8F-85D4CC4230A8}"/>
    <cellStyle name="20% - Ênfase5 13 3 3 2" xfId="15253" xr:uid="{7F0AD9DE-3790-4855-9DF6-8466E2519EEB}"/>
    <cellStyle name="20% - Ênfase5 13 3 3 2 2" xfId="31708" xr:uid="{44AF6902-EF55-4089-87F1-852E84FC308D}"/>
    <cellStyle name="20% - Ênfase5 13 3 3 3" xfId="23671" xr:uid="{9192BB6A-7DFE-4DD5-BE28-A2EFCA249DCB}"/>
    <cellStyle name="20% - Ênfase5 13 3 4" xfId="2908" xr:uid="{892FC349-9E88-4CCF-913F-4FBA3B277006}"/>
    <cellStyle name="20% - Ênfase5 13 3 4 2" xfId="11185" xr:uid="{3A65A92B-5D2B-4FF1-B621-3CDE8C003C38}"/>
    <cellStyle name="20% - Ênfase5 13 3 4 2 2" xfId="27696" xr:uid="{3E2E8AA8-6530-48C0-9590-FB7F7FC79506}"/>
    <cellStyle name="20% - Ênfase5 13 3 4 3" xfId="19659" xr:uid="{B59C779D-4768-423E-997F-5B98507D9B6E}"/>
    <cellStyle name="20% - Ênfase5 13 3 5" xfId="9137" xr:uid="{21CF0F16-D962-426E-92DC-151C266FF281}"/>
    <cellStyle name="20% - Ênfase5 13 3 5 2" xfId="25681" xr:uid="{82920ED0-DE6D-4234-883A-1A9DB0AB099B}"/>
    <cellStyle name="20% - Ênfase5 13 3 6" xfId="17639" xr:uid="{347BBA8B-76F2-4BFC-8E97-12BE68C13949}"/>
    <cellStyle name="20% - Ênfase5 13 4" xfId="1898" xr:uid="{94EB10CE-3DBA-4B87-8587-D475245A2D2C}"/>
    <cellStyle name="20% - Ênfase5 13 4 2" xfId="5984" xr:uid="{D20F2570-7129-45BF-B3B2-F7ADABAB5362}"/>
    <cellStyle name="20% - Ênfase5 13 4 2 2" xfId="14261" xr:uid="{71BB3E10-7C7D-4F24-A54A-4ACB9BD412C8}"/>
    <cellStyle name="20% - Ênfase5 13 4 2 2 2" xfId="30716" xr:uid="{04D826D6-038A-48C8-A237-6B8BE8D752D0}"/>
    <cellStyle name="20% - Ênfase5 13 4 2 3" xfId="22679" xr:uid="{26B9A694-BFD8-4853-9F8A-4931374E9472}"/>
    <cellStyle name="20% - Ênfase5 13 4 3" xfId="7984" xr:uid="{B6624995-ED34-422C-8373-FFFF843E01D4}"/>
    <cellStyle name="20% - Ênfase5 13 4 3 2" xfId="16261" xr:uid="{6D574263-7FFB-45F1-9560-8D3DF1E0D044}"/>
    <cellStyle name="20% - Ênfase5 13 4 3 2 2" xfId="32716" xr:uid="{D11D38BB-1DD2-4DFF-9D38-32B37206C5F7}"/>
    <cellStyle name="20% - Ênfase5 13 4 3 3" xfId="24679" xr:uid="{56E58DAC-0DD4-470F-BCA9-9D4AEC72C455}"/>
    <cellStyle name="20% - Ênfase5 13 4 4" xfId="3951" xr:uid="{64623A89-9CD9-4422-A573-517D75BBA165}"/>
    <cellStyle name="20% - Ênfase5 13 4 4 2" xfId="12228" xr:uid="{311FB89E-9882-4D12-975B-01574779152D}"/>
    <cellStyle name="20% - Ênfase5 13 4 4 2 2" xfId="28713" xr:uid="{10506BB6-8800-444B-9885-7BDB05DEA6CE}"/>
    <cellStyle name="20% - Ênfase5 13 4 4 3" xfId="20676" xr:uid="{F19A3A1B-5979-4C17-9411-4679C9EE1E40}"/>
    <cellStyle name="20% - Ênfase5 13 4 5" xfId="10179" xr:uid="{ABD50F2F-1C19-4582-B271-8E5736D426AD}"/>
    <cellStyle name="20% - Ênfase5 13 4 5 2" xfId="26698" xr:uid="{83A0AE28-EBB1-4F83-8B29-0FBC1D88275B}"/>
    <cellStyle name="20% - Ênfase5 13 4 6" xfId="18660" xr:uid="{2FB48E67-6A98-4489-ACD7-B884BF2ECC72}"/>
    <cellStyle name="20% - Ênfase5 13 5" xfId="4447" xr:uid="{87D6D234-CA05-48BC-BADA-C204F16A0900}"/>
    <cellStyle name="20% - Ênfase5 13 5 2" xfId="12724" xr:uid="{CBF1D06E-124F-49DA-AC18-B109D27A3067}"/>
    <cellStyle name="20% - Ênfase5 13 5 2 2" xfId="29209" xr:uid="{CC04763B-DEE7-4477-AD7B-BE1672227072}"/>
    <cellStyle name="20% - Ênfase5 13 5 3" xfId="21172" xr:uid="{D3A48D6E-2102-4EFC-BBC0-A1391C76BF0F}"/>
    <cellStyle name="20% - Ênfase5 13 6" xfId="6478" xr:uid="{5AC58E38-ED94-4E58-8BA2-A0039F16F49C}"/>
    <cellStyle name="20% - Ênfase5 13 6 2" xfId="14755" xr:uid="{EDA0D0EF-FA3A-4F14-A220-8E738D7E898B}"/>
    <cellStyle name="20% - Ênfase5 13 6 2 2" xfId="31210" xr:uid="{367D14EA-7166-484F-A2DD-EDC0CFC65429}"/>
    <cellStyle name="20% - Ênfase5 13 6 3" xfId="23173" xr:uid="{E065D1D2-5F1D-4851-B2E5-A236CA3472DE}"/>
    <cellStyle name="20% - Ênfase5 13 7" xfId="2399" xr:uid="{183AA32A-FF72-431D-9F21-6ABBC528A9D0}"/>
    <cellStyle name="20% - Ênfase5 13 7 2" xfId="10676" xr:uid="{56F84D5E-D57B-43FF-B691-05430FD3A206}"/>
    <cellStyle name="20% - Ênfase5 13 7 2 2" xfId="27194" xr:uid="{01E7586A-23A2-466E-8308-A51D061258FE}"/>
    <cellStyle name="20% - Ênfase5 13 7 3" xfId="19157" xr:uid="{035EAFD7-E899-495B-8332-1D50DB8F39E2}"/>
    <cellStyle name="20% - Ênfase5 13 8" xfId="8630" xr:uid="{7B962E55-BE7D-43D2-AC09-6C662D429DF5}"/>
    <cellStyle name="20% - Ênfase5 13 8 2" xfId="25179" xr:uid="{5157A79D-50D8-4EDB-BF6C-AE68EF226441}"/>
    <cellStyle name="20% - Ênfase5 13 9" xfId="17129" xr:uid="{15AF6143-69B9-49EF-82F9-13B345FE8B95}"/>
    <cellStyle name="20% - Ênfase5 14" xfId="271" xr:uid="{4807F282-FA1C-4C4E-9CE6-5E359D5CB5A3}"/>
    <cellStyle name="20% - Ênfase5 14 2" xfId="1359" xr:uid="{123A2942-FAAA-4089-A2D6-A02E98613F61}"/>
    <cellStyle name="20% - Ênfase5 14 2 2" xfId="5449" xr:uid="{6844162F-5D72-4D7E-80A6-D0D234F23ED3}"/>
    <cellStyle name="20% - Ênfase5 14 2 2 2" xfId="13726" xr:uid="{4D91D536-2B61-4737-8370-166D1D1BAFD5}"/>
    <cellStyle name="20% - Ênfase5 14 2 2 2 2" xfId="30206" xr:uid="{7A3CF3BF-183F-4D2E-BBAD-63B218186D1F}"/>
    <cellStyle name="20% - Ênfase5 14 2 2 3" xfId="22169" xr:uid="{F614C521-3C48-4B08-A017-50BB9ADEE079}"/>
    <cellStyle name="20% - Ênfase5 14 2 3" xfId="7474" xr:uid="{B0445CED-6A82-4CFF-A70E-54F4F732AA04}"/>
    <cellStyle name="20% - Ênfase5 14 2 3 2" xfId="15751" xr:uid="{FC56FB6A-D53F-4E9B-8106-62A8EA752BA7}"/>
    <cellStyle name="20% - Ênfase5 14 2 3 2 2" xfId="32206" xr:uid="{7D3DE89A-481C-43FC-B3A3-FE26BF4396B3}"/>
    <cellStyle name="20% - Ênfase5 14 2 3 3" xfId="24169" xr:uid="{53161621-9A70-41D1-B250-D3E5FFEB8CA3}"/>
    <cellStyle name="20% - Ênfase5 14 2 4" xfId="3415" xr:uid="{3561E7ED-4CEB-4A37-8DB6-BABDE780D0A3}"/>
    <cellStyle name="20% - Ênfase5 14 2 4 2" xfId="11692" xr:uid="{F571D491-3958-4A27-B16F-85E835C2C30A}"/>
    <cellStyle name="20% - Ênfase5 14 2 4 2 2" xfId="28202" xr:uid="{E546F2F0-8E64-4F28-90BC-D06D95B486D2}"/>
    <cellStyle name="20% - Ênfase5 14 2 4 3" xfId="20165" xr:uid="{BFB0B32A-45E5-463E-94CF-B3E3C390B747}"/>
    <cellStyle name="20% - Ênfase5 14 2 5" xfId="9643" xr:uid="{302C0FED-8423-44AC-B4CD-507BE4B63F0E}"/>
    <cellStyle name="20% - Ênfase5 14 2 5 2" xfId="26187" xr:uid="{D407A210-7745-4178-B65A-AA131C292A4D}"/>
    <cellStyle name="20% - Ênfase5 14 2 6" xfId="18148" xr:uid="{13EB9B7D-2891-43D4-8921-F8C98B4F15DB}"/>
    <cellStyle name="20% - Ênfase5 14 3" xfId="850" xr:uid="{90DCC391-7AA6-4995-81A0-7C6B3B0F86C2}"/>
    <cellStyle name="20% - Ênfase5 14 3 2" xfId="4953" xr:uid="{E147E95D-6E43-47EE-BC41-B0C8497ACCE3}"/>
    <cellStyle name="20% - Ênfase5 14 3 2 2" xfId="13230" xr:uid="{4CD540BF-69F4-46F3-AFC0-E2C0C80DB2DF}"/>
    <cellStyle name="20% - Ênfase5 14 3 2 2 2" xfId="29710" xr:uid="{9B6AB8C8-164D-4235-9A80-592C63AFEF63}"/>
    <cellStyle name="20% - Ênfase5 14 3 2 3" xfId="21673" xr:uid="{B8C14032-5066-423F-9E87-6A4E7292EE1B}"/>
    <cellStyle name="20% - Ênfase5 14 3 3" xfId="6978" xr:uid="{3FD42DE1-9A41-4EE3-ABBD-63CAD5D370C0}"/>
    <cellStyle name="20% - Ênfase5 14 3 3 2" xfId="15255" xr:uid="{D6994B8E-2CA2-40BE-8A65-09185D6811D7}"/>
    <cellStyle name="20% - Ênfase5 14 3 3 2 2" xfId="31710" xr:uid="{A5BB637D-0BEC-4E7B-B8B9-E5CF73C8FFCE}"/>
    <cellStyle name="20% - Ênfase5 14 3 3 3" xfId="23673" xr:uid="{8DFDD07C-A1B9-43FF-9505-28C9E37F41AA}"/>
    <cellStyle name="20% - Ênfase5 14 3 4" xfId="2910" xr:uid="{7458F9DB-F0F9-49E5-9922-0EAD11C58B0C}"/>
    <cellStyle name="20% - Ênfase5 14 3 4 2" xfId="11187" xr:uid="{F1081A79-67CD-4C84-89A0-CEBFDF26FEE5}"/>
    <cellStyle name="20% - Ênfase5 14 3 4 2 2" xfId="27698" xr:uid="{300EE97B-73A5-487F-BEC2-37ACFAE1B7A8}"/>
    <cellStyle name="20% - Ênfase5 14 3 4 3" xfId="19661" xr:uid="{F3E62D30-83CB-4F16-906E-6F4CC6B6F055}"/>
    <cellStyle name="20% - Ênfase5 14 3 5" xfId="9139" xr:uid="{6C09AADA-8D70-408E-8858-0233D9A3B011}"/>
    <cellStyle name="20% - Ênfase5 14 3 5 2" xfId="25683" xr:uid="{1C105706-3520-44CC-B70B-CE848A8898E5}"/>
    <cellStyle name="20% - Ênfase5 14 3 6" xfId="17641" xr:uid="{A33DD3FF-A64D-48F3-ADC4-E9DAD0545D5E}"/>
    <cellStyle name="20% - Ênfase5 14 4" xfId="1900" xr:uid="{879D694D-E82F-48C6-BB50-2C1A6B006E8C}"/>
    <cellStyle name="20% - Ênfase5 14 4 2" xfId="5986" xr:uid="{29EA73B7-77C7-4FCE-96B3-EBDB5AA06BF6}"/>
    <cellStyle name="20% - Ênfase5 14 4 2 2" xfId="14263" xr:uid="{592C141B-1143-49BF-A483-0841D44A5114}"/>
    <cellStyle name="20% - Ênfase5 14 4 2 2 2" xfId="30718" xr:uid="{8A0E37A2-3576-4589-A73F-210A7BA53BC1}"/>
    <cellStyle name="20% - Ênfase5 14 4 2 3" xfId="22681" xr:uid="{EBAE108A-1DB6-4939-A658-DBE34C5DB9F4}"/>
    <cellStyle name="20% - Ênfase5 14 4 3" xfId="7986" xr:uid="{2C8184AB-DCAB-47CE-A310-BF0DB980E312}"/>
    <cellStyle name="20% - Ênfase5 14 4 3 2" xfId="16263" xr:uid="{AD74422D-70D3-4942-8ADA-0FA1BCDFD234}"/>
    <cellStyle name="20% - Ênfase5 14 4 3 2 2" xfId="32718" xr:uid="{A289446A-8B84-4AFA-AA2F-79C8315B5D17}"/>
    <cellStyle name="20% - Ênfase5 14 4 3 3" xfId="24681" xr:uid="{5081D9BF-5F0F-484D-89AC-C18FEB0A6C26}"/>
    <cellStyle name="20% - Ênfase5 14 4 4" xfId="3953" xr:uid="{C0C70446-5B17-41A7-96F8-E77D2DF5CF66}"/>
    <cellStyle name="20% - Ênfase5 14 4 4 2" xfId="12230" xr:uid="{FB3BC209-4554-4F3E-8BFB-1AC57C5E8E66}"/>
    <cellStyle name="20% - Ênfase5 14 4 4 2 2" xfId="28715" xr:uid="{C028D907-E215-4F43-9004-6F0C9159DA72}"/>
    <cellStyle name="20% - Ênfase5 14 4 4 3" xfId="20678" xr:uid="{18A64E8F-75C9-4456-BF16-6AC8F93C28B7}"/>
    <cellStyle name="20% - Ênfase5 14 4 5" xfId="10181" xr:uid="{CBB3B0D1-A254-45E7-AC52-94B48FCB5940}"/>
    <cellStyle name="20% - Ênfase5 14 4 5 2" xfId="26700" xr:uid="{CE87CC12-416C-45DD-AEBF-4D5B62CF1B2F}"/>
    <cellStyle name="20% - Ênfase5 14 4 6" xfId="18662" xr:uid="{CC644A21-6C74-40D1-9CB2-C3471DA298BA}"/>
    <cellStyle name="20% - Ênfase5 14 5" xfId="4449" xr:uid="{6E5BEDB0-D3B1-4F60-B496-EB7C6FB6DFAF}"/>
    <cellStyle name="20% - Ênfase5 14 5 2" xfId="12726" xr:uid="{58BB4A84-CD40-40A0-B29B-1DEFC87B857A}"/>
    <cellStyle name="20% - Ênfase5 14 5 2 2" xfId="29211" xr:uid="{0B9B7E49-8C25-4550-A888-128E2711D31E}"/>
    <cellStyle name="20% - Ênfase5 14 5 3" xfId="21174" xr:uid="{42BA44F1-75E8-4CD8-BE86-FF369A0A4764}"/>
    <cellStyle name="20% - Ênfase5 14 6" xfId="6480" xr:uid="{222F18E5-03DC-4611-9166-ECC5341A4150}"/>
    <cellStyle name="20% - Ênfase5 14 6 2" xfId="14757" xr:uid="{B6D05A43-AD9C-4081-82DD-DFFF5E170AE1}"/>
    <cellStyle name="20% - Ênfase5 14 6 2 2" xfId="31212" xr:uid="{8E68DA9F-A6C7-418F-9789-44AFF8D700F7}"/>
    <cellStyle name="20% - Ênfase5 14 6 3" xfId="23175" xr:uid="{2406598E-CF6D-4D0B-B048-4A76D1995100}"/>
    <cellStyle name="20% - Ênfase5 14 7" xfId="2401" xr:uid="{79B2FC5C-76EC-40A8-9B6C-A13B60C9CEF4}"/>
    <cellStyle name="20% - Ênfase5 14 7 2" xfId="10678" xr:uid="{50146171-B6BF-4BC6-BFB8-C9A0B8367D01}"/>
    <cellStyle name="20% - Ênfase5 14 7 2 2" xfId="27196" xr:uid="{FD55E610-92EB-4B00-BEC0-A497396D0B05}"/>
    <cellStyle name="20% - Ênfase5 14 7 3" xfId="19159" xr:uid="{39190B07-6E95-4C50-B038-57BA02F9774B}"/>
    <cellStyle name="20% - Ênfase5 14 8" xfId="8632" xr:uid="{C567D877-5B2F-455E-B665-FDA692754A4A}"/>
    <cellStyle name="20% - Ênfase5 14 8 2" xfId="25181" xr:uid="{6A8D67A8-A016-49AF-BADC-DE12F43BC5AC}"/>
    <cellStyle name="20% - Ênfase5 14 9" xfId="17131" xr:uid="{49C6CA52-80C0-42EE-9F9D-3A8794A98E12}"/>
    <cellStyle name="20% - Ênfase5 15" xfId="273" xr:uid="{94618800-782E-4005-9DF6-A5FD3D49D9A2}"/>
    <cellStyle name="20% - Ênfase5 15 2" xfId="1361" xr:uid="{78FB0832-8191-47DB-8E02-20ECE77CD93E}"/>
    <cellStyle name="20% - Ênfase5 15 2 2" xfId="5451" xr:uid="{DA84A42A-7A7F-4FC4-8FEA-1B82F2123854}"/>
    <cellStyle name="20% - Ênfase5 15 2 2 2" xfId="13728" xr:uid="{8FFFAB25-9601-4DEE-B8F0-AF5A93429FFD}"/>
    <cellStyle name="20% - Ênfase5 15 2 2 2 2" xfId="30208" xr:uid="{BFB9B6D1-4D82-4C56-A68F-5C98FA98239F}"/>
    <cellStyle name="20% - Ênfase5 15 2 2 3" xfId="22171" xr:uid="{BBFF2EBE-DF38-44CA-9273-D7543B00A124}"/>
    <cellStyle name="20% - Ênfase5 15 2 3" xfId="7476" xr:uid="{D9F07DC7-430B-43FD-AF5D-4F54DDA5A737}"/>
    <cellStyle name="20% - Ênfase5 15 2 3 2" xfId="15753" xr:uid="{BC35AD8C-0C87-40E9-A7D3-6069C6C45608}"/>
    <cellStyle name="20% - Ênfase5 15 2 3 2 2" xfId="32208" xr:uid="{DC704B48-13CB-4A47-A024-AB326DB59018}"/>
    <cellStyle name="20% - Ênfase5 15 2 3 3" xfId="24171" xr:uid="{8DD027BD-7733-435C-9224-A7301CBBC721}"/>
    <cellStyle name="20% - Ênfase5 15 2 4" xfId="3417" xr:uid="{2E272853-3BA8-40DC-87FC-DFFBE073EC91}"/>
    <cellStyle name="20% - Ênfase5 15 2 4 2" xfId="11694" xr:uid="{AAEC0C50-B9FD-409B-9793-BAB71DA3E2D0}"/>
    <cellStyle name="20% - Ênfase5 15 2 4 2 2" xfId="28204" xr:uid="{7D6A3BBF-403B-442B-9DB7-71A2D7DE4AFB}"/>
    <cellStyle name="20% - Ênfase5 15 2 4 3" xfId="20167" xr:uid="{87378285-DB9B-4DB3-A785-43AEC5A37297}"/>
    <cellStyle name="20% - Ênfase5 15 2 5" xfId="9645" xr:uid="{1BA10ECA-BE55-4BA7-95D4-A80D3B8453AF}"/>
    <cellStyle name="20% - Ênfase5 15 2 5 2" xfId="26189" xr:uid="{E9BF99C9-8E8C-41A2-A635-1A4F48430A1F}"/>
    <cellStyle name="20% - Ênfase5 15 2 6" xfId="18150" xr:uid="{59266485-D59B-431E-B9B1-62CEF32BC259}"/>
    <cellStyle name="20% - Ênfase5 15 3" xfId="852" xr:uid="{FC4B9946-D9CD-4F04-9ED2-E96005C16BEF}"/>
    <cellStyle name="20% - Ênfase5 15 3 2" xfId="4955" xr:uid="{32C65B52-E896-4FF9-97C0-6E43761E1561}"/>
    <cellStyle name="20% - Ênfase5 15 3 2 2" xfId="13232" xr:uid="{83310966-E3B4-4936-BEC8-B9090A07693F}"/>
    <cellStyle name="20% - Ênfase5 15 3 2 2 2" xfId="29712" xr:uid="{B341BC23-6ED7-42CC-ABD8-8331B0F7EB06}"/>
    <cellStyle name="20% - Ênfase5 15 3 2 3" xfId="21675" xr:uid="{DAE3D17F-0481-4125-B09F-FD6802F850FC}"/>
    <cellStyle name="20% - Ênfase5 15 3 3" xfId="6980" xr:uid="{62106D73-93DA-4B37-8F3A-E6A124573482}"/>
    <cellStyle name="20% - Ênfase5 15 3 3 2" xfId="15257" xr:uid="{3F4D20A8-2217-40FC-83D3-3C681400624B}"/>
    <cellStyle name="20% - Ênfase5 15 3 3 2 2" xfId="31712" xr:uid="{CBAD3DA3-FF49-4B1F-9745-08D18E6B08C0}"/>
    <cellStyle name="20% - Ênfase5 15 3 3 3" xfId="23675" xr:uid="{3C43212F-69C7-446C-B684-D5934F2261EA}"/>
    <cellStyle name="20% - Ênfase5 15 3 4" xfId="2912" xr:uid="{9AF2FB84-5B07-4275-9628-8A78A901A687}"/>
    <cellStyle name="20% - Ênfase5 15 3 4 2" xfId="11189" xr:uid="{A286C5ED-E2F7-43FC-8550-88F5B2B530EF}"/>
    <cellStyle name="20% - Ênfase5 15 3 4 2 2" xfId="27700" xr:uid="{297B891C-3DA7-4449-959C-E142E95B80B1}"/>
    <cellStyle name="20% - Ênfase5 15 3 4 3" xfId="19663" xr:uid="{E0DDF3D9-76BF-480C-9723-8C4EEB00DB05}"/>
    <cellStyle name="20% - Ênfase5 15 3 5" xfId="9141" xr:uid="{CB79C8F5-F43D-479A-8BFB-C6A88D910647}"/>
    <cellStyle name="20% - Ênfase5 15 3 5 2" xfId="25685" xr:uid="{32B788BC-CE20-44AD-A021-8DF0885E7084}"/>
    <cellStyle name="20% - Ênfase5 15 3 6" xfId="17643" xr:uid="{484E029F-F0C5-409D-8BDF-3369F595A91E}"/>
    <cellStyle name="20% - Ênfase5 15 4" xfId="1902" xr:uid="{C6BCE0CB-D4E9-408A-BA72-CED4026F6881}"/>
    <cellStyle name="20% - Ênfase5 15 4 2" xfId="5988" xr:uid="{63CB07EC-274E-473A-B027-A6E500D8F432}"/>
    <cellStyle name="20% - Ênfase5 15 4 2 2" xfId="14265" xr:uid="{B05992EB-3A2C-4E39-A9B4-1C793EC9A42B}"/>
    <cellStyle name="20% - Ênfase5 15 4 2 2 2" xfId="30720" xr:uid="{82AC56B7-9D39-44EA-8C27-E2B440BCFE0F}"/>
    <cellStyle name="20% - Ênfase5 15 4 2 3" xfId="22683" xr:uid="{F64F6F76-FB81-4242-94A7-7A173965D6A9}"/>
    <cellStyle name="20% - Ênfase5 15 4 3" xfId="7988" xr:uid="{9BA519F6-2ED6-432E-86B8-F0810B803074}"/>
    <cellStyle name="20% - Ênfase5 15 4 3 2" xfId="16265" xr:uid="{140DBC40-CE72-43F9-8E17-832F07CFAC25}"/>
    <cellStyle name="20% - Ênfase5 15 4 3 2 2" xfId="32720" xr:uid="{5D614AD7-7914-4588-999A-D6AD9B5B6527}"/>
    <cellStyle name="20% - Ênfase5 15 4 3 3" xfId="24683" xr:uid="{05E30C86-F244-452B-ADE0-02DB41D51594}"/>
    <cellStyle name="20% - Ênfase5 15 4 4" xfId="3955" xr:uid="{C68AD920-74CB-4075-8B37-9D4615CEAF57}"/>
    <cellStyle name="20% - Ênfase5 15 4 4 2" xfId="12232" xr:uid="{5EC2F164-8703-4934-85D4-3957AED9C073}"/>
    <cellStyle name="20% - Ênfase5 15 4 4 2 2" xfId="28717" xr:uid="{AEA4B1C4-9F81-4882-AFB9-EED338BFB42A}"/>
    <cellStyle name="20% - Ênfase5 15 4 4 3" xfId="20680" xr:uid="{0431EAD6-4B84-4971-AA3D-65CF17C5DAD2}"/>
    <cellStyle name="20% - Ênfase5 15 4 5" xfId="10183" xr:uid="{0C4900E9-517E-4E2E-AB45-057E37B0D93C}"/>
    <cellStyle name="20% - Ênfase5 15 4 5 2" xfId="26702" xr:uid="{740DF20F-C681-40D8-AE04-7D58B26BA627}"/>
    <cellStyle name="20% - Ênfase5 15 4 6" xfId="18664" xr:uid="{F0EA7C17-4349-44E9-B997-B5683F857FF1}"/>
    <cellStyle name="20% - Ênfase5 15 5" xfId="4451" xr:uid="{3CC6B1AA-1271-41DD-A0F1-BA92603CD43B}"/>
    <cellStyle name="20% - Ênfase5 15 5 2" xfId="12728" xr:uid="{22AE2013-C88B-4E98-BD6F-54C539330D5E}"/>
    <cellStyle name="20% - Ênfase5 15 5 2 2" xfId="29213" xr:uid="{60EDF024-6CE8-4CEB-8821-3D2A774D4E13}"/>
    <cellStyle name="20% - Ênfase5 15 5 3" xfId="21176" xr:uid="{B87A46C8-41B5-4F50-B3D6-60C69A3ED751}"/>
    <cellStyle name="20% - Ênfase5 15 6" xfId="6482" xr:uid="{EF6AF4CD-AE6F-4F64-82A9-5B044378138F}"/>
    <cellStyle name="20% - Ênfase5 15 6 2" xfId="14759" xr:uid="{628E568F-400D-474D-9C14-4E88E3F29F46}"/>
    <cellStyle name="20% - Ênfase5 15 6 2 2" xfId="31214" xr:uid="{E4005064-FE26-4A53-9BA3-21E5C15878DC}"/>
    <cellStyle name="20% - Ênfase5 15 6 3" xfId="23177" xr:uid="{6A5E7D84-D05F-46F2-A0C3-8CCD0FCD229F}"/>
    <cellStyle name="20% - Ênfase5 15 7" xfId="2403" xr:uid="{EB743178-9919-4EF4-BE71-D6DA5062F89B}"/>
    <cellStyle name="20% - Ênfase5 15 7 2" xfId="10680" xr:uid="{77232C70-D83D-4BD3-B80F-E856A12E900D}"/>
    <cellStyle name="20% - Ênfase5 15 7 2 2" xfId="27198" xr:uid="{1F072BD9-17F8-428B-A7B1-B08E7C72697A}"/>
    <cellStyle name="20% - Ênfase5 15 7 3" xfId="19161" xr:uid="{2465BDFF-B915-48A0-B7E2-51A536E7582F}"/>
    <cellStyle name="20% - Ênfase5 15 8" xfId="8634" xr:uid="{CF920648-A43B-4CFE-9D72-BA6ABB8E1887}"/>
    <cellStyle name="20% - Ênfase5 15 8 2" xfId="25183" xr:uid="{09413E96-A3E6-475A-9F55-6FC276930C68}"/>
    <cellStyle name="20% - Ênfase5 15 9" xfId="17133" xr:uid="{F7E01C2D-63F3-4B9D-A396-86E866A83895}"/>
    <cellStyle name="20% - Ênfase5 16" xfId="276" xr:uid="{8066E1E0-6A61-4DFF-AFB5-7F5625039316}"/>
    <cellStyle name="20% - Ênfase5 16 2" xfId="1364" xr:uid="{8AE9B11E-9BAC-4C88-9C03-626BD6900D94}"/>
    <cellStyle name="20% - Ênfase5 16 2 2" xfId="5454" xr:uid="{103C3142-944C-4A88-8C82-CAC3452CBC03}"/>
    <cellStyle name="20% - Ênfase5 16 2 2 2" xfId="13731" xr:uid="{F29392B2-4749-4FF9-BC8F-897BA178B241}"/>
    <cellStyle name="20% - Ênfase5 16 2 2 2 2" xfId="30211" xr:uid="{347A73EA-B56B-491F-A26C-6BB371556997}"/>
    <cellStyle name="20% - Ênfase5 16 2 2 3" xfId="22174" xr:uid="{B8332EB6-53B8-4759-A50D-5B2E4F865779}"/>
    <cellStyle name="20% - Ênfase5 16 2 3" xfId="7479" xr:uid="{541B9A26-22F3-4B2D-9A06-9C5C4B8B2416}"/>
    <cellStyle name="20% - Ênfase5 16 2 3 2" xfId="15756" xr:uid="{DF4D3796-A4E6-4695-9D84-DE0C792CB3BB}"/>
    <cellStyle name="20% - Ênfase5 16 2 3 2 2" xfId="32211" xr:uid="{32E51647-E4F1-4F9F-A065-F0A8F2440A2F}"/>
    <cellStyle name="20% - Ênfase5 16 2 3 3" xfId="24174" xr:uid="{5BEAB5FE-4EF9-4F15-868C-6FFCA8BF854D}"/>
    <cellStyle name="20% - Ênfase5 16 2 4" xfId="3420" xr:uid="{258B40C3-D11E-4AEF-9D97-653AE79C2680}"/>
    <cellStyle name="20% - Ênfase5 16 2 4 2" xfId="11697" xr:uid="{A4269607-DAD1-47E4-9EC1-C48473E00348}"/>
    <cellStyle name="20% - Ênfase5 16 2 4 2 2" xfId="28207" xr:uid="{10C0AFA9-F0AC-4446-A482-18883FF80860}"/>
    <cellStyle name="20% - Ênfase5 16 2 4 3" xfId="20170" xr:uid="{3E4DDDDF-9F27-4B7C-9D1A-8DAFF6E52178}"/>
    <cellStyle name="20% - Ênfase5 16 2 5" xfId="9648" xr:uid="{110A85EB-691F-4F93-B418-8581B8E06BE3}"/>
    <cellStyle name="20% - Ênfase5 16 2 5 2" xfId="26192" xr:uid="{7AB3B4FC-479B-45B6-96D5-08598C8212E5}"/>
    <cellStyle name="20% - Ênfase5 16 2 6" xfId="18153" xr:uid="{BFA398C0-52AE-41F9-BC8E-E6CF3DE1A777}"/>
    <cellStyle name="20% - Ênfase5 16 3" xfId="855" xr:uid="{F8D7FF98-D584-4355-BA63-8F69834F7A6C}"/>
    <cellStyle name="20% - Ênfase5 16 3 2" xfId="4958" xr:uid="{880D2955-1D6E-47ED-B52A-8A2191E9F3B9}"/>
    <cellStyle name="20% - Ênfase5 16 3 2 2" xfId="13235" xr:uid="{5F60733B-AB16-414C-A53B-A6B6A61B3418}"/>
    <cellStyle name="20% - Ênfase5 16 3 2 2 2" xfId="29715" xr:uid="{2330F69D-6DBF-4A3F-AB94-80A191146343}"/>
    <cellStyle name="20% - Ênfase5 16 3 2 3" xfId="21678" xr:uid="{8BCF59E0-F097-4CA3-8D2E-471CD3549A2A}"/>
    <cellStyle name="20% - Ênfase5 16 3 3" xfId="6983" xr:uid="{6CD6DA4D-CA80-483C-BFA1-9131CB725FDF}"/>
    <cellStyle name="20% - Ênfase5 16 3 3 2" xfId="15260" xr:uid="{585CBC8A-94BF-4AB3-B831-49D5872AA2E4}"/>
    <cellStyle name="20% - Ênfase5 16 3 3 2 2" xfId="31715" xr:uid="{32C80888-374E-4E2F-9676-A69AFAF87EBE}"/>
    <cellStyle name="20% - Ênfase5 16 3 3 3" xfId="23678" xr:uid="{84AD0395-BE7E-407A-925D-0FCAFAEC780D}"/>
    <cellStyle name="20% - Ênfase5 16 3 4" xfId="2915" xr:uid="{6984D39D-3C09-4B5F-B3BA-FF3C4ABE2D96}"/>
    <cellStyle name="20% - Ênfase5 16 3 4 2" xfId="11192" xr:uid="{CBF62F87-8C1A-4DA2-B826-45A22893B30F}"/>
    <cellStyle name="20% - Ênfase5 16 3 4 2 2" xfId="27703" xr:uid="{85DFE6ED-11A8-438C-9DF6-D8616D1EE222}"/>
    <cellStyle name="20% - Ênfase5 16 3 4 3" xfId="19666" xr:uid="{BD2454C1-E3C9-4012-86D7-44B3558FA7DC}"/>
    <cellStyle name="20% - Ênfase5 16 3 5" xfId="9144" xr:uid="{89E7C86D-AD0F-4220-A23A-921BAF8D31F5}"/>
    <cellStyle name="20% - Ênfase5 16 3 5 2" xfId="25688" xr:uid="{186BA457-6C49-4042-BCF8-9AA5F5470FD0}"/>
    <cellStyle name="20% - Ênfase5 16 3 6" xfId="17646" xr:uid="{EFD78C50-9D1E-452E-B405-DC47A4768CB4}"/>
    <cellStyle name="20% - Ênfase5 16 4" xfId="1905" xr:uid="{1F36E6B3-CED6-4938-A4BB-EBE082584F04}"/>
    <cellStyle name="20% - Ênfase5 16 4 2" xfId="5991" xr:uid="{282D4344-D1A4-4CC2-9A06-A1987C534D0D}"/>
    <cellStyle name="20% - Ênfase5 16 4 2 2" xfId="14268" xr:uid="{0131AE00-02A5-4758-9B35-BEEA83CBA6EF}"/>
    <cellStyle name="20% - Ênfase5 16 4 2 2 2" xfId="30723" xr:uid="{ABFAE2F2-65C3-4B53-B555-8FAB15150C49}"/>
    <cellStyle name="20% - Ênfase5 16 4 2 3" xfId="22686" xr:uid="{135C4A8D-F1A7-4CD5-9FE8-6F86CED37379}"/>
    <cellStyle name="20% - Ênfase5 16 4 3" xfId="7991" xr:uid="{539B8E24-BABF-47F7-A10C-2F17E284422A}"/>
    <cellStyle name="20% - Ênfase5 16 4 3 2" xfId="16268" xr:uid="{BACFA797-287A-4523-AC78-5C4DC7F4586C}"/>
    <cellStyle name="20% - Ênfase5 16 4 3 2 2" xfId="32723" xr:uid="{77F0A2DE-8B7C-48C5-85E0-B9C49513DE3E}"/>
    <cellStyle name="20% - Ênfase5 16 4 3 3" xfId="24686" xr:uid="{BB99389B-43F5-4410-A19F-714EDD815A16}"/>
    <cellStyle name="20% - Ênfase5 16 4 4" xfId="3958" xr:uid="{EA643ACB-44DA-4DA1-A549-758CB9CA07FF}"/>
    <cellStyle name="20% - Ênfase5 16 4 4 2" xfId="12235" xr:uid="{7794F683-E472-4788-BC3D-D1646C81A095}"/>
    <cellStyle name="20% - Ênfase5 16 4 4 2 2" xfId="28720" xr:uid="{C3E0EE80-3FEF-4C20-9CBC-CA9CF89D2D12}"/>
    <cellStyle name="20% - Ênfase5 16 4 4 3" xfId="20683" xr:uid="{2D966CE8-147E-46DA-999C-66934764331A}"/>
    <cellStyle name="20% - Ênfase5 16 4 5" xfId="10186" xr:uid="{53A40CE9-24D1-4D04-8555-506384A2ABAC}"/>
    <cellStyle name="20% - Ênfase5 16 4 5 2" xfId="26705" xr:uid="{89D4D2AA-283B-460E-B160-C5FB87B6F2A1}"/>
    <cellStyle name="20% - Ênfase5 16 4 6" xfId="18667" xr:uid="{A804B5C8-7DA1-45D6-A78D-A94D78BFE523}"/>
    <cellStyle name="20% - Ênfase5 16 5" xfId="4454" xr:uid="{59AB2657-AAA4-4F49-859F-B05350BB0D03}"/>
    <cellStyle name="20% - Ênfase5 16 5 2" xfId="12731" xr:uid="{13CCAFC9-1534-4109-8A2A-2084C54D52C9}"/>
    <cellStyle name="20% - Ênfase5 16 5 2 2" xfId="29216" xr:uid="{38C154E9-DFD6-461A-B9DD-4A7CD6F536D7}"/>
    <cellStyle name="20% - Ênfase5 16 5 3" xfId="21179" xr:uid="{B19BBF78-02D1-496A-8624-8891583E0F63}"/>
    <cellStyle name="20% - Ênfase5 16 6" xfId="6485" xr:uid="{42F5EA7E-EA40-4F79-B18A-52ED29E9B89C}"/>
    <cellStyle name="20% - Ênfase5 16 6 2" xfId="14762" xr:uid="{47E8454E-664D-41D1-A0DF-34F09D556FE6}"/>
    <cellStyle name="20% - Ênfase5 16 6 2 2" xfId="31217" xr:uid="{D18D1468-40E0-44FE-B102-10DD06A14C01}"/>
    <cellStyle name="20% - Ênfase5 16 6 3" xfId="23180" xr:uid="{2B3C17A3-BB49-4458-87A7-DD9324A0442B}"/>
    <cellStyle name="20% - Ênfase5 16 7" xfId="2406" xr:uid="{7F3DB2DF-6D76-4646-AC1E-6A651749CAC9}"/>
    <cellStyle name="20% - Ênfase5 16 7 2" xfId="10683" xr:uid="{7F00EFD2-A4EE-49E2-9FFF-016AC7FDF843}"/>
    <cellStyle name="20% - Ênfase5 16 7 2 2" xfId="27201" xr:uid="{A4769316-E308-447E-AB92-A1C276AE3E5C}"/>
    <cellStyle name="20% - Ênfase5 16 7 3" xfId="19164" xr:uid="{11633DDF-6CAA-48DC-BB47-93B1A331CD07}"/>
    <cellStyle name="20% - Ênfase5 16 8" xfId="8637" xr:uid="{6D3A2BDB-C0C5-4F64-BC05-984ECA33CF6A}"/>
    <cellStyle name="20% - Ênfase5 16 8 2" xfId="25186" xr:uid="{973F45B7-D579-447E-9148-D5F0B36916CA}"/>
    <cellStyle name="20% - Ênfase5 16 9" xfId="17136" xr:uid="{FE54C31C-890F-4093-B99F-F3D351CC4AE1}"/>
    <cellStyle name="20% - Ênfase5 17" xfId="42" xr:uid="{AB05D231-9857-478B-8AB5-AF0BA5183553}"/>
    <cellStyle name="20% - Ênfase5 17 2" xfId="1143" xr:uid="{1CBB2609-527F-40C3-A01C-F0F4497EF5F0}"/>
    <cellStyle name="20% - Ênfase5 17 2 2" xfId="5235" xr:uid="{C684C308-887F-4306-A9F3-AB9247323490}"/>
    <cellStyle name="20% - Ênfase5 17 2 2 2" xfId="13512" xr:uid="{2A84EC53-E9EF-4F0C-AB64-CB09CA21293D}"/>
    <cellStyle name="20% - Ênfase5 17 2 2 2 2" xfId="29992" xr:uid="{53001EBD-A69F-4236-9161-3B295056B86F}"/>
    <cellStyle name="20% - Ênfase5 17 2 2 3" xfId="21955" xr:uid="{24FB5941-DD63-4523-99C9-42A8C5D82D5B}"/>
    <cellStyle name="20% - Ênfase5 17 2 3" xfId="7260" xr:uid="{44D3C2EA-3C1E-4D4B-828F-6E4277860597}"/>
    <cellStyle name="20% - Ênfase5 17 2 3 2" xfId="15537" xr:uid="{076BB12B-1B42-474A-8BA6-CE9428238219}"/>
    <cellStyle name="20% - Ênfase5 17 2 3 2 2" xfId="31992" xr:uid="{F4BFD144-3B9E-44B0-8DBE-4ABFB688047C}"/>
    <cellStyle name="20% - Ênfase5 17 2 3 3" xfId="23955" xr:uid="{56D73819-A2F8-4A57-94A9-EF3900BCD948}"/>
    <cellStyle name="20% - Ênfase5 17 2 4" xfId="3200" xr:uid="{149B13D2-F3B8-4219-B61D-173F138A10CB}"/>
    <cellStyle name="20% - Ênfase5 17 2 4 2" xfId="11477" xr:uid="{B5FEBE84-6D2D-4E07-968E-244C1E264FE1}"/>
    <cellStyle name="20% - Ênfase5 17 2 4 2 2" xfId="27987" xr:uid="{86172BB7-8720-4C21-B973-58F87345E388}"/>
    <cellStyle name="20% - Ênfase5 17 2 4 3" xfId="19950" xr:uid="{F6207F50-C23C-4709-96DA-9C2E06A9D2B7}"/>
    <cellStyle name="20% - Ênfase5 17 2 5" xfId="9428" xr:uid="{C6FCC200-7637-4D8C-B59B-D3DF3A006D65}"/>
    <cellStyle name="20% - Ênfase5 17 2 5 2" xfId="25972" xr:uid="{0DF544D6-843B-4282-9747-071D26C3BBBC}"/>
    <cellStyle name="20% - Ênfase5 17 2 6" xfId="17932" xr:uid="{A6010D3B-6F3F-4A0C-BDD3-16B2E92041F1}"/>
    <cellStyle name="20% - Ênfase5 17 3" xfId="635" xr:uid="{93A0C548-DE37-476C-8E37-74955888B4C3}"/>
    <cellStyle name="20% - Ênfase5 17 3 2" xfId="4741" xr:uid="{89F5C54E-001A-471E-B49E-D4D01F81B2EE}"/>
    <cellStyle name="20% - Ênfase5 17 3 2 2" xfId="13018" xr:uid="{FFE39842-4449-4DD7-89D8-9E5D0AFCCD18}"/>
    <cellStyle name="20% - Ênfase5 17 3 2 2 2" xfId="29498" xr:uid="{BD064131-786B-451A-A6C9-FBD353141C16}"/>
    <cellStyle name="20% - Ênfase5 17 3 2 3" xfId="21461" xr:uid="{8DBC4B6E-1E91-49F9-AE68-211CE5CFDB28}"/>
    <cellStyle name="20% - Ênfase5 17 3 3" xfId="6766" xr:uid="{8188B8BB-CEBC-47A0-B9B5-A2CE361D3423}"/>
    <cellStyle name="20% - Ênfase5 17 3 3 2" xfId="15043" xr:uid="{9D3A2371-4C49-4FF0-8CB5-2C9DB518B640}"/>
    <cellStyle name="20% - Ênfase5 17 3 3 2 2" xfId="31498" xr:uid="{ADE8FDCB-9D25-49F4-B8A6-25E822C0FA1B}"/>
    <cellStyle name="20% - Ênfase5 17 3 3 3" xfId="23461" xr:uid="{92BFAEE0-192C-4CA9-9E87-ED5FDB2F439A}"/>
    <cellStyle name="20% - Ênfase5 17 3 4" xfId="2696" xr:uid="{1942A8D9-0C4C-416D-9146-7AC4CBCF3C7E}"/>
    <cellStyle name="20% - Ênfase5 17 3 4 2" xfId="10973" xr:uid="{08E92029-806D-4AA9-86A6-EF3A68B5B54E}"/>
    <cellStyle name="20% - Ênfase5 17 3 4 2 2" xfId="27484" xr:uid="{FA664D60-6C32-4F18-92F9-A35FD1996283}"/>
    <cellStyle name="20% - Ênfase5 17 3 4 3" xfId="19447" xr:uid="{5C63FC22-A7A0-4A75-9650-03BEF20F63D0}"/>
    <cellStyle name="20% - Ênfase5 17 3 5" xfId="8925" xr:uid="{A49359D2-8062-4DFB-B539-4057B7CEDAC9}"/>
    <cellStyle name="20% - Ênfase5 17 3 5 2" xfId="25469" xr:uid="{084BC097-65F6-41FC-B175-C0247B56E857}"/>
    <cellStyle name="20% - Ênfase5 17 3 6" xfId="17426" xr:uid="{95775037-C07D-43B8-8B77-D42CAB8D3675}"/>
    <cellStyle name="20% - Ênfase5 17 4" xfId="1687" xr:uid="{713D6E9D-65B4-45A8-904C-71D0BF4340C2}"/>
    <cellStyle name="20% - Ênfase5 17 4 2" xfId="5774" xr:uid="{CEED3B0E-AB96-46EA-98DE-6CB1964E755C}"/>
    <cellStyle name="20% - Ênfase5 17 4 2 2" xfId="14051" xr:uid="{2D694C40-8AD9-454E-91AB-E0999E86E8CF}"/>
    <cellStyle name="20% - Ênfase5 17 4 2 2 2" xfId="30506" xr:uid="{93AF2F63-FEDE-429D-94F3-E57E2DFC5F77}"/>
    <cellStyle name="20% - Ênfase5 17 4 2 3" xfId="22469" xr:uid="{AA89AD59-CA07-4ACD-9FA9-FD5385CCEC78}"/>
    <cellStyle name="20% - Ênfase5 17 4 3" xfId="7774" xr:uid="{6BB2118A-135C-4A45-BE03-396BA90DB9E7}"/>
    <cellStyle name="20% - Ênfase5 17 4 3 2" xfId="16051" xr:uid="{031821A0-9623-4675-B3E4-6CC9C8482B80}"/>
    <cellStyle name="20% - Ênfase5 17 4 3 2 2" xfId="32506" xr:uid="{5431E9A3-C64E-4E40-8166-489F9FA54159}"/>
    <cellStyle name="20% - Ênfase5 17 4 3 3" xfId="24469" xr:uid="{DC0133E2-D9D6-456F-BBEC-40E63522290A}"/>
    <cellStyle name="20% - Ênfase5 17 4 4" xfId="3740" xr:uid="{7F2BA8AB-EFDA-4D5F-AE7D-B7DA47EDD437}"/>
    <cellStyle name="20% - Ênfase5 17 4 4 2" xfId="12017" xr:uid="{D0F0B8AA-CB72-49D0-ACBE-3FA54F4F2240}"/>
    <cellStyle name="20% - Ênfase5 17 4 4 2 2" xfId="28502" xr:uid="{A07688B9-A5CE-453C-A24E-59A2A0C97C60}"/>
    <cellStyle name="20% - Ênfase5 17 4 4 3" xfId="20465" xr:uid="{D7525DF0-31C5-4E4C-B829-C8654E4D0D19}"/>
    <cellStyle name="20% - Ênfase5 17 4 5" xfId="9968" xr:uid="{6633CFE6-280A-4CAF-AC44-8D2AAFA6D15E}"/>
    <cellStyle name="20% - Ênfase5 17 4 5 2" xfId="26487" xr:uid="{D7822EC4-D604-4177-A23C-9E2B9C151BE6}"/>
    <cellStyle name="20% - Ênfase5 17 4 6" xfId="18449" xr:uid="{E6ADF344-CBF5-4229-9A94-56B90CFE1009}"/>
    <cellStyle name="20% - Ênfase5 17 5" xfId="4237" xr:uid="{00401B37-6C05-4663-ADA5-B8F2151F1F87}"/>
    <cellStyle name="20% - Ênfase5 17 5 2" xfId="12514" xr:uid="{E6AC2A9F-4377-46B1-A1DD-B6DD479DD987}"/>
    <cellStyle name="20% - Ênfase5 17 5 2 2" xfId="28999" xr:uid="{786E7BFF-7586-432D-91C3-037ECB581AEF}"/>
    <cellStyle name="20% - Ênfase5 17 5 3" xfId="20962" xr:uid="{4D6258EE-FC02-4F54-98A5-BA6051DD6E50}"/>
    <cellStyle name="20% - Ênfase5 17 6" xfId="6268" xr:uid="{65CBB955-5951-4DA6-9B12-B62D143A9932}"/>
    <cellStyle name="20% - Ênfase5 17 6 2" xfId="14545" xr:uid="{BE8008AE-D82F-48E2-8FDC-BBCC2299D2A8}"/>
    <cellStyle name="20% - Ênfase5 17 6 2 2" xfId="31000" xr:uid="{3667D0DF-59E4-4E21-8ECE-D089E6CBDD16}"/>
    <cellStyle name="20% - Ênfase5 17 6 3" xfId="22963" xr:uid="{4CC503E7-7EFA-4BC4-96E6-6CF45BEADE23}"/>
    <cellStyle name="20% - Ênfase5 17 7" xfId="2187" xr:uid="{B3BC0F38-6DDD-4EA4-A3A0-B40E6FA98818}"/>
    <cellStyle name="20% - Ênfase5 17 7 2" xfId="10464" xr:uid="{A4543F43-19DE-4B6B-B086-65FE543A86FC}"/>
    <cellStyle name="20% - Ênfase5 17 7 2 2" xfId="26983" xr:uid="{1028815D-0CE5-438B-8933-E5B28FDA4EF4}"/>
    <cellStyle name="20% - Ênfase5 17 7 3" xfId="18946" xr:uid="{A409023D-6519-478A-8CAE-A8B4525E6EB1}"/>
    <cellStyle name="20% - Ênfase5 17 8" xfId="8419" xr:uid="{750EAEBC-372E-4B0E-AC27-7DF089B80362}"/>
    <cellStyle name="20% - Ênfase5 17 8 2" xfId="24968" xr:uid="{332CD05D-6A38-485A-921D-B04F9A0E8EA7}"/>
    <cellStyle name="20% - Ênfase5 17 9" xfId="16916" xr:uid="{4A3FA81B-8963-48D7-8BB7-82CFCDC67EDE}"/>
    <cellStyle name="20% - Ênfase5 18" xfId="46" xr:uid="{50EC5BD8-2D5A-466C-906F-DB21A1BE272A}"/>
    <cellStyle name="20% - Ênfase5 18 2" xfId="1146" xr:uid="{D2747D96-646E-4573-94B9-7FCA1A93AE73}"/>
    <cellStyle name="20% - Ênfase5 18 2 2" xfId="5238" xr:uid="{AEF21F2C-79AC-4918-B508-212581BE053B}"/>
    <cellStyle name="20% - Ênfase5 18 2 2 2" xfId="13515" xr:uid="{F0ACFBF9-DA85-468F-BEEF-B144CA550A61}"/>
    <cellStyle name="20% - Ênfase5 18 2 2 2 2" xfId="29995" xr:uid="{D6AAB7C5-6D10-4402-83B8-5A7CB612D45A}"/>
    <cellStyle name="20% - Ênfase5 18 2 2 3" xfId="21958" xr:uid="{DBA59622-97C0-482B-8F9C-22CCCE565E91}"/>
    <cellStyle name="20% - Ênfase5 18 2 3" xfId="7263" xr:uid="{C3C89BDB-70F3-4DC1-AB2A-F52252873D52}"/>
    <cellStyle name="20% - Ênfase5 18 2 3 2" xfId="15540" xr:uid="{5BCCB991-BE2E-42A0-8851-CED0CE7ADBC0}"/>
    <cellStyle name="20% - Ênfase5 18 2 3 2 2" xfId="31995" xr:uid="{D841DBF8-5A90-4ED4-A94A-C95231539182}"/>
    <cellStyle name="20% - Ênfase5 18 2 3 3" xfId="23958" xr:uid="{14DBAE60-E43A-4136-9B52-17B6634CE71A}"/>
    <cellStyle name="20% - Ênfase5 18 2 4" xfId="3203" xr:uid="{3D4D2CE6-B0AA-4934-9FB7-B477CEB22D0A}"/>
    <cellStyle name="20% - Ênfase5 18 2 4 2" xfId="11480" xr:uid="{E85B7A3D-CF3F-4EDE-9B84-E73991FB1225}"/>
    <cellStyle name="20% - Ênfase5 18 2 4 2 2" xfId="27990" xr:uid="{118B7231-B81A-4266-B359-C86BAE498DE2}"/>
    <cellStyle name="20% - Ênfase5 18 2 4 3" xfId="19953" xr:uid="{E22C5431-8100-4B0D-928A-A5E363B4CF72}"/>
    <cellStyle name="20% - Ênfase5 18 2 5" xfId="9431" xr:uid="{0195CD9E-1047-4D5C-912D-A1B526408453}"/>
    <cellStyle name="20% - Ênfase5 18 2 5 2" xfId="25975" xr:uid="{CE08AB95-0E83-4F65-844E-DC603B2B0B7F}"/>
    <cellStyle name="20% - Ênfase5 18 2 6" xfId="17935" xr:uid="{438C7DA6-CF50-4FEA-81C1-294724A4117B}"/>
    <cellStyle name="20% - Ênfase5 18 3" xfId="638" xr:uid="{609EBD91-9410-46FE-B958-D75D13D0F3D9}"/>
    <cellStyle name="20% - Ênfase5 18 3 2" xfId="4744" xr:uid="{7A01E931-A1D0-4776-BC33-61BC3063E745}"/>
    <cellStyle name="20% - Ênfase5 18 3 2 2" xfId="13021" xr:uid="{BCE8F0C5-E141-4D3C-B997-B812176F973B}"/>
    <cellStyle name="20% - Ênfase5 18 3 2 2 2" xfId="29501" xr:uid="{D1C42418-7B54-4C03-9E4E-275A01C31A47}"/>
    <cellStyle name="20% - Ênfase5 18 3 2 3" xfId="21464" xr:uid="{2F7802A4-567E-4BC7-A4AD-A374D73EFC8F}"/>
    <cellStyle name="20% - Ênfase5 18 3 3" xfId="6769" xr:uid="{40857F85-7184-441C-8B54-B14A00119EFE}"/>
    <cellStyle name="20% - Ênfase5 18 3 3 2" xfId="15046" xr:uid="{57131BD1-A769-4141-84A5-EACF9E8C1985}"/>
    <cellStyle name="20% - Ênfase5 18 3 3 2 2" xfId="31501" xr:uid="{ACFEE668-A050-4B19-B75E-2C6F545AD5E9}"/>
    <cellStyle name="20% - Ênfase5 18 3 3 3" xfId="23464" xr:uid="{9638B19A-EA24-47E9-B9FA-161DD487A064}"/>
    <cellStyle name="20% - Ênfase5 18 3 4" xfId="2699" xr:uid="{F701595D-BC7D-41CF-95AD-D3CD9A279655}"/>
    <cellStyle name="20% - Ênfase5 18 3 4 2" xfId="10976" xr:uid="{59A9D1F7-2FD4-48FF-9C10-7A1E87E8A5EC}"/>
    <cellStyle name="20% - Ênfase5 18 3 4 2 2" xfId="27487" xr:uid="{64384300-809B-481C-B913-6C182B6C78FE}"/>
    <cellStyle name="20% - Ênfase5 18 3 4 3" xfId="19450" xr:uid="{EAA39DDA-A3DE-4384-8E9F-DD7549934601}"/>
    <cellStyle name="20% - Ênfase5 18 3 5" xfId="8928" xr:uid="{BD79260E-0CD3-471E-9796-221CB94E0708}"/>
    <cellStyle name="20% - Ênfase5 18 3 5 2" xfId="25472" xr:uid="{60D9A683-3112-417A-A555-9050A5549B01}"/>
    <cellStyle name="20% - Ênfase5 18 3 6" xfId="17429" xr:uid="{954FA7FD-E26F-402B-994D-31F565C790B8}"/>
    <cellStyle name="20% - Ênfase5 18 4" xfId="1690" xr:uid="{48DEC96B-E9FD-430D-858C-03BC42A66DA3}"/>
    <cellStyle name="20% - Ênfase5 18 4 2" xfId="5777" xr:uid="{98D815A7-90D0-415A-B855-C8BC5FE0E82E}"/>
    <cellStyle name="20% - Ênfase5 18 4 2 2" xfId="14054" xr:uid="{35ACD01A-ACC3-4D57-BF49-840758381944}"/>
    <cellStyle name="20% - Ênfase5 18 4 2 2 2" xfId="30509" xr:uid="{8D05CD02-B37C-4F81-A91C-DCF5B7A148FD}"/>
    <cellStyle name="20% - Ênfase5 18 4 2 3" xfId="22472" xr:uid="{DE65D290-71E1-4719-B22C-ED878F768612}"/>
    <cellStyle name="20% - Ênfase5 18 4 3" xfId="7777" xr:uid="{87ED5F65-5231-4B49-8D9F-8CED08C61FB7}"/>
    <cellStyle name="20% - Ênfase5 18 4 3 2" xfId="16054" xr:uid="{2F550DA5-AEAE-4C9D-9360-086E4E2B5650}"/>
    <cellStyle name="20% - Ênfase5 18 4 3 2 2" xfId="32509" xr:uid="{8BBD4EE3-7AC8-438A-9577-A97C2D5D255C}"/>
    <cellStyle name="20% - Ênfase5 18 4 3 3" xfId="24472" xr:uid="{86401D6A-9716-4B46-AB54-C3E0FDF982AF}"/>
    <cellStyle name="20% - Ênfase5 18 4 4" xfId="3743" xr:uid="{743B9D9A-4465-4A9F-93DE-050B448CCC0C}"/>
    <cellStyle name="20% - Ênfase5 18 4 4 2" xfId="12020" xr:uid="{3302B007-8D27-44BC-9387-44F6263D7E90}"/>
    <cellStyle name="20% - Ênfase5 18 4 4 2 2" xfId="28505" xr:uid="{BD466052-728F-40A9-91EC-1E98CF38BF99}"/>
    <cellStyle name="20% - Ênfase5 18 4 4 3" xfId="20468" xr:uid="{96188A9D-FDE0-4D22-BCD3-13C5F90E3697}"/>
    <cellStyle name="20% - Ênfase5 18 4 5" xfId="9971" xr:uid="{9CC582B7-A1F8-447D-BBB4-94F06172C56C}"/>
    <cellStyle name="20% - Ênfase5 18 4 5 2" xfId="26490" xr:uid="{662672EF-A003-4C15-B5BA-AFC01DD894DE}"/>
    <cellStyle name="20% - Ênfase5 18 4 6" xfId="18452" xr:uid="{0E370957-EB47-4A5E-B8B7-4223D17EFE8D}"/>
    <cellStyle name="20% - Ênfase5 18 5" xfId="4240" xr:uid="{09BECC81-1662-4570-BEA1-F19B7F52C95F}"/>
    <cellStyle name="20% - Ênfase5 18 5 2" xfId="12517" xr:uid="{F1369283-4A22-4A5B-B4DF-F8E771DE54FF}"/>
    <cellStyle name="20% - Ênfase5 18 5 2 2" xfId="29002" xr:uid="{E9FA2850-F7DA-45D1-8AA8-6F374522CF60}"/>
    <cellStyle name="20% - Ênfase5 18 5 3" xfId="20965" xr:uid="{B791C548-8FFA-41C8-8DED-2A6961921323}"/>
    <cellStyle name="20% - Ênfase5 18 6" xfId="6271" xr:uid="{01402871-4C88-4A06-86D4-917EF4776215}"/>
    <cellStyle name="20% - Ênfase5 18 6 2" xfId="14548" xr:uid="{8CD1B2B0-C778-4DB1-89E9-9DCCE962F435}"/>
    <cellStyle name="20% - Ênfase5 18 6 2 2" xfId="31003" xr:uid="{DEB1CF76-D826-4452-80A7-39D89099A8D5}"/>
    <cellStyle name="20% - Ênfase5 18 6 3" xfId="22966" xr:uid="{D3E15CA5-9EE6-4D53-ADFB-92A24EA8DFB1}"/>
    <cellStyle name="20% - Ênfase5 18 7" xfId="2190" xr:uid="{9464428F-C013-4B36-9E48-1265110F45D2}"/>
    <cellStyle name="20% - Ênfase5 18 7 2" xfId="10467" xr:uid="{6CD90EA7-1893-4347-A7DD-E75437E31508}"/>
    <cellStyle name="20% - Ênfase5 18 7 2 2" xfId="26986" xr:uid="{BBC94042-6B3E-4EA3-A951-2431F63722F7}"/>
    <cellStyle name="20% - Ênfase5 18 7 3" xfId="18949" xr:uid="{1B4A51D8-904B-495A-9736-23A4B904D781}"/>
    <cellStyle name="20% - Ênfase5 18 8" xfId="8422" xr:uid="{54AC9D43-F381-4A0D-AD70-7D8B6ABE9149}"/>
    <cellStyle name="20% - Ênfase5 18 8 2" xfId="24971" xr:uid="{22B4658E-79C3-4513-AA0F-4C911495608C}"/>
    <cellStyle name="20% - Ênfase5 18 9" xfId="16919" xr:uid="{BBCBC91C-877A-4446-A090-E5EE896F806F}"/>
    <cellStyle name="20% - Ênfase5 19" xfId="28" xr:uid="{047FFFCC-DB87-4592-B4D7-F1991EC820C8}"/>
    <cellStyle name="20% - Ênfase5 19 2" xfId="1132" xr:uid="{61803656-C3A3-430F-9B2B-D4A1378E6D31}"/>
    <cellStyle name="20% - Ênfase5 19 2 2" xfId="5224" xr:uid="{1F7FF8B4-015B-4C3B-BFB9-98E1803C01C1}"/>
    <cellStyle name="20% - Ênfase5 19 2 2 2" xfId="13501" xr:uid="{97D399E7-569D-4DB3-9D89-2C725B3E068F}"/>
    <cellStyle name="20% - Ênfase5 19 2 2 2 2" xfId="29981" xr:uid="{70D72AAE-26E4-4F6C-A3F9-B867A9919DAD}"/>
    <cellStyle name="20% - Ênfase5 19 2 2 3" xfId="21944" xr:uid="{611661B9-246C-43D6-92B7-B33DC367F4CB}"/>
    <cellStyle name="20% - Ênfase5 19 2 3" xfId="7249" xr:uid="{30F1B0D1-B1F3-4E7B-83F9-09B9D3801EC7}"/>
    <cellStyle name="20% - Ênfase5 19 2 3 2" xfId="15526" xr:uid="{0783F203-5A01-4A01-8A77-9FE35E56CEC1}"/>
    <cellStyle name="20% - Ênfase5 19 2 3 2 2" xfId="31981" xr:uid="{743F8BA0-663D-4641-BB2A-EEA45C01028D}"/>
    <cellStyle name="20% - Ênfase5 19 2 3 3" xfId="23944" xr:uid="{1909CE24-3375-44FF-9A27-4C91B030FE6D}"/>
    <cellStyle name="20% - Ênfase5 19 2 4" xfId="3189" xr:uid="{2343DEC0-FC6A-4D9A-813E-60683A4DD9B4}"/>
    <cellStyle name="20% - Ênfase5 19 2 4 2" xfId="11466" xr:uid="{324A7A44-2473-4B25-AF15-1CE234E296D8}"/>
    <cellStyle name="20% - Ênfase5 19 2 4 2 2" xfId="27976" xr:uid="{DA2341A8-9B2B-40EE-B7F8-EC3395A91517}"/>
    <cellStyle name="20% - Ênfase5 19 2 4 3" xfId="19939" xr:uid="{0085B1ED-ADB1-4930-BB24-37EE8F539653}"/>
    <cellStyle name="20% - Ênfase5 19 2 5" xfId="9417" xr:uid="{B9624479-2345-4D65-A33D-319BDBEF9408}"/>
    <cellStyle name="20% - Ênfase5 19 2 5 2" xfId="25961" xr:uid="{BF4AC3CC-C7A3-4949-99CF-5A822C1B2DB6}"/>
    <cellStyle name="20% - Ênfase5 19 2 6" xfId="17921" xr:uid="{C5856DF7-EB38-402F-9F53-6F097E5A6DC6}"/>
    <cellStyle name="20% - Ênfase5 19 3" xfId="624" xr:uid="{2D3BEEAC-6A1D-40E9-9566-8C4B1F81491F}"/>
    <cellStyle name="20% - Ênfase5 19 3 2" xfId="4730" xr:uid="{C487DF74-56F0-471C-A8CD-22F08F2EFF62}"/>
    <cellStyle name="20% - Ênfase5 19 3 2 2" xfId="13007" xr:uid="{8B7315C0-22A4-4A1F-8395-5EF19F7DD9BB}"/>
    <cellStyle name="20% - Ênfase5 19 3 2 2 2" xfId="29487" xr:uid="{EBDCD507-CB64-4245-80CF-D051AF23F54E}"/>
    <cellStyle name="20% - Ênfase5 19 3 2 3" xfId="21450" xr:uid="{1964E54D-DC1D-45A5-8F16-921B5C58B736}"/>
    <cellStyle name="20% - Ênfase5 19 3 3" xfId="6755" xr:uid="{28B01480-659B-44D1-966D-EEB345B5C401}"/>
    <cellStyle name="20% - Ênfase5 19 3 3 2" xfId="15032" xr:uid="{282DDD56-2672-4908-91CA-755BA7D7FDAC}"/>
    <cellStyle name="20% - Ênfase5 19 3 3 2 2" xfId="31487" xr:uid="{4CC76FB0-B20D-40B4-B43F-87F64DFD30C8}"/>
    <cellStyle name="20% - Ênfase5 19 3 3 3" xfId="23450" xr:uid="{CF532216-4871-4F11-965B-87172EAF1FE2}"/>
    <cellStyle name="20% - Ênfase5 19 3 4" xfId="2685" xr:uid="{3354D1EA-176B-4D0A-8DC6-BF103488D286}"/>
    <cellStyle name="20% - Ênfase5 19 3 4 2" xfId="10962" xr:uid="{9DA432D8-7432-4C06-8A75-5D8E35F764C3}"/>
    <cellStyle name="20% - Ênfase5 19 3 4 2 2" xfId="27473" xr:uid="{87561EE3-909E-4C45-96BA-8ED48A5E3A2C}"/>
    <cellStyle name="20% - Ênfase5 19 3 4 3" xfId="19436" xr:uid="{ACCE0965-77C8-4634-9701-3042438E5BC5}"/>
    <cellStyle name="20% - Ênfase5 19 3 5" xfId="8914" xr:uid="{AD4FA977-7F17-4985-B279-6B14DD0F84E4}"/>
    <cellStyle name="20% - Ênfase5 19 3 5 2" xfId="25458" xr:uid="{A85F20E6-1443-4047-B156-50D52FA7A5D9}"/>
    <cellStyle name="20% - Ênfase5 19 3 6" xfId="17415" xr:uid="{C60670C6-B6E8-4123-9BAA-3185263B6ED9}"/>
    <cellStyle name="20% - Ênfase5 19 4" xfId="1676" xr:uid="{689E4C2E-38AB-43CE-A60C-769B6EF99351}"/>
    <cellStyle name="20% - Ênfase5 19 4 2" xfId="5763" xr:uid="{B1683B80-6B03-4437-9DA3-841FC8B3AACA}"/>
    <cellStyle name="20% - Ênfase5 19 4 2 2" xfId="14040" xr:uid="{2943E997-4F01-4459-8DF1-27CA428DBA3F}"/>
    <cellStyle name="20% - Ênfase5 19 4 2 2 2" xfId="30495" xr:uid="{36E2053B-B08D-46E4-B498-E97D3D846FB7}"/>
    <cellStyle name="20% - Ênfase5 19 4 2 3" xfId="22458" xr:uid="{AE4C1250-4BB5-40D3-BB06-ED9F1E46DF59}"/>
    <cellStyle name="20% - Ênfase5 19 4 3" xfId="7763" xr:uid="{6B252FEC-74B2-4104-BF3E-4D5CEE781785}"/>
    <cellStyle name="20% - Ênfase5 19 4 3 2" xfId="16040" xr:uid="{BA79F030-27DF-46F9-923C-0A2C7841188C}"/>
    <cellStyle name="20% - Ênfase5 19 4 3 2 2" xfId="32495" xr:uid="{1CE2FDF6-4495-4FDE-A608-C440831A6725}"/>
    <cellStyle name="20% - Ênfase5 19 4 3 3" xfId="24458" xr:uid="{43FBA32A-AD94-415F-941E-44CBCFEE9A5F}"/>
    <cellStyle name="20% - Ênfase5 19 4 4" xfId="3729" xr:uid="{8F63E523-B884-448F-9653-CD990E3A48AB}"/>
    <cellStyle name="20% - Ênfase5 19 4 4 2" xfId="12006" xr:uid="{644BA789-2E0B-4E89-963B-F440241E6DDA}"/>
    <cellStyle name="20% - Ênfase5 19 4 4 2 2" xfId="28491" xr:uid="{8B8F2FC8-B9ED-43CB-9B6F-503CF14A2C50}"/>
    <cellStyle name="20% - Ênfase5 19 4 4 3" xfId="20454" xr:uid="{EF37AB6A-367A-49DD-888C-B9DA27ECAD4A}"/>
    <cellStyle name="20% - Ênfase5 19 4 5" xfId="9957" xr:uid="{CEF6783D-D3D7-4B51-921E-70520A998720}"/>
    <cellStyle name="20% - Ênfase5 19 4 5 2" xfId="26476" xr:uid="{D25AD280-0A21-4DAB-A674-139A3AF96BE0}"/>
    <cellStyle name="20% - Ênfase5 19 4 6" xfId="18438" xr:uid="{1D8E2CF4-3909-4F5D-8F19-D3FBC04A6EF4}"/>
    <cellStyle name="20% - Ênfase5 19 5" xfId="4226" xr:uid="{21AB5E4D-C0B6-43D5-8624-8EECCBCF71D3}"/>
    <cellStyle name="20% - Ênfase5 19 5 2" xfId="12503" xr:uid="{F0D31720-C104-423A-A5DC-FC3B1B25A691}"/>
    <cellStyle name="20% - Ênfase5 19 5 2 2" xfId="28988" xr:uid="{A5C1B4CB-9923-435D-BE41-9E34980924E3}"/>
    <cellStyle name="20% - Ênfase5 19 5 3" xfId="20951" xr:uid="{C9534010-4711-4867-B37C-C6A4BF773079}"/>
    <cellStyle name="20% - Ênfase5 19 6" xfId="6257" xr:uid="{178EB346-49F1-4127-9FA6-3F04BD674303}"/>
    <cellStyle name="20% - Ênfase5 19 6 2" xfId="14534" xr:uid="{3CEEE336-101F-44B1-89A0-B8939ADC11B7}"/>
    <cellStyle name="20% - Ênfase5 19 6 2 2" xfId="30989" xr:uid="{682767DC-D16F-42A8-A471-F069B6E2C5F9}"/>
    <cellStyle name="20% - Ênfase5 19 6 3" xfId="22952" xr:uid="{2A40F362-2CE4-4C42-8079-3AD69DA51C2C}"/>
    <cellStyle name="20% - Ênfase5 19 7" xfId="2176" xr:uid="{B565FDB1-2D37-4908-B752-87C380C38A66}"/>
    <cellStyle name="20% - Ênfase5 19 7 2" xfId="10453" xr:uid="{B837C568-1DB2-4939-8ED6-9BD947760F43}"/>
    <cellStyle name="20% - Ênfase5 19 7 2 2" xfId="26972" xr:uid="{2C649AD7-6FCD-40E9-9792-E48BB6CDF452}"/>
    <cellStyle name="20% - Ênfase5 19 7 3" xfId="18935" xr:uid="{334EB503-8B69-4913-A779-9AC8CAE80424}"/>
    <cellStyle name="20% - Ênfase5 19 8" xfId="8408" xr:uid="{653DED90-2FA2-4B1E-A772-8C70BBC733BF}"/>
    <cellStyle name="20% - Ênfase5 19 8 2" xfId="24957" xr:uid="{7BE3E7D5-77F4-4A2B-99D2-3FECD3C8EB3B}"/>
    <cellStyle name="20% - Ênfase5 19 9" xfId="16904" xr:uid="{4BFE1D02-28B4-4C97-BAE5-1F80CC009876}"/>
    <cellStyle name="20% - Ênfase5 2" xfId="279" xr:uid="{1DD1A47E-60B8-44C1-97D1-4F2F2DACFA4C}"/>
    <cellStyle name="20% - Ênfase5 2 10" xfId="17139" xr:uid="{5AF41EE4-2560-40D0-9620-F90B1A656EAB}"/>
    <cellStyle name="20% - Ênfase5 2 2" xfId="281" xr:uid="{754BA450-2D2E-45FA-A3FE-39067FA131B8}"/>
    <cellStyle name="20% - Ênfase5 2 2 2" xfId="1369" xr:uid="{B7509CBE-6C9A-463C-B352-B6025943BEED}"/>
    <cellStyle name="20% - Ênfase5 2 2 2 2" xfId="5459" xr:uid="{52CC61C3-DE7A-4520-8D87-BA0FCA6C19FF}"/>
    <cellStyle name="20% - Ênfase5 2 2 2 2 2" xfId="13736" xr:uid="{1A9D0FC0-E8E1-49E7-A27B-43C4183D3D01}"/>
    <cellStyle name="20% - Ênfase5 2 2 2 2 2 2" xfId="30216" xr:uid="{B4F0822F-9952-4E80-B4DC-41CEB3BD8229}"/>
    <cellStyle name="20% - Ênfase5 2 2 2 2 3" xfId="22179" xr:uid="{C1C202B3-B72E-432C-A801-CE7905739621}"/>
    <cellStyle name="20% - Ênfase5 2 2 2 3" xfId="7484" xr:uid="{4C598EA5-74E7-4628-93F5-46E3A82D2019}"/>
    <cellStyle name="20% - Ênfase5 2 2 2 3 2" xfId="15761" xr:uid="{F0636258-9B74-49B2-A516-56C3E9E055CE}"/>
    <cellStyle name="20% - Ênfase5 2 2 2 3 2 2" xfId="32216" xr:uid="{022C7582-8C5D-48A3-A0C3-0339B8017B1F}"/>
    <cellStyle name="20% - Ênfase5 2 2 2 3 3" xfId="24179" xr:uid="{91365975-5E10-4282-B6ED-0E0C9F8B5F08}"/>
    <cellStyle name="20% - Ênfase5 2 2 2 4" xfId="3425" xr:uid="{91FB10A9-DE19-4D73-9358-857D7F9EFC21}"/>
    <cellStyle name="20% - Ênfase5 2 2 2 4 2" xfId="11702" xr:uid="{C56FD594-C05E-45BF-B2D4-5FF3DC97EDD3}"/>
    <cellStyle name="20% - Ênfase5 2 2 2 4 2 2" xfId="28212" xr:uid="{9446248C-41D7-44ED-8A09-845FC8B5B352}"/>
    <cellStyle name="20% - Ênfase5 2 2 2 4 3" xfId="20175" xr:uid="{1BFDBA92-19DF-496A-81C0-E3F5504DD3EC}"/>
    <cellStyle name="20% - Ênfase5 2 2 2 5" xfId="9653" xr:uid="{7A06BA72-AEB1-4099-A6F7-14A72B99C892}"/>
    <cellStyle name="20% - Ênfase5 2 2 2 5 2" xfId="26197" xr:uid="{959D3AAD-F3A7-444F-8F04-9F715FC93101}"/>
    <cellStyle name="20% - Ênfase5 2 2 2 6" xfId="18158" xr:uid="{A8FBE3F5-6C82-42AD-8758-8E7518541881}"/>
    <cellStyle name="20% - Ênfase5 2 2 3" xfId="860" xr:uid="{233117DC-7FD8-4A1A-8A05-B4596C5E3188}"/>
    <cellStyle name="20% - Ênfase5 2 2 3 2" xfId="4963" xr:uid="{9C44D5F8-2D4C-4878-8C9E-0E575EF9E4AF}"/>
    <cellStyle name="20% - Ênfase5 2 2 3 2 2" xfId="13240" xr:uid="{F001A29F-8282-45BC-ABBA-C8EF2D57F4D2}"/>
    <cellStyle name="20% - Ênfase5 2 2 3 2 2 2" xfId="29720" xr:uid="{ED28A374-21F5-4C29-BB2C-6F78520D969A}"/>
    <cellStyle name="20% - Ênfase5 2 2 3 2 3" xfId="21683" xr:uid="{CBF3FDF8-0EA0-4EC3-BC67-A8D16BEFB980}"/>
    <cellStyle name="20% - Ênfase5 2 2 3 3" xfId="6988" xr:uid="{DE46AEDF-0FA5-42FD-A560-714E081B4966}"/>
    <cellStyle name="20% - Ênfase5 2 2 3 3 2" xfId="15265" xr:uid="{919C7477-4E93-4671-BDFE-598C9C89D2AC}"/>
    <cellStyle name="20% - Ênfase5 2 2 3 3 2 2" xfId="31720" xr:uid="{A0D284A2-38AC-426D-A51B-C384EAC98362}"/>
    <cellStyle name="20% - Ênfase5 2 2 3 3 3" xfId="23683" xr:uid="{BB1F554C-1DC5-4AC5-8A6D-F3CF1484DEA3}"/>
    <cellStyle name="20% - Ênfase5 2 2 3 4" xfId="2920" xr:uid="{143D4681-52DC-4910-BCD8-E09FA5AAAA37}"/>
    <cellStyle name="20% - Ênfase5 2 2 3 4 2" xfId="11197" xr:uid="{9A997927-07AC-4218-9479-5BED04540819}"/>
    <cellStyle name="20% - Ênfase5 2 2 3 4 2 2" xfId="27708" xr:uid="{7E42EAF6-8874-4B82-B2ED-14C7A1F0F6AF}"/>
    <cellStyle name="20% - Ênfase5 2 2 3 4 3" xfId="19671" xr:uid="{01207E9C-AE34-4497-B01B-D9ED5B016E05}"/>
    <cellStyle name="20% - Ênfase5 2 2 3 5" xfId="9149" xr:uid="{3ED267A2-C7E4-4573-9E76-513C863AA7C1}"/>
    <cellStyle name="20% - Ênfase5 2 2 3 5 2" xfId="25693" xr:uid="{6E484FB2-D486-4BBF-A442-F86BA3FF7125}"/>
    <cellStyle name="20% - Ênfase5 2 2 3 6" xfId="17651" xr:uid="{7DCBD458-81B6-4104-A84C-11B3F84D6C41}"/>
    <cellStyle name="20% - Ênfase5 2 2 4" xfId="1910" xr:uid="{CD31BC24-9CAE-437E-95FA-2F396C632689}"/>
    <cellStyle name="20% - Ênfase5 2 2 4 2" xfId="5996" xr:uid="{F5E3BCEF-FFE1-4191-B51D-87C0897E0896}"/>
    <cellStyle name="20% - Ênfase5 2 2 4 2 2" xfId="14273" xr:uid="{7FF2DE06-2B19-47B8-B0C8-C0D35C364E52}"/>
    <cellStyle name="20% - Ênfase5 2 2 4 2 2 2" xfId="30728" xr:uid="{C8A89CE2-93A8-4DF8-BDD6-F9934A76C62B}"/>
    <cellStyle name="20% - Ênfase5 2 2 4 2 3" xfId="22691" xr:uid="{E0A98E36-A1B1-4E10-BE95-CD10236ADD21}"/>
    <cellStyle name="20% - Ênfase5 2 2 4 3" xfId="7996" xr:uid="{394E7625-7499-4EA6-B2C2-E265B78C3F0E}"/>
    <cellStyle name="20% - Ênfase5 2 2 4 3 2" xfId="16273" xr:uid="{EAA22D56-F946-4E99-8DB0-BAC49828CA0C}"/>
    <cellStyle name="20% - Ênfase5 2 2 4 3 2 2" xfId="32728" xr:uid="{75DB7127-EFB4-46B0-9AA9-B22CD4D6C51D}"/>
    <cellStyle name="20% - Ênfase5 2 2 4 3 3" xfId="24691" xr:uid="{04D0EB90-CB58-48BF-935D-C52A6011AEC6}"/>
    <cellStyle name="20% - Ênfase5 2 2 4 4" xfId="3963" xr:uid="{841440BA-6864-4BC9-B230-BE62C6DE0346}"/>
    <cellStyle name="20% - Ênfase5 2 2 4 4 2" xfId="12240" xr:uid="{0FB6BB3C-B186-4367-BCF7-2AE4F7D59D35}"/>
    <cellStyle name="20% - Ênfase5 2 2 4 4 2 2" xfId="28725" xr:uid="{242D0366-3BF1-4013-B6F5-25F968805244}"/>
    <cellStyle name="20% - Ênfase5 2 2 4 4 3" xfId="20688" xr:uid="{F412D80D-68BD-40DD-BC03-4A864C2F360C}"/>
    <cellStyle name="20% - Ênfase5 2 2 4 5" xfId="10191" xr:uid="{E4319A24-62EC-41A4-82DF-4DDB626F411E}"/>
    <cellStyle name="20% - Ênfase5 2 2 4 5 2" xfId="26710" xr:uid="{22E44B72-BCCB-40D0-BE2A-279256216075}"/>
    <cellStyle name="20% - Ênfase5 2 2 4 6" xfId="18672" xr:uid="{F2770184-182B-441A-B42E-CE5FD2244F60}"/>
    <cellStyle name="20% - Ênfase5 2 2 5" xfId="4459" xr:uid="{F0942889-F0B1-4B29-AEE2-28A2D9899342}"/>
    <cellStyle name="20% - Ênfase5 2 2 5 2" xfId="12736" xr:uid="{A46D5DF7-977B-4FD6-8E29-2C178AF419C0}"/>
    <cellStyle name="20% - Ênfase5 2 2 5 2 2" xfId="29221" xr:uid="{0A3F2C7F-7444-43F8-9FE6-531D5DF67D70}"/>
    <cellStyle name="20% - Ênfase5 2 2 5 3" xfId="21184" xr:uid="{78F244D4-285E-492A-9D3D-2C08F14D91D7}"/>
    <cellStyle name="20% - Ênfase5 2 2 6" xfId="6490" xr:uid="{4C24CC83-5F19-498D-9541-9C2544C8C70C}"/>
    <cellStyle name="20% - Ênfase5 2 2 6 2" xfId="14767" xr:uid="{16BE4791-1CA4-4812-90DA-BB28F0D0A0CB}"/>
    <cellStyle name="20% - Ênfase5 2 2 6 2 2" xfId="31222" xr:uid="{710EDDAF-F09C-41FC-89F3-D97951FD500C}"/>
    <cellStyle name="20% - Ênfase5 2 2 6 3" xfId="23185" xr:uid="{73F7F4D8-2A33-46E7-8D56-81C67523D203}"/>
    <cellStyle name="20% - Ênfase5 2 2 7" xfId="2411" xr:uid="{D41AE9CD-5B22-44FE-8EE0-FE8D913E9186}"/>
    <cellStyle name="20% - Ênfase5 2 2 7 2" xfId="10688" xr:uid="{E2D10874-50D9-48F5-8E57-6B561C2D75D1}"/>
    <cellStyle name="20% - Ênfase5 2 2 7 2 2" xfId="27206" xr:uid="{D50E6938-BE86-4991-904B-80EF19EEFDAD}"/>
    <cellStyle name="20% - Ênfase5 2 2 7 3" xfId="19169" xr:uid="{6335F172-BEFF-420E-BA9F-BB02BB849532}"/>
    <cellStyle name="20% - Ênfase5 2 2 8" xfId="8642" xr:uid="{D084A444-DA39-4BC6-BD78-F56036C6E8C5}"/>
    <cellStyle name="20% - Ênfase5 2 2 8 2" xfId="25191" xr:uid="{B7CD3DB3-747B-4EBC-80FF-9D877BB30D64}"/>
    <cellStyle name="20% - Ênfase5 2 2 9" xfId="17141" xr:uid="{60F3B87E-0EAF-4307-AE7C-89E6C8DAD9CC}"/>
    <cellStyle name="20% - Ênfase5 2 3" xfId="1367" xr:uid="{DDAC2849-E491-4023-AD6F-4DBA08E4F10B}"/>
    <cellStyle name="20% - Ênfase5 2 3 2" xfId="5457" xr:uid="{3848A280-2056-48A3-BFC9-5B889F1615A1}"/>
    <cellStyle name="20% - Ênfase5 2 3 2 2" xfId="13734" xr:uid="{5F70BB54-75F8-4824-A560-1EA9C7592EE6}"/>
    <cellStyle name="20% - Ênfase5 2 3 2 2 2" xfId="30214" xr:uid="{69DD7DD7-27E0-49C7-92EB-1F7AD53F4CD6}"/>
    <cellStyle name="20% - Ênfase5 2 3 2 3" xfId="22177" xr:uid="{53E50AED-B4FE-4B83-B44C-28D7BE688D10}"/>
    <cellStyle name="20% - Ênfase5 2 3 3" xfId="7482" xr:uid="{FE2A032F-2651-4172-8AD3-E04B873087D5}"/>
    <cellStyle name="20% - Ênfase5 2 3 3 2" xfId="15759" xr:uid="{75CFC4CF-696E-4D86-86B6-2A4AE7A3BA49}"/>
    <cellStyle name="20% - Ênfase5 2 3 3 2 2" xfId="32214" xr:uid="{BBA36C99-EC21-494C-BCA6-1AB7E9B7AFE4}"/>
    <cellStyle name="20% - Ênfase5 2 3 3 3" xfId="24177" xr:uid="{66FDEFEF-5FBF-4C56-85F2-19C48F562237}"/>
    <cellStyle name="20% - Ênfase5 2 3 4" xfId="3423" xr:uid="{F6E2C9EE-9DAD-4243-8EDB-6D872FE519D3}"/>
    <cellStyle name="20% - Ênfase5 2 3 4 2" xfId="11700" xr:uid="{70A31EB7-5A26-44E1-9ADD-B85A320A07FD}"/>
    <cellStyle name="20% - Ênfase5 2 3 4 2 2" xfId="28210" xr:uid="{AD92B2FA-8F38-4E4A-BF0F-15AD845640AB}"/>
    <cellStyle name="20% - Ênfase5 2 3 4 3" xfId="20173" xr:uid="{3C5F5C53-811B-4139-90BA-855661E0D601}"/>
    <cellStyle name="20% - Ênfase5 2 3 5" xfId="9651" xr:uid="{B2AE4DFD-696A-41E5-AC20-304353CE4BEE}"/>
    <cellStyle name="20% - Ênfase5 2 3 5 2" xfId="26195" xr:uid="{285C9DDC-1A9F-4AC2-9B58-FEB4288D3FD3}"/>
    <cellStyle name="20% - Ênfase5 2 3 6" xfId="18156" xr:uid="{161CB17D-F01C-4890-B8D4-11E884C331D5}"/>
    <cellStyle name="20% - Ênfase5 2 4" xfId="858" xr:uid="{434A6E0E-F8F1-4ADE-B78E-3EA620A6F8AA}"/>
    <cellStyle name="20% - Ênfase5 2 4 2" xfId="4961" xr:uid="{D765D592-01ED-402F-A6BA-683D70CFEF01}"/>
    <cellStyle name="20% - Ênfase5 2 4 2 2" xfId="13238" xr:uid="{14EE7AF6-8A64-4253-ADCE-1F53C9E9A586}"/>
    <cellStyle name="20% - Ênfase5 2 4 2 2 2" xfId="29718" xr:uid="{FF915ECE-FC83-45D7-A204-1DD9968F2907}"/>
    <cellStyle name="20% - Ênfase5 2 4 2 3" xfId="21681" xr:uid="{59155554-F2AE-4F9B-AEDF-A1B7982ADC74}"/>
    <cellStyle name="20% - Ênfase5 2 4 3" xfId="6986" xr:uid="{9A9D4B68-6580-4B10-87F4-6F4E6B33ACC9}"/>
    <cellStyle name="20% - Ênfase5 2 4 3 2" xfId="15263" xr:uid="{24980194-28A1-4D3C-8A13-4F7642EF2021}"/>
    <cellStyle name="20% - Ênfase5 2 4 3 2 2" xfId="31718" xr:uid="{E162DA5B-909C-416C-A3BD-58FA15B129ED}"/>
    <cellStyle name="20% - Ênfase5 2 4 3 3" xfId="23681" xr:uid="{C12A3617-F7BB-4AAC-A209-B915A2B4A076}"/>
    <cellStyle name="20% - Ênfase5 2 4 4" xfId="2918" xr:uid="{7F16B18E-0230-4344-8FA3-742979BFFDD3}"/>
    <cellStyle name="20% - Ênfase5 2 4 4 2" xfId="11195" xr:uid="{C2AFF35E-733E-4A2B-AE63-CF66D2A40598}"/>
    <cellStyle name="20% - Ênfase5 2 4 4 2 2" xfId="27706" xr:uid="{E8C49279-ACDF-43B1-B08B-DC1CD047E1BB}"/>
    <cellStyle name="20% - Ênfase5 2 4 4 3" xfId="19669" xr:uid="{3D955453-9107-44D6-A81F-AA1852016937}"/>
    <cellStyle name="20% - Ênfase5 2 4 5" xfId="9147" xr:uid="{8A8A5FB2-A1ED-40C7-ADD0-65A73CF38223}"/>
    <cellStyle name="20% - Ênfase5 2 4 5 2" xfId="25691" xr:uid="{CEFD24C2-6E5D-4C13-843F-3376D2537464}"/>
    <cellStyle name="20% - Ênfase5 2 4 6" xfId="17649" xr:uid="{188BE760-33C5-4CC3-B247-DFD0E97D3537}"/>
    <cellStyle name="20% - Ênfase5 2 5" xfId="1908" xr:uid="{71F82882-1B77-4B42-AE51-C3258AE46214}"/>
    <cellStyle name="20% - Ênfase5 2 5 2" xfId="5994" xr:uid="{FC406B1D-C8B8-451A-A0A6-792DB2E45A05}"/>
    <cellStyle name="20% - Ênfase5 2 5 2 2" xfId="14271" xr:uid="{410E1706-A8B3-4C15-BC52-44A1709CBA01}"/>
    <cellStyle name="20% - Ênfase5 2 5 2 2 2" xfId="30726" xr:uid="{35AEC535-A5A5-4299-86D4-2423F25FD669}"/>
    <cellStyle name="20% - Ênfase5 2 5 2 3" xfId="22689" xr:uid="{687B93F0-CB1E-414E-97BF-1A96CF3EC92E}"/>
    <cellStyle name="20% - Ênfase5 2 5 3" xfId="7994" xr:uid="{B218D2C5-2515-400E-BB72-45F2D1991B0F}"/>
    <cellStyle name="20% - Ênfase5 2 5 3 2" xfId="16271" xr:uid="{E66A165A-6D3D-4868-9539-24E99F647DEC}"/>
    <cellStyle name="20% - Ênfase5 2 5 3 2 2" xfId="32726" xr:uid="{DBEC817F-476E-4600-B187-FFBC9B74FE79}"/>
    <cellStyle name="20% - Ênfase5 2 5 3 3" xfId="24689" xr:uid="{8A237F48-BBD1-41BB-89DA-9B9DD991EA71}"/>
    <cellStyle name="20% - Ênfase5 2 5 4" xfId="3961" xr:uid="{7F185BBC-72E7-4947-8471-C9F3B7A30C90}"/>
    <cellStyle name="20% - Ênfase5 2 5 4 2" xfId="12238" xr:uid="{F56FD19A-A2AE-412E-A3A2-E2A09FAE2C97}"/>
    <cellStyle name="20% - Ênfase5 2 5 4 2 2" xfId="28723" xr:uid="{7E8145B1-216C-4831-82BC-AC767F57AA7C}"/>
    <cellStyle name="20% - Ênfase5 2 5 4 3" xfId="20686" xr:uid="{0272C9A8-7534-439E-821C-9C43A8F6B59B}"/>
    <cellStyle name="20% - Ênfase5 2 5 5" xfId="10189" xr:uid="{DE304D7C-1448-41DE-BF81-58FA65ED903E}"/>
    <cellStyle name="20% - Ênfase5 2 5 5 2" xfId="26708" xr:uid="{788B445A-DE2E-4BEF-A7C4-6361687074BC}"/>
    <cellStyle name="20% - Ênfase5 2 5 6" xfId="18670" xr:uid="{F80E4191-9E0D-4883-9739-347B7B19448D}"/>
    <cellStyle name="20% - Ênfase5 2 6" xfId="4457" xr:uid="{0BCC806E-1834-46A6-86C2-D74E6FD9A03F}"/>
    <cellStyle name="20% - Ênfase5 2 6 2" xfId="12734" xr:uid="{40A0AC94-7801-4E33-8887-9C2CDC29835B}"/>
    <cellStyle name="20% - Ênfase5 2 6 2 2" xfId="29219" xr:uid="{5AED21CF-E286-47C7-B666-F537F4DAEE1A}"/>
    <cellStyle name="20% - Ênfase5 2 6 3" xfId="21182" xr:uid="{199966F8-5E80-4836-815A-369811DC3714}"/>
    <cellStyle name="20% - Ênfase5 2 7" xfId="6488" xr:uid="{58705F4F-DBFB-45E7-900D-85663C8712B2}"/>
    <cellStyle name="20% - Ênfase5 2 7 2" xfId="14765" xr:uid="{71016BE9-4110-48A0-B200-1E38C4489A08}"/>
    <cellStyle name="20% - Ênfase5 2 7 2 2" xfId="31220" xr:uid="{E24D7D1B-004C-4050-819D-FAA8AAAEACED}"/>
    <cellStyle name="20% - Ênfase5 2 7 3" xfId="23183" xr:uid="{25099851-BAF2-4B4D-BD10-71B1BE6551A9}"/>
    <cellStyle name="20% - Ênfase5 2 8" xfId="2409" xr:uid="{14EC0029-888A-4C18-ADED-FB419925BF29}"/>
    <cellStyle name="20% - Ênfase5 2 8 2" xfId="10686" xr:uid="{7B167A33-9E93-420B-984D-8567E8131FA1}"/>
    <cellStyle name="20% - Ênfase5 2 8 2 2" xfId="27204" xr:uid="{B7E737F8-B5D8-44CF-B8C1-738C17EB260E}"/>
    <cellStyle name="20% - Ênfase5 2 8 3" xfId="19167" xr:uid="{8D27DD7A-738E-4AF5-9682-FBA7AC9CBC6B}"/>
    <cellStyle name="20% - Ênfase5 2 9" xfId="8640" xr:uid="{ECCE00C2-6409-4BFF-8E7D-0B7512492223}"/>
    <cellStyle name="20% - Ênfase5 2 9 2" xfId="25189" xr:uid="{A76AC419-0E05-41D1-BF3B-DFA6CA506BEC}"/>
    <cellStyle name="20% - Ênfase5 20" xfId="274" xr:uid="{CD16F363-1F7E-43ED-A3BB-6BF9BA584125}"/>
    <cellStyle name="20% - Ênfase5 20 2" xfId="1362" xr:uid="{80AC8557-98CD-405E-BE21-FBEDB57FD794}"/>
    <cellStyle name="20% - Ênfase5 20 2 2" xfId="5452" xr:uid="{F411C764-B09D-41A0-86DD-8D8BBD038CD2}"/>
    <cellStyle name="20% - Ênfase5 20 2 2 2" xfId="13729" xr:uid="{9405006B-5044-467E-84A5-716A6D72D726}"/>
    <cellStyle name="20% - Ênfase5 20 2 2 2 2" xfId="30209" xr:uid="{0203BBBD-D054-48D6-8EE3-BC6B50CAB746}"/>
    <cellStyle name="20% - Ênfase5 20 2 2 3" xfId="22172" xr:uid="{A12343DA-4D8D-498F-8ADB-AF47AE7BB31F}"/>
    <cellStyle name="20% - Ênfase5 20 2 3" xfId="7477" xr:uid="{2D0746B8-08D3-4FB0-B5B9-516E0ACCF395}"/>
    <cellStyle name="20% - Ênfase5 20 2 3 2" xfId="15754" xr:uid="{77DC6F12-F3E4-486E-97F7-3B7071ED79A8}"/>
    <cellStyle name="20% - Ênfase5 20 2 3 2 2" xfId="32209" xr:uid="{1FE041A6-864C-4D1A-9C3C-AE37EC8A68C7}"/>
    <cellStyle name="20% - Ênfase5 20 2 3 3" xfId="24172" xr:uid="{AF771316-2C78-40AA-A883-C76FB933F39D}"/>
    <cellStyle name="20% - Ênfase5 20 2 4" xfId="3418" xr:uid="{8B9ED37F-450B-4BF0-8110-34A2D3096889}"/>
    <cellStyle name="20% - Ênfase5 20 2 4 2" xfId="11695" xr:uid="{EA3CAD76-B652-4A3D-BE48-7DBB10F04A76}"/>
    <cellStyle name="20% - Ênfase5 20 2 4 2 2" xfId="28205" xr:uid="{E70D12BA-B4D4-41ED-9C4C-B88AA723D208}"/>
    <cellStyle name="20% - Ênfase5 20 2 4 3" xfId="20168" xr:uid="{4DCB1F92-225C-4C8C-B8B6-8E4ECAB90B0A}"/>
    <cellStyle name="20% - Ênfase5 20 2 5" xfId="9646" xr:uid="{CA042B9B-DD4F-4EE9-8AC2-1013B131C231}"/>
    <cellStyle name="20% - Ênfase5 20 2 5 2" xfId="26190" xr:uid="{8B0D6F17-01C5-47F5-8F09-1226175C429D}"/>
    <cellStyle name="20% - Ênfase5 20 2 6" xfId="18151" xr:uid="{BC2D75F2-5782-44F4-9DA7-9612161739C4}"/>
    <cellStyle name="20% - Ênfase5 20 3" xfId="853" xr:uid="{0484E717-FCC8-473A-AA00-BD5205297482}"/>
    <cellStyle name="20% - Ênfase5 20 3 2" xfId="4956" xr:uid="{F4009A7A-4AF6-4FD2-9842-325291595B56}"/>
    <cellStyle name="20% - Ênfase5 20 3 2 2" xfId="13233" xr:uid="{11C63722-F048-400C-9DD5-D6E79B4F0D30}"/>
    <cellStyle name="20% - Ênfase5 20 3 2 2 2" xfId="29713" xr:uid="{A6C962CA-9B9F-4FD6-A7BB-24CD69A9568B}"/>
    <cellStyle name="20% - Ênfase5 20 3 2 3" xfId="21676" xr:uid="{24DA0D86-DBA1-4059-9A6C-BBA0B3942DD6}"/>
    <cellStyle name="20% - Ênfase5 20 3 3" xfId="6981" xr:uid="{95DCB4D0-9971-4036-9CDB-FD4F95D24362}"/>
    <cellStyle name="20% - Ênfase5 20 3 3 2" xfId="15258" xr:uid="{4DC44141-7B9E-4EF1-8F50-C21287496A87}"/>
    <cellStyle name="20% - Ênfase5 20 3 3 2 2" xfId="31713" xr:uid="{DEE40FD0-BAF7-4C44-B0B6-2F76B8D4DC79}"/>
    <cellStyle name="20% - Ênfase5 20 3 3 3" xfId="23676" xr:uid="{505DA48D-161F-45CF-AD22-C3C6172F2ED9}"/>
    <cellStyle name="20% - Ênfase5 20 3 4" xfId="2913" xr:uid="{28918062-422B-4829-A460-9DC4ADB9485D}"/>
    <cellStyle name="20% - Ênfase5 20 3 4 2" xfId="11190" xr:uid="{F1CCE8BE-4FDB-41DE-B509-2F305AFC342C}"/>
    <cellStyle name="20% - Ênfase5 20 3 4 2 2" xfId="27701" xr:uid="{D986A23B-980B-4F49-9426-9653679C6A64}"/>
    <cellStyle name="20% - Ênfase5 20 3 4 3" xfId="19664" xr:uid="{9D6B3CB9-A49F-4F78-80B3-944D96CA9B1A}"/>
    <cellStyle name="20% - Ênfase5 20 3 5" xfId="9142" xr:uid="{EEBBE10F-EED9-4D5B-B28B-C9E939FA34CD}"/>
    <cellStyle name="20% - Ênfase5 20 3 5 2" xfId="25686" xr:uid="{2A9B0A85-B091-4BE2-AA9F-E2081085948B}"/>
    <cellStyle name="20% - Ênfase5 20 3 6" xfId="17644" xr:uid="{5D0109CB-FEF1-430A-9B62-18603E87AE6C}"/>
    <cellStyle name="20% - Ênfase5 20 4" xfId="1903" xr:uid="{AF9A9BC7-7E26-4382-8A67-82A50D439B8E}"/>
    <cellStyle name="20% - Ênfase5 20 4 2" xfId="5989" xr:uid="{96D7B855-D28A-480E-945B-E2B0E18AEA04}"/>
    <cellStyle name="20% - Ênfase5 20 4 2 2" xfId="14266" xr:uid="{40A493D6-ABA4-4ACB-A5DB-DA7CFFF1B387}"/>
    <cellStyle name="20% - Ênfase5 20 4 2 2 2" xfId="30721" xr:uid="{096BE802-BC22-40C8-9217-384738DA3DE1}"/>
    <cellStyle name="20% - Ênfase5 20 4 2 3" xfId="22684" xr:uid="{D1CCBE44-247B-4FA6-8036-11DCD2447750}"/>
    <cellStyle name="20% - Ênfase5 20 4 3" xfId="7989" xr:uid="{E084514B-99EA-4456-80CE-AEAA0C3DF2F0}"/>
    <cellStyle name="20% - Ênfase5 20 4 3 2" xfId="16266" xr:uid="{AFB16F3E-FBDE-479B-A9A9-B6EEC1DBC8B6}"/>
    <cellStyle name="20% - Ênfase5 20 4 3 2 2" xfId="32721" xr:uid="{4D564EA2-1F1A-47D2-A07F-C202A5DC6A8F}"/>
    <cellStyle name="20% - Ênfase5 20 4 3 3" xfId="24684" xr:uid="{F93AF742-52E9-4DA9-8E4C-C52533D00BFF}"/>
    <cellStyle name="20% - Ênfase5 20 4 4" xfId="3956" xr:uid="{C9F866B5-4239-4ACE-8FE4-646AF7DD1979}"/>
    <cellStyle name="20% - Ênfase5 20 4 4 2" xfId="12233" xr:uid="{0DB328BB-D5E3-4C2D-938A-A4CD532AE0D6}"/>
    <cellStyle name="20% - Ênfase5 20 4 4 2 2" xfId="28718" xr:uid="{8F4D7914-2CF5-4D0E-83C3-281F7AE8D46D}"/>
    <cellStyle name="20% - Ênfase5 20 4 4 3" xfId="20681" xr:uid="{8A23A400-0B3D-41AE-A625-76F7924B0E1A}"/>
    <cellStyle name="20% - Ênfase5 20 4 5" xfId="10184" xr:uid="{B754EA68-4116-405C-9752-D9DC934E672E}"/>
    <cellStyle name="20% - Ênfase5 20 4 5 2" xfId="26703" xr:uid="{7EDBF669-375A-40C9-990E-4B7D51FC8C68}"/>
    <cellStyle name="20% - Ênfase5 20 4 6" xfId="18665" xr:uid="{F216CD3B-1C9B-4563-870D-6B45257F70BD}"/>
    <cellStyle name="20% - Ênfase5 20 5" xfId="4452" xr:uid="{55469F9D-FC4C-4C5A-9167-393535488DB7}"/>
    <cellStyle name="20% - Ênfase5 20 5 2" xfId="12729" xr:uid="{113C7B5B-7351-46E5-AE1E-339363573C42}"/>
    <cellStyle name="20% - Ênfase5 20 5 2 2" xfId="29214" xr:uid="{0854E533-EF86-498D-9952-3E3A5B321CDE}"/>
    <cellStyle name="20% - Ênfase5 20 5 3" xfId="21177" xr:uid="{F24D64FE-587E-4F77-ABE0-ED197919F2AA}"/>
    <cellStyle name="20% - Ênfase5 20 6" xfId="6483" xr:uid="{17A370ED-277B-4B09-8C86-E833A014A8FD}"/>
    <cellStyle name="20% - Ênfase5 20 6 2" xfId="14760" xr:uid="{B89629D8-7D89-42B7-B112-5B1194C8555E}"/>
    <cellStyle name="20% - Ênfase5 20 6 2 2" xfId="31215" xr:uid="{F9D7E2FE-4B9C-43DA-B215-E9C03E916DEF}"/>
    <cellStyle name="20% - Ênfase5 20 6 3" xfId="23178" xr:uid="{90F974DC-DAEC-40DD-920B-DB4B9AF89717}"/>
    <cellStyle name="20% - Ênfase5 20 7" xfId="2404" xr:uid="{D62606BE-B828-424B-A2BE-C6DD743D87E9}"/>
    <cellStyle name="20% - Ênfase5 20 7 2" xfId="10681" xr:uid="{671216FD-9F38-4967-AC49-5596E642616D}"/>
    <cellStyle name="20% - Ênfase5 20 7 2 2" xfId="27199" xr:uid="{77E9F156-C872-4F6E-8182-38D42ABD29FC}"/>
    <cellStyle name="20% - Ênfase5 20 7 3" xfId="19162" xr:uid="{E81ABA74-108A-439D-846E-1B88ADEBCD36}"/>
    <cellStyle name="20% - Ênfase5 20 8" xfId="8635" xr:uid="{7F503A58-7F7E-489C-A25D-FE64E97195C9}"/>
    <cellStyle name="20% - Ênfase5 20 8 2" xfId="25184" xr:uid="{9E7B0972-D4BE-4616-B2D0-0B18BDD78E01}"/>
    <cellStyle name="20% - Ênfase5 20 9" xfId="17134" xr:uid="{C60AEBB5-F41D-4720-A711-179B78112A21}"/>
    <cellStyle name="20% - Ênfase5 21" xfId="277" xr:uid="{448BBEFE-D3E8-4E8A-A7E2-88C30443BE29}"/>
    <cellStyle name="20% - Ênfase5 21 2" xfId="1365" xr:uid="{A0FD2368-320C-4714-A9E4-07882B26C584}"/>
    <cellStyle name="20% - Ênfase5 21 2 2" xfId="5455" xr:uid="{484FA661-7DC3-4C94-988D-1862025533BC}"/>
    <cellStyle name="20% - Ênfase5 21 2 2 2" xfId="13732" xr:uid="{DFE55CB4-29B3-4D13-B427-820605562519}"/>
    <cellStyle name="20% - Ênfase5 21 2 2 2 2" xfId="30212" xr:uid="{50F32619-E7DA-46A5-A85D-CEF444E4471F}"/>
    <cellStyle name="20% - Ênfase5 21 2 2 3" xfId="22175" xr:uid="{CD474596-17C0-4454-8C10-91DD9BD6041A}"/>
    <cellStyle name="20% - Ênfase5 21 2 3" xfId="7480" xr:uid="{C5F51487-2E33-4483-A599-652755EA25C3}"/>
    <cellStyle name="20% - Ênfase5 21 2 3 2" xfId="15757" xr:uid="{757C9A1B-16EF-4A0E-B2DF-ECED10256292}"/>
    <cellStyle name="20% - Ênfase5 21 2 3 2 2" xfId="32212" xr:uid="{BC32EE6B-3F2D-4317-835D-EF2A82F5BB8E}"/>
    <cellStyle name="20% - Ênfase5 21 2 3 3" xfId="24175" xr:uid="{942B98F2-A9FA-428B-AC19-9AD7EC6883BA}"/>
    <cellStyle name="20% - Ênfase5 21 2 4" xfId="3421" xr:uid="{5E06F9EC-3958-45EC-B725-1F6CE89344A0}"/>
    <cellStyle name="20% - Ênfase5 21 2 4 2" xfId="11698" xr:uid="{32FFE7E9-14F3-4708-962D-FE14C64C81EB}"/>
    <cellStyle name="20% - Ênfase5 21 2 4 2 2" xfId="28208" xr:uid="{027F0D1C-E152-4F54-8625-6CDB85C6B88A}"/>
    <cellStyle name="20% - Ênfase5 21 2 4 3" xfId="20171" xr:uid="{CEFD82CA-A9BA-4284-98C9-CD2192A0B56A}"/>
    <cellStyle name="20% - Ênfase5 21 2 5" xfId="9649" xr:uid="{4252A489-FE44-495E-A7AA-CB598F4B194F}"/>
    <cellStyle name="20% - Ênfase5 21 2 5 2" xfId="26193" xr:uid="{861F2143-D5F4-48C9-B686-1F0D04AA4852}"/>
    <cellStyle name="20% - Ênfase5 21 2 6" xfId="18154" xr:uid="{EA15D401-FCC7-4910-9B60-6E3A47A425F3}"/>
    <cellStyle name="20% - Ênfase5 21 3" xfId="856" xr:uid="{E0A32310-DCB5-4DDB-9144-D5D902B61F8C}"/>
    <cellStyle name="20% - Ênfase5 21 3 2" xfId="4959" xr:uid="{177B8863-88C0-4ABF-A9FF-E557B4EA306E}"/>
    <cellStyle name="20% - Ênfase5 21 3 2 2" xfId="13236" xr:uid="{41FAB642-8B65-4B76-BA30-E2986F9AC39A}"/>
    <cellStyle name="20% - Ênfase5 21 3 2 2 2" xfId="29716" xr:uid="{F3FBC3BF-BE7F-4654-B920-4C562ED3735A}"/>
    <cellStyle name="20% - Ênfase5 21 3 2 3" xfId="21679" xr:uid="{F1375810-D9B6-47D5-8A85-630934F4EB5C}"/>
    <cellStyle name="20% - Ênfase5 21 3 3" xfId="6984" xr:uid="{F2BD1085-4C37-491C-865C-EE0136F6F51D}"/>
    <cellStyle name="20% - Ênfase5 21 3 3 2" xfId="15261" xr:uid="{DC002221-0A80-4134-8EB5-4A1509393982}"/>
    <cellStyle name="20% - Ênfase5 21 3 3 2 2" xfId="31716" xr:uid="{E255F8E9-A6C1-4C70-AE0F-8E36D979D3FD}"/>
    <cellStyle name="20% - Ênfase5 21 3 3 3" xfId="23679" xr:uid="{68AED15C-D505-4C7C-A0E9-67A126F82BAA}"/>
    <cellStyle name="20% - Ênfase5 21 3 4" xfId="2916" xr:uid="{C0A97DE4-42CA-4815-9E97-62287F806BE7}"/>
    <cellStyle name="20% - Ênfase5 21 3 4 2" xfId="11193" xr:uid="{D694C23E-1F94-43A7-AFFA-CADC623D922A}"/>
    <cellStyle name="20% - Ênfase5 21 3 4 2 2" xfId="27704" xr:uid="{6A85BB95-60BF-4DF8-87C0-C6EA8A5E838F}"/>
    <cellStyle name="20% - Ênfase5 21 3 4 3" xfId="19667" xr:uid="{AF079D7E-6F59-40CC-97A2-C8D774143759}"/>
    <cellStyle name="20% - Ênfase5 21 3 5" xfId="9145" xr:uid="{C7DB39E8-F1C1-46F5-AB32-874F52930858}"/>
    <cellStyle name="20% - Ênfase5 21 3 5 2" xfId="25689" xr:uid="{DC4F4EB6-C22A-4D4A-A4DC-4FA5045F32BB}"/>
    <cellStyle name="20% - Ênfase5 21 3 6" xfId="17647" xr:uid="{C1641A06-C807-4C4D-82EB-4EFE5C171A85}"/>
    <cellStyle name="20% - Ênfase5 21 4" xfId="1906" xr:uid="{87AFDAD3-A903-4CEC-B00A-33AEBE54F9F0}"/>
    <cellStyle name="20% - Ênfase5 21 4 2" xfId="5992" xr:uid="{6220F4B6-66D7-45DF-985A-B2EE8EAF406F}"/>
    <cellStyle name="20% - Ênfase5 21 4 2 2" xfId="14269" xr:uid="{88FE057E-E70A-4C99-9083-1EEAC402739B}"/>
    <cellStyle name="20% - Ênfase5 21 4 2 2 2" xfId="30724" xr:uid="{D67D0F8B-FF27-4A62-B208-F6AC3A78C851}"/>
    <cellStyle name="20% - Ênfase5 21 4 2 3" xfId="22687" xr:uid="{C7223505-06AD-47CF-909C-E42AD6C85845}"/>
    <cellStyle name="20% - Ênfase5 21 4 3" xfId="7992" xr:uid="{E6358FE7-EDAE-400F-891B-0E3130AEFF53}"/>
    <cellStyle name="20% - Ênfase5 21 4 3 2" xfId="16269" xr:uid="{E3A70AA5-68CA-4C4B-AC57-2DFFF6984273}"/>
    <cellStyle name="20% - Ênfase5 21 4 3 2 2" xfId="32724" xr:uid="{E3A5AD66-D328-418F-8F30-67EBF834E7E8}"/>
    <cellStyle name="20% - Ênfase5 21 4 3 3" xfId="24687" xr:uid="{9F6E834D-ECE5-48C4-B381-30C69617499E}"/>
    <cellStyle name="20% - Ênfase5 21 4 4" xfId="3959" xr:uid="{FD09BEF9-6CFE-45B6-A574-FB30B3012141}"/>
    <cellStyle name="20% - Ênfase5 21 4 4 2" xfId="12236" xr:uid="{9B607842-3169-4828-897F-CD50D91A26D2}"/>
    <cellStyle name="20% - Ênfase5 21 4 4 2 2" xfId="28721" xr:uid="{EC9E0E34-08E5-41A8-82B1-DF938D88F136}"/>
    <cellStyle name="20% - Ênfase5 21 4 4 3" xfId="20684" xr:uid="{0A56C1E3-CBBA-40A8-BAD6-43E58B6752E1}"/>
    <cellStyle name="20% - Ênfase5 21 4 5" xfId="10187" xr:uid="{1812415D-CC6E-450F-9256-03292B02D8A3}"/>
    <cellStyle name="20% - Ênfase5 21 4 5 2" xfId="26706" xr:uid="{7F6398CC-0830-471E-943C-85866767F6E3}"/>
    <cellStyle name="20% - Ênfase5 21 4 6" xfId="18668" xr:uid="{DCE284C3-1521-47FC-96A0-9FD9726DF6B7}"/>
    <cellStyle name="20% - Ênfase5 21 5" xfId="4455" xr:uid="{C7F5351F-C759-4D9B-948D-39467BF521B9}"/>
    <cellStyle name="20% - Ênfase5 21 5 2" xfId="12732" xr:uid="{C24D2264-900E-4815-BFD5-F984498BF417}"/>
    <cellStyle name="20% - Ênfase5 21 5 2 2" xfId="29217" xr:uid="{029C29CD-BB4F-4497-802B-D3DACB2457D5}"/>
    <cellStyle name="20% - Ênfase5 21 5 3" xfId="21180" xr:uid="{7AA14313-0BFF-475B-B18F-A023CCECB860}"/>
    <cellStyle name="20% - Ênfase5 21 6" xfId="6486" xr:uid="{F2E5C3DB-D8FA-4044-B0A2-74E529528FCC}"/>
    <cellStyle name="20% - Ênfase5 21 6 2" xfId="14763" xr:uid="{4655A071-9938-4F31-B62B-D764BB4C6CC3}"/>
    <cellStyle name="20% - Ênfase5 21 6 2 2" xfId="31218" xr:uid="{00D7DA81-427C-47A1-977D-E20C5A4E2506}"/>
    <cellStyle name="20% - Ênfase5 21 6 3" xfId="23181" xr:uid="{AA2A2367-A8D9-48C1-8B7A-590311E0401C}"/>
    <cellStyle name="20% - Ênfase5 21 7" xfId="2407" xr:uid="{C2BB4DF6-FB74-46BF-94F2-6FD391001066}"/>
    <cellStyle name="20% - Ênfase5 21 7 2" xfId="10684" xr:uid="{0C1DD8DD-B10E-42B3-9A9D-B44C8D010C9C}"/>
    <cellStyle name="20% - Ênfase5 21 7 2 2" xfId="27202" xr:uid="{F3C27DCA-CF9E-40E2-8F9D-FA3717D82E89}"/>
    <cellStyle name="20% - Ênfase5 21 7 3" xfId="19165" xr:uid="{985718ED-DFCA-4FFF-BE95-3B9EFD80A0B7}"/>
    <cellStyle name="20% - Ênfase5 21 8" xfId="8638" xr:uid="{C20E004B-8D5C-4ACD-B20D-3B1395816090}"/>
    <cellStyle name="20% - Ênfase5 21 8 2" xfId="25187" xr:uid="{9B8B0AF0-36E7-41FC-87EB-777EC31091B7}"/>
    <cellStyle name="20% - Ênfase5 21 9" xfId="17137" xr:uid="{6ABC48F8-47B6-4B28-8F4A-A0A8AA0400C4}"/>
    <cellStyle name="20% - Ênfase5 22" xfId="43" xr:uid="{C298A85F-FBE8-41D4-8E55-E18EA45CA6B9}"/>
    <cellStyle name="20% - Ênfase5 3" xfId="283" xr:uid="{DC089767-5B14-4C28-813A-9A9A0EAC8033}"/>
    <cellStyle name="20% - Ênfase5 3 10" xfId="17143" xr:uid="{9CEC9A28-D987-4C4E-ACA2-EAAA494288D8}"/>
    <cellStyle name="20% - Ênfase5 3 2" xfId="180" xr:uid="{F19F2147-01E8-422F-A729-1B27C77A6FC7}"/>
    <cellStyle name="20% - Ênfase5 3 2 2" xfId="1274" xr:uid="{AD5F7F23-956A-44B7-857E-464D95FCB828}"/>
    <cellStyle name="20% - Ênfase5 3 2 2 2" xfId="5365" xr:uid="{1582522C-63FA-4E11-943D-BCB62F8155D5}"/>
    <cellStyle name="20% - Ênfase5 3 2 2 2 2" xfId="13642" xr:uid="{E4AB9640-F097-4616-A7CB-72D319627CFC}"/>
    <cellStyle name="20% - Ênfase5 3 2 2 2 2 2" xfId="30122" xr:uid="{0AB93B57-B05A-47EB-8B65-0633B21AC48C}"/>
    <cellStyle name="20% - Ênfase5 3 2 2 2 3" xfId="22085" xr:uid="{1FB23FAE-491E-4BAC-B4C5-18D9B9195125}"/>
    <cellStyle name="20% - Ênfase5 3 2 2 3" xfId="7390" xr:uid="{492E3E83-87D4-4092-A5AA-58F97A99FAAD}"/>
    <cellStyle name="20% - Ênfase5 3 2 2 3 2" xfId="15667" xr:uid="{D7BB8F9E-BA24-47F8-A61E-B786E5C443A6}"/>
    <cellStyle name="20% - Ênfase5 3 2 2 3 2 2" xfId="32122" xr:uid="{6B61BC43-39DD-43B6-A692-F27BFB97EEE6}"/>
    <cellStyle name="20% - Ênfase5 3 2 2 3 3" xfId="24085" xr:uid="{63F8092B-8CFC-4297-B0C0-F898B8AA3081}"/>
    <cellStyle name="20% - Ênfase5 3 2 2 4" xfId="3330" xr:uid="{AE815D24-247C-4F72-A91E-8623DF4CFADF}"/>
    <cellStyle name="20% - Ênfase5 3 2 2 4 2" xfId="11607" xr:uid="{E78615F0-9229-42DD-9848-0BCDD4E104B4}"/>
    <cellStyle name="20% - Ênfase5 3 2 2 4 2 2" xfId="28117" xr:uid="{E37AF884-1274-4664-BEF6-EFA980EBE6A3}"/>
    <cellStyle name="20% - Ênfase5 3 2 2 4 3" xfId="20080" xr:uid="{1CD93145-A303-4B37-82EC-AD233E500BAB}"/>
    <cellStyle name="20% - Ênfase5 3 2 2 5" xfId="9558" xr:uid="{049DF728-2C6B-43E2-8212-FDECE9979DD6}"/>
    <cellStyle name="20% - Ênfase5 3 2 2 5 2" xfId="26102" xr:uid="{9626F3B9-6652-41B8-8F61-92A9C6013623}"/>
    <cellStyle name="20% - Ênfase5 3 2 2 6" xfId="18063" xr:uid="{5E5F7E7B-4DB0-4943-A2A5-FC494B29EBAD}"/>
    <cellStyle name="20% - Ênfase5 3 2 3" xfId="765" xr:uid="{94BD4ED0-A085-4C15-93E6-6F5216F434A5}"/>
    <cellStyle name="20% - Ênfase5 3 2 3 2" xfId="4869" xr:uid="{F2E16FD8-3F1E-44ED-9E31-0B635D40A87F}"/>
    <cellStyle name="20% - Ênfase5 3 2 3 2 2" xfId="13146" xr:uid="{C6C208FE-5BEC-4177-B22C-82A036D351CA}"/>
    <cellStyle name="20% - Ênfase5 3 2 3 2 2 2" xfId="29626" xr:uid="{43EF71FF-1E41-4CD6-8E5D-89536AACCF17}"/>
    <cellStyle name="20% - Ênfase5 3 2 3 2 3" xfId="21589" xr:uid="{2705819D-9352-4982-8394-5EDAD31A77FB}"/>
    <cellStyle name="20% - Ênfase5 3 2 3 3" xfId="6894" xr:uid="{3CF5C8B1-BDF3-4F12-9D52-95AFBD3269A1}"/>
    <cellStyle name="20% - Ênfase5 3 2 3 3 2" xfId="15171" xr:uid="{42CF1BA5-65C4-4782-A66E-7B67E52A9DE0}"/>
    <cellStyle name="20% - Ênfase5 3 2 3 3 2 2" xfId="31626" xr:uid="{4D1F96BC-2CBE-4B7B-9558-22A2FDE3343E}"/>
    <cellStyle name="20% - Ênfase5 3 2 3 3 3" xfId="23589" xr:uid="{FAF5E99D-D75B-4202-B709-16950A023745}"/>
    <cellStyle name="20% - Ênfase5 3 2 3 4" xfId="2825" xr:uid="{C6A9A8F7-8CFA-4472-8F39-FA7B6D5D236A}"/>
    <cellStyle name="20% - Ênfase5 3 2 3 4 2" xfId="11102" xr:uid="{BDA5C9EA-FF56-429C-BF53-45B4B1D6F88B}"/>
    <cellStyle name="20% - Ênfase5 3 2 3 4 2 2" xfId="27613" xr:uid="{CF675582-4ACD-43D3-8172-5BF34CF3F14F}"/>
    <cellStyle name="20% - Ênfase5 3 2 3 4 3" xfId="19576" xr:uid="{61F475EF-136D-44BF-8B9A-1DC6A6B18174}"/>
    <cellStyle name="20% - Ênfase5 3 2 3 5" xfId="9054" xr:uid="{516C6006-7D5E-49C6-9FF8-98DF09E0153E}"/>
    <cellStyle name="20% - Ênfase5 3 2 3 5 2" xfId="25598" xr:uid="{8EDBEB31-2999-422E-9ED5-9FEB4CA745CB}"/>
    <cellStyle name="20% - Ênfase5 3 2 3 6" xfId="17556" xr:uid="{B1E21E02-35AC-4114-B0C5-AE369CC3F27D}"/>
    <cellStyle name="20% - Ênfase5 3 2 4" xfId="1815" xr:uid="{DFE86474-211D-45C0-B35B-595845B8072B}"/>
    <cellStyle name="20% - Ênfase5 3 2 4 2" xfId="5902" xr:uid="{3ABCC2F4-CC05-4CB8-8962-5FD1B3A316D4}"/>
    <cellStyle name="20% - Ênfase5 3 2 4 2 2" xfId="14179" xr:uid="{130C1597-268E-4BC9-B889-F8B863B62E12}"/>
    <cellStyle name="20% - Ênfase5 3 2 4 2 2 2" xfId="30634" xr:uid="{D411EFF8-3C76-4BB8-94FC-02CA58A23790}"/>
    <cellStyle name="20% - Ênfase5 3 2 4 2 3" xfId="22597" xr:uid="{D57727E6-EDDD-49DF-B823-A555450AC913}"/>
    <cellStyle name="20% - Ênfase5 3 2 4 3" xfId="7902" xr:uid="{A1EAC10C-3E74-41F3-8EEE-E0B38796EBD5}"/>
    <cellStyle name="20% - Ênfase5 3 2 4 3 2" xfId="16179" xr:uid="{ADFA5CB0-4897-4AA5-8911-6A9DD463C4DD}"/>
    <cellStyle name="20% - Ênfase5 3 2 4 3 2 2" xfId="32634" xr:uid="{59F87F1C-0B9E-44CB-90E5-5539D049BAF9}"/>
    <cellStyle name="20% - Ênfase5 3 2 4 3 3" xfId="24597" xr:uid="{F27E891D-4BD8-45EF-83DA-5B868B4FB400}"/>
    <cellStyle name="20% - Ênfase5 3 2 4 4" xfId="3868" xr:uid="{64674EE5-6C6E-41AF-A4C5-810AC4C56DDF}"/>
    <cellStyle name="20% - Ênfase5 3 2 4 4 2" xfId="12145" xr:uid="{874A0319-4924-49F6-9788-98BD22364C07}"/>
    <cellStyle name="20% - Ênfase5 3 2 4 4 2 2" xfId="28630" xr:uid="{CD24258A-85B9-4C81-ADB8-55D02C611E02}"/>
    <cellStyle name="20% - Ênfase5 3 2 4 4 3" xfId="20593" xr:uid="{8DEBAF50-F694-4FFD-9035-D1612702EA3D}"/>
    <cellStyle name="20% - Ênfase5 3 2 4 5" xfId="10096" xr:uid="{480E394E-B609-4C8C-A585-5D423C426064}"/>
    <cellStyle name="20% - Ênfase5 3 2 4 5 2" xfId="26615" xr:uid="{D78A1983-D00C-4CD4-905B-6D6D2B938F4F}"/>
    <cellStyle name="20% - Ênfase5 3 2 4 6" xfId="18577" xr:uid="{94C145C7-FF67-4802-9ECF-3CB040D72371}"/>
    <cellStyle name="20% - Ênfase5 3 2 5" xfId="4365" xr:uid="{1993C351-D5F7-470F-84EB-F03C2ACAC606}"/>
    <cellStyle name="20% - Ênfase5 3 2 5 2" xfId="12642" xr:uid="{2FDCD459-A669-4792-8238-F673CE191538}"/>
    <cellStyle name="20% - Ênfase5 3 2 5 2 2" xfId="29127" xr:uid="{81D4FF6A-65D0-40A6-B64A-A2FE3311D501}"/>
    <cellStyle name="20% - Ênfase5 3 2 5 3" xfId="21090" xr:uid="{3869CD64-0DF0-4CCA-96AA-51E1CC233952}"/>
    <cellStyle name="20% - Ênfase5 3 2 6" xfId="6396" xr:uid="{38001B6D-F882-450E-8A45-93952B5815B5}"/>
    <cellStyle name="20% - Ênfase5 3 2 6 2" xfId="14673" xr:uid="{59E6813B-4C34-4918-9956-FFF6C35E7E9C}"/>
    <cellStyle name="20% - Ênfase5 3 2 6 2 2" xfId="31128" xr:uid="{0DC80D1B-0820-4340-BA57-7E2B29912799}"/>
    <cellStyle name="20% - Ênfase5 3 2 6 3" xfId="23091" xr:uid="{1C3A42BE-2265-4525-8AA5-16099C28B594}"/>
    <cellStyle name="20% - Ênfase5 3 2 7" xfId="2316" xr:uid="{BF00D427-9238-412C-BE44-846C7C5C7D82}"/>
    <cellStyle name="20% - Ênfase5 3 2 7 2" xfId="10593" xr:uid="{85811754-378F-4CF4-9C9C-7401A37E8642}"/>
    <cellStyle name="20% - Ênfase5 3 2 7 2 2" xfId="27111" xr:uid="{B564420A-EFA7-43E0-9C2C-B54E9264E642}"/>
    <cellStyle name="20% - Ênfase5 3 2 7 3" xfId="19074" xr:uid="{8119AC41-69DD-465F-B4FC-1F1FDDC218BA}"/>
    <cellStyle name="20% - Ênfase5 3 2 8" xfId="8547" xr:uid="{6B74E213-8B1F-418B-87F1-3EDF94A3FF3A}"/>
    <cellStyle name="20% - Ênfase5 3 2 8 2" xfId="25096" xr:uid="{2E9A7BE8-82A9-470C-BC55-95E9829306B7}"/>
    <cellStyle name="20% - Ênfase5 3 2 9" xfId="17046" xr:uid="{CB009710-600B-471A-BCB0-EAE17CC034F3}"/>
    <cellStyle name="20% - Ênfase5 3 3" xfId="1371" xr:uid="{FAF048E7-9354-45D2-BA7E-191B973948BB}"/>
    <cellStyle name="20% - Ênfase5 3 3 2" xfId="5461" xr:uid="{F360B2E4-DC23-4C98-A274-AFA6DD58A51E}"/>
    <cellStyle name="20% - Ênfase5 3 3 2 2" xfId="13738" xr:uid="{7976D2AB-AF9C-4A03-BF16-AEB07FE409C3}"/>
    <cellStyle name="20% - Ênfase5 3 3 2 2 2" xfId="30218" xr:uid="{49AC57DC-3F80-4C6B-8DC7-09C0CC297ECC}"/>
    <cellStyle name="20% - Ênfase5 3 3 2 3" xfId="22181" xr:uid="{7CBE6262-7C43-4289-8C3B-4F682D294F5A}"/>
    <cellStyle name="20% - Ênfase5 3 3 3" xfId="7486" xr:uid="{D79D5222-4B3F-44ED-BBA2-2779D6A89F95}"/>
    <cellStyle name="20% - Ênfase5 3 3 3 2" xfId="15763" xr:uid="{C00D509E-C090-42AD-8EFF-877208AB3FD2}"/>
    <cellStyle name="20% - Ênfase5 3 3 3 2 2" xfId="32218" xr:uid="{B563BCA1-9843-4AE7-8415-1EFC8EDA167B}"/>
    <cellStyle name="20% - Ênfase5 3 3 3 3" xfId="24181" xr:uid="{9B612E7E-C087-4A04-9D14-DDC6887D861D}"/>
    <cellStyle name="20% - Ênfase5 3 3 4" xfId="3427" xr:uid="{739B17EE-1440-4925-BBE2-E46C9C906F82}"/>
    <cellStyle name="20% - Ênfase5 3 3 4 2" xfId="11704" xr:uid="{AE3109ED-137F-486F-8DC6-9196A3B1606D}"/>
    <cellStyle name="20% - Ênfase5 3 3 4 2 2" xfId="28214" xr:uid="{FBBA28A7-0D0C-4A4A-BE7B-322EC9083B28}"/>
    <cellStyle name="20% - Ênfase5 3 3 4 3" xfId="20177" xr:uid="{BE58101E-BFBA-4BFF-8B37-320D7A59EA46}"/>
    <cellStyle name="20% - Ênfase5 3 3 5" xfId="9655" xr:uid="{B8DA4212-1217-45B6-937E-B2E1436C33BA}"/>
    <cellStyle name="20% - Ênfase5 3 3 5 2" xfId="26199" xr:uid="{9B51920D-87AF-4C4C-89C2-819989A1C0A0}"/>
    <cellStyle name="20% - Ênfase5 3 3 6" xfId="18160" xr:uid="{3C0C5191-04EC-4E1C-BFCB-5A9180486B6B}"/>
    <cellStyle name="20% - Ênfase5 3 4" xfId="862" xr:uid="{9F1F5F9C-7A52-4E17-BD8E-2BACCA1BB473}"/>
    <cellStyle name="20% - Ênfase5 3 4 2" xfId="4965" xr:uid="{F33DACC1-230A-457C-B35C-6EFC25E28D9B}"/>
    <cellStyle name="20% - Ênfase5 3 4 2 2" xfId="13242" xr:uid="{193F6808-3304-4793-8CCD-8066B831D28E}"/>
    <cellStyle name="20% - Ênfase5 3 4 2 2 2" xfId="29722" xr:uid="{BF1EABB2-1251-4A74-8727-2552A43AF60A}"/>
    <cellStyle name="20% - Ênfase5 3 4 2 3" xfId="21685" xr:uid="{C90D10D2-D6BD-4A4A-8E72-AFF97F7C3219}"/>
    <cellStyle name="20% - Ênfase5 3 4 3" xfId="6990" xr:uid="{9D6C6668-8321-4A26-99D0-4CD199A8885E}"/>
    <cellStyle name="20% - Ênfase5 3 4 3 2" xfId="15267" xr:uid="{7EA4118F-EE55-4D37-99B5-322B17313B4C}"/>
    <cellStyle name="20% - Ênfase5 3 4 3 2 2" xfId="31722" xr:uid="{82F8FC5C-9C75-4517-8921-0FC76C21F61F}"/>
    <cellStyle name="20% - Ênfase5 3 4 3 3" xfId="23685" xr:uid="{FF0CA748-D888-4416-8F20-A3B2E8253314}"/>
    <cellStyle name="20% - Ênfase5 3 4 4" xfId="2922" xr:uid="{341F9D74-CE71-4F15-B2FA-467EAC671E8C}"/>
    <cellStyle name="20% - Ênfase5 3 4 4 2" xfId="11199" xr:uid="{F1757EE5-7D9E-4419-A655-91AFB3AAA3B9}"/>
    <cellStyle name="20% - Ênfase5 3 4 4 2 2" xfId="27710" xr:uid="{29D59EB2-B35D-46A7-B091-C66857C1971F}"/>
    <cellStyle name="20% - Ênfase5 3 4 4 3" xfId="19673" xr:uid="{AD26A8B5-0B50-4596-BFB3-2EA244783192}"/>
    <cellStyle name="20% - Ênfase5 3 4 5" xfId="9151" xr:uid="{EBB72AE2-5C6A-47DB-A347-0E0BDAB39266}"/>
    <cellStyle name="20% - Ênfase5 3 4 5 2" xfId="25695" xr:uid="{40C98A14-F28A-41F9-89B6-5FBE799AF08F}"/>
    <cellStyle name="20% - Ênfase5 3 4 6" xfId="17653" xr:uid="{70FEA786-DADD-423C-B7DA-E4C8644131A0}"/>
    <cellStyle name="20% - Ênfase5 3 5" xfId="1912" xr:uid="{28F23AB2-E52C-46D8-84B7-31BED2328B85}"/>
    <cellStyle name="20% - Ênfase5 3 5 2" xfId="5998" xr:uid="{8B13EEA9-AE94-4F79-882D-BB0491D7FCA4}"/>
    <cellStyle name="20% - Ênfase5 3 5 2 2" xfId="14275" xr:uid="{9A4602BE-AB2A-48BC-8FB8-D376C13EB011}"/>
    <cellStyle name="20% - Ênfase5 3 5 2 2 2" xfId="30730" xr:uid="{2AD850E0-06F3-48C8-B70F-C34FF1A1D153}"/>
    <cellStyle name="20% - Ênfase5 3 5 2 3" xfId="22693" xr:uid="{A50FD29F-69DE-4FF6-98FF-6FFCE379508F}"/>
    <cellStyle name="20% - Ênfase5 3 5 3" xfId="7998" xr:uid="{AE3DEF82-50E2-4503-9EB6-7466289B6085}"/>
    <cellStyle name="20% - Ênfase5 3 5 3 2" xfId="16275" xr:uid="{84E23F0F-5865-4BF8-B0DA-7F733BCE29E9}"/>
    <cellStyle name="20% - Ênfase5 3 5 3 2 2" xfId="32730" xr:uid="{C36EFFEA-B08C-40CE-9FB0-56618A020504}"/>
    <cellStyle name="20% - Ênfase5 3 5 3 3" xfId="24693" xr:uid="{163E88EB-0455-44D0-B8BF-CA8F5B5B5F19}"/>
    <cellStyle name="20% - Ênfase5 3 5 4" xfId="3965" xr:uid="{74A6F1B9-363E-4BF7-83D8-93F10DCE2929}"/>
    <cellStyle name="20% - Ênfase5 3 5 4 2" xfId="12242" xr:uid="{A65B94D5-02B6-4126-85C1-A9582B71C7D4}"/>
    <cellStyle name="20% - Ênfase5 3 5 4 2 2" xfId="28727" xr:uid="{879597C5-1A57-4C99-8894-98419CCE3C4D}"/>
    <cellStyle name="20% - Ênfase5 3 5 4 3" xfId="20690" xr:uid="{2B569BDB-2E25-4F3B-86DD-DC8D688B460B}"/>
    <cellStyle name="20% - Ênfase5 3 5 5" xfId="10193" xr:uid="{E21AFA88-76E5-4A7B-9619-4E67CD8A80BC}"/>
    <cellStyle name="20% - Ênfase5 3 5 5 2" xfId="26712" xr:uid="{2004C10F-E2E8-4797-81F2-5C292A384510}"/>
    <cellStyle name="20% - Ênfase5 3 5 6" xfId="18674" xr:uid="{F98C77DB-472E-4A1F-AE78-F050081D3EF4}"/>
    <cellStyle name="20% - Ênfase5 3 6" xfId="4461" xr:uid="{1333395F-E99E-4FF2-841E-BD693B60DB3B}"/>
    <cellStyle name="20% - Ênfase5 3 6 2" xfId="12738" xr:uid="{B24F00BF-2ED5-43DF-A010-E52D1E1EEA5A}"/>
    <cellStyle name="20% - Ênfase5 3 6 2 2" xfId="29223" xr:uid="{3A5BF298-DA63-4A0D-96ED-9469CFB7E72C}"/>
    <cellStyle name="20% - Ênfase5 3 6 3" xfId="21186" xr:uid="{9C7CA01F-90A0-4B9D-9AC3-2BF0137E1909}"/>
    <cellStyle name="20% - Ênfase5 3 7" xfId="6492" xr:uid="{2FA0552E-7F9C-4000-9B78-0D6194F293C6}"/>
    <cellStyle name="20% - Ênfase5 3 7 2" xfId="14769" xr:uid="{AE4A0349-A0C3-4A50-A18D-667B8D9AE4AA}"/>
    <cellStyle name="20% - Ênfase5 3 7 2 2" xfId="31224" xr:uid="{C5B315F0-D271-48A4-997D-B3860FF5D983}"/>
    <cellStyle name="20% - Ênfase5 3 7 3" xfId="23187" xr:uid="{E95E21F2-D5D2-4580-9D84-869B377029B0}"/>
    <cellStyle name="20% - Ênfase5 3 8" xfId="2413" xr:uid="{B6247C0E-A7F7-49F5-B9CD-B7855D1831DC}"/>
    <cellStyle name="20% - Ênfase5 3 8 2" xfId="10690" xr:uid="{CAD877AA-7037-4CBF-8C9E-AC84E3EDB99F}"/>
    <cellStyle name="20% - Ênfase5 3 8 2 2" xfId="27208" xr:uid="{49FBDF80-2056-4F92-B7FE-3B41482F5C4D}"/>
    <cellStyle name="20% - Ênfase5 3 8 3" xfId="19171" xr:uid="{6DAF9F54-C190-4BC0-BA79-FA8D9B342440}"/>
    <cellStyle name="20% - Ênfase5 3 9" xfId="8644" xr:uid="{A5F0D739-35BE-4CB2-B1AE-9B2180347A07}"/>
    <cellStyle name="20% - Ênfase5 3 9 2" xfId="25193" xr:uid="{68476325-CE07-4B82-A645-AE1B7D242117}"/>
    <cellStyle name="20% - Ênfase5 4" xfId="285" xr:uid="{DA436E41-10C8-4281-9D60-A978C9E117E7}"/>
    <cellStyle name="20% - Ênfase5 4 10" xfId="17145" xr:uid="{E9E11933-DEA9-479C-835E-12511EFB91A2}"/>
    <cellStyle name="20% - Ênfase5 4 2" xfId="289" xr:uid="{EE7E16F4-A6C9-43F9-91A3-989E22BD2EB2}"/>
    <cellStyle name="20% - Ênfase5 4 2 2" xfId="1376" xr:uid="{98B9905C-B1DA-40D7-924B-EE1F118DCF76}"/>
    <cellStyle name="20% - Ênfase5 4 2 2 2" xfId="5466" xr:uid="{08255EEC-28BC-4B0E-AAF7-BA5A272C9BB4}"/>
    <cellStyle name="20% - Ênfase5 4 2 2 2 2" xfId="13743" xr:uid="{683FFFE4-AC45-45B3-8789-3BED22158A2A}"/>
    <cellStyle name="20% - Ênfase5 4 2 2 2 2 2" xfId="30223" xr:uid="{3DDB94B9-114B-4136-8A02-94A5DBC35616}"/>
    <cellStyle name="20% - Ênfase5 4 2 2 2 3" xfId="22186" xr:uid="{E12BB5E4-E946-4A3A-B244-6C30DC4EB0E8}"/>
    <cellStyle name="20% - Ênfase5 4 2 2 3" xfId="7491" xr:uid="{361E23BC-94A4-487A-B507-05517E88B848}"/>
    <cellStyle name="20% - Ênfase5 4 2 2 3 2" xfId="15768" xr:uid="{8C5A46D5-DB95-4C3A-AC8F-4F0AA685199F}"/>
    <cellStyle name="20% - Ênfase5 4 2 2 3 2 2" xfId="32223" xr:uid="{469AA3E2-0595-4D44-B5FE-F26B0EBF2C79}"/>
    <cellStyle name="20% - Ênfase5 4 2 2 3 3" xfId="24186" xr:uid="{D9E81776-6677-44AF-8A60-8BC2F367DDF7}"/>
    <cellStyle name="20% - Ênfase5 4 2 2 4" xfId="3432" xr:uid="{39FF6088-37DB-483A-BAD3-D4226A6E58EC}"/>
    <cellStyle name="20% - Ênfase5 4 2 2 4 2" xfId="11709" xr:uid="{4365DB49-0425-4165-9C5F-09F841EA32B4}"/>
    <cellStyle name="20% - Ênfase5 4 2 2 4 2 2" xfId="28219" xr:uid="{85D82591-997D-45C1-8886-AC431BDAF345}"/>
    <cellStyle name="20% - Ênfase5 4 2 2 4 3" xfId="20182" xr:uid="{E2C1DE1D-4E23-487D-A8CA-AEDF46F3B78E}"/>
    <cellStyle name="20% - Ênfase5 4 2 2 5" xfId="9660" xr:uid="{C82829C8-BB3B-4ECB-8F4A-1F1BFD2FB80C}"/>
    <cellStyle name="20% - Ênfase5 4 2 2 5 2" xfId="26204" xr:uid="{DC6FF334-9758-4128-BEF8-CCE8BE82060A}"/>
    <cellStyle name="20% - Ênfase5 4 2 2 6" xfId="18165" xr:uid="{6658CBBA-0D55-4BFF-BC03-8CAE98DDEE7E}"/>
    <cellStyle name="20% - Ênfase5 4 2 3" xfId="867" xr:uid="{32E5D06C-FDD1-4128-A700-446F17084342}"/>
    <cellStyle name="20% - Ênfase5 4 2 3 2" xfId="4970" xr:uid="{B4CA6891-40D9-43EA-8F62-5A0ED15E7C4A}"/>
    <cellStyle name="20% - Ênfase5 4 2 3 2 2" xfId="13247" xr:uid="{6A63FE27-6D24-48BF-8C46-131F245E1289}"/>
    <cellStyle name="20% - Ênfase5 4 2 3 2 2 2" xfId="29727" xr:uid="{100C4E5D-39A8-4449-BF66-A53290197CD8}"/>
    <cellStyle name="20% - Ênfase5 4 2 3 2 3" xfId="21690" xr:uid="{7EEC975B-F957-4F38-ADC8-4DDB38557994}"/>
    <cellStyle name="20% - Ênfase5 4 2 3 3" xfId="6995" xr:uid="{F73337FD-4D9F-4927-9A15-A8C590E496C9}"/>
    <cellStyle name="20% - Ênfase5 4 2 3 3 2" xfId="15272" xr:uid="{40750EDF-FE73-4900-A51A-E5DD7BF1F565}"/>
    <cellStyle name="20% - Ênfase5 4 2 3 3 2 2" xfId="31727" xr:uid="{BAD8E80A-89E4-4649-9DC5-2C4AA441F71A}"/>
    <cellStyle name="20% - Ênfase5 4 2 3 3 3" xfId="23690" xr:uid="{574CFD45-90CF-40A0-9A64-7C3C58385AA6}"/>
    <cellStyle name="20% - Ênfase5 4 2 3 4" xfId="2927" xr:uid="{F6A5D9E1-A4FF-4841-8167-FE9853CC3873}"/>
    <cellStyle name="20% - Ênfase5 4 2 3 4 2" xfId="11204" xr:uid="{1F118255-540A-466A-8137-7905266DB9C3}"/>
    <cellStyle name="20% - Ênfase5 4 2 3 4 2 2" xfId="27715" xr:uid="{115F2FD9-FFD5-473C-9548-EE98E6633743}"/>
    <cellStyle name="20% - Ênfase5 4 2 3 4 3" xfId="19678" xr:uid="{BA66E896-DA1E-4989-84CC-326F9595ED66}"/>
    <cellStyle name="20% - Ênfase5 4 2 3 5" xfId="9156" xr:uid="{6C15FCAD-CF55-4CB6-A6D6-8B2A26C70E3C}"/>
    <cellStyle name="20% - Ênfase5 4 2 3 5 2" xfId="25700" xr:uid="{681D3C99-FCC1-4A3F-86DD-5F7C1526DE2B}"/>
    <cellStyle name="20% - Ênfase5 4 2 3 6" xfId="17658" xr:uid="{7E19B19C-5CF9-4766-ABF1-1B7B24710D20}"/>
    <cellStyle name="20% - Ênfase5 4 2 4" xfId="1917" xr:uid="{2B77E5F3-2E03-48FC-9BB6-12AF054F7365}"/>
    <cellStyle name="20% - Ênfase5 4 2 4 2" xfId="6003" xr:uid="{3986A3AE-02BE-44DE-8501-F1468228D9C9}"/>
    <cellStyle name="20% - Ênfase5 4 2 4 2 2" xfId="14280" xr:uid="{7F9D9094-A100-4FFF-BEF5-F0A5C0D262AB}"/>
    <cellStyle name="20% - Ênfase5 4 2 4 2 2 2" xfId="30735" xr:uid="{B65BB5AF-81B6-4FF8-9896-1179338658EA}"/>
    <cellStyle name="20% - Ênfase5 4 2 4 2 3" xfId="22698" xr:uid="{F0C7F298-99CE-47F6-A033-1AEB71CAD7D8}"/>
    <cellStyle name="20% - Ênfase5 4 2 4 3" xfId="8003" xr:uid="{EE9879A0-A764-4BDC-A242-2783533FA21D}"/>
    <cellStyle name="20% - Ênfase5 4 2 4 3 2" xfId="16280" xr:uid="{12E42877-C801-4691-A5DE-26347285E5EA}"/>
    <cellStyle name="20% - Ênfase5 4 2 4 3 2 2" xfId="32735" xr:uid="{C76ABBAA-1B42-4F3E-8A3E-6D3FB6EE6B84}"/>
    <cellStyle name="20% - Ênfase5 4 2 4 3 3" xfId="24698" xr:uid="{9A68D0DA-4867-4B78-BE93-73B3437336CA}"/>
    <cellStyle name="20% - Ênfase5 4 2 4 4" xfId="3970" xr:uid="{CFBAA83C-B675-4B8B-A284-9EF7EE116B4D}"/>
    <cellStyle name="20% - Ênfase5 4 2 4 4 2" xfId="12247" xr:uid="{78276A72-6C61-4A66-B4C0-52F39BA068E7}"/>
    <cellStyle name="20% - Ênfase5 4 2 4 4 2 2" xfId="28732" xr:uid="{3D7BDD40-F412-4FD9-9F11-6AC69B15C17B}"/>
    <cellStyle name="20% - Ênfase5 4 2 4 4 3" xfId="20695" xr:uid="{E3CC1340-0D71-4204-AAA9-16728C98AF37}"/>
    <cellStyle name="20% - Ênfase5 4 2 4 5" xfId="10198" xr:uid="{7FC35CBC-AC5D-4458-AF24-DFD0C8D75973}"/>
    <cellStyle name="20% - Ênfase5 4 2 4 5 2" xfId="26717" xr:uid="{B40BC9F0-6B7A-4F00-A485-CD2B3EF41767}"/>
    <cellStyle name="20% - Ênfase5 4 2 4 6" xfId="18679" xr:uid="{199EB864-948C-480C-94EA-0152A2925C7B}"/>
    <cellStyle name="20% - Ênfase5 4 2 5" xfId="4466" xr:uid="{566D4776-F735-4C46-BC7F-1CFBC12E88C7}"/>
    <cellStyle name="20% - Ênfase5 4 2 5 2" xfId="12743" xr:uid="{E87DE538-EEE2-4A5C-9087-A7FE01951893}"/>
    <cellStyle name="20% - Ênfase5 4 2 5 2 2" xfId="29228" xr:uid="{AB6D5D5D-3233-47F6-852A-53BB6517BB1C}"/>
    <cellStyle name="20% - Ênfase5 4 2 5 3" xfId="21191" xr:uid="{FE7FFB51-5D89-4C50-8FB3-A003CA0B79DD}"/>
    <cellStyle name="20% - Ênfase5 4 2 6" xfId="6497" xr:uid="{D31CE7A3-E04B-408A-8B37-0F1C9E7FD24E}"/>
    <cellStyle name="20% - Ênfase5 4 2 6 2" xfId="14774" xr:uid="{EC64FA0D-E0D2-414B-B125-5215F09E27A2}"/>
    <cellStyle name="20% - Ênfase5 4 2 6 2 2" xfId="31229" xr:uid="{7B34FE7D-2189-4175-B148-04822372741E}"/>
    <cellStyle name="20% - Ênfase5 4 2 6 3" xfId="23192" xr:uid="{D33080AD-B5AA-4F2C-9944-D7671105C89D}"/>
    <cellStyle name="20% - Ênfase5 4 2 7" xfId="2418" xr:uid="{ED555D5A-EE5C-46CF-A542-C46F6B6C2D1A}"/>
    <cellStyle name="20% - Ênfase5 4 2 7 2" xfId="10695" xr:uid="{7C52A1C9-F2E2-4D70-A04F-337D452FDCB7}"/>
    <cellStyle name="20% - Ênfase5 4 2 7 2 2" xfId="27213" xr:uid="{F41B3D1A-3501-4FA7-B276-5D0DBCA2FF86}"/>
    <cellStyle name="20% - Ênfase5 4 2 7 3" xfId="19176" xr:uid="{C41101AC-79EF-4B75-811A-51C5EC58253D}"/>
    <cellStyle name="20% - Ênfase5 4 2 8" xfId="8649" xr:uid="{40BD495B-4C72-4D9F-A7DC-EAF677ABFC45}"/>
    <cellStyle name="20% - Ênfase5 4 2 8 2" xfId="25198" xr:uid="{26558F48-1E43-4BC9-893F-CD9F4412C69E}"/>
    <cellStyle name="20% - Ênfase5 4 2 9" xfId="17148" xr:uid="{F1DA7348-9546-4B89-B593-43454C206D41}"/>
    <cellStyle name="20% - Ênfase5 4 3" xfId="1373" xr:uid="{F2937863-2B8A-4CE5-8E16-33EA102ED35C}"/>
    <cellStyle name="20% - Ênfase5 4 3 2" xfId="5463" xr:uid="{4CD9FB94-8BEB-4958-ACF6-3554C5A6275C}"/>
    <cellStyle name="20% - Ênfase5 4 3 2 2" xfId="13740" xr:uid="{709541A0-7B57-4FAF-BB1C-6F0BECC3E4D1}"/>
    <cellStyle name="20% - Ênfase5 4 3 2 2 2" xfId="30220" xr:uid="{19A80A52-0771-4823-A753-0E243BC22C0C}"/>
    <cellStyle name="20% - Ênfase5 4 3 2 3" xfId="22183" xr:uid="{1D20EFB6-1FA0-4A58-93AB-08A80A3AEA20}"/>
    <cellStyle name="20% - Ênfase5 4 3 3" xfId="7488" xr:uid="{181CE777-4737-4BC4-96FF-49BE44682738}"/>
    <cellStyle name="20% - Ênfase5 4 3 3 2" xfId="15765" xr:uid="{0BE956A6-3EAC-4943-B525-4021D41FB70B}"/>
    <cellStyle name="20% - Ênfase5 4 3 3 2 2" xfId="32220" xr:uid="{AFBE5BBB-954F-4988-9B68-9730D861A204}"/>
    <cellStyle name="20% - Ênfase5 4 3 3 3" xfId="24183" xr:uid="{3EFC5501-452B-40E7-B3B6-4DF76D0DA152}"/>
    <cellStyle name="20% - Ênfase5 4 3 4" xfId="3429" xr:uid="{2844D421-FAB4-4E48-8BC6-55AF52128B16}"/>
    <cellStyle name="20% - Ênfase5 4 3 4 2" xfId="11706" xr:uid="{7DB07A9A-3035-4720-8FFF-449D1EA309D1}"/>
    <cellStyle name="20% - Ênfase5 4 3 4 2 2" xfId="28216" xr:uid="{0B73CEE5-74EC-4559-AB02-3B71D54A7F73}"/>
    <cellStyle name="20% - Ênfase5 4 3 4 3" xfId="20179" xr:uid="{2EAF12EB-401D-4678-8523-BE7587BB7BEF}"/>
    <cellStyle name="20% - Ênfase5 4 3 5" xfId="9657" xr:uid="{46F13CD8-863A-4365-86B0-7A44BEA86FAE}"/>
    <cellStyle name="20% - Ênfase5 4 3 5 2" xfId="26201" xr:uid="{BB8A7E88-98DF-4C08-A88D-DAAFB1E6B3D2}"/>
    <cellStyle name="20% - Ênfase5 4 3 6" xfId="18162" xr:uid="{58A5077A-7E22-46FE-841C-8943B1D255F5}"/>
    <cellStyle name="20% - Ênfase5 4 4" xfId="864" xr:uid="{0FB5FC3C-925F-4723-A409-B014D33DFB46}"/>
    <cellStyle name="20% - Ênfase5 4 4 2" xfId="4967" xr:uid="{13BDFE30-2902-48F5-957F-3D9D85D3AF43}"/>
    <cellStyle name="20% - Ênfase5 4 4 2 2" xfId="13244" xr:uid="{BEFECF44-2130-43EB-AB6B-2503EA47A15D}"/>
    <cellStyle name="20% - Ênfase5 4 4 2 2 2" xfId="29724" xr:uid="{DB2E64D6-63F6-4C69-B98F-1B868EC769B9}"/>
    <cellStyle name="20% - Ênfase5 4 4 2 3" xfId="21687" xr:uid="{2DFC3D28-391D-4A6F-A098-1CF4BE41B74F}"/>
    <cellStyle name="20% - Ênfase5 4 4 3" xfId="6992" xr:uid="{BCF78DFF-8453-40C2-B7F0-D123A0A85885}"/>
    <cellStyle name="20% - Ênfase5 4 4 3 2" xfId="15269" xr:uid="{C7F72367-CB69-439B-AD22-973423E81226}"/>
    <cellStyle name="20% - Ênfase5 4 4 3 2 2" xfId="31724" xr:uid="{D1F2FCAF-C208-4781-9C15-570BE90AF2EC}"/>
    <cellStyle name="20% - Ênfase5 4 4 3 3" xfId="23687" xr:uid="{D11E923A-0C75-468A-A336-97C33ADB4003}"/>
    <cellStyle name="20% - Ênfase5 4 4 4" xfId="2924" xr:uid="{03E86730-DE90-425A-9C4F-C1C5225DF3C3}"/>
    <cellStyle name="20% - Ênfase5 4 4 4 2" xfId="11201" xr:uid="{342FB1D3-74A8-4C04-9543-064AE84BC3D6}"/>
    <cellStyle name="20% - Ênfase5 4 4 4 2 2" xfId="27712" xr:uid="{7EF42656-8F2E-4B11-B595-24AE22CB2638}"/>
    <cellStyle name="20% - Ênfase5 4 4 4 3" xfId="19675" xr:uid="{ED2A4387-26D7-4F00-B772-E12096F358C0}"/>
    <cellStyle name="20% - Ênfase5 4 4 5" xfId="9153" xr:uid="{7F734AF4-2B00-4A2B-AFFB-CE250BC165AD}"/>
    <cellStyle name="20% - Ênfase5 4 4 5 2" xfId="25697" xr:uid="{2EB57826-418D-48CF-9E68-CB66D60F5631}"/>
    <cellStyle name="20% - Ênfase5 4 4 6" xfId="17655" xr:uid="{9B957242-402F-4FE8-9F7E-210374B36F8C}"/>
    <cellStyle name="20% - Ênfase5 4 5" xfId="1914" xr:uid="{BCFCFCE6-2287-4B3E-9687-71BF9EBC0D55}"/>
    <cellStyle name="20% - Ênfase5 4 5 2" xfId="6000" xr:uid="{DE52AB40-E3AF-42DA-A38F-3BCE84A87E9F}"/>
    <cellStyle name="20% - Ênfase5 4 5 2 2" xfId="14277" xr:uid="{7C0EB79B-1C2E-41A4-837E-FD6BC7F1866C}"/>
    <cellStyle name="20% - Ênfase5 4 5 2 2 2" xfId="30732" xr:uid="{33B89E9F-9654-4ECF-B6E3-594A2C4DCF01}"/>
    <cellStyle name="20% - Ênfase5 4 5 2 3" xfId="22695" xr:uid="{EF9BA4A1-851F-4559-B540-022443818411}"/>
    <cellStyle name="20% - Ênfase5 4 5 3" xfId="8000" xr:uid="{CDB65AE8-DA5A-4A6F-BCE0-8F27CC6ADF9A}"/>
    <cellStyle name="20% - Ênfase5 4 5 3 2" xfId="16277" xr:uid="{66B9686A-A6E6-4A19-82E2-FE77B6187513}"/>
    <cellStyle name="20% - Ênfase5 4 5 3 2 2" xfId="32732" xr:uid="{8BA64714-E29B-45A3-AFE7-21D25280710D}"/>
    <cellStyle name="20% - Ênfase5 4 5 3 3" xfId="24695" xr:uid="{ABFA5D73-47A0-4AC6-8CD3-C63E3D9F1C49}"/>
    <cellStyle name="20% - Ênfase5 4 5 4" xfId="3967" xr:uid="{C2965572-2FC4-450E-A028-67F4DC5A520E}"/>
    <cellStyle name="20% - Ênfase5 4 5 4 2" xfId="12244" xr:uid="{D2C379CB-B6DA-46C2-AA6D-1EDA07BF87CE}"/>
    <cellStyle name="20% - Ênfase5 4 5 4 2 2" xfId="28729" xr:uid="{872875CE-7C35-4B23-A9C9-44A3CD44EA2B}"/>
    <cellStyle name="20% - Ênfase5 4 5 4 3" xfId="20692" xr:uid="{8A1B55EE-3E0E-4E2F-B2C0-817A5D386136}"/>
    <cellStyle name="20% - Ênfase5 4 5 5" xfId="10195" xr:uid="{7105E4C0-A579-4805-AE79-F098C7C0B8E7}"/>
    <cellStyle name="20% - Ênfase5 4 5 5 2" xfId="26714" xr:uid="{C17C48B9-539E-447F-BD16-A9CD70B4557C}"/>
    <cellStyle name="20% - Ênfase5 4 5 6" xfId="18676" xr:uid="{7AF85A6C-393D-420B-BA78-BDBC728E3F6B}"/>
    <cellStyle name="20% - Ênfase5 4 6" xfId="4463" xr:uid="{7CD09E56-A517-48C3-A904-5FCF8B859A22}"/>
    <cellStyle name="20% - Ênfase5 4 6 2" xfId="12740" xr:uid="{385F8F76-8BF5-403F-AC22-55E3C64E98C2}"/>
    <cellStyle name="20% - Ênfase5 4 6 2 2" xfId="29225" xr:uid="{480CC9D3-8792-415E-B162-C8BE70F6D718}"/>
    <cellStyle name="20% - Ênfase5 4 6 3" xfId="21188" xr:uid="{74CDD628-F214-4BBE-8B1F-3ECE302436D8}"/>
    <cellStyle name="20% - Ênfase5 4 7" xfId="6494" xr:uid="{62082CCD-2A38-4F70-9C99-B55D0924A8D0}"/>
    <cellStyle name="20% - Ênfase5 4 7 2" xfId="14771" xr:uid="{DB4D250D-3409-43C0-8D52-0DE4AB211C65}"/>
    <cellStyle name="20% - Ênfase5 4 7 2 2" xfId="31226" xr:uid="{15B95B0F-33C6-4E3F-BB5D-841FAF5FB123}"/>
    <cellStyle name="20% - Ênfase5 4 7 3" xfId="23189" xr:uid="{35FE8FCC-F921-4547-896F-51B645A63338}"/>
    <cellStyle name="20% - Ênfase5 4 8" xfId="2415" xr:uid="{D4642FA6-ADFB-4E34-803F-ECED5BB1C8B0}"/>
    <cellStyle name="20% - Ênfase5 4 8 2" xfId="10692" xr:uid="{711C9975-FD88-454B-91F1-5CCC98E28622}"/>
    <cellStyle name="20% - Ênfase5 4 8 2 2" xfId="27210" xr:uid="{33924568-368E-45B4-8D83-838CE7634FBC}"/>
    <cellStyle name="20% - Ênfase5 4 8 3" xfId="19173" xr:uid="{D23D3347-EEC8-4041-9280-906AED0ABACD}"/>
    <cellStyle name="20% - Ênfase5 4 9" xfId="8646" xr:uid="{F0036B20-CA34-41D3-A983-8DF0BB0B6F52}"/>
    <cellStyle name="20% - Ênfase5 4 9 2" xfId="25195" xr:uid="{FA3C3BA0-EDBA-463C-89C2-30C563AF0157}"/>
    <cellStyle name="20% - Ênfase5 5" xfId="291" xr:uid="{8984AA9E-ED18-482B-9F16-754CC03600E1}"/>
    <cellStyle name="20% - Ênfase5 5 10" xfId="17150" xr:uid="{3681D7D2-9B46-4E78-B29D-9F399A9F3BDB}"/>
    <cellStyle name="20% - Ênfase5 5 2" xfId="293" xr:uid="{69381DBB-5DC2-43C2-B113-33A6C9D2D1FA}"/>
    <cellStyle name="20% - Ênfase5 5 2 2" xfId="1380" xr:uid="{F92AA273-7354-41BF-A119-97CBDA82C1AB}"/>
    <cellStyle name="20% - Ênfase5 5 2 2 2" xfId="5470" xr:uid="{DE6081B6-E2C2-4F36-8EFF-7A83B338C4E8}"/>
    <cellStyle name="20% - Ênfase5 5 2 2 2 2" xfId="13747" xr:uid="{0E8524E8-A587-4EB3-8703-A4B2BD8A72D2}"/>
    <cellStyle name="20% - Ênfase5 5 2 2 2 2 2" xfId="30227" xr:uid="{9385D4F7-4CFB-4BF9-A3EF-DC68E105F2C3}"/>
    <cellStyle name="20% - Ênfase5 5 2 2 2 3" xfId="22190" xr:uid="{F0710293-0A83-46C1-996C-F62C28403BCB}"/>
    <cellStyle name="20% - Ênfase5 5 2 2 3" xfId="7495" xr:uid="{622B2370-B1D5-48F3-A345-D3F6A3D494D4}"/>
    <cellStyle name="20% - Ênfase5 5 2 2 3 2" xfId="15772" xr:uid="{D6FCC1F4-1AD6-46DC-A45F-1B8EDA5F11C0}"/>
    <cellStyle name="20% - Ênfase5 5 2 2 3 2 2" xfId="32227" xr:uid="{42320429-5976-4242-AEC4-4711C772AFF9}"/>
    <cellStyle name="20% - Ênfase5 5 2 2 3 3" xfId="24190" xr:uid="{F44448C5-EEFA-4C70-B8BC-B96A1952F18D}"/>
    <cellStyle name="20% - Ênfase5 5 2 2 4" xfId="3436" xr:uid="{7E42B18E-215D-4C34-9BD0-AACAFC35CD43}"/>
    <cellStyle name="20% - Ênfase5 5 2 2 4 2" xfId="11713" xr:uid="{41D3385E-7D4E-4306-8138-001D5FCC00C7}"/>
    <cellStyle name="20% - Ênfase5 5 2 2 4 2 2" xfId="28223" xr:uid="{4F1B738B-44B8-43E8-A624-301803D9774A}"/>
    <cellStyle name="20% - Ênfase5 5 2 2 4 3" xfId="20186" xr:uid="{397804FA-7C30-460F-ADB1-7E743F312D38}"/>
    <cellStyle name="20% - Ênfase5 5 2 2 5" xfId="9664" xr:uid="{86DC5A87-B8A8-480E-A95E-530369BBA5BD}"/>
    <cellStyle name="20% - Ênfase5 5 2 2 5 2" xfId="26208" xr:uid="{0E1D18AD-F85B-434A-8616-1C49A9351155}"/>
    <cellStyle name="20% - Ênfase5 5 2 2 6" xfId="18169" xr:uid="{8E3EAE18-1B54-4834-A2AE-B127DE2F04EA}"/>
    <cellStyle name="20% - Ênfase5 5 2 3" xfId="871" xr:uid="{611D959B-0BE7-4700-8DE6-87E9F0DE913B}"/>
    <cellStyle name="20% - Ênfase5 5 2 3 2" xfId="4974" xr:uid="{1B1AC4D1-63D5-4DB9-89F5-39489C2E9E57}"/>
    <cellStyle name="20% - Ênfase5 5 2 3 2 2" xfId="13251" xr:uid="{1985D568-821F-4DDB-81D1-3C4C3D68DCC5}"/>
    <cellStyle name="20% - Ênfase5 5 2 3 2 2 2" xfId="29731" xr:uid="{6CBA91A4-5D7A-4FFA-8F91-2E7EB9850627}"/>
    <cellStyle name="20% - Ênfase5 5 2 3 2 3" xfId="21694" xr:uid="{8F548ADD-00A2-4DB9-98A1-2C20BE5885B5}"/>
    <cellStyle name="20% - Ênfase5 5 2 3 3" xfId="6999" xr:uid="{10CEBF94-814C-47EB-B72F-96F61F7AED3C}"/>
    <cellStyle name="20% - Ênfase5 5 2 3 3 2" xfId="15276" xr:uid="{E5148DF8-CEF6-4B55-8FDD-C31580819243}"/>
    <cellStyle name="20% - Ênfase5 5 2 3 3 2 2" xfId="31731" xr:uid="{49EAB017-479B-418C-AF95-5D196B4B79E0}"/>
    <cellStyle name="20% - Ênfase5 5 2 3 3 3" xfId="23694" xr:uid="{709DD1E3-2C90-4D63-B4CD-B1287CD5B211}"/>
    <cellStyle name="20% - Ênfase5 5 2 3 4" xfId="2931" xr:uid="{7CC1A3B3-7368-481E-9029-EBC223B8202E}"/>
    <cellStyle name="20% - Ênfase5 5 2 3 4 2" xfId="11208" xr:uid="{8B714246-3E66-4AB7-A9AE-9343E38F9030}"/>
    <cellStyle name="20% - Ênfase5 5 2 3 4 2 2" xfId="27719" xr:uid="{E2C34D12-383A-4742-9D2E-DE81E574B21E}"/>
    <cellStyle name="20% - Ênfase5 5 2 3 4 3" xfId="19682" xr:uid="{CA0175D8-400D-4987-B864-C133B7E07809}"/>
    <cellStyle name="20% - Ênfase5 5 2 3 5" xfId="9160" xr:uid="{595AA824-4ABB-46DF-A483-3BE18FCB571D}"/>
    <cellStyle name="20% - Ênfase5 5 2 3 5 2" xfId="25704" xr:uid="{D0F9379D-2912-4610-AD5A-E4D0DEB5A6EE}"/>
    <cellStyle name="20% - Ênfase5 5 2 3 6" xfId="17662" xr:uid="{B984D344-D4D0-4C44-B1F5-4662805A72BB}"/>
    <cellStyle name="20% - Ênfase5 5 2 4" xfId="1921" xr:uid="{5BE8A116-25DF-4774-9830-133229419F4D}"/>
    <cellStyle name="20% - Ênfase5 5 2 4 2" xfId="6007" xr:uid="{27BAC230-61A9-483F-A463-49091EB985E6}"/>
    <cellStyle name="20% - Ênfase5 5 2 4 2 2" xfId="14284" xr:uid="{907DB144-6526-4F2A-BF16-E139A78A3B9C}"/>
    <cellStyle name="20% - Ênfase5 5 2 4 2 2 2" xfId="30739" xr:uid="{2F0B528C-F334-4847-9307-ED83DA20A23A}"/>
    <cellStyle name="20% - Ênfase5 5 2 4 2 3" xfId="22702" xr:uid="{F46AFE02-03C6-4431-A470-4D859D85D150}"/>
    <cellStyle name="20% - Ênfase5 5 2 4 3" xfId="8007" xr:uid="{C23FE6BD-FED9-4626-BF4F-2DAB5E673C4B}"/>
    <cellStyle name="20% - Ênfase5 5 2 4 3 2" xfId="16284" xr:uid="{E887F721-E3F1-40CB-8C70-8FC46A5BC881}"/>
    <cellStyle name="20% - Ênfase5 5 2 4 3 2 2" xfId="32739" xr:uid="{5892A2F5-5C06-448C-BB22-9CBA14183CD7}"/>
    <cellStyle name="20% - Ênfase5 5 2 4 3 3" xfId="24702" xr:uid="{15B9682D-E5CE-415C-B198-8FAFEADBB263}"/>
    <cellStyle name="20% - Ênfase5 5 2 4 4" xfId="3974" xr:uid="{29A274FF-7EE0-481C-8549-7348BDC92193}"/>
    <cellStyle name="20% - Ênfase5 5 2 4 4 2" xfId="12251" xr:uid="{BDFD6750-B2C4-45E1-92FC-51AD6D6659CE}"/>
    <cellStyle name="20% - Ênfase5 5 2 4 4 2 2" xfId="28736" xr:uid="{19B53662-2488-4497-B085-8F8E27E99FF7}"/>
    <cellStyle name="20% - Ênfase5 5 2 4 4 3" xfId="20699" xr:uid="{05E68E11-D514-4ED6-B661-9D433827D6CD}"/>
    <cellStyle name="20% - Ênfase5 5 2 4 5" xfId="10202" xr:uid="{EEB780A5-71CC-4247-AB17-8274229B6E42}"/>
    <cellStyle name="20% - Ênfase5 5 2 4 5 2" xfId="26721" xr:uid="{A366E3E0-2ED6-4D19-B904-16E5599D5222}"/>
    <cellStyle name="20% - Ênfase5 5 2 4 6" xfId="18683" xr:uid="{C29E5559-5818-45E0-A6A7-8480122A0913}"/>
    <cellStyle name="20% - Ênfase5 5 2 5" xfId="4470" xr:uid="{581DBAA0-2474-48C8-AFD5-D0D98D6EA355}"/>
    <cellStyle name="20% - Ênfase5 5 2 5 2" xfId="12747" xr:uid="{ECE69DA5-A766-4F84-AC62-2A966E06FDB6}"/>
    <cellStyle name="20% - Ênfase5 5 2 5 2 2" xfId="29232" xr:uid="{60375F1F-2CFF-42D7-8D1B-E36676CD76BD}"/>
    <cellStyle name="20% - Ênfase5 5 2 5 3" xfId="21195" xr:uid="{254660D7-5C84-4141-AA83-040C7359E9FE}"/>
    <cellStyle name="20% - Ênfase5 5 2 6" xfId="6501" xr:uid="{3F1D0CB2-0B83-49CE-B36C-8413A9DEFA18}"/>
    <cellStyle name="20% - Ênfase5 5 2 6 2" xfId="14778" xr:uid="{85521DC4-D387-4B55-8EB5-B3A53B6ADAA4}"/>
    <cellStyle name="20% - Ênfase5 5 2 6 2 2" xfId="31233" xr:uid="{D9A75D59-7F2C-43F6-9577-80A1F6F32929}"/>
    <cellStyle name="20% - Ênfase5 5 2 6 3" xfId="23196" xr:uid="{774FAE74-97C1-44AF-A230-5EE1CE530C56}"/>
    <cellStyle name="20% - Ênfase5 5 2 7" xfId="2422" xr:uid="{71940DE9-CEC2-4EE2-A740-108408D32499}"/>
    <cellStyle name="20% - Ênfase5 5 2 7 2" xfId="10699" xr:uid="{535F7C82-4281-46FA-8B56-BFFCF3DE369D}"/>
    <cellStyle name="20% - Ênfase5 5 2 7 2 2" xfId="27217" xr:uid="{B8996500-935D-4293-A520-6B68238C04D0}"/>
    <cellStyle name="20% - Ênfase5 5 2 7 3" xfId="19180" xr:uid="{0548044E-7198-4084-80CE-2BFADB76EF26}"/>
    <cellStyle name="20% - Ênfase5 5 2 8" xfId="8653" xr:uid="{400F8E02-4CE5-4831-91D8-878BCABD6F9F}"/>
    <cellStyle name="20% - Ênfase5 5 2 8 2" xfId="25202" xr:uid="{36DA0F56-3DC8-4739-B165-7AD2CA8402C7}"/>
    <cellStyle name="20% - Ênfase5 5 2 9" xfId="17152" xr:uid="{EC3A05B4-530B-4E06-8D6E-D7E65342FD77}"/>
    <cellStyle name="20% - Ênfase5 5 3" xfId="1378" xr:uid="{86B66694-2A0C-4722-A76C-0BD2CED1757C}"/>
    <cellStyle name="20% - Ênfase5 5 3 2" xfId="5468" xr:uid="{E706C361-3C90-413E-B54B-230746B95FB4}"/>
    <cellStyle name="20% - Ênfase5 5 3 2 2" xfId="13745" xr:uid="{B6D45D28-E2F4-455E-9981-C310144DD181}"/>
    <cellStyle name="20% - Ênfase5 5 3 2 2 2" xfId="30225" xr:uid="{0D4C4A9F-F7F2-459D-AE31-62EDCE8D78D1}"/>
    <cellStyle name="20% - Ênfase5 5 3 2 3" xfId="22188" xr:uid="{9514150B-FA9D-4538-AFAE-EE99631AD705}"/>
    <cellStyle name="20% - Ênfase5 5 3 3" xfId="7493" xr:uid="{4D0A1815-E330-4C21-8970-AA952ED09FD9}"/>
    <cellStyle name="20% - Ênfase5 5 3 3 2" xfId="15770" xr:uid="{8E23D5C5-F0B7-4D70-BFC4-4D9211825E26}"/>
    <cellStyle name="20% - Ênfase5 5 3 3 2 2" xfId="32225" xr:uid="{1AF1D14D-B3C9-4ED5-A4E5-84A53B1BDE86}"/>
    <cellStyle name="20% - Ênfase5 5 3 3 3" xfId="24188" xr:uid="{7E4DE9C3-A3D5-49FF-BA3C-314836FEA55A}"/>
    <cellStyle name="20% - Ênfase5 5 3 4" xfId="3434" xr:uid="{076F1D43-8693-4EF4-87A1-C1E75EB5EBDD}"/>
    <cellStyle name="20% - Ênfase5 5 3 4 2" xfId="11711" xr:uid="{A9B1A5B8-C4E2-4354-8078-58F309520065}"/>
    <cellStyle name="20% - Ênfase5 5 3 4 2 2" xfId="28221" xr:uid="{A0130C6F-21D4-4041-A3AD-78B54270A1A5}"/>
    <cellStyle name="20% - Ênfase5 5 3 4 3" xfId="20184" xr:uid="{89BD5288-1AF4-4BF9-B84F-CDCC0E75725D}"/>
    <cellStyle name="20% - Ênfase5 5 3 5" xfId="9662" xr:uid="{DF16EFF4-9289-4AC1-8930-485B872A3059}"/>
    <cellStyle name="20% - Ênfase5 5 3 5 2" xfId="26206" xr:uid="{99517081-7E57-4BA6-86DD-3F3A1940B301}"/>
    <cellStyle name="20% - Ênfase5 5 3 6" xfId="18167" xr:uid="{0EC5A732-C285-49FD-BDE0-5705EAE03D87}"/>
    <cellStyle name="20% - Ênfase5 5 4" xfId="869" xr:uid="{B896B00C-B511-40E7-85C4-CE0F0264C363}"/>
    <cellStyle name="20% - Ênfase5 5 4 2" xfId="4972" xr:uid="{F9A2BFEF-463D-44BC-92FD-D467977DE332}"/>
    <cellStyle name="20% - Ênfase5 5 4 2 2" xfId="13249" xr:uid="{EB74D589-01D1-44B0-B7CF-9AC953908A3E}"/>
    <cellStyle name="20% - Ênfase5 5 4 2 2 2" xfId="29729" xr:uid="{92839456-5359-4779-A68A-096EE37DE22D}"/>
    <cellStyle name="20% - Ênfase5 5 4 2 3" xfId="21692" xr:uid="{C0F22133-28F9-46AF-A632-A6A515DFDA90}"/>
    <cellStyle name="20% - Ênfase5 5 4 3" xfId="6997" xr:uid="{B0A96737-20BE-4153-B095-1902F7D2297F}"/>
    <cellStyle name="20% - Ênfase5 5 4 3 2" xfId="15274" xr:uid="{4AED751A-EA3A-4879-A530-8955E14D721D}"/>
    <cellStyle name="20% - Ênfase5 5 4 3 2 2" xfId="31729" xr:uid="{FA96F446-D995-4EA4-94C4-9EA1887FBB07}"/>
    <cellStyle name="20% - Ênfase5 5 4 3 3" xfId="23692" xr:uid="{146B3010-6859-4B04-84FA-E5FA81D40446}"/>
    <cellStyle name="20% - Ênfase5 5 4 4" xfId="2929" xr:uid="{CBB18001-3B0B-4191-B51A-4285E401E0CC}"/>
    <cellStyle name="20% - Ênfase5 5 4 4 2" xfId="11206" xr:uid="{BF410FC5-81E9-4C80-9AAB-DF4ED4B58608}"/>
    <cellStyle name="20% - Ênfase5 5 4 4 2 2" xfId="27717" xr:uid="{37D74235-1C0C-4F23-BF13-C7DB7D6B5E2B}"/>
    <cellStyle name="20% - Ênfase5 5 4 4 3" xfId="19680" xr:uid="{67844D74-A882-4369-A2C9-BA5811237EA0}"/>
    <cellStyle name="20% - Ênfase5 5 4 5" xfId="9158" xr:uid="{615CB2D8-794D-4FD8-B4F9-9D720F5C4A6A}"/>
    <cellStyle name="20% - Ênfase5 5 4 5 2" xfId="25702" xr:uid="{96B5133B-31B2-4802-954E-2CA529A4C079}"/>
    <cellStyle name="20% - Ênfase5 5 4 6" xfId="17660" xr:uid="{10933A22-319B-4B3E-AF92-8FFFAC360EB6}"/>
    <cellStyle name="20% - Ênfase5 5 5" xfId="1919" xr:uid="{189C8A7E-F202-47A6-8B53-EED1D9C965AA}"/>
    <cellStyle name="20% - Ênfase5 5 5 2" xfId="6005" xr:uid="{BBE818BA-0D6F-4D4C-AEC7-47189AE9D827}"/>
    <cellStyle name="20% - Ênfase5 5 5 2 2" xfId="14282" xr:uid="{A9392A3D-1DB4-46AD-BBC6-800724E554F5}"/>
    <cellStyle name="20% - Ênfase5 5 5 2 2 2" xfId="30737" xr:uid="{1192891D-7F48-4498-8B0C-B34FA77A8579}"/>
    <cellStyle name="20% - Ênfase5 5 5 2 3" xfId="22700" xr:uid="{635BA664-2B81-4E4A-95B8-836A99FD38A6}"/>
    <cellStyle name="20% - Ênfase5 5 5 3" xfId="8005" xr:uid="{B4E9B58C-0721-4B6B-94DD-FB9F31E18AA1}"/>
    <cellStyle name="20% - Ênfase5 5 5 3 2" xfId="16282" xr:uid="{4A77F1FD-6CBA-496C-B093-5AFC7108B9E3}"/>
    <cellStyle name="20% - Ênfase5 5 5 3 2 2" xfId="32737" xr:uid="{94EB5E64-5560-4E9E-843F-2CAB6EB31A40}"/>
    <cellStyle name="20% - Ênfase5 5 5 3 3" xfId="24700" xr:uid="{D3DDC73A-F940-4AD0-B68B-4C74C7E56D25}"/>
    <cellStyle name="20% - Ênfase5 5 5 4" xfId="3972" xr:uid="{0C16DF9D-94F3-4478-A774-73E841839430}"/>
    <cellStyle name="20% - Ênfase5 5 5 4 2" xfId="12249" xr:uid="{54B84376-9DDF-4068-A39A-9BA56D0AD011}"/>
    <cellStyle name="20% - Ênfase5 5 5 4 2 2" xfId="28734" xr:uid="{E95D3621-906E-4F32-9FF2-1A3D39334989}"/>
    <cellStyle name="20% - Ênfase5 5 5 4 3" xfId="20697" xr:uid="{6E638F44-F765-4E79-8CAB-D1341C7317E8}"/>
    <cellStyle name="20% - Ênfase5 5 5 5" xfId="10200" xr:uid="{B0F56FA0-51C5-4291-ACCA-448746F46355}"/>
    <cellStyle name="20% - Ênfase5 5 5 5 2" xfId="26719" xr:uid="{3AFC9EF8-2D72-4CFB-9E34-953086E85266}"/>
    <cellStyle name="20% - Ênfase5 5 5 6" xfId="18681" xr:uid="{2B0B215D-9174-4776-87AF-8CF5F5A65D5A}"/>
    <cellStyle name="20% - Ênfase5 5 6" xfId="4468" xr:uid="{1290AD58-271F-4E5F-8559-4184BC0F96A4}"/>
    <cellStyle name="20% - Ênfase5 5 6 2" xfId="12745" xr:uid="{44FD3464-56A8-495A-B345-88EAF1B477A9}"/>
    <cellStyle name="20% - Ênfase5 5 6 2 2" xfId="29230" xr:uid="{4181E267-5862-450C-B597-E294BEE0B6A4}"/>
    <cellStyle name="20% - Ênfase5 5 6 3" xfId="21193" xr:uid="{77B7C0A6-1B92-42D2-BA11-468A5E52E77B}"/>
    <cellStyle name="20% - Ênfase5 5 7" xfId="6499" xr:uid="{F43D39DE-8A54-4958-A777-BC8C02729276}"/>
    <cellStyle name="20% - Ênfase5 5 7 2" xfId="14776" xr:uid="{75B69E78-109A-4F35-8965-E061CCFDD91C}"/>
    <cellStyle name="20% - Ênfase5 5 7 2 2" xfId="31231" xr:uid="{0AE19683-E8A1-4F95-A9C6-4B7E9E623B86}"/>
    <cellStyle name="20% - Ênfase5 5 7 3" xfId="23194" xr:uid="{78581EF4-A3C5-4615-BB70-4A8FE5041E9E}"/>
    <cellStyle name="20% - Ênfase5 5 8" xfId="2420" xr:uid="{D1170B6C-6A18-414E-8D1B-BD8D285DAD0F}"/>
    <cellStyle name="20% - Ênfase5 5 8 2" xfId="10697" xr:uid="{FC984D16-9DA5-4854-9D83-1A342428E3B4}"/>
    <cellStyle name="20% - Ênfase5 5 8 2 2" xfId="27215" xr:uid="{81319975-E4EE-446C-91CE-D2A0C6952ED4}"/>
    <cellStyle name="20% - Ênfase5 5 8 3" xfId="19178" xr:uid="{AA225AA7-79C7-4BF1-B430-8FA0B0AB93E1}"/>
    <cellStyle name="20% - Ênfase5 5 9" xfId="8651" xr:uid="{1CAEA2E7-5071-4BB8-996F-E742D30DA07E}"/>
    <cellStyle name="20% - Ênfase5 5 9 2" xfId="25200" xr:uid="{D0D32D7E-3C63-44C1-ABE9-669D020BB02E}"/>
    <cellStyle name="20% - Ênfase5 6" xfId="295" xr:uid="{AFD358C2-587C-4187-888E-0492A569244D}"/>
    <cellStyle name="20% - Ênfase5 6 10" xfId="17154" xr:uid="{FD8A620B-727C-45C1-A727-44BC66783287}"/>
    <cellStyle name="20% - Ênfase5 6 2" xfId="297" xr:uid="{F0D25041-EE31-4E81-A2CB-37AACC835C10}"/>
    <cellStyle name="20% - Ênfase5 6 2 2" xfId="1384" xr:uid="{48A616D4-D581-4373-9980-D3D0237986AC}"/>
    <cellStyle name="20% - Ênfase5 6 2 2 2" xfId="5474" xr:uid="{12050BA8-6A1C-4933-A604-3B3DE3C6882A}"/>
    <cellStyle name="20% - Ênfase5 6 2 2 2 2" xfId="13751" xr:uid="{E138A7D2-815D-4885-BC1D-E6364F9CB564}"/>
    <cellStyle name="20% - Ênfase5 6 2 2 2 2 2" xfId="30231" xr:uid="{894838CB-DD4C-4DBE-98FD-5E5C69E67E5C}"/>
    <cellStyle name="20% - Ênfase5 6 2 2 2 3" xfId="22194" xr:uid="{6588AC5A-5241-490A-847C-D84948DE109D}"/>
    <cellStyle name="20% - Ênfase5 6 2 2 3" xfId="7499" xr:uid="{0B8581CB-050C-43EE-A80E-7D66C3017EDF}"/>
    <cellStyle name="20% - Ênfase5 6 2 2 3 2" xfId="15776" xr:uid="{5FB2C8A9-F2D9-4204-AE99-95C12922216D}"/>
    <cellStyle name="20% - Ênfase5 6 2 2 3 2 2" xfId="32231" xr:uid="{4E808DF9-71A7-47E2-AD5A-C5EBAF429C48}"/>
    <cellStyle name="20% - Ênfase5 6 2 2 3 3" xfId="24194" xr:uid="{EA0FF59B-B355-4365-9120-6B7B034D2F3B}"/>
    <cellStyle name="20% - Ênfase5 6 2 2 4" xfId="3440" xr:uid="{23F5C3E1-37AF-4529-A946-4A671ECD4AAF}"/>
    <cellStyle name="20% - Ênfase5 6 2 2 4 2" xfId="11717" xr:uid="{57003B40-A24C-44B4-B965-126E58994C6A}"/>
    <cellStyle name="20% - Ênfase5 6 2 2 4 2 2" xfId="28227" xr:uid="{4B3C2725-2904-4953-9569-94A70F8E888B}"/>
    <cellStyle name="20% - Ênfase5 6 2 2 4 3" xfId="20190" xr:uid="{D1FC097C-E223-4E23-8FE4-1E21D91A7CF5}"/>
    <cellStyle name="20% - Ênfase5 6 2 2 5" xfId="9668" xr:uid="{A38D3818-112B-41DD-BE71-C4F002AA9F32}"/>
    <cellStyle name="20% - Ênfase5 6 2 2 5 2" xfId="26212" xr:uid="{AB1CFBD7-36E2-4602-A25F-9DA2F3C7F9DA}"/>
    <cellStyle name="20% - Ênfase5 6 2 2 6" xfId="18173" xr:uid="{D2AE8FBA-0A94-492E-8C41-4369E43D6114}"/>
    <cellStyle name="20% - Ênfase5 6 2 3" xfId="875" xr:uid="{E17A7986-1306-44C2-9DF7-0E349E1B785C}"/>
    <cellStyle name="20% - Ênfase5 6 2 3 2" xfId="4978" xr:uid="{B71B39ED-5772-45AA-AA27-4F5AA2978E9F}"/>
    <cellStyle name="20% - Ênfase5 6 2 3 2 2" xfId="13255" xr:uid="{8A1854D9-18F2-451B-8E60-DD8E22FFD67A}"/>
    <cellStyle name="20% - Ênfase5 6 2 3 2 2 2" xfId="29735" xr:uid="{94B49543-5DE0-4215-846A-42A986BCDF8D}"/>
    <cellStyle name="20% - Ênfase5 6 2 3 2 3" xfId="21698" xr:uid="{E0D403AE-A280-43F0-91EE-A5AF7E6F0D6E}"/>
    <cellStyle name="20% - Ênfase5 6 2 3 3" xfId="7003" xr:uid="{58352B43-FE0E-4F7F-9A0C-B8BE186AC9FC}"/>
    <cellStyle name="20% - Ênfase5 6 2 3 3 2" xfId="15280" xr:uid="{612C9217-1E34-4DD3-9D4D-130455A57CA8}"/>
    <cellStyle name="20% - Ênfase5 6 2 3 3 2 2" xfId="31735" xr:uid="{FAA68AB8-1264-4D9B-A226-EBAB2C2EB2B4}"/>
    <cellStyle name="20% - Ênfase5 6 2 3 3 3" xfId="23698" xr:uid="{6BD8D7FB-987E-458D-94ED-9D101B89844E}"/>
    <cellStyle name="20% - Ênfase5 6 2 3 4" xfId="2935" xr:uid="{6C859A49-9E3E-473A-A647-32762EDC33B5}"/>
    <cellStyle name="20% - Ênfase5 6 2 3 4 2" xfId="11212" xr:uid="{8ACAAD19-4588-4F83-B852-F5CB7D2974CA}"/>
    <cellStyle name="20% - Ênfase5 6 2 3 4 2 2" xfId="27723" xr:uid="{5D5730A2-D65E-43FD-AE88-FABDB6E5AA1A}"/>
    <cellStyle name="20% - Ênfase5 6 2 3 4 3" xfId="19686" xr:uid="{84B56FF0-2C4F-43F3-A36B-00118FDB32C8}"/>
    <cellStyle name="20% - Ênfase5 6 2 3 5" xfId="9164" xr:uid="{B8AA44A1-C3E5-4957-9B53-2F261E531130}"/>
    <cellStyle name="20% - Ênfase5 6 2 3 5 2" xfId="25708" xr:uid="{25D97248-B3F5-48A2-9A84-AC1558D3941D}"/>
    <cellStyle name="20% - Ênfase5 6 2 3 6" xfId="17666" xr:uid="{DC6712B8-2A91-4EB2-8ACB-BB38CA98F2A8}"/>
    <cellStyle name="20% - Ênfase5 6 2 4" xfId="1925" xr:uid="{6F2B2975-A7A8-48B2-AAFA-D3DC2DF05F54}"/>
    <cellStyle name="20% - Ênfase5 6 2 4 2" xfId="6011" xr:uid="{CF4A0B92-5721-46C7-9F5F-989CFD01A8EA}"/>
    <cellStyle name="20% - Ênfase5 6 2 4 2 2" xfId="14288" xr:uid="{595F537C-0DDA-4ED2-9F50-5056B902B966}"/>
    <cellStyle name="20% - Ênfase5 6 2 4 2 2 2" xfId="30743" xr:uid="{51C999B1-A1CF-4BF1-BB84-21CC9FDD5E8E}"/>
    <cellStyle name="20% - Ênfase5 6 2 4 2 3" xfId="22706" xr:uid="{38EA94AA-A368-4F8E-B50A-BEEEDDA44E6A}"/>
    <cellStyle name="20% - Ênfase5 6 2 4 3" xfId="8011" xr:uid="{547FADC5-FF7F-4BF4-8824-08AC71147F95}"/>
    <cellStyle name="20% - Ênfase5 6 2 4 3 2" xfId="16288" xr:uid="{7553C7F3-6672-431D-808C-3505323A909B}"/>
    <cellStyle name="20% - Ênfase5 6 2 4 3 2 2" xfId="32743" xr:uid="{B3B3D115-FBC3-4176-A702-4AC33FC2A73D}"/>
    <cellStyle name="20% - Ênfase5 6 2 4 3 3" xfId="24706" xr:uid="{97676602-ECD8-45C4-B446-B245A6D404BD}"/>
    <cellStyle name="20% - Ênfase5 6 2 4 4" xfId="3978" xr:uid="{68F73762-45B1-4454-8A44-44541E860ACE}"/>
    <cellStyle name="20% - Ênfase5 6 2 4 4 2" xfId="12255" xr:uid="{4DF9556D-9346-4CA4-A793-5514FEC70E4A}"/>
    <cellStyle name="20% - Ênfase5 6 2 4 4 2 2" xfId="28740" xr:uid="{30B496B1-419D-4CE5-9D98-6BA2F1FB2BCE}"/>
    <cellStyle name="20% - Ênfase5 6 2 4 4 3" xfId="20703" xr:uid="{EA8BE645-5E13-42A1-983F-E6574DAADC6E}"/>
    <cellStyle name="20% - Ênfase5 6 2 4 5" xfId="10206" xr:uid="{AF2BE5CB-9CD7-4907-AFED-911D41D772FB}"/>
    <cellStyle name="20% - Ênfase5 6 2 4 5 2" xfId="26725" xr:uid="{1744E298-943F-4E85-852B-DB9684D247B8}"/>
    <cellStyle name="20% - Ênfase5 6 2 4 6" xfId="18687" xr:uid="{931AE521-5FA3-4D9C-9BB9-30098CD556F7}"/>
    <cellStyle name="20% - Ênfase5 6 2 5" xfId="4474" xr:uid="{B3FC5145-9614-419B-9F83-CE26022EB839}"/>
    <cellStyle name="20% - Ênfase5 6 2 5 2" xfId="12751" xr:uid="{4B26C56B-3C33-43BA-A302-C1A905B4876A}"/>
    <cellStyle name="20% - Ênfase5 6 2 5 2 2" xfId="29236" xr:uid="{F913BAC3-509E-4A63-BDC4-6169BFA7E77B}"/>
    <cellStyle name="20% - Ênfase5 6 2 5 3" xfId="21199" xr:uid="{FA6BDFB8-BC68-49E0-9AB4-781E52C9975B}"/>
    <cellStyle name="20% - Ênfase5 6 2 6" xfId="6505" xr:uid="{B82F0D8B-ECA2-41C8-AAA4-44E56AF67BA3}"/>
    <cellStyle name="20% - Ênfase5 6 2 6 2" xfId="14782" xr:uid="{5F3A12FD-0282-432A-B7D2-D743D067D246}"/>
    <cellStyle name="20% - Ênfase5 6 2 6 2 2" xfId="31237" xr:uid="{4A54B9C1-7E06-491A-8EF1-995327229562}"/>
    <cellStyle name="20% - Ênfase5 6 2 6 3" xfId="23200" xr:uid="{77AE75DA-407E-4AD4-8600-830B1D7D4305}"/>
    <cellStyle name="20% - Ênfase5 6 2 7" xfId="2426" xr:uid="{D1106899-3BD2-4077-A62B-A9B33C2BED70}"/>
    <cellStyle name="20% - Ênfase5 6 2 7 2" xfId="10703" xr:uid="{6A125156-8CAE-4216-B1DC-8E88F3CB2876}"/>
    <cellStyle name="20% - Ênfase5 6 2 7 2 2" xfId="27221" xr:uid="{D8EE848E-AE29-4A66-9A4F-C46FAEC7E876}"/>
    <cellStyle name="20% - Ênfase5 6 2 7 3" xfId="19184" xr:uid="{338C2A5A-C5DE-4534-9184-130E241F8FE5}"/>
    <cellStyle name="20% - Ênfase5 6 2 8" xfId="8657" xr:uid="{B3A01CDE-2CB4-487D-A50D-9813A4C8327C}"/>
    <cellStyle name="20% - Ênfase5 6 2 8 2" xfId="25206" xr:uid="{9FEF61FF-8573-46AF-81DD-95F39324A07B}"/>
    <cellStyle name="20% - Ênfase5 6 2 9" xfId="17156" xr:uid="{F1810E12-BC6E-4331-B008-5E1A284C4927}"/>
    <cellStyle name="20% - Ênfase5 6 3" xfId="1382" xr:uid="{8F433EC8-7FDB-499D-AB25-4AB5BA5E3557}"/>
    <cellStyle name="20% - Ênfase5 6 3 2" xfId="5472" xr:uid="{D15529E8-2D3B-4C4C-884E-C557074AF77B}"/>
    <cellStyle name="20% - Ênfase5 6 3 2 2" xfId="13749" xr:uid="{86FE4892-EB01-4BBC-9C69-5F0C99408E44}"/>
    <cellStyle name="20% - Ênfase5 6 3 2 2 2" xfId="30229" xr:uid="{6F5C2FD2-FF46-4249-AA80-60BB884E7662}"/>
    <cellStyle name="20% - Ênfase5 6 3 2 3" xfId="22192" xr:uid="{C94D7704-494A-4054-83DC-BDB3D6547AE6}"/>
    <cellStyle name="20% - Ênfase5 6 3 3" xfId="7497" xr:uid="{A3115F40-F2D2-4210-A589-AEF29F5A6E05}"/>
    <cellStyle name="20% - Ênfase5 6 3 3 2" xfId="15774" xr:uid="{8CE655D1-CD60-41DB-AA93-B45F8CC28E3E}"/>
    <cellStyle name="20% - Ênfase5 6 3 3 2 2" xfId="32229" xr:uid="{A8D23748-B495-48DA-BB77-45A382FFC094}"/>
    <cellStyle name="20% - Ênfase5 6 3 3 3" xfId="24192" xr:uid="{8B622E09-6660-4C17-9526-796C0E9C9D4F}"/>
    <cellStyle name="20% - Ênfase5 6 3 4" xfId="3438" xr:uid="{468C0F51-206A-4564-B0D2-2C159533CEC0}"/>
    <cellStyle name="20% - Ênfase5 6 3 4 2" xfId="11715" xr:uid="{5D218DE5-E5B2-4C4F-B860-9A1D7CEE97BB}"/>
    <cellStyle name="20% - Ênfase5 6 3 4 2 2" xfId="28225" xr:uid="{EF177994-9EB6-4CEF-B840-D740E0028E99}"/>
    <cellStyle name="20% - Ênfase5 6 3 4 3" xfId="20188" xr:uid="{00D2293B-D8F1-43A2-AA7F-048D4A83B330}"/>
    <cellStyle name="20% - Ênfase5 6 3 5" xfId="9666" xr:uid="{0DA9FF43-FE74-4A86-B181-EB159E9A97E5}"/>
    <cellStyle name="20% - Ênfase5 6 3 5 2" xfId="26210" xr:uid="{2A3FEFD8-4AC4-4335-AB7B-9A947FD054A9}"/>
    <cellStyle name="20% - Ênfase5 6 3 6" xfId="18171" xr:uid="{3243DE12-2E1C-4293-B2C8-58E18606FB55}"/>
    <cellStyle name="20% - Ênfase5 6 4" xfId="873" xr:uid="{2AD4615F-31F0-4336-8D36-6848A4E96D7F}"/>
    <cellStyle name="20% - Ênfase5 6 4 2" xfId="4976" xr:uid="{D2CB1931-C939-4AF7-B69D-3A70AA9C2782}"/>
    <cellStyle name="20% - Ênfase5 6 4 2 2" xfId="13253" xr:uid="{B0544FE3-A41A-46F5-8CB4-57AB0D9DE650}"/>
    <cellStyle name="20% - Ênfase5 6 4 2 2 2" xfId="29733" xr:uid="{29BDCBDE-9C32-4222-8BBF-36F157AF0D1C}"/>
    <cellStyle name="20% - Ênfase5 6 4 2 3" xfId="21696" xr:uid="{529B1B7D-7E45-4ADF-9713-8B7534A3D2CD}"/>
    <cellStyle name="20% - Ênfase5 6 4 3" xfId="7001" xr:uid="{9F4DBE9D-7CA9-4320-8A45-7A625855A788}"/>
    <cellStyle name="20% - Ênfase5 6 4 3 2" xfId="15278" xr:uid="{95C0AED3-D9E1-4694-B5A3-35EDED13E000}"/>
    <cellStyle name="20% - Ênfase5 6 4 3 2 2" xfId="31733" xr:uid="{C148D0AE-1FD2-40F1-8851-72F561F42167}"/>
    <cellStyle name="20% - Ênfase5 6 4 3 3" xfId="23696" xr:uid="{1BDC9927-0098-4A9F-8675-AE4088E20B28}"/>
    <cellStyle name="20% - Ênfase5 6 4 4" xfId="2933" xr:uid="{30500D64-D9DF-478C-9367-FF96064BC3C2}"/>
    <cellStyle name="20% - Ênfase5 6 4 4 2" xfId="11210" xr:uid="{36E2A6FA-7187-44F0-8FE3-CF2199EC227C}"/>
    <cellStyle name="20% - Ênfase5 6 4 4 2 2" xfId="27721" xr:uid="{C0C1911C-A213-4DA7-A16F-9A35A6F7D8C7}"/>
    <cellStyle name="20% - Ênfase5 6 4 4 3" xfId="19684" xr:uid="{391AE537-BBD2-4A3B-93FD-568350D6F885}"/>
    <cellStyle name="20% - Ênfase5 6 4 5" xfId="9162" xr:uid="{A9CBA8A6-B4FA-4783-9F0E-77EDB768625E}"/>
    <cellStyle name="20% - Ênfase5 6 4 5 2" xfId="25706" xr:uid="{8C642777-3A92-49D6-B39E-A9F9093B13C8}"/>
    <cellStyle name="20% - Ênfase5 6 4 6" xfId="17664" xr:uid="{6FB5F6CA-522F-493B-AA42-E19500B46BE1}"/>
    <cellStyle name="20% - Ênfase5 6 5" xfId="1923" xr:uid="{715BC41D-9F4E-4231-8DBF-00DA5D9F21FA}"/>
    <cellStyle name="20% - Ênfase5 6 5 2" xfId="6009" xr:uid="{6E1A2D0E-54C3-420B-85E8-0CB3D88DA7A8}"/>
    <cellStyle name="20% - Ênfase5 6 5 2 2" xfId="14286" xr:uid="{8A90EC79-CBE4-47A5-8394-E07FE93D0534}"/>
    <cellStyle name="20% - Ênfase5 6 5 2 2 2" xfId="30741" xr:uid="{E76FC89F-58BD-4557-A9C1-710C71DEE26C}"/>
    <cellStyle name="20% - Ênfase5 6 5 2 3" xfId="22704" xr:uid="{AD94951B-974C-4537-AB40-B15A289C350E}"/>
    <cellStyle name="20% - Ênfase5 6 5 3" xfId="8009" xr:uid="{FDB8F4B4-F377-40D8-AB48-E94A2EB79835}"/>
    <cellStyle name="20% - Ênfase5 6 5 3 2" xfId="16286" xr:uid="{E774F8E9-4BE9-4E25-A209-1D94B6F2B68C}"/>
    <cellStyle name="20% - Ênfase5 6 5 3 2 2" xfId="32741" xr:uid="{86FF13EA-66B1-4798-B214-1643D3961C24}"/>
    <cellStyle name="20% - Ênfase5 6 5 3 3" xfId="24704" xr:uid="{12FB52DF-1C2F-493A-8357-6F7DB7D46591}"/>
    <cellStyle name="20% - Ênfase5 6 5 4" xfId="3976" xr:uid="{C6AF5107-A883-4CA1-81A9-73EE5BB94225}"/>
    <cellStyle name="20% - Ênfase5 6 5 4 2" xfId="12253" xr:uid="{3FCB9B68-577D-4C72-9789-8F00DB05EDDE}"/>
    <cellStyle name="20% - Ênfase5 6 5 4 2 2" xfId="28738" xr:uid="{4B4DF634-4C81-45DF-8004-AFDA712F11FF}"/>
    <cellStyle name="20% - Ênfase5 6 5 4 3" xfId="20701" xr:uid="{5AB250BF-70E3-4D28-B739-29B3B1491FE0}"/>
    <cellStyle name="20% - Ênfase5 6 5 5" xfId="10204" xr:uid="{AC621289-65A4-479A-B320-CD6B1DB021D8}"/>
    <cellStyle name="20% - Ênfase5 6 5 5 2" xfId="26723" xr:uid="{4B68B9EF-D2E0-479A-8A47-B8D185C7311D}"/>
    <cellStyle name="20% - Ênfase5 6 5 6" xfId="18685" xr:uid="{DA6CC791-8F28-416C-B8B8-0AD3B37CE8EB}"/>
    <cellStyle name="20% - Ênfase5 6 6" xfId="4472" xr:uid="{100F92F2-3327-443B-BE0D-7A88955E83E1}"/>
    <cellStyle name="20% - Ênfase5 6 6 2" xfId="12749" xr:uid="{6AF9B228-B027-4787-9164-BF01A74EDC1E}"/>
    <cellStyle name="20% - Ênfase5 6 6 2 2" xfId="29234" xr:uid="{D8D55B01-1D8A-4DC9-90C2-E608F3D11A81}"/>
    <cellStyle name="20% - Ênfase5 6 6 3" xfId="21197" xr:uid="{8D18F879-ED00-4D66-9AE0-D6ADA46A2E2F}"/>
    <cellStyle name="20% - Ênfase5 6 7" xfId="6503" xr:uid="{9954ADEF-6F0C-4AD3-AB80-CCE59DDE2B83}"/>
    <cellStyle name="20% - Ênfase5 6 7 2" xfId="14780" xr:uid="{F6CD8265-B34A-4CE1-8DCB-3B24A0BBFCE8}"/>
    <cellStyle name="20% - Ênfase5 6 7 2 2" xfId="31235" xr:uid="{A67B3485-1AEA-4C8C-B874-72A37A9E4ABB}"/>
    <cellStyle name="20% - Ênfase5 6 7 3" xfId="23198" xr:uid="{C59AD0AE-4298-4301-9AFE-7C37D3116749}"/>
    <cellStyle name="20% - Ênfase5 6 8" xfId="2424" xr:uid="{FE6B5993-64E1-452B-8BD8-88C4207BFB2D}"/>
    <cellStyle name="20% - Ênfase5 6 8 2" xfId="10701" xr:uid="{D311C0B8-C963-4ED4-AA96-2A1429F44231}"/>
    <cellStyle name="20% - Ênfase5 6 8 2 2" xfId="27219" xr:uid="{1AEDB6AC-5705-48BE-A376-F43A8C24A21A}"/>
    <cellStyle name="20% - Ênfase5 6 8 3" xfId="19182" xr:uid="{3B546126-2471-4627-A8D7-3D455C2B991D}"/>
    <cellStyle name="20% - Ênfase5 6 9" xfId="8655" xr:uid="{7184BA5A-3C8E-4923-A713-D3DA379F012F}"/>
    <cellStyle name="20% - Ênfase5 6 9 2" xfId="25204" xr:uid="{DE9F6AEB-4C3A-44EE-8C45-C8716C8F4E9C}"/>
    <cellStyle name="20% - Ênfase5 7" xfId="166" xr:uid="{DE30A049-06E2-4F81-B472-284C18976D51}"/>
    <cellStyle name="20% - Ênfase5 7 10" xfId="17032" xr:uid="{9D553993-204E-4B02-82B2-DE0ECBC0BD2A}"/>
    <cellStyle name="20% - Ênfase5 7 2" xfId="299" xr:uid="{8954A209-0C37-4A7B-930F-E614D0B0F0D1}"/>
    <cellStyle name="20% - Ênfase5 7 2 2" xfId="1386" xr:uid="{D2698DD1-D3B8-4AE5-87BF-A13E91542F34}"/>
    <cellStyle name="20% - Ênfase5 7 2 2 2" xfId="5476" xr:uid="{6823D7CF-1A35-4BA5-B2D5-42C983856763}"/>
    <cellStyle name="20% - Ênfase5 7 2 2 2 2" xfId="13753" xr:uid="{A746BA68-ADC1-4382-B78F-968C2D928E4F}"/>
    <cellStyle name="20% - Ênfase5 7 2 2 2 2 2" xfId="30233" xr:uid="{BFAF9708-2A14-432A-9EB8-715F39EB4AF4}"/>
    <cellStyle name="20% - Ênfase5 7 2 2 2 3" xfId="22196" xr:uid="{B74DA061-9A4D-456B-929F-8B226B645DE7}"/>
    <cellStyle name="20% - Ênfase5 7 2 2 3" xfId="7501" xr:uid="{D2B3671D-51D7-46DC-8841-EC0762055B87}"/>
    <cellStyle name="20% - Ênfase5 7 2 2 3 2" xfId="15778" xr:uid="{D0000566-97B6-4946-8B4A-FE6B3BF5C22C}"/>
    <cellStyle name="20% - Ênfase5 7 2 2 3 2 2" xfId="32233" xr:uid="{C4995A62-EC83-4D55-BF7E-202678A8F6CD}"/>
    <cellStyle name="20% - Ênfase5 7 2 2 3 3" xfId="24196" xr:uid="{E2372248-3E80-47EF-A146-9102F012AB92}"/>
    <cellStyle name="20% - Ênfase5 7 2 2 4" xfId="3442" xr:uid="{CE1CE12E-5837-4A7A-A8BA-0E18E4264231}"/>
    <cellStyle name="20% - Ênfase5 7 2 2 4 2" xfId="11719" xr:uid="{84A5EF4E-EB17-427D-9C90-6271B09D0E3A}"/>
    <cellStyle name="20% - Ênfase5 7 2 2 4 2 2" xfId="28229" xr:uid="{0633C4AE-8B2F-42D4-89D0-5EE49333F578}"/>
    <cellStyle name="20% - Ênfase5 7 2 2 4 3" xfId="20192" xr:uid="{51C936AF-25FC-479E-BD76-A7FD5150C8FA}"/>
    <cellStyle name="20% - Ênfase5 7 2 2 5" xfId="9670" xr:uid="{C4A9E4D6-D1E6-4B52-90CC-9086C37224FC}"/>
    <cellStyle name="20% - Ênfase5 7 2 2 5 2" xfId="26214" xr:uid="{C615353D-7E37-4140-AB8B-09B1EB1F0B41}"/>
    <cellStyle name="20% - Ênfase5 7 2 2 6" xfId="18175" xr:uid="{DBD872B1-A4FD-4036-B116-AB2D12B87CEB}"/>
    <cellStyle name="20% - Ênfase5 7 2 3" xfId="877" xr:uid="{14F5F45F-8130-4114-BE78-DC0E00A86525}"/>
    <cellStyle name="20% - Ênfase5 7 2 3 2" xfId="4980" xr:uid="{5AE7B6AB-DF35-4AFC-AE2E-7CA2105E4B77}"/>
    <cellStyle name="20% - Ênfase5 7 2 3 2 2" xfId="13257" xr:uid="{3232D073-DDFB-4EC0-B74F-80031C83E079}"/>
    <cellStyle name="20% - Ênfase5 7 2 3 2 2 2" xfId="29737" xr:uid="{BDE8E704-B555-40F2-9D77-54B65E90C58D}"/>
    <cellStyle name="20% - Ênfase5 7 2 3 2 3" xfId="21700" xr:uid="{79037427-5E3A-423C-BB5B-5F1835FD0FBE}"/>
    <cellStyle name="20% - Ênfase5 7 2 3 3" xfId="7005" xr:uid="{EF49C47A-4E81-4CD9-B181-1FF48B91B844}"/>
    <cellStyle name="20% - Ênfase5 7 2 3 3 2" xfId="15282" xr:uid="{2A12214A-DA23-4896-85BC-628005491C0A}"/>
    <cellStyle name="20% - Ênfase5 7 2 3 3 2 2" xfId="31737" xr:uid="{A4202A87-598F-4B3C-BDA8-9C689E0185EC}"/>
    <cellStyle name="20% - Ênfase5 7 2 3 3 3" xfId="23700" xr:uid="{33BFC3E1-934F-4898-A850-EC9733D2DC98}"/>
    <cellStyle name="20% - Ênfase5 7 2 3 4" xfId="2937" xr:uid="{AE24F368-023B-4378-913B-BCFDFB5D5CBD}"/>
    <cellStyle name="20% - Ênfase5 7 2 3 4 2" xfId="11214" xr:uid="{D4DBFDF0-C3BC-4E38-B29C-B029E788A998}"/>
    <cellStyle name="20% - Ênfase5 7 2 3 4 2 2" xfId="27725" xr:uid="{A329F7AE-EE67-498D-AC81-B5A11552B95A}"/>
    <cellStyle name="20% - Ênfase5 7 2 3 4 3" xfId="19688" xr:uid="{1A60206E-65BA-44C9-990F-41A3AC470368}"/>
    <cellStyle name="20% - Ênfase5 7 2 3 5" xfId="9166" xr:uid="{53EC9F1C-36DA-4694-B193-8B73B7D57BB3}"/>
    <cellStyle name="20% - Ênfase5 7 2 3 5 2" xfId="25710" xr:uid="{78B02D9E-256E-4550-B159-0482068B187B}"/>
    <cellStyle name="20% - Ênfase5 7 2 3 6" xfId="17668" xr:uid="{71F230B6-8F13-4074-949A-D37DC7A22DA1}"/>
    <cellStyle name="20% - Ênfase5 7 2 4" xfId="1927" xr:uid="{5C3DE46A-3D95-471F-9906-CC2BF2F1910A}"/>
    <cellStyle name="20% - Ênfase5 7 2 4 2" xfId="6013" xr:uid="{34D47ED0-B6FA-4386-AFE6-AD5927C86BD6}"/>
    <cellStyle name="20% - Ênfase5 7 2 4 2 2" xfId="14290" xr:uid="{EFF57FAC-D86C-409C-92E7-7F965622E469}"/>
    <cellStyle name="20% - Ênfase5 7 2 4 2 2 2" xfId="30745" xr:uid="{BEC9F8C6-BB93-46E5-A568-BA6BC1D0550F}"/>
    <cellStyle name="20% - Ênfase5 7 2 4 2 3" xfId="22708" xr:uid="{C8D582A7-0C68-429E-9EAC-0EABB7D3E24A}"/>
    <cellStyle name="20% - Ênfase5 7 2 4 3" xfId="8013" xr:uid="{A3D12A76-CDA1-4B68-920F-BFF54BEEE5AE}"/>
    <cellStyle name="20% - Ênfase5 7 2 4 3 2" xfId="16290" xr:uid="{755CA1AB-04C5-47B0-990E-279724A7D0DD}"/>
    <cellStyle name="20% - Ênfase5 7 2 4 3 2 2" xfId="32745" xr:uid="{8F6216C7-0035-47E3-B81B-E19043263437}"/>
    <cellStyle name="20% - Ênfase5 7 2 4 3 3" xfId="24708" xr:uid="{ACF0B88C-3005-4834-98C2-9AF65588B5F9}"/>
    <cellStyle name="20% - Ênfase5 7 2 4 4" xfId="3980" xr:uid="{BF4E6EB8-A517-47AE-AAA8-88DD1D2D4710}"/>
    <cellStyle name="20% - Ênfase5 7 2 4 4 2" xfId="12257" xr:uid="{0F3200A1-BE9F-434F-9393-FFF46363F5ED}"/>
    <cellStyle name="20% - Ênfase5 7 2 4 4 2 2" xfId="28742" xr:uid="{81C980D4-8DA8-4DF0-AF44-64329674EA1F}"/>
    <cellStyle name="20% - Ênfase5 7 2 4 4 3" xfId="20705" xr:uid="{D7D4E8B7-195F-4C1F-9D06-6D8AB5EBB62D}"/>
    <cellStyle name="20% - Ênfase5 7 2 4 5" xfId="10208" xr:uid="{708F02AD-3FF6-4B19-8C31-E362C9CC612C}"/>
    <cellStyle name="20% - Ênfase5 7 2 4 5 2" xfId="26727" xr:uid="{63F61BA4-63A0-4BBD-9B1C-D027A0E9A257}"/>
    <cellStyle name="20% - Ênfase5 7 2 4 6" xfId="18689" xr:uid="{0FE3A1DC-26B9-454B-BA65-E09FAAEB4D75}"/>
    <cellStyle name="20% - Ênfase5 7 2 5" xfId="4476" xr:uid="{7A3F3483-B665-4891-93CA-C6A75EA03346}"/>
    <cellStyle name="20% - Ênfase5 7 2 5 2" xfId="12753" xr:uid="{E1910A8D-7B58-40E9-87EC-C4E8DFD62D07}"/>
    <cellStyle name="20% - Ênfase5 7 2 5 2 2" xfId="29238" xr:uid="{83BFCEE0-8A3F-46AC-8B12-8B497DDD886D}"/>
    <cellStyle name="20% - Ênfase5 7 2 5 3" xfId="21201" xr:uid="{38ED26F2-5586-4822-8B0D-7BBA7263508B}"/>
    <cellStyle name="20% - Ênfase5 7 2 6" xfId="6507" xr:uid="{11481FBA-6B7D-4B6B-9BAF-A57C69846556}"/>
    <cellStyle name="20% - Ênfase5 7 2 6 2" xfId="14784" xr:uid="{A21146BF-EAC4-40EF-8A5F-BBFD8B30000E}"/>
    <cellStyle name="20% - Ênfase5 7 2 6 2 2" xfId="31239" xr:uid="{394324F6-E994-42B7-A611-A005E74FCA31}"/>
    <cellStyle name="20% - Ênfase5 7 2 6 3" xfId="23202" xr:uid="{DE1913BD-8135-4A62-9B57-3D3CBA6D6AAA}"/>
    <cellStyle name="20% - Ênfase5 7 2 7" xfId="2428" xr:uid="{FAFC5E91-13D1-47AE-AC40-802C06C9AA76}"/>
    <cellStyle name="20% - Ênfase5 7 2 7 2" xfId="10705" xr:uid="{ED273687-999B-440B-9E73-75E01BA4E326}"/>
    <cellStyle name="20% - Ênfase5 7 2 7 2 2" xfId="27223" xr:uid="{DFE6E6E6-F315-49C1-8AE0-16F6CE21F38A}"/>
    <cellStyle name="20% - Ênfase5 7 2 7 3" xfId="19186" xr:uid="{FF761FDA-FC38-474A-8570-7BCDAB31944E}"/>
    <cellStyle name="20% - Ênfase5 7 2 8" xfId="8659" xr:uid="{FB079D44-F744-4230-9CF3-4CF2CB7DB271}"/>
    <cellStyle name="20% - Ênfase5 7 2 8 2" xfId="25208" xr:uid="{5BFB356A-D6B3-4CE4-B4CC-D96AF464A0AC}"/>
    <cellStyle name="20% - Ênfase5 7 2 9" xfId="17158" xr:uid="{50E6CB34-7647-4970-B55B-F0AAE19E8EB3}"/>
    <cellStyle name="20% - Ênfase5 7 3" xfId="1260" xr:uid="{037D5F86-749C-4B02-9F98-6441648D7A7D}"/>
    <cellStyle name="20% - Ênfase5 7 3 2" xfId="5351" xr:uid="{BCCEAFBB-036D-4626-9253-C22EA0CFF981}"/>
    <cellStyle name="20% - Ênfase5 7 3 2 2" xfId="13628" xr:uid="{E4401825-18CA-4DF4-A3B9-BC83D58FCBB4}"/>
    <cellStyle name="20% - Ênfase5 7 3 2 2 2" xfId="30108" xr:uid="{EC9A4516-C3A3-4D65-B5AC-FC28E1639D46}"/>
    <cellStyle name="20% - Ênfase5 7 3 2 3" xfId="22071" xr:uid="{7C018A20-6AB4-4B14-A899-1ED6DCA7DDE9}"/>
    <cellStyle name="20% - Ênfase5 7 3 3" xfId="7376" xr:uid="{1A7619EF-9743-43D3-92C6-E24B1DDAF9BD}"/>
    <cellStyle name="20% - Ênfase5 7 3 3 2" xfId="15653" xr:uid="{6EABA46E-E046-464B-A8D6-0C0991B56682}"/>
    <cellStyle name="20% - Ênfase5 7 3 3 2 2" xfId="32108" xr:uid="{146AAF5A-41A2-4869-96D8-23FC07E9110A}"/>
    <cellStyle name="20% - Ênfase5 7 3 3 3" xfId="24071" xr:uid="{7EEFDB20-9851-45B9-B54E-CCAA61069776}"/>
    <cellStyle name="20% - Ênfase5 7 3 4" xfId="3316" xr:uid="{29CE40EE-0F02-46D1-9075-1C8841832E2E}"/>
    <cellStyle name="20% - Ênfase5 7 3 4 2" xfId="11593" xr:uid="{59DDE3D3-D2A3-4B75-8BB8-EC32F323F6B1}"/>
    <cellStyle name="20% - Ênfase5 7 3 4 2 2" xfId="28103" xr:uid="{CD3453B1-3B35-411A-9937-FCB399E163BF}"/>
    <cellStyle name="20% - Ênfase5 7 3 4 3" xfId="20066" xr:uid="{13F3A808-3A10-4723-BE79-7EDBBA0D3517}"/>
    <cellStyle name="20% - Ênfase5 7 3 5" xfId="9544" xr:uid="{8A34A729-4D53-48AE-9CB7-F33CEF4625AD}"/>
    <cellStyle name="20% - Ênfase5 7 3 5 2" xfId="26088" xr:uid="{1177E159-F940-4B81-8E1D-A9A79E9DCA3A}"/>
    <cellStyle name="20% - Ênfase5 7 3 6" xfId="18049" xr:uid="{753265E0-1E98-46B5-AEF2-A2884E040BC7}"/>
    <cellStyle name="20% - Ênfase5 7 4" xfId="751" xr:uid="{EAAEAAF0-7DA8-4C16-95EA-764D4FA96EB8}"/>
    <cellStyle name="20% - Ênfase5 7 4 2" xfId="4855" xr:uid="{236D7AC4-D503-439C-9056-95752734415C}"/>
    <cellStyle name="20% - Ênfase5 7 4 2 2" xfId="13132" xr:uid="{491FDB3E-B334-490E-9814-E72CF59634F4}"/>
    <cellStyle name="20% - Ênfase5 7 4 2 2 2" xfId="29612" xr:uid="{23541AE5-152E-4EFE-BFE0-16B73100F236}"/>
    <cellStyle name="20% - Ênfase5 7 4 2 3" xfId="21575" xr:uid="{B96B5263-4318-4CD4-A61C-E30B223B2DAC}"/>
    <cellStyle name="20% - Ênfase5 7 4 3" xfId="6880" xr:uid="{95CB340B-A78C-40CD-84E8-9D9F0977FC52}"/>
    <cellStyle name="20% - Ênfase5 7 4 3 2" xfId="15157" xr:uid="{A86812FC-F54F-4BFA-8AAB-27E3E4D43395}"/>
    <cellStyle name="20% - Ênfase5 7 4 3 2 2" xfId="31612" xr:uid="{9E80DC25-AAD4-44CD-86AA-3C6A02DAA7F2}"/>
    <cellStyle name="20% - Ênfase5 7 4 3 3" xfId="23575" xr:uid="{3F280E86-9A7D-4CB7-BBAE-3E4634FEACC8}"/>
    <cellStyle name="20% - Ênfase5 7 4 4" xfId="2811" xr:uid="{7632C82D-C7E5-4043-9931-DCBE917DDDA1}"/>
    <cellStyle name="20% - Ênfase5 7 4 4 2" xfId="11088" xr:uid="{EC4BB158-DE3F-406A-9051-0A81C8AD28F2}"/>
    <cellStyle name="20% - Ênfase5 7 4 4 2 2" xfId="27599" xr:uid="{A0F6BD18-3012-4511-98CD-28B24C7C19F8}"/>
    <cellStyle name="20% - Ênfase5 7 4 4 3" xfId="19562" xr:uid="{90081AC1-13DC-46E0-B91D-4033C6D1EA86}"/>
    <cellStyle name="20% - Ênfase5 7 4 5" xfId="9040" xr:uid="{C4F7C360-4B6A-411F-B964-9015B2E898FC}"/>
    <cellStyle name="20% - Ênfase5 7 4 5 2" xfId="25584" xr:uid="{ED0ED9E1-E7FC-4C59-915E-6EA4763044A5}"/>
    <cellStyle name="20% - Ênfase5 7 4 6" xfId="17542" xr:uid="{8A5B8496-5CED-4D0D-B6D8-8D7E4A372910}"/>
    <cellStyle name="20% - Ênfase5 7 5" xfId="1801" xr:uid="{A0197C41-30E5-4E80-B457-95D42C033171}"/>
    <cellStyle name="20% - Ênfase5 7 5 2" xfId="5888" xr:uid="{510351C7-D0FA-4938-9CFA-5E0F8420A664}"/>
    <cellStyle name="20% - Ênfase5 7 5 2 2" xfId="14165" xr:uid="{4127B62B-C0F5-4FB6-94C4-1F263F2A7604}"/>
    <cellStyle name="20% - Ênfase5 7 5 2 2 2" xfId="30620" xr:uid="{D65138B2-2CA9-4F65-A559-4DF6B34FCE8E}"/>
    <cellStyle name="20% - Ênfase5 7 5 2 3" xfId="22583" xr:uid="{5722ACDC-13DE-4BFB-AE73-4E805F8AD436}"/>
    <cellStyle name="20% - Ênfase5 7 5 3" xfId="7888" xr:uid="{653CEC6D-3CB1-4B13-AE3B-A5E7CD9776B4}"/>
    <cellStyle name="20% - Ênfase5 7 5 3 2" xfId="16165" xr:uid="{F5F657B4-CC36-4728-AC2E-A4397630FB34}"/>
    <cellStyle name="20% - Ênfase5 7 5 3 2 2" xfId="32620" xr:uid="{1D6316D0-CC20-4F06-9978-77D234ABCB7E}"/>
    <cellStyle name="20% - Ênfase5 7 5 3 3" xfId="24583" xr:uid="{0E4D0E88-BC0A-4E6E-9516-0909483D010A}"/>
    <cellStyle name="20% - Ênfase5 7 5 4" xfId="3854" xr:uid="{7CFAADEC-BB64-40AB-8181-1D64735AB2E4}"/>
    <cellStyle name="20% - Ênfase5 7 5 4 2" xfId="12131" xr:uid="{00149B06-AEB6-42B5-986E-84059C28A041}"/>
    <cellStyle name="20% - Ênfase5 7 5 4 2 2" xfId="28616" xr:uid="{E1C8C5DB-2F51-417B-9AF8-676560CADD33}"/>
    <cellStyle name="20% - Ênfase5 7 5 4 3" xfId="20579" xr:uid="{9FA531C4-766E-44E9-B7BB-23BDF3D57C22}"/>
    <cellStyle name="20% - Ênfase5 7 5 5" xfId="10082" xr:uid="{67AC5C5C-639E-4AA6-9301-2FDA051C892D}"/>
    <cellStyle name="20% - Ênfase5 7 5 5 2" xfId="26601" xr:uid="{CB2A47B9-6497-444B-B30B-6D1516E505EF}"/>
    <cellStyle name="20% - Ênfase5 7 5 6" xfId="18563" xr:uid="{03A25F77-577E-4F2A-85E5-BCFF8075E820}"/>
    <cellStyle name="20% - Ênfase5 7 6" xfId="4351" xr:uid="{040C5B67-3651-4166-ACC4-2B1DD5B1A165}"/>
    <cellStyle name="20% - Ênfase5 7 6 2" xfId="12628" xr:uid="{AAF55A7D-8562-44DD-A057-C117D9CC7EF5}"/>
    <cellStyle name="20% - Ênfase5 7 6 2 2" xfId="29113" xr:uid="{6F8173A3-8167-4DE5-A408-467322CA5959}"/>
    <cellStyle name="20% - Ênfase5 7 6 3" xfId="21076" xr:uid="{E653FA4F-D243-4D4C-AECB-584C46F89826}"/>
    <cellStyle name="20% - Ênfase5 7 7" xfId="6382" xr:uid="{CF874B3F-10BB-4B9F-AEB9-6BD96F3E3A6D}"/>
    <cellStyle name="20% - Ênfase5 7 7 2" xfId="14659" xr:uid="{C411E08B-B30E-48D1-8181-2ED7CD99E4F0}"/>
    <cellStyle name="20% - Ênfase5 7 7 2 2" xfId="31114" xr:uid="{D6169552-FE0C-4268-A15E-9A5B9E4C187F}"/>
    <cellStyle name="20% - Ênfase5 7 7 3" xfId="23077" xr:uid="{BE38CB64-C35A-4BFE-9C0F-31D6BC2A945E}"/>
    <cellStyle name="20% - Ênfase5 7 8" xfId="2302" xr:uid="{64829776-713B-4398-8766-15B5BB5D9B21}"/>
    <cellStyle name="20% - Ênfase5 7 8 2" xfId="10579" xr:uid="{2A0B820F-CB51-49C7-93DF-C95A8217CE82}"/>
    <cellStyle name="20% - Ênfase5 7 8 2 2" xfId="27097" xr:uid="{7E8BCC2F-70C0-47DE-8D58-359E4ED6BB0D}"/>
    <cellStyle name="20% - Ênfase5 7 8 3" xfId="19060" xr:uid="{863C5FD2-09E1-4B28-9519-418BC4DB199A}"/>
    <cellStyle name="20% - Ênfase5 7 9" xfId="8533" xr:uid="{7A9E44B1-53DF-42B0-AFB3-C8234A9BC729}"/>
    <cellStyle name="20% - Ênfase5 7 9 2" xfId="25082" xr:uid="{DBE43216-4582-4FF0-93BB-60CDA27A9425}"/>
    <cellStyle name="20% - Ênfase5 8" xfId="301" xr:uid="{FDDD82DF-19B8-4CD9-86E5-C3E837C3FBC3}"/>
    <cellStyle name="20% - Ênfase5 8 10" xfId="17160" xr:uid="{C81F000D-CA1B-4C22-A776-25375E712863}"/>
    <cellStyle name="20% - Ênfase5 8 2" xfId="223" xr:uid="{6CF08FAE-FFA8-451A-AAAD-7B9664201E9C}"/>
    <cellStyle name="20% - Ênfase5 8 2 2" xfId="1316" xr:uid="{9B0BB546-4B09-4090-B594-EB7E383C0053}"/>
    <cellStyle name="20% - Ênfase5 8 2 2 2" xfId="5406" xr:uid="{93D4FC79-ED5F-44B8-A097-B44A4936023A}"/>
    <cellStyle name="20% - Ênfase5 8 2 2 2 2" xfId="13683" xr:uid="{6DBFF818-0F6D-48C1-99CF-F8F20ECA659C}"/>
    <cellStyle name="20% - Ênfase5 8 2 2 2 2 2" xfId="30163" xr:uid="{334A539D-03AA-4D75-A0EF-36599D472B93}"/>
    <cellStyle name="20% - Ênfase5 8 2 2 2 3" xfId="22126" xr:uid="{3B7A4064-55BD-4A58-9D28-EF5E61309174}"/>
    <cellStyle name="20% - Ênfase5 8 2 2 3" xfId="7431" xr:uid="{58033C58-058B-4399-9F79-CBBBE68330E1}"/>
    <cellStyle name="20% - Ênfase5 8 2 2 3 2" xfId="15708" xr:uid="{4D0786BC-DF3F-470C-9D3E-379C55654332}"/>
    <cellStyle name="20% - Ênfase5 8 2 2 3 2 2" xfId="32163" xr:uid="{B3733CCB-AB23-4F8B-9157-643D7EC3B21B}"/>
    <cellStyle name="20% - Ênfase5 8 2 2 3 3" xfId="24126" xr:uid="{E3262D51-B5D8-42F7-89A6-AE2CC84F18DB}"/>
    <cellStyle name="20% - Ênfase5 8 2 2 4" xfId="3372" xr:uid="{EB9432E9-8CFA-4C0E-843E-7A5E02E12767}"/>
    <cellStyle name="20% - Ênfase5 8 2 2 4 2" xfId="11649" xr:uid="{709F49EB-19A2-4FBF-9605-A6F3285F9206}"/>
    <cellStyle name="20% - Ênfase5 8 2 2 4 2 2" xfId="28159" xr:uid="{A512822A-CF6F-449D-B038-0F53504CEDE9}"/>
    <cellStyle name="20% - Ênfase5 8 2 2 4 3" xfId="20122" xr:uid="{E52BBB47-A77A-486C-B727-D21C7A0D99F3}"/>
    <cellStyle name="20% - Ênfase5 8 2 2 5" xfId="9600" xr:uid="{5FC990C2-DB37-44E1-AB18-7897F0092239}"/>
    <cellStyle name="20% - Ênfase5 8 2 2 5 2" xfId="26144" xr:uid="{DB848D72-FD5E-4743-8EED-E0D87C908CF6}"/>
    <cellStyle name="20% - Ênfase5 8 2 2 6" xfId="18105" xr:uid="{BF1D29FC-D122-44F7-9C56-0EE48BD294CC}"/>
    <cellStyle name="20% - Ênfase5 8 2 3" xfId="807" xr:uid="{1AB7B3B4-6210-4133-9016-39379C7EFF3D}"/>
    <cellStyle name="20% - Ênfase5 8 2 3 2" xfId="4910" xr:uid="{EE7D87CD-C31C-41B7-9FC5-AD2F17ACF378}"/>
    <cellStyle name="20% - Ênfase5 8 2 3 2 2" xfId="13187" xr:uid="{36F36A66-BEB8-4A08-8B26-7559EE48828B}"/>
    <cellStyle name="20% - Ênfase5 8 2 3 2 2 2" xfId="29667" xr:uid="{88FEE6B0-7867-4F29-AC02-7207D0462626}"/>
    <cellStyle name="20% - Ênfase5 8 2 3 2 3" xfId="21630" xr:uid="{E8FAE138-4557-4889-ACCA-847409A94811}"/>
    <cellStyle name="20% - Ênfase5 8 2 3 3" xfId="6935" xr:uid="{D7B947B3-DEB8-459F-B7EE-7D3490C2846B}"/>
    <cellStyle name="20% - Ênfase5 8 2 3 3 2" xfId="15212" xr:uid="{5244131B-15E8-4E77-979F-EF5B1B5FAC46}"/>
    <cellStyle name="20% - Ênfase5 8 2 3 3 2 2" xfId="31667" xr:uid="{84188E19-DCDC-4384-84C8-5E62461AC51B}"/>
    <cellStyle name="20% - Ênfase5 8 2 3 3 3" xfId="23630" xr:uid="{3B51718D-08B2-4EF3-886C-F4813851B03A}"/>
    <cellStyle name="20% - Ênfase5 8 2 3 4" xfId="2867" xr:uid="{869E0413-29A0-4D0E-87A7-5FA29BA32037}"/>
    <cellStyle name="20% - Ênfase5 8 2 3 4 2" xfId="11144" xr:uid="{7C75BA88-6750-421E-8288-2FB9FE5B3A43}"/>
    <cellStyle name="20% - Ênfase5 8 2 3 4 2 2" xfId="27655" xr:uid="{07D94877-2AD3-4D2D-9087-E631D2ACAFB5}"/>
    <cellStyle name="20% - Ênfase5 8 2 3 4 3" xfId="19618" xr:uid="{E817198C-1737-400B-BC22-792BA75DF7FA}"/>
    <cellStyle name="20% - Ênfase5 8 2 3 5" xfId="9096" xr:uid="{F6A9132F-DF4A-403F-8C54-87EAD8B0EBDA}"/>
    <cellStyle name="20% - Ênfase5 8 2 3 5 2" xfId="25640" xr:uid="{7A2AABD3-0281-4020-9CAA-BE3D716B9700}"/>
    <cellStyle name="20% - Ênfase5 8 2 3 6" xfId="17598" xr:uid="{E6F9C549-239A-4B6E-B0BB-5C33751E5073}"/>
    <cellStyle name="20% - Ênfase5 8 2 4" xfId="1857" xr:uid="{4BB8E6DC-59D1-4D08-88D5-8EC6BBCD05B5}"/>
    <cellStyle name="20% - Ênfase5 8 2 4 2" xfId="5943" xr:uid="{49A51A1C-52E8-433B-BE9F-2FE053E7F4CD}"/>
    <cellStyle name="20% - Ênfase5 8 2 4 2 2" xfId="14220" xr:uid="{D354B3CA-1D09-4C05-9381-30AE2781A1D4}"/>
    <cellStyle name="20% - Ênfase5 8 2 4 2 2 2" xfId="30675" xr:uid="{7ADDDCC9-DED8-4B17-9BFB-557056EC4F36}"/>
    <cellStyle name="20% - Ênfase5 8 2 4 2 3" xfId="22638" xr:uid="{5E072AD3-2530-4B94-93EE-80FDA21A2D70}"/>
    <cellStyle name="20% - Ênfase5 8 2 4 3" xfId="7943" xr:uid="{56B93B58-FCF4-45B8-8B22-CA4BE946AE6A}"/>
    <cellStyle name="20% - Ênfase5 8 2 4 3 2" xfId="16220" xr:uid="{39943416-FBC7-4AD1-AF17-8506E0A5447F}"/>
    <cellStyle name="20% - Ênfase5 8 2 4 3 2 2" xfId="32675" xr:uid="{AB01B1F9-B101-4AEB-AF44-53F514149AE0}"/>
    <cellStyle name="20% - Ênfase5 8 2 4 3 3" xfId="24638" xr:uid="{19A91B56-8D2B-4268-9BF6-D67A0FC7500B}"/>
    <cellStyle name="20% - Ênfase5 8 2 4 4" xfId="3910" xr:uid="{ECB0D437-AFF9-42E0-AFEA-6EC4212B7FA7}"/>
    <cellStyle name="20% - Ênfase5 8 2 4 4 2" xfId="12187" xr:uid="{F4938AA9-7AD0-46F7-9AB7-19657E111167}"/>
    <cellStyle name="20% - Ênfase5 8 2 4 4 2 2" xfId="28672" xr:uid="{9DD1862B-188C-4E8B-97D4-DF2C9747C3A8}"/>
    <cellStyle name="20% - Ênfase5 8 2 4 4 3" xfId="20635" xr:uid="{F24927CF-444C-4553-90ED-C7363A14429F}"/>
    <cellStyle name="20% - Ênfase5 8 2 4 5" xfId="10138" xr:uid="{5B29FCD8-7F9C-47DE-8594-A3F4B85AEB31}"/>
    <cellStyle name="20% - Ênfase5 8 2 4 5 2" xfId="26657" xr:uid="{AC25BC38-6476-4811-A444-E02908C2E986}"/>
    <cellStyle name="20% - Ênfase5 8 2 4 6" xfId="18619" xr:uid="{7D2D196F-E4CB-4DDE-841C-636EBF9F65C1}"/>
    <cellStyle name="20% - Ênfase5 8 2 5" xfId="4406" xr:uid="{BF8048DB-9AE1-4966-B68C-AA3259F779ED}"/>
    <cellStyle name="20% - Ênfase5 8 2 5 2" xfId="12683" xr:uid="{AE1B506B-F9DD-49E0-B83C-B5FDD6F8869E}"/>
    <cellStyle name="20% - Ênfase5 8 2 5 2 2" xfId="29168" xr:uid="{5E1F4BB8-0056-4248-9833-07E5D99F5356}"/>
    <cellStyle name="20% - Ênfase5 8 2 5 3" xfId="21131" xr:uid="{65B941AB-E050-46DB-BD5C-AC5A28AF4A54}"/>
    <cellStyle name="20% - Ênfase5 8 2 6" xfId="6437" xr:uid="{00E37456-ABB5-47B3-95D7-E83F9ECD6422}"/>
    <cellStyle name="20% - Ênfase5 8 2 6 2" xfId="14714" xr:uid="{6C417D06-7641-4CF6-A16E-4C0611F54800}"/>
    <cellStyle name="20% - Ênfase5 8 2 6 2 2" xfId="31169" xr:uid="{C3165399-42F4-4872-B44C-F5825812A6DE}"/>
    <cellStyle name="20% - Ênfase5 8 2 6 3" xfId="23132" xr:uid="{FD63CC86-ED4D-4D29-858A-71B4747035F8}"/>
    <cellStyle name="20% - Ênfase5 8 2 7" xfId="2358" xr:uid="{859DE969-B105-4CD2-A943-44BA6A8745FF}"/>
    <cellStyle name="20% - Ênfase5 8 2 7 2" xfId="10635" xr:uid="{87D92E90-BC88-4C82-86E6-F09D8C759370}"/>
    <cellStyle name="20% - Ênfase5 8 2 7 2 2" xfId="27153" xr:uid="{F36503BE-B5EE-40C1-9DFD-4B4F19CD67F2}"/>
    <cellStyle name="20% - Ênfase5 8 2 7 3" xfId="19116" xr:uid="{0B442120-948F-44C0-902E-B9089FD80E71}"/>
    <cellStyle name="20% - Ênfase5 8 2 8" xfId="8589" xr:uid="{E3A0F606-C25E-4AE1-A39C-8A40B8C46F9B}"/>
    <cellStyle name="20% - Ênfase5 8 2 8 2" xfId="25138" xr:uid="{73AE4C26-2D1A-42EA-9EB6-1A7B73D6F71D}"/>
    <cellStyle name="20% - Ênfase5 8 2 9" xfId="17088" xr:uid="{52CC6BC1-5F7B-46EE-A9E5-8A7D17858F2E}"/>
    <cellStyle name="20% - Ênfase5 8 3" xfId="1388" xr:uid="{6749274D-BFDD-43A5-8980-BF159360AA3E}"/>
    <cellStyle name="20% - Ênfase5 8 3 2" xfId="5478" xr:uid="{7A263251-6071-4034-8590-D49D1C035DE9}"/>
    <cellStyle name="20% - Ênfase5 8 3 2 2" xfId="13755" xr:uid="{5D59668A-B44A-4A91-9479-DB96D0F645DE}"/>
    <cellStyle name="20% - Ênfase5 8 3 2 2 2" xfId="30235" xr:uid="{113A0A3F-E715-4B86-A9B6-59B03C992981}"/>
    <cellStyle name="20% - Ênfase5 8 3 2 3" xfId="22198" xr:uid="{285E0067-568B-42B4-9AF3-8018FABAF630}"/>
    <cellStyle name="20% - Ênfase5 8 3 3" xfId="7503" xr:uid="{73A180BA-D6FE-4A4B-A5DA-0DDE1D65AEB9}"/>
    <cellStyle name="20% - Ênfase5 8 3 3 2" xfId="15780" xr:uid="{C5F5EAD4-4347-4400-9C33-51339F7EFB31}"/>
    <cellStyle name="20% - Ênfase5 8 3 3 2 2" xfId="32235" xr:uid="{5BB23DCA-11C1-4909-83A6-286554097FF9}"/>
    <cellStyle name="20% - Ênfase5 8 3 3 3" xfId="24198" xr:uid="{06CE8886-6D66-4F77-BAC3-FAD05C9F72EA}"/>
    <cellStyle name="20% - Ênfase5 8 3 4" xfId="3444" xr:uid="{1749AFF0-7AA6-4FA8-A194-D01ACA8E22BB}"/>
    <cellStyle name="20% - Ênfase5 8 3 4 2" xfId="11721" xr:uid="{81BD00AC-3BEE-49F8-B12A-5CA63C363F06}"/>
    <cellStyle name="20% - Ênfase5 8 3 4 2 2" xfId="28231" xr:uid="{51A9C79B-F4CC-48B4-A39D-69E54999EC05}"/>
    <cellStyle name="20% - Ênfase5 8 3 4 3" xfId="20194" xr:uid="{8EE49691-21CF-42E0-B0BD-F4382EF27BC4}"/>
    <cellStyle name="20% - Ênfase5 8 3 5" xfId="9672" xr:uid="{E08EE5AF-751E-41C5-98B3-10572B575BEB}"/>
    <cellStyle name="20% - Ênfase5 8 3 5 2" xfId="26216" xr:uid="{DB1455DA-0502-401D-8FAE-A3CFF76E83F5}"/>
    <cellStyle name="20% - Ênfase5 8 3 6" xfId="18177" xr:uid="{3865E157-3F97-45F9-B600-D79B7F3B21C3}"/>
    <cellStyle name="20% - Ênfase5 8 4" xfId="879" xr:uid="{BE51AD68-7EA1-43CC-8213-CBA6C6DDA6F4}"/>
    <cellStyle name="20% - Ênfase5 8 4 2" xfId="4982" xr:uid="{F51B84D6-8055-4297-8EC9-89560D28EB5D}"/>
    <cellStyle name="20% - Ênfase5 8 4 2 2" xfId="13259" xr:uid="{EFE5D9CD-205A-4416-8E32-B9B81CC2724A}"/>
    <cellStyle name="20% - Ênfase5 8 4 2 2 2" xfId="29739" xr:uid="{C2F418BF-7D65-4A99-9E15-46B3958DA4D9}"/>
    <cellStyle name="20% - Ênfase5 8 4 2 3" xfId="21702" xr:uid="{628A054D-EBC4-4385-86CD-748B93102A2A}"/>
    <cellStyle name="20% - Ênfase5 8 4 3" xfId="7007" xr:uid="{379B010C-329A-46EF-B9CA-C440B1D23D02}"/>
    <cellStyle name="20% - Ênfase5 8 4 3 2" xfId="15284" xr:uid="{669B33FB-20F1-47DB-A87B-FF2509C9483C}"/>
    <cellStyle name="20% - Ênfase5 8 4 3 2 2" xfId="31739" xr:uid="{59879E13-9E19-4D14-8A0B-C355DE209C3A}"/>
    <cellStyle name="20% - Ênfase5 8 4 3 3" xfId="23702" xr:uid="{4807C0C4-CA42-4468-9D8D-EA8BC3F1B69C}"/>
    <cellStyle name="20% - Ênfase5 8 4 4" xfId="2939" xr:uid="{9D79C8AE-158B-4D48-AB2E-34BE1EE186E2}"/>
    <cellStyle name="20% - Ênfase5 8 4 4 2" xfId="11216" xr:uid="{F0799D2C-5793-4C55-8C12-4AFE982CBA5A}"/>
    <cellStyle name="20% - Ênfase5 8 4 4 2 2" xfId="27727" xr:uid="{0D5E0A14-E52B-476C-B0A4-187C386EEA85}"/>
    <cellStyle name="20% - Ênfase5 8 4 4 3" xfId="19690" xr:uid="{19006768-434E-49AA-B738-CA2891F5E6E9}"/>
    <cellStyle name="20% - Ênfase5 8 4 5" xfId="9168" xr:uid="{A6D747AE-534E-4718-BE99-99B96823D6B7}"/>
    <cellStyle name="20% - Ênfase5 8 4 5 2" xfId="25712" xr:uid="{91128B1B-A0AC-40F2-8814-89541CE759C4}"/>
    <cellStyle name="20% - Ênfase5 8 4 6" xfId="17670" xr:uid="{D98DFAA8-D53C-4262-8FFB-E436A114C298}"/>
    <cellStyle name="20% - Ênfase5 8 5" xfId="1929" xr:uid="{2A313469-92D9-4B7D-9203-3DE7EFCA49B0}"/>
    <cellStyle name="20% - Ênfase5 8 5 2" xfId="6015" xr:uid="{4E1B0C2F-690F-4C15-83AC-11F572D0328D}"/>
    <cellStyle name="20% - Ênfase5 8 5 2 2" xfId="14292" xr:uid="{A51DC519-C9C0-49D4-B450-35B2E2304FEE}"/>
    <cellStyle name="20% - Ênfase5 8 5 2 2 2" xfId="30747" xr:uid="{D43232DC-109A-4957-B194-0840132BCEE7}"/>
    <cellStyle name="20% - Ênfase5 8 5 2 3" xfId="22710" xr:uid="{5B85AEEA-68F7-4103-A16A-0FFFBBE6A69B}"/>
    <cellStyle name="20% - Ênfase5 8 5 3" xfId="8015" xr:uid="{8CC41634-4C98-484D-AB81-36798B335689}"/>
    <cellStyle name="20% - Ênfase5 8 5 3 2" xfId="16292" xr:uid="{E919EA64-5E07-4C09-B0A0-48CDA942D016}"/>
    <cellStyle name="20% - Ênfase5 8 5 3 2 2" xfId="32747" xr:uid="{9A53A376-D8BC-44C1-9BB4-B448AA463C31}"/>
    <cellStyle name="20% - Ênfase5 8 5 3 3" xfId="24710" xr:uid="{285F47A8-BEC1-4133-829D-1B12CC956BF2}"/>
    <cellStyle name="20% - Ênfase5 8 5 4" xfId="3982" xr:uid="{B0689862-FF16-475E-B120-41CA5FF70977}"/>
    <cellStyle name="20% - Ênfase5 8 5 4 2" xfId="12259" xr:uid="{E4D24B42-5D62-4FEE-B2C7-FDC1EC17F7A1}"/>
    <cellStyle name="20% - Ênfase5 8 5 4 2 2" xfId="28744" xr:uid="{F805E183-BC5E-4266-AC50-328367B114DA}"/>
    <cellStyle name="20% - Ênfase5 8 5 4 3" xfId="20707" xr:uid="{4DFC82B6-AF9B-474B-83C7-E4CD2477B0F8}"/>
    <cellStyle name="20% - Ênfase5 8 5 5" xfId="10210" xr:uid="{8CC71B88-44AF-4D00-9A9C-466EF234A576}"/>
    <cellStyle name="20% - Ênfase5 8 5 5 2" xfId="26729" xr:uid="{1A780DE9-0B30-41E1-AC5B-AA7813BF9823}"/>
    <cellStyle name="20% - Ênfase5 8 5 6" xfId="18691" xr:uid="{9DDB26E6-248C-4161-8E5E-62CD02B073C8}"/>
    <cellStyle name="20% - Ênfase5 8 6" xfId="4478" xr:uid="{A8B96BB4-F2E1-41F6-A12C-617DAE64099E}"/>
    <cellStyle name="20% - Ênfase5 8 6 2" xfId="12755" xr:uid="{A96040E4-4EB5-4CB7-B0E5-1EDA730A9EE1}"/>
    <cellStyle name="20% - Ênfase5 8 6 2 2" xfId="29240" xr:uid="{EED86377-F48D-491B-9845-972469C4FC57}"/>
    <cellStyle name="20% - Ênfase5 8 6 3" xfId="21203" xr:uid="{0858E7E3-2B6C-4262-A5EE-10BA38423C72}"/>
    <cellStyle name="20% - Ênfase5 8 7" xfId="6509" xr:uid="{9D79B88F-DAE3-4C97-8529-2964234E99F0}"/>
    <cellStyle name="20% - Ênfase5 8 7 2" xfId="14786" xr:uid="{824DDD67-EDD9-4205-9C98-AF75C3266E26}"/>
    <cellStyle name="20% - Ênfase5 8 7 2 2" xfId="31241" xr:uid="{9D70B49C-A06E-4DE4-B016-706757A86994}"/>
    <cellStyle name="20% - Ênfase5 8 7 3" xfId="23204" xr:uid="{6F9EA6B3-ADBD-4EC8-8F99-7D1BE4D9C26D}"/>
    <cellStyle name="20% - Ênfase5 8 8" xfId="2430" xr:uid="{AB0AEFFE-2CEF-4A1C-98F3-B65FDBCF9E3A}"/>
    <cellStyle name="20% - Ênfase5 8 8 2" xfId="10707" xr:uid="{A113E019-9A43-482C-A030-2B0F6C9D19A3}"/>
    <cellStyle name="20% - Ênfase5 8 8 2 2" xfId="27225" xr:uid="{ABF7CEDB-4326-40B1-B7E7-E966201680CB}"/>
    <cellStyle name="20% - Ênfase5 8 8 3" xfId="19188" xr:uid="{3670DFCC-2622-4462-B512-108646E1EE84}"/>
    <cellStyle name="20% - Ênfase5 8 9" xfId="8661" xr:uid="{3552BCBD-965F-4D05-983A-23180D00FBEC}"/>
    <cellStyle name="20% - Ênfase5 8 9 2" xfId="25210" xr:uid="{F4D7AFEF-C551-4252-8B10-D15B9ADA6416}"/>
    <cellStyle name="20% - Ênfase5 9" xfId="302" xr:uid="{A712C425-F510-47EE-A39C-CFDD66429791}"/>
    <cellStyle name="20% - Ênfase5 9 10" xfId="17161" xr:uid="{1985C05B-F926-4248-95EB-829F3162B3C3}"/>
    <cellStyle name="20% - Ênfase5 9 2" xfId="306" xr:uid="{E68DC8AE-A821-4D75-A57C-6A0297B1C998}"/>
    <cellStyle name="20% - Ênfase5 9 2 2" xfId="1392" xr:uid="{2946FFEF-6EE5-40B7-BC55-55AB47B7EC6A}"/>
    <cellStyle name="20% - Ênfase5 9 2 2 2" xfId="5482" xr:uid="{185EE324-17BE-4050-ACC9-ACBDC2FAC3B7}"/>
    <cellStyle name="20% - Ênfase5 9 2 2 2 2" xfId="13759" xr:uid="{7DB0E755-F745-40C6-B7E4-04DF26FA77BE}"/>
    <cellStyle name="20% - Ênfase5 9 2 2 2 2 2" xfId="30239" xr:uid="{C9CDD411-9C71-43B6-9059-DC0EEC9E2B13}"/>
    <cellStyle name="20% - Ênfase5 9 2 2 2 3" xfId="22202" xr:uid="{F14BDEEA-0ABC-40F3-BF66-ECB32AFCC93B}"/>
    <cellStyle name="20% - Ênfase5 9 2 2 3" xfId="7507" xr:uid="{63CD2AF2-750C-4097-ACFE-71561CD5F0DC}"/>
    <cellStyle name="20% - Ênfase5 9 2 2 3 2" xfId="15784" xr:uid="{05AAE321-B43E-4FA0-A74C-65D84C19D3C2}"/>
    <cellStyle name="20% - Ênfase5 9 2 2 3 2 2" xfId="32239" xr:uid="{FFFF709C-FA9E-4F22-A925-081B63CCA5F5}"/>
    <cellStyle name="20% - Ênfase5 9 2 2 3 3" xfId="24202" xr:uid="{53C6F79B-4495-45C5-8B47-697981E65BB2}"/>
    <cellStyle name="20% - Ênfase5 9 2 2 4" xfId="3448" xr:uid="{62B25BDC-5034-4D9C-8708-8FA6F75E25D4}"/>
    <cellStyle name="20% - Ênfase5 9 2 2 4 2" xfId="11725" xr:uid="{A62B96DD-EEC9-4686-8665-01637CF0A91E}"/>
    <cellStyle name="20% - Ênfase5 9 2 2 4 2 2" xfId="28235" xr:uid="{CF374262-1B9F-499E-BCCB-008B7567C3B8}"/>
    <cellStyle name="20% - Ênfase5 9 2 2 4 3" xfId="20198" xr:uid="{749B1926-5C5F-412D-B311-859A8E41EB23}"/>
    <cellStyle name="20% - Ênfase5 9 2 2 5" xfId="9676" xr:uid="{0777F35D-5BE1-45AB-A8B7-44B6E9EC6A35}"/>
    <cellStyle name="20% - Ênfase5 9 2 2 5 2" xfId="26220" xr:uid="{D0A0299B-2A34-4D2F-BDE7-5BAEEE3E0514}"/>
    <cellStyle name="20% - Ênfase5 9 2 2 6" xfId="18181" xr:uid="{5B7C39F6-D993-486D-AB57-5CA39773D225}"/>
    <cellStyle name="20% - Ênfase5 9 2 3" xfId="883" xr:uid="{C57828F9-858E-4869-B7CC-0E1AC61A4753}"/>
    <cellStyle name="20% - Ênfase5 9 2 3 2" xfId="4986" xr:uid="{2EB0943D-0EC7-4D04-B189-3AD04DDC8808}"/>
    <cellStyle name="20% - Ênfase5 9 2 3 2 2" xfId="13263" xr:uid="{6B0929B6-C515-43D4-A2FC-3C623DA6DC8F}"/>
    <cellStyle name="20% - Ênfase5 9 2 3 2 2 2" xfId="29743" xr:uid="{111CF571-844E-4C75-82A9-D740389A1BDE}"/>
    <cellStyle name="20% - Ênfase5 9 2 3 2 3" xfId="21706" xr:uid="{C26F6DEE-5026-4692-93E3-D812FF10A5AA}"/>
    <cellStyle name="20% - Ênfase5 9 2 3 3" xfId="7011" xr:uid="{078F87EF-E66F-43B9-900C-511ABDBE6C94}"/>
    <cellStyle name="20% - Ênfase5 9 2 3 3 2" xfId="15288" xr:uid="{465D84CF-C4B3-4DA4-902A-DAAB096203E5}"/>
    <cellStyle name="20% - Ênfase5 9 2 3 3 2 2" xfId="31743" xr:uid="{4396F935-1084-44DF-9212-B1571FAF9C75}"/>
    <cellStyle name="20% - Ênfase5 9 2 3 3 3" xfId="23706" xr:uid="{AAE030D3-6940-4BD6-BD62-96AD422A72F6}"/>
    <cellStyle name="20% - Ênfase5 9 2 3 4" xfId="2943" xr:uid="{CB0CAC90-DD9D-4183-B124-C2C955A4895E}"/>
    <cellStyle name="20% - Ênfase5 9 2 3 4 2" xfId="11220" xr:uid="{67E6DA31-A97F-4F80-A61E-D2EA0226B5B5}"/>
    <cellStyle name="20% - Ênfase5 9 2 3 4 2 2" xfId="27731" xr:uid="{1784BA9D-12F9-4B84-BBFD-B5F3AFC51FBD}"/>
    <cellStyle name="20% - Ênfase5 9 2 3 4 3" xfId="19694" xr:uid="{92C9D7A6-5A22-4D26-83DD-CD541238D99E}"/>
    <cellStyle name="20% - Ênfase5 9 2 3 5" xfId="9172" xr:uid="{F8F5B6F5-ABF3-413F-AB9C-2AC847C10EED}"/>
    <cellStyle name="20% - Ênfase5 9 2 3 5 2" xfId="25716" xr:uid="{77255069-900F-4ED6-9483-6A5C0508BCE3}"/>
    <cellStyle name="20% - Ênfase5 9 2 3 6" xfId="17674" xr:uid="{CBDCCA87-AB81-4034-B39E-DC56AFC5E6FC}"/>
    <cellStyle name="20% - Ênfase5 9 2 4" xfId="1933" xr:uid="{FFA7ADD0-BA4D-4C19-8989-66089F6556DA}"/>
    <cellStyle name="20% - Ênfase5 9 2 4 2" xfId="6019" xr:uid="{EAADE9E5-1676-4833-A420-6D3483F66959}"/>
    <cellStyle name="20% - Ênfase5 9 2 4 2 2" xfId="14296" xr:uid="{B609338C-0011-4CDB-BBDE-80B239E16ACB}"/>
    <cellStyle name="20% - Ênfase5 9 2 4 2 2 2" xfId="30751" xr:uid="{0FD17D54-2316-444D-85A6-32CDCA954164}"/>
    <cellStyle name="20% - Ênfase5 9 2 4 2 3" xfId="22714" xr:uid="{A2CA9256-7BC5-4821-B5D5-31E856AF8BC7}"/>
    <cellStyle name="20% - Ênfase5 9 2 4 3" xfId="8019" xr:uid="{B0DA2648-08C7-43E2-9996-547077B0974E}"/>
    <cellStyle name="20% - Ênfase5 9 2 4 3 2" xfId="16296" xr:uid="{B05FE2E4-6476-4AF0-BDFF-7B715435CE5A}"/>
    <cellStyle name="20% - Ênfase5 9 2 4 3 2 2" xfId="32751" xr:uid="{CFD72105-C1B8-47E2-AC03-C7B3A709830E}"/>
    <cellStyle name="20% - Ênfase5 9 2 4 3 3" xfId="24714" xr:uid="{A7F0DEE2-F3F1-4480-A028-F74ABAC6B991}"/>
    <cellStyle name="20% - Ênfase5 9 2 4 4" xfId="3986" xr:uid="{34F27C70-C509-4B10-8AFC-DC014DD5173D}"/>
    <cellStyle name="20% - Ênfase5 9 2 4 4 2" xfId="12263" xr:uid="{C4D12DC9-B78F-4FCB-9AA7-3ED51A84E86C}"/>
    <cellStyle name="20% - Ênfase5 9 2 4 4 2 2" xfId="28748" xr:uid="{921554C8-EDD9-4AED-A61C-0EF29F329D0A}"/>
    <cellStyle name="20% - Ênfase5 9 2 4 4 3" xfId="20711" xr:uid="{C9D72929-C20C-4A71-81AB-2F376E5E83BC}"/>
    <cellStyle name="20% - Ênfase5 9 2 4 5" xfId="10214" xr:uid="{A410EBE1-DB2A-4706-B722-0CA7AA7C7C43}"/>
    <cellStyle name="20% - Ênfase5 9 2 4 5 2" xfId="26733" xr:uid="{6FC04239-3E9C-4C4D-B094-57A9E006ECB3}"/>
    <cellStyle name="20% - Ênfase5 9 2 4 6" xfId="18695" xr:uid="{85359217-7791-4918-B83D-468E8D40AF61}"/>
    <cellStyle name="20% - Ênfase5 9 2 5" xfId="4482" xr:uid="{3815437C-8496-4F77-A133-393244A9B971}"/>
    <cellStyle name="20% - Ênfase5 9 2 5 2" xfId="12759" xr:uid="{B145BB65-D6AC-457D-82CB-589675830FC0}"/>
    <cellStyle name="20% - Ênfase5 9 2 5 2 2" xfId="29244" xr:uid="{9FC13391-1CC8-46F3-9A7B-27358650B744}"/>
    <cellStyle name="20% - Ênfase5 9 2 5 3" xfId="21207" xr:uid="{9B441C6E-735B-4ADD-8ABB-D278B537A1B4}"/>
    <cellStyle name="20% - Ênfase5 9 2 6" xfId="6513" xr:uid="{44C74976-1153-426B-916E-E80763FCC408}"/>
    <cellStyle name="20% - Ênfase5 9 2 6 2" xfId="14790" xr:uid="{500C039B-D0B6-40C4-B5F7-AEC7741A5FA0}"/>
    <cellStyle name="20% - Ênfase5 9 2 6 2 2" xfId="31245" xr:uid="{72FFD39A-CB55-4A0B-B8C1-4B5F2403EF00}"/>
    <cellStyle name="20% - Ênfase5 9 2 6 3" xfId="23208" xr:uid="{DDC88CE5-978D-4C4D-BD97-527402E37869}"/>
    <cellStyle name="20% - Ênfase5 9 2 7" xfId="2434" xr:uid="{2C9A18D6-D3DD-4A03-9956-EA758A247594}"/>
    <cellStyle name="20% - Ênfase5 9 2 7 2" xfId="10711" xr:uid="{828E9A8E-E57D-489C-998C-D9332061C5C5}"/>
    <cellStyle name="20% - Ênfase5 9 2 7 2 2" xfId="27229" xr:uid="{44675B60-C15D-4472-9BB3-35C70DE8780F}"/>
    <cellStyle name="20% - Ênfase5 9 2 7 3" xfId="19192" xr:uid="{FA3CBC6B-4CD9-4A7C-BAF0-09A412D9FD96}"/>
    <cellStyle name="20% - Ênfase5 9 2 8" xfId="8665" xr:uid="{5A446B11-425C-4DDD-8D35-5E6A3A8D74B0}"/>
    <cellStyle name="20% - Ênfase5 9 2 8 2" xfId="25214" xr:uid="{75C78F6C-3CC2-47B5-BFC1-51AEFCCDA372}"/>
    <cellStyle name="20% - Ênfase5 9 2 9" xfId="17164" xr:uid="{2A6DBA78-F347-4922-AFA9-B902604B29B9}"/>
    <cellStyle name="20% - Ênfase5 9 3" xfId="1389" xr:uid="{4947A4C1-7EA5-42A5-A467-51F8813E97CF}"/>
    <cellStyle name="20% - Ênfase5 9 3 2" xfId="5479" xr:uid="{3071EB8F-1B65-4464-8C75-B697FB44EC9B}"/>
    <cellStyle name="20% - Ênfase5 9 3 2 2" xfId="13756" xr:uid="{3813A1B7-0835-40F4-86CA-DD7D89BBA0A3}"/>
    <cellStyle name="20% - Ênfase5 9 3 2 2 2" xfId="30236" xr:uid="{A3A77051-4824-4012-A325-8B87C3DE006A}"/>
    <cellStyle name="20% - Ênfase5 9 3 2 3" xfId="22199" xr:uid="{F5017BF1-002D-4B70-B37B-02D08450DD02}"/>
    <cellStyle name="20% - Ênfase5 9 3 3" xfId="7504" xr:uid="{0BC6349B-4DF0-4F5A-B9BF-F54345E2A482}"/>
    <cellStyle name="20% - Ênfase5 9 3 3 2" xfId="15781" xr:uid="{2C5F83ED-BFB9-41B1-908E-A2A45C313D0A}"/>
    <cellStyle name="20% - Ênfase5 9 3 3 2 2" xfId="32236" xr:uid="{F34FF2EA-B7A0-494D-B5E5-59F081C57EBC}"/>
    <cellStyle name="20% - Ênfase5 9 3 3 3" xfId="24199" xr:uid="{FDDDFB83-C2C3-40FA-BF8F-047D0A44BEE9}"/>
    <cellStyle name="20% - Ênfase5 9 3 4" xfId="3445" xr:uid="{4A0AE944-2781-43D2-A9F9-95FD0D996F30}"/>
    <cellStyle name="20% - Ênfase5 9 3 4 2" xfId="11722" xr:uid="{3CC5A9D6-9C3F-4369-8B01-4F790AB695E5}"/>
    <cellStyle name="20% - Ênfase5 9 3 4 2 2" xfId="28232" xr:uid="{AFA2866E-3FEC-4B3D-8A82-DDE9AAD4609C}"/>
    <cellStyle name="20% - Ênfase5 9 3 4 3" xfId="20195" xr:uid="{86BEA500-D18C-4770-97CC-A8122C9AF537}"/>
    <cellStyle name="20% - Ênfase5 9 3 5" xfId="9673" xr:uid="{9A13962B-8B9D-4AC7-BC10-95C6937DB7F6}"/>
    <cellStyle name="20% - Ênfase5 9 3 5 2" xfId="26217" xr:uid="{D8E2D46C-A133-4FEE-A83E-33D729DD2B73}"/>
    <cellStyle name="20% - Ênfase5 9 3 6" xfId="18178" xr:uid="{415EF3BD-64DB-49FF-8362-54D07513F84C}"/>
    <cellStyle name="20% - Ênfase5 9 4" xfId="880" xr:uid="{8762EBF8-2561-49FB-974E-B3DBFBFD869B}"/>
    <cellStyle name="20% - Ênfase5 9 4 2" xfId="4983" xr:uid="{FCC14842-94B5-4733-A742-1FE53891A20B}"/>
    <cellStyle name="20% - Ênfase5 9 4 2 2" xfId="13260" xr:uid="{2B582CC7-9668-4DE5-BA9C-FD8DF850748F}"/>
    <cellStyle name="20% - Ênfase5 9 4 2 2 2" xfId="29740" xr:uid="{EC69D07C-231A-451D-B62E-5469298B17E2}"/>
    <cellStyle name="20% - Ênfase5 9 4 2 3" xfId="21703" xr:uid="{D3A0614C-80C7-4334-9743-6AB3A6C26CF1}"/>
    <cellStyle name="20% - Ênfase5 9 4 3" xfId="7008" xr:uid="{DCFC0EFA-40FB-475B-B8C0-D6378EEC34BB}"/>
    <cellStyle name="20% - Ênfase5 9 4 3 2" xfId="15285" xr:uid="{DC3B2DFA-B2B7-47FC-9669-F7A02787D7A4}"/>
    <cellStyle name="20% - Ênfase5 9 4 3 2 2" xfId="31740" xr:uid="{590386EE-7CAD-4B11-A195-DD3F75785C77}"/>
    <cellStyle name="20% - Ênfase5 9 4 3 3" xfId="23703" xr:uid="{55E8C988-FF19-4DA5-A64B-9C24954EA2B1}"/>
    <cellStyle name="20% - Ênfase5 9 4 4" xfId="2940" xr:uid="{E4C310A0-48D5-4973-9B69-CBB7F8C40737}"/>
    <cellStyle name="20% - Ênfase5 9 4 4 2" xfId="11217" xr:uid="{8500670D-6B1B-480B-9B1E-79E639D1C8BA}"/>
    <cellStyle name="20% - Ênfase5 9 4 4 2 2" xfId="27728" xr:uid="{DB22BF5F-05EC-448F-A790-A0761E56B4E1}"/>
    <cellStyle name="20% - Ênfase5 9 4 4 3" xfId="19691" xr:uid="{6767B880-C371-400B-AE81-CB34F118E6DB}"/>
    <cellStyle name="20% - Ênfase5 9 4 5" xfId="9169" xr:uid="{134F3654-8645-43B7-8609-B03ABA170E4B}"/>
    <cellStyle name="20% - Ênfase5 9 4 5 2" xfId="25713" xr:uid="{B5623551-649F-45F0-BB66-89EFB5EA002C}"/>
    <cellStyle name="20% - Ênfase5 9 4 6" xfId="17671" xr:uid="{3BA94969-8115-41BF-B546-76410DED7D1E}"/>
    <cellStyle name="20% - Ênfase5 9 5" xfId="1930" xr:uid="{E0CBC643-61E2-4753-B097-C231DF153548}"/>
    <cellStyle name="20% - Ênfase5 9 5 2" xfId="6016" xr:uid="{6611368D-00CB-4DEB-9447-2CF183F134B0}"/>
    <cellStyle name="20% - Ênfase5 9 5 2 2" xfId="14293" xr:uid="{15485DF3-42E6-4315-A6EC-5926AF5D5485}"/>
    <cellStyle name="20% - Ênfase5 9 5 2 2 2" xfId="30748" xr:uid="{C017677C-BB8C-42AB-9997-0FAF86216E52}"/>
    <cellStyle name="20% - Ênfase5 9 5 2 3" xfId="22711" xr:uid="{939F3E40-C124-409A-A9F7-B5503428708D}"/>
    <cellStyle name="20% - Ênfase5 9 5 3" xfId="8016" xr:uid="{46A35B11-AA33-4083-AAF6-ED4BB122D22C}"/>
    <cellStyle name="20% - Ênfase5 9 5 3 2" xfId="16293" xr:uid="{EB5C3FC7-D781-49AE-BA89-76DBEDE39F6F}"/>
    <cellStyle name="20% - Ênfase5 9 5 3 2 2" xfId="32748" xr:uid="{7CB8B16A-4FBD-40BC-AD9D-CAE27CA4A3F2}"/>
    <cellStyle name="20% - Ênfase5 9 5 3 3" xfId="24711" xr:uid="{35659797-7AB8-4B0B-8603-E8A51B3D56E2}"/>
    <cellStyle name="20% - Ênfase5 9 5 4" xfId="3983" xr:uid="{BAFCE0C7-7166-4D95-B63C-68AA437C7ADA}"/>
    <cellStyle name="20% - Ênfase5 9 5 4 2" xfId="12260" xr:uid="{AB7A2066-2C39-478A-B067-415C90E91ECF}"/>
    <cellStyle name="20% - Ênfase5 9 5 4 2 2" xfId="28745" xr:uid="{16767BFE-FAB4-489E-B193-1825A4689549}"/>
    <cellStyle name="20% - Ênfase5 9 5 4 3" xfId="20708" xr:uid="{6D6D6A67-CE59-49EA-96E1-106D57418760}"/>
    <cellStyle name="20% - Ênfase5 9 5 5" xfId="10211" xr:uid="{A1F62482-131D-4286-9745-DCC9A30BC175}"/>
    <cellStyle name="20% - Ênfase5 9 5 5 2" xfId="26730" xr:uid="{27B50F26-5CC2-4C30-9E1F-B6E717FB7EF4}"/>
    <cellStyle name="20% - Ênfase5 9 5 6" xfId="18692" xr:uid="{1A147598-BBF9-49B6-A0B9-1BD311F8467A}"/>
    <cellStyle name="20% - Ênfase5 9 6" xfId="4479" xr:uid="{114CBE79-E6E6-41A7-A01F-977F65761F61}"/>
    <cellStyle name="20% - Ênfase5 9 6 2" xfId="12756" xr:uid="{7CB76023-6A87-4946-85C0-6CE63D43B6F9}"/>
    <cellStyle name="20% - Ênfase5 9 6 2 2" xfId="29241" xr:uid="{FCF69BF9-70B5-4503-B79F-16EED4106F2B}"/>
    <cellStyle name="20% - Ênfase5 9 6 3" xfId="21204" xr:uid="{17EACF33-A822-46BB-BABA-7736B7F8875C}"/>
    <cellStyle name="20% - Ênfase5 9 7" xfId="6510" xr:uid="{7A1CF6D9-0C89-4155-AD16-572B07C4DCDA}"/>
    <cellStyle name="20% - Ênfase5 9 7 2" xfId="14787" xr:uid="{CD559978-07D4-4108-BEEC-283F63122D1B}"/>
    <cellStyle name="20% - Ênfase5 9 7 2 2" xfId="31242" xr:uid="{B7C268A6-3E51-4138-B662-71A4B61A333B}"/>
    <cellStyle name="20% - Ênfase5 9 7 3" xfId="23205" xr:uid="{C730BA6A-C321-47FC-97E5-C58177237B34}"/>
    <cellStyle name="20% - Ênfase5 9 8" xfId="2431" xr:uid="{068CECAC-543F-4260-B11A-19C10A1A5298}"/>
    <cellStyle name="20% - Ênfase5 9 8 2" xfId="10708" xr:uid="{02EE0A48-1269-4345-BCFB-02E3B918A74D}"/>
    <cellStyle name="20% - Ênfase5 9 8 2 2" xfId="27226" xr:uid="{83B21DCD-CEB0-4276-9D88-5029890572E9}"/>
    <cellStyle name="20% - Ênfase5 9 8 3" xfId="19189" xr:uid="{ABAF01A4-A002-4535-BAD2-DC31CADF3B20}"/>
    <cellStyle name="20% - Ênfase5 9 9" xfId="8662" xr:uid="{B94CF680-1E6B-43B3-AE66-0C3A021DBA53}"/>
    <cellStyle name="20% - Ênfase5 9 9 2" xfId="25211" xr:uid="{3EE1A7D4-530F-4427-91D7-9D0CF17EDE68}"/>
    <cellStyle name="20% - Ênfase6 10" xfId="308" xr:uid="{05F8F545-3964-4C69-B8CB-F11AF560F379}"/>
    <cellStyle name="20% - Ênfase6 10 10" xfId="17166" xr:uid="{3D8A56B7-F36B-439A-9541-D262EE0E77AE}"/>
    <cellStyle name="20% - Ênfase6 10 2" xfId="309" xr:uid="{064F7E6A-2AB5-4339-80C8-5B21044F2018}"/>
    <cellStyle name="20% - Ênfase6 10 2 2" xfId="1395" xr:uid="{C2D6F74F-6D0E-4385-8D32-7A0B66204AC1}"/>
    <cellStyle name="20% - Ênfase6 10 2 2 2" xfId="5485" xr:uid="{134E973D-8779-40C0-9EAE-F726C2E7201E}"/>
    <cellStyle name="20% - Ênfase6 10 2 2 2 2" xfId="13762" xr:uid="{09F78F0F-A2E1-4412-AA25-EC430ECB9C82}"/>
    <cellStyle name="20% - Ênfase6 10 2 2 2 2 2" xfId="30242" xr:uid="{911B6A31-218C-497A-9C1B-EC842BD8EF7B}"/>
    <cellStyle name="20% - Ênfase6 10 2 2 2 3" xfId="22205" xr:uid="{4FCB0A98-9236-4572-A6F7-DDA81B17B4B6}"/>
    <cellStyle name="20% - Ênfase6 10 2 2 3" xfId="7510" xr:uid="{A733706C-DF7E-4861-B5AB-3C664FDD368E}"/>
    <cellStyle name="20% - Ênfase6 10 2 2 3 2" xfId="15787" xr:uid="{DF66C11B-62B0-432F-B1E1-C13026DCE896}"/>
    <cellStyle name="20% - Ênfase6 10 2 2 3 2 2" xfId="32242" xr:uid="{3E12569E-0487-4A77-A390-4A40F8575298}"/>
    <cellStyle name="20% - Ênfase6 10 2 2 3 3" xfId="24205" xr:uid="{38BACE38-1EE8-4388-A9E7-289A5C30361C}"/>
    <cellStyle name="20% - Ênfase6 10 2 2 4" xfId="3451" xr:uid="{924FDF82-1DF1-431A-AF90-C7D51E9507DD}"/>
    <cellStyle name="20% - Ênfase6 10 2 2 4 2" xfId="11728" xr:uid="{451D33A0-5495-47F1-ACEB-27C6E5D4607D}"/>
    <cellStyle name="20% - Ênfase6 10 2 2 4 2 2" xfId="28238" xr:uid="{907DC966-03E8-41D0-888F-93ED6B9B20F7}"/>
    <cellStyle name="20% - Ênfase6 10 2 2 4 3" xfId="20201" xr:uid="{BE0051C9-4876-49EB-BCE6-21D1391D7182}"/>
    <cellStyle name="20% - Ênfase6 10 2 2 5" xfId="9679" xr:uid="{F373EBF1-4105-4B65-A8B4-6B5DEA8B8621}"/>
    <cellStyle name="20% - Ênfase6 10 2 2 5 2" xfId="26223" xr:uid="{46DCB1B8-56D8-40FF-9273-415298D15E0E}"/>
    <cellStyle name="20% - Ênfase6 10 2 2 6" xfId="18184" xr:uid="{C9F6B443-DF5F-4299-9296-9A864C48DAC6}"/>
    <cellStyle name="20% - Ênfase6 10 2 3" xfId="886" xr:uid="{03F2A7FD-1085-41AF-AEF4-FEB04C518009}"/>
    <cellStyle name="20% - Ênfase6 10 2 3 2" xfId="4989" xr:uid="{58FE33C7-B4A8-4D1B-81DB-DECC3D5F5A38}"/>
    <cellStyle name="20% - Ênfase6 10 2 3 2 2" xfId="13266" xr:uid="{1AEFA513-FCA6-4E8A-93FB-F49F772ACA77}"/>
    <cellStyle name="20% - Ênfase6 10 2 3 2 2 2" xfId="29746" xr:uid="{782103F8-BBF3-469E-95A7-F5C41ADF5512}"/>
    <cellStyle name="20% - Ênfase6 10 2 3 2 3" xfId="21709" xr:uid="{EB6893C9-08FC-42A6-A2AB-AD13C731BA32}"/>
    <cellStyle name="20% - Ênfase6 10 2 3 3" xfId="7014" xr:uid="{2EF3C9FE-BBAC-444D-972B-C216D3FACED9}"/>
    <cellStyle name="20% - Ênfase6 10 2 3 3 2" xfId="15291" xr:uid="{A8527C12-1C22-47ED-9204-FFFC3819AD3E}"/>
    <cellStyle name="20% - Ênfase6 10 2 3 3 2 2" xfId="31746" xr:uid="{DD743907-8C13-427A-98CD-A119A1B811F4}"/>
    <cellStyle name="20% - Ênfase6 10 2 3 3 3" xfId="23709" xr:uid="{AD178406-D1FD-4A58-B6BC-5FAE157BC7CE}"/>
    <cellStyle name="20% - Ênfase6 10 2 3 4" xfId="2946" xr:uid="{7F94275D-61B2-4A2E-ACC8-42BEB96C4778}"/>
    <cellStyle name="20% - Ênfase6 10 2 3 4 2" xfId="11223" xr:uid="{28807916-72E7-4BB2-BD33-95F311358368}"/>
    <cellStyle name="20% - Ênfase6 10 2 3 4 2 2" xfId="27734" xr:uid="{67ADBC70-04C3-4D5C-9836-1AB46D3BC502}"/>
    <cellStyle name="20% - Ênfase6 10 2 3 4 3" xfId="19697" xr:uid="{AB17F7B5-6F57-4292-AC17-F2198D4AB032}"/>
    <cellStyle name="20% - Ênfase6 10 2 3 5" xfId="9175" xr:uid="{33C33C50-039B-4D12-AAC0-2AD0225175B0}"/>
    <cellStyle name="20% - Ênfase6 10 2 3 5 2" xfId="25719" xr:uid="{8989B7CF-7FF4-4D68-A23F-3819CCE27D19}"/>
    <cellStyle name="20% - Ênfase6 10 2 3 6" xfId="17677" xr:uid="{8C81762D-A876-4AAE-BC97-12B08AE6C8AB}"/>
    <cellStyle name="20% - Ênfase6 10 2 4" xfId="1936" xr:uid="{A4E0E614-D8BA-41F5-997D-C1BFCC9F9998}"/>
    <cellStyle name="20% - Ênfase6 10 2 4 2" xfId="6022" xr:uid="{996F4634-F185-4F6F-A4E2-FD7361D36F15}"/>
    <cellStyle name="20% - Ênfase6 10 2 4 2 2" xfId="14299" xr:uid="{DA8A9C58-A29A-4ABF-9C57-B7852F63AC7C}"/>
    <cellStyle name="20% - Ênfase6 10 2 4 2 2 2" xfId="30754" xr:uid="{D4F13FD1-FD11-4587-A621-369EAAA59CDC}"/>
    <cellStyle name="20% - Ênfase6 10 2 4 2 3" xfId="22717" xr:uid="{5EFE4F1A-BFB1-448D-B1A9-9A820D2BEAA3}"/>
    <cellStyle name="20% - Ênfase6 10 2 4 3" xfId="8022" xr:uid="{C34D3F1A-9D9B-4462-9705-30B530866607}"/>
    <cellStyle name="20% - Ênfase6 10 2 4 3 2" xfId="16299" xr:uid="{F648EC82-084C-4785-8865-710EE1264C4A}"/>
    <cellStyle name="20% - Ênfase6 10 2 4 3 2 2" xfId="32754" xr:uid="{C95E9D88-A00D-4762-B99A-DD8953A4A183}"/>
    <cellStyle name="20% - Ênfase6 10 2 4 3 3" xfId="24717" xr:uid="{AF2F597C-BFAA-4711-81CC-E767AB61D7EC}"/>
    <cellStyle name="20% - Ênfase6 10 2 4 4" xfId="3989" xr:uid="{9DD3434B-4F4A-4361-9651-03A85A6FBDA5}"/>
    <cellStyle name="20% - Ênfase6 10 2 4 4 2" xfId="12266" xr:uid="{62D3FFD9-596C-4045-B890-DE90020AE5EA}"/>
    <cellStyle name="20% - Ênfase6 10 2 4 4 2 2" xfId="28751" xr:uid="{A885BA07-4E4B-4D06-AFDE-B3B21B687F22}"/>
    <cellStyle name="20% - Ênfase6 10 2 4 4 3" xfId="20714" xr:uid="{0D4D9C5D-CFD8-42B3-BBEC-A1BEB3C20B3A}"/>
    <cellStyle name="20% - Ênfase6 10 2 4 5" xfId="10217" xr:uid="{A7A27E02-88A9-4C6B-B35E-90D8B12DEAE3}"/>
    <cellStyle name="20% - Ênfase6 10 2 4 5 2" xfId="26736" xr:uid="{2F7EC693-118E-45E7-B607-A06EE9964878}"/>
    <cellStyle name="20% - Ênfase6 10 2 4 6" xfId="18698" xr:uid="{E12D2D17-C06A-4507-8B9F-726261A2E75B}"/>
    <cellStyle name="20% - Ênfase6 10 2 5" xfId="4485" xr:uid="{5A185A35-221C-4026-A954-474C8EB5A8C4}"/>
    <cellStyle name="20% - Ênfase6 10 2 5 2" xfId="12762" xr:uid="{C6F6155E-61CD-40F3-B963-E80F57ED3FB6}"/>
    <cellStyle name="20% - Ênfase6 10 2 5 2 2" xfId="29247" xr:uid="{E28867ED-AE17-4A80-AE86-2B872D323DFD}"/>
    <cellStyle name="20% - Ênfase6 10 2 5 3" xfId="21210" xr:uid="{E54CA87A-71E2-4B05-AE10-90B0F608A822}"/>
    <cellStyle name="20% - Ênfase6 10 2 6" xfId="6516" xr:uid="{3385FB7C-5039-4AFB-90D4-5F1F8204EFA8}"/>
    <cellStyle name="20% - Ênfase6 10 2 6 2" xfId="14793" xr:uid="{1C07B2F7-5B3E-48A4-A841-F355DA481FA7}"/>
    <cellStyle name="20% - Ênfase6 10 2 6 2 2" xfId="31248" xr:uid="{A54CCC8F-521C-44AB-9915-3954EE0D41B4}"/>
    <cellStyle name="20% - Ênfase6 10 2 6 3" xfId="23211" xr:uid="{36F82472-C1E0-4680-AAE6-A4F258305DD6}"/>
    <cellStyle name="20% - Ênfase6 10 2 7" xfId="2437" xr:uid="{02B2689C-AC61-4951-BA4D-3F429FF03581}"/>
    <cellStyle name="20% - Ênfase6 10 2 7 2" xfId="10714" xr:uid="{8147AE67-2868-4ED0-8906-A182C5F23A09}"/>
    <cellStyle name="20% - Ênfase6 10 2 7 2 2" xfId="27232" xr:uid="{F929565E-6211-4E82-AA6A-FD3204320960}"/>
    <cellStyle name="20% - Ênfase6 10 2 7 3" xfId="19195" xr:uid="{EAA273BB-E499-4688-9846-E8EED6115583}"/>
    <cellStyle name="20% - Ênfase6 10 2 8" xfId="8668" xr:uid="{F39F17D1-804D-49B1-B4B6-B4F957B72481}"/>
    <cellStyle name="20% - Ênfase6 10 2 8 2" xfId="25217" xr:uid="{18920CEE-E971-475E-870E-44B77D5EAAD7}"/>
    <cellStyle name="20% - Ênfase6 10 2 9" xfId="17167" xr:uid="{6C57A81B-6826-4FAD-8F20-363B6F9C0A60}"/>
    <cellStyle name="20% - Ênfase6 10 3" xfId="1394" xr:uid="{8044D206-7D30-48E8-BEF5-1AEE49438FFD}"/>
    <cellStyle name="20% - Ênfase6 10 3 2" xfId="5484" xr:uid="{662DB6FD-BA76-4409-BDE5-604568F39C54}"/>
    <cellStyle name="20% - Ênfase6 10 3 2 2" xfId="13761" xr:uid="{CE09BF76-908D-418D-84CB-B23BDBB69719}"/>
    <cellStyle name="20% - Ênfase6 10 3 2 2 2" xfId="30241" xr:uid="{DA2D33E7-00AF-4D0E-850E-01988D5A1939}"/>
    <cellStyle name="20% - Ênfase6 10 3 2 3" xfId="22204" xr:uid="{24EFDA4A-FBEF-4940-8D39-7CDA22590DF8}"/>
    <cellStyle name="20% - Ênfase6 10 3 3" xfId="7509" xr:uid="{666905AB-51BE-4B8F-B4C4-D8AD1C467FC6}"/>
    <cellStyle name="20% - Ênfase6 10 3 3 2" xfId="15786" xr:uid="{84D1248D-8C50-4112-8ECA-827A199CBECC}"/>
    <cellStyle name="20% - Ênfase6 10 3 3 2 2" xfId="32241" xr:uid="{F2CB562D-391A-4D43-8029-968181469B89}"/>
    <cellStyle name="20% - Ênfase6 10 3 3 3" xfId="24204" xr:uid="{EE02B740-8CDC-439D-BD30-C87A5A565553}"/>
    <cellStyle name="20% - Ênfase6 10 3 4" xfId="3450" xr:uid="{1779F8EB-C672-4BD1-BCFA-096F84CDD92A}"/>
    <cellStyle name="20% - Ênfase6 10 3 4 2" xfId="11727" xr:uid="{B35E545B-34EC-4F61-9468-DDF38449B919}"/>
    <cellStyle name="20% - Ênfase6 10 3 4 2 2" xfId="28237" xr:uid="{314267B4-D8FB-401B-9730-ACCE2D784697}"/>
    <cellStyle name="20% - Ênfase6 10 3 4 3" xfId="20200" xr:uid="{29E4B158-979C-4389-A95A-74AA3CF8444E}"/>
    <cellStyle name="20% - Ênfase6 10 3 5" xfId="9678" xr:uid="{78EB98CA-56F1-4199-817B-923E48CB5B78}"/>
    <cellStyle name="20% - Ênfase6 10 3 5 2" xfId="26222" xr:uid="{E6DA0D76-4F68-4D62-8C47-8B6C31FFF3D3}"/>
    <cellStyle name="20% - Ênfase6 10 3 6" xfId="18183" xr:uid="{9114A974-88E8-45B5-8AAA-53F0421B8DDA}"/>
    <cellStyle name="20% - Ênfase6 10 4" xfId="885" xr:uid="{4E80ACF9-74A4-4E6C-979C-22D36D0B090F}"/>
    <cellStyle name="20% - Ênfase6 10 4 2" xfId="4988" xr:uid="{9030BD05-8CA2-434C-9F4D-C67CBFCC01C6}"/>
    <cellStyle name="20% - Ênfase6 10 4 2 2" xfId="13265" xr:uid="{B59F10C8-A712-4C65-80F9-000034B6FD62}"/>
    <cellStyle name="20% - Ênfase6 10 4 2 2 2" xfId="29745" xr:uid="{807F4E47-FDD2-4280-870A-4987A198065B}"/>
    <cellStyle name="20% - Ênfase6 10 4 2 3" xfId="21708" xr:uid="{3B0C4CFC-2F1E-45B8-ACC8-3E01ECA0CDAD}"/>
    <cellStyle name="20% - Ênfase6 10 4 3" xfId="7013" xr:uid="{57970234-AF86-44DA-A1FB-A4364C650245}"/>
    <cellStyle name="20% - Ênfase6 10 4 3 2" xfId="15290" xr:uid="{3B5B8CB4-B8E3-4F7C-A6AC-075456D5A61E}"/>
    <cellStyle name="20% - Ênfase6 10 4 3 2 2" xfId="31745" xr:uid="{CD72BA82-1E46-4FAE-80F1-BE2AACDE0D38}"/>
    <cellStyle name="20% - Ênfase6 10 4 3 3" xfId="23708" xr:uid="{3FFDF4FA-8928-4ACC-92BB-D1B052AD7DF4}"/>
    <cellStyle name="20% - Ênfase6 10 4 4" xfId="2945" xr:uid="{6D39D7F3-C367-45E8-A7D5-8DC183859E74}"/>
    <cellStyle name="20% - Ênfase6 10 4 4 2" xfId="11222" xr:uid="{DB37072B-495D-4CF4-AA66-9C6B8AA0193A}"/>
    <cellStyle name="20% - Ênfase6 10 4 4 2 2" xfId="27733" xr:uid="{58F6FD33-0FB9-4713-8C25-C290D72DF6CA}"/>
    <cellStyle name="20% - Ênfase6 10 4 4 3" xfId="19696" xr:uid="{8EE849B4-FE73-42E5-89D1-A49EAB9313B2}"/>
    <cellStyle name="20% - Ênfase6 10 4 5" xfId="9174" xr:uid="{B6FF419C-CF3D-46C1-9FB1-D0699AA51E1C}"/>
    <cellStyle name="20% - Ênfase6 10 4 5 2" xfId="25718" xr:uid="{D62B605F-9DE5-41E4-9F70-B4E91D1A28F6}"/>
    <cellStyle name="20% - Ênfase6 10 4 6" xfId="17676" xr:uid="{A039DAB6-CCD6-44B0-8D47-8F00D85E4089}"/>
    <cellStyle name="20% - Ênfase6 10 5" xfId="1935" xr:uid="{2032AB9E-8FC4-4554-81E9-88062D967443}"/>
    <cellStyle name="20% - Ênfase6 10 5 2" xfId="6021" xr:uid="{B8953B75-3A1A-43CD-B6EC-F48537FB0302}"/>
    <cellStyle name="20% - Ênfase6 10 5 2 2" xfId="14298" xr:uid="{3B26DCF5-C9B4-4BE1-821F-AF6363F276C1}"/>
    <cellStyle name="20% - Ênfase6 10 5 2 2 2" xfId="30753" xr:uid="{8B7B1B07-52CC-414C-BA51-C9C5D77C5556}"/>
    <cellStyle name="20% - Ênfase6 10 5 2 3" xfId="22716" xr:uid="{AE6C99EB-A40C-4F0C-BE4C-5D775AC4E09F}"/>
    <cellStyle name="20% - Ênfase6 10 5 3" xfId="8021" xr:uid="{76E1E811-3C73-4989-A110-F5BDBECC549C}"/>
    <cellStyle name="20% - Ênfase6 10 5 3 2" xfId="16298" xr:uid="{14854D71-5908-4E3F-A3A1-09B9F7FFD8FA}"/>
    <cellStyle name="20% - Ênfase6 10 5 3 2 2" xfId="32753" xr:uid="{D0092BAC-383E-44DE-A655-33A09F2D6662}"/>
    <cellStyle name="20% - Ênfase6 10 5 3 3" xfId="24716" xr:uid="{31EA7EAA-D5D5-429E-8E4E-F70795F4E474}"/>
    <cellStyle name="20% - Ênfase6 10 5 4" xfId="3988" xr:uid="{CE0500F7-9E48-4947-ADD0-83E40570B95A}"/>
    <cellStyle name="20% - Ênfase6 10 5 4 2" xfId="12265" xr:uid="{6F59F2E5-DFDA-4828-BFCE-2E4D16F13685}"/>
    <cellStyle name="20% - Ênfase6 10 5 4 2 2" xfId="28750" xr:uid="{0A309193-F11D-4B9A-AA98-96662A7BE42D}"/>
    <cellStyle name="20% - Ênfase6 10 5 4 3" xfId="20713" xr:uid="{09361C8C-76DE-4B7E-93EE-B3AF136BDE5D}"/>
    <cellStyle name="20% - Ênfase6 10 5 5" xfId="10216" xr:uid="{5E2595B9-08AA-4EB5-8EBF-13B86A3CE6E3}"/>
    <cellStyle name="20% - Ênfase6 10 5 5 2" xfId="26735" xr:uid="{2FE26D4C-471F-4431-BC0D-B14EB85EE4BF}"/>
    <cellStyle name="20% - Ênfase6 10 5 6" xfId="18697" xr:uid="{7B82D5D2-4143-422A-B273-975A63288F95}"/>
    <cellStyle name="20% - Ênfase6 10 6" xfId="4484" xr:uid="{E1A91BF7-2AF6-45E5-90F0-761E05DC8B96}"/>
    <cellStyle name="20% - Ênfase6 10 6 2" xfId="12761" xr:uid="{3B2AE37A-4E93-44AF-895A-E73CDBC4153C}"/>
    <cellStyle name="20% - Ênfase6 10 6 2 2" xfId="29246" xr:uid="{AB4D0FAC-8EA9-43A3-82AC-774CED532563}"/>
    <cellStyle name="20% - Ênfase6 10 6 3" xfId="21209" xr:uid="{17B20EC8-3428-4FBF-8135-746F007B5CF0}"/>
    <cellStyle name="20% - Ênfase6 10 7" xfId="6515" xr:uid="{B3669B89-5974-4E2A-BF3C-B264FB60BFD1}"/>
    <cellStyle name="20% - Ênfase6 10 7 2" xfId="14792" xr:uid="{43EFF516-262D-4FF4-81EF-5F07E7BAF09F}"/>
    <cellStyle name="20% - Ênfase6 10 7 2 2" xfId="31247" xr:uid="{B4861CB0-3771-4886-95B5-D0D9D72B0955}"/>
    <cellStyle name="20% - Ênfase6 10 7 3" xfId="23210" xr:uid="{6DCC5D34-7A64-4243-866D-F2ECD885FAAE}"/>
    <cellStyle name="20% - Ênfase6 10 8" xfId="2436" xr:uid="{5D021367-0D39-4969-B787-2C9F298CD1EE}"/>
    <cellStyle name="20% - Ênfase6 10 8 2" xfId="10713" xr:uid="{BEB43954-6018-40F1-8A14-2B863289FF99}"/>
    <cellStyle name="20% - Ênfase6 10 8 2 2" xfId="27231" xr:uid="{E567B736-7259-4111-900A-16A4CEC7474D}"/>
    <cellStyle name="20% - Ênfase6 10 8 3" xfId="19194" xr:uid="{F4D1897E-5A33-462E-9272-71BC1AB5B871}"/>
    <cellStyle name="20% - Ênfase6 10 9" xfId="8667" xr:uid="{4E1B484D-21F2-4776-80DA-51D315EF9A12}"/>
    <cellStyle name="20% - Ênfase6 10 9 2" xfId="25216" xr:uid="{FD646036-CA6C-44B4-B923-952E1E3BBF76}"/>
    <cellStyle name="20% - Ênfase6 11" xfId="246" xr:uid="{47FB3BAB-A721-4E01-B34B-29246E39046C}"/>
    <cellStyle name="20% - Ênfase6 11 2" xfId="1334" xr:uid="{CF65BEE1-F9F9-4E0B-BF96-DE027C5F6B0B}"/>
    <cellStyle name="20% - Ênfase6 11 2 2" xfId="5424" xr:uid="{21650C7E-01B6-4210-A558-B197E967FC0C}"/>
    <cellStyle name="20% - Ênfase6 11 2 2 2" xfId="13701" xr:uid="{F857BBAA-F3F9-4B20-BA12-BA6053E73A86}"/>
    <cellStyle name="20% - Ênfase6 11 2 2 2 2" xfId="30181" xr:uid="{B1A87EC4-14E7-4751-B5A3-92D4A304B763}"/>
    <cellStyle name="20% - Ênfase6 11 2 2 3" xfId="22144" xr:uid="{E952ECCE-6192-4531-86DE-3AE1795085D1}"/>
    <cellStyle name="20% - Ênfase6 11 2 3" xfId="7449" xr:uid="{967F6A27-08C7-46E7-8608-ED60BB84FA2D}"/>
    <cellStyle name="20% - Ênfase6 11 2 3 2" xfId="15726" xr:uid="{1D3CA91A-3F43-4C06-B303-205314AC5025}"/>
    <cellStyle name="20% - Ênfase6 11 2 3 2 2" xfId="32181" xr:uid="{C1768259-02DC-4979-83FE-2C1EAFD650D9}"/>
    <cellStyle name="20% - Ênfase6 11 2 3 3" xfId="24144" xr:uid="{3D4232E9-7385-476D-AABA-FDE9EA2671FA}"/>
    <cellStyle name="20% - Ênfase6 11 2 4" xfId="3390" xr:uid="{9D98F13F-AA26-43EB-9714-83CE9D33F48F}"/>
    <cellStyle name="20% - Ênfase6 11 2 4 2" xfId="11667" xr:uid="{AE28E0E7-9923-47DC-B560-2CF3BB03DAC9}"/>
    <cellStyle name="20% - Ênfase6 11 2 4 2 2" xfId="28177" xr:uid="{38E3300D-2E74-4829-BD21-0DFDF3C938CA}"/>
    <cellStyle name="20% - Ênfase6 11 2 4 3" xfId="20140" xr:uid="{F30721BD-1EC4-475B-BEAC-B071D73ACFA0}"/>
    <cellStyle name="20% - Ênfase6 11 2 5" xfId="9618" xr:uid="{3C8E686C-DB6C-453D-AC38-710C45E9FBA7}"/>
    <cellStyle name="20% - Ênfase6 11 2 5 2" xfId="26162" xr:uid="{EE5B28A5-4A48-497A-BBF1-F02DD58AC7D6}"/>
    <cellStyle name="20% - Ênfase6 11 2 6" xfId="18123" xr:uid="{35D6C6F6-0AD8-458E-96F2-7FDB26F03D7B}"/>
    <cellStyle name="20% - Ênfase6 11 3" xfId="825" xr:uid="{A1FF9FA1-864A-4A9F-AB8C-7875F628E455}"/>
    <cellStyle name="20% - Ênfase6 11 3 2" xfId="4928" xr:uid="{4B0EA3BB-CDAD-4673-AAD4-1CC4454F2E00}"/>
    <cellStyle name="20% - Ênfase6 11 3 2 2" xfId="13205" xr:uid="{C05A5472-C821-4D61-B85D-53EF8F8D1479}"/>
    <cellStyle name="20% - Ênfase6 11 3 2 2 2" xfId="29685" xr:uid="{7E1BC8BE-DD34-41D3-A6AA-39D981890805}"/>
    <cellStyle name="20% - Ênfase6 11 3 2 3" xfId="21648" xr:uid="{682BCBB7-3867-4BD5-B1F7-65D18E9DB91E}"/>
    <cellStyle name="20% - Ênfase6 11 3 3" xfId="6953" xr:uid="{895F609E-10DD-4481-A6B8-66341B8E143C}"/>
    <cellStyle name="20% - Ênfase6 11 3 3 2" xfId="15230" xr:uid="{AB7933B4-390E-4CDD-BEB6-E1C8647E13E2}"/>
    <cellStyle name="20% - Ênfase6 11 3 3 2 2" xfId="31685" xr:uid="{BC06E609-06EB-4831-BFD1-EAEAA9FF5A21}"/>
    <cellStyle name="20% - Ênfase6 11 3 3 3" xfId="23648" xr:uid="{A70E7641-4F6D-4211-8BA5-AC783531C39E}"/>
    <cellStyle name="20% - Ênfase6 11 3 4" xfId="2885" xr:uid="{EBD45C4B-1CC6-4255-89D4-9C7CCE730D0C}"/>
    <cellStyle name="20% - Ênfase6 11 3 4 2" xfId="11162" xr:uid="{A86CEBDB-E9EE-410F-A1B7-F984B71C1AEF}"/>
    <cellStyle name="20% - Ênfase6 11 3 4 2 2" xfId="27673" xr:uid="{4D82418D-EA22-4066-B664-D859911BC915}"/>
    <cellStyle name="20% - Ênfase6 11 3 4 3" xfId="19636" xr:uid="{88157731-C2C8-4D15-ACF7-00C19FCC46B6}"/>
    <cellStyle name="20% - Ênfase6 11 3 5" xfId="9114" xr:uid="{A9A60B34-68A7-4FA0-B832-1DC2D84C017A}"/>
    <cellStyle name="20% - Ênfase6 11 3 5 2" xfId="25658" xr:uid="{9BEB1608-0FDD-4B60-B122-DF8DE3566683}"/>
    <cellStyle name="20% - Ênfase6 11 3 6" xfId="17616" xr:uid="{FCD83C07-3466-4E49-9E64-D77EC961E97C}"/>
    <cellStyle name="20% - Ênfase6 11 4" xfId="1875" xr:uid="{373E0510-D9BF-407A-9125-18B177AE0460}"/>
    <cellStyle name="20% - Ênfase6 11 4 2" xfId="5961" xr:uid="{D7FD9B54-90D7-43AD-BC77-8079316D0D22}"/>
    <cellStyle name="20% - Ênfase6 11 4 2 2" xfId="14238" xr:uid="{84B493C3-0A8D-4F4D-ACEB-032B5B1E778A}"/>
    <cellStyle name="20% - Ênfase6 11 4 2 2 2" xfId="30693" xr:uid="{BCFD2165-605D-41FB-8770-9F2857C120C6}"/>
    <cellStyle name="20% - Ênfase6 11 4 2 3" xfId="22656" xr:uid="{98969AC7-FB88-4979-9A6E-34776E1D6A44}"/>
    <cellStyle name="20% - Ênfase6 11 4 3" xfId="7961" xr:uid="{0B916BE4-1640-4960-966C-ABB795F83CD9}"/>
    <cellStyle name="20% - Ênfase6 11 4 3 2" xfId="16238" xr:uid="{1645C5B4-473F-4314-8480-EDBD6BD77908}"/>
    <cellStyle name="20% - Ênfase6 11 4 3 2 2" xfId="32693" xr:uid="{B27C8F75-6252-4921-8E2D-FEAE70EB792C}"/>
    <cellStyle name="20% - Ênfase6 11 4 3 3" xfId="24656" xr:uid="{DBA81297-6D27-4F0A-8244-4802C6E0470A}"/>
    <cellStyle name="20% - Ênfase6 11 4 4" xfId="3928" xr:uid="{04CA28DB-FAC8-4458-9E04-30B8035D103F}"/>
    <cellStyle name="20% - Ênfase6 11 4 4 2" xfId="12205" xr:uid="{5DEFD9AA-68DE-46C3-97F7-AE7DCACFC614}"/>
    <cellStyle name="20% - Ênfase6 11 4 4 2 2" xfId="28690" xr:uid="{BE639547-6739-4980-9807-C28DF3BFE746}"/>
    <cellStyle name="20% - Ênfase6 11 4 4 3" xfId="20653" xr:uid="{F6B678EA-EA01-4E61-9A11-AB5DA36E1663}"/>
    <cellStyle name="20% - Ênfase6 11 4 5" xfId="10156" xr:uid="{9086A04A-D5B2-489F-BDAC-2CFE64AFB8A4}"/>
    <cellStyle name="20% - Ênfase6 11 4 5 2" xfId="26675" xr:uid="{32A99C2E-4D9B-408D-AC39-2BBC637FF2C1}"/>
    <cellStyle name="20% - Ênfase6 11 4 6" xfId="18637" xr:uid="{BCCADB50-82FE-4F1C-A53D-3C24435AEC3E}"/>
    <cellStyle name="20% - Ênfase6 11 5" xfId="4424" xr:uid="{5D3437B1-1E53-40E3-97EC-CB6D579D2DC2}"/>
    <cellStyle name="20% - Ênfase6 11 5 2" xfId="12701" xr:uid="{32C76B0D-7A26-4F1E-859B-7079B828D353}"/>
    <cellStyle name="20% - Ênfase6 11 5 2 2" xfId="29186" xr:uid="{0507B578-F4F1-4873-B495-31053AD0D7DE}"/>
    <cellStyle name="20% - Ênfase6 11 5 3" xfId="21149" xr:uid="{B728CA8A-63AB-4597-A7FA-CB08E7DC1D1D}"/>
    <cellStyle name="20% - Ênfase6 11 6" xfId="6455" xr:uid="{DF63003F-58D0-4A0C-91D1-0A305DEA68B0}"/>
    <cellStyle name="20% - Ênfase6 11 6 2" xfId="14732" xr:uid="{CF314159-7D04-460D-BCF1-7906CAB65CD3}"/>
    <cellStyle name="20% - Ênfase6 11 6 2 2" xfId="31187" xr:uid="{295DEE2D-9096-4946-8C80-CF7B93B6E2AA}"/>
    <cellStyle name="20% - Ênfase6 11 6 3" xfId="23150" xr:uid="{F1888B76-7C47-4CD9-AB85-F69E6F3854A1}"/>
    <cellStyle name="20% - Ênfase6 11 7" xfId="2376" xr:uid="{B5722622-3CC2-495D-A41B-1D5A065A1159}"/>
    <cellStyle name="20% - Ênfase6 11 7 2" xfId="10653" xr:uid="{AD24D97E-FA33-4D61-BC7B-B3DD6C838E95}"/>
    <cellStyle name="20% - Ênfase6 11 7 2 2" xfId="27171" xr:uid="{FDA96982-0C14-4190-81FA-2FA1CCA19A5A}"/>
    <cellStyle name="20% - Ênfase6 11 7 3" xfId="19134" xr:uid="{B778B035-6AB6-482D-9BCF-3184FD80F9CE}"/>
    <cellStyle name="20% - Ênfase6 11 8" xfId="8607" xr:uid="{DEDB48B8-CBF3-4A20-A249-57A01B38BCA9}"/>
    <cellStyle name="20% - Ênfase6 11 8 2" xfId="25156" xr:uid="{AAE5EA14-7F0D-4B50-9E7C-1582989779C8}"/>
    <cellStyle name="20% - Ênfase6 11 9" xfId="17106" xr:uid="{6D24A42F-9E84-4684-B483-0B031CDFF2D3}"/>
    <cellStyle name="20% - Ênfase6 12" xfId="310" xr:uid="{1E97FF3D-18CD-40D0-A7B9-23E4B7D9D0F5}"/>
    <cellStyle name="20% - Ênfase6 12 2" xfId="1396" xr:uid="{E0D34964-ABDC-4807-BAB6-57FDEDEECA96}"/>
    <cellStyle name="20% - Ênfase6 12 2 2" xfId="5486" xr:uid="{9E3A1091-E173-4027-B094-16C497D1ADA2}"/>
    <cellStyle name="20% - Ênfase6 12 2 2 2" xfId="13763" xr:uid="{72F630B5-3C0C-46CC-A2B6-26A23FEFE00C}"/>
    <cellStyle name="20% - Ênfase6 12 2 2 2 2" xfId="30243" xr:uid="{F356CA9A-BBFA-4D12-9BAC-7C31A778CDC2}"/>
    <cellStyle name="20% - Ênfase6 12 2 2 3" xfId="22206" xr:uid="{9288B06F-4763-44E2-8F56-770B186A1C00}"/>
    <cellStyle name="20% - Ênfase6 12 2 3" xfId="7511" xr:uid="{B5451127-F825-434C-83CC-DFE50CA32729}"/>
    <cellStyle name="20% - Ênfase6 12 2 3 2" xfId="15788" xr:uid="{912C82AC-8EE1-4074-BE13-E0EEE4FC50FE}"/>
    <cellStyle name="20% - Ênfase6 12 2 3 2 2" xfId="32243" xr:uid="{97EF4F7C-2C51-4DC1-82DF-D942C6196FDD}"/>
    <cellStyle name="20% - Ênfase6 12 2 3 3" xfId="24206" xr:uid="{37696FE0-3DFF-4143-8D6F-7635FD347AAD}"/>
    <cellStyle name="20% - Ênfase6 12 2 4" xfId="3452" xr:uid="{B3288032-4046-4C5C-B669-81BA38623913}"/>
    <cellStyle name="20% - Ênfase6 12 2 4 2" xfId="11729" xr:uid="{0A662653-89E5-47A2-958A-7B47209931EC}"/>
    <cellStyle name="20% - Ênfase6 12 2 4 2 2" xfId="28239" xr:uid="{399CB087-8CB0-46DC-A251-ECF65547E125}"/>
    <cellStyle name="20% - Ênfase6 12 2 4 3" xfId="20202" xr:uid="{AF063D9F-349D-4336-8CEB-98F2A21A062E}"/>
    <cellStyle name="20% - Ênfase6 12 2 5" xfId="9680" xr:uid="{B268E6B3-95E3-49E6-82F1-8552136AA7CB}"/>
    <cellStyle name="20% - Ênfase6 12 2 5 2" xfId="26224" xr:uid="{E113D673-5002-4EAB-AA33-D1BB141AC8B8}"/>
    <cellStyle name="20% - Ênfase6 12 2 6" xfId="18185" xr:uid="{21DC58C7-B505-42F8-B0A9-01E5A6774088}"/>
    <cellStyle name="20% - Ênfase6 12 3" xfId="887" xr:uid="{B6DA707B-08D2-4ED8-9DA9-9FBD3CC48E09}"/>
    <cellStyle name="20% - Ênfase6 12 3 2" xfId="4990" xr:uid="{2B8FF3A8-0D77-47A7-BF5D-70DD5D53C94D}"/>
    <cellStyle name="20% - Ênfase6 12 3 2 2" xfId="13267" xr:uid="{428F13F7-7F19-4751-9D80-B61B2F4D2E0B}"/>
    <cellStyle name="20% - Ênfase6 12 3 2 2 2" xfId="29747" xr:uid="{318692FF-81DD-4FF0-9EF0-1DE49835C429}"/>
    <cellStyle name="20% - Ênfase6 12 3 2 3" xfId="21710" xr:uid="{28B3E39A-6132-4226-90D8-3BB9AE934878}"/>
    <cellStyle name="20% - Ênfase6 12 3 3" xfId="7015" xr:uid="{09334FE5-3B8C-4B7E-9440-F961CAE58ADA}"/>
    <cellStyle name="20% - Ênfase6 12 3 3 2" xfId="15292" xr:uid="{0F02D144-EA9D-48F3-A2AB-20EF1420EC3C}"/>
    <cellStyle name="20% - Ênfase6 12 3 3 2 2" xfId="31747" xr:uid="{BF492D97-1C1F-423A-9E8E-AC081CC6CB98}"/>
    <cellStyle name="20% - Ênfase6 12 3 3 3" xfId="23710" xr:uid="{A56702FE-34FB-4DAB-8DFD-F392E3029FFD}"/>
    <cellStyle name="20% - Ênfase6 12 3 4" xfId="2947" xr:uid="{CA0973F9-41C8-467A-80F2-C5A3EB4D0094}"/>
    <cellStyle name="20% - Ênfase6 12 3 4 2" xfId="11224" xr:uid="{FA50654A-74AB-4DF3-BB4D-357E89158D61}"/>
    <cellStyle name="20% - Ênfase6 12 3 4 2 2" xfId="27735" xr:uid="{0DC00F7C-6EA8-4E82-9050-A05588E93704}"/>
    <cellStyle name="20% - Ênfase6 12 3 4 3" xfId="19698" xr:uid="{67D5DC26-2493-4E47-8119-8E4109A732FD}"/>
    <cellStyle name="20% - Ênfase6 12 3 5" xfId="9176" xr:uid="{59373F81-9199-4DC6-AA97-F7E710E45A6B}"/>
    <cellStyle name="20% - Ênfase6 12 3 5 2" xfId="25720" xr:uid="{586F1DA8-99C3-414F-8991-3E35F5374C23}"/>
    <cellStyle name="20% - Ênfase6 12 3 6" xfId="17678" xr:uid="{94F95DF4-ADD8-41CC-965E-B465BE7F8C68}"/>
    <cellStyle name="20% - Ênfase6 12 4" xfId="1937" xr:uid="{BF7EEEA9-E2A9-4CBE-A1A6-6A9B582CCDFB}"/>
    <cellStyle name="20% - Ênfase6 12 4 2" xfId="6023" xr:uid="{0DE10AF7-4316-49DF-8301-B9B115F4A95C}"/>
    <cellStyle name="20% - Ênfase6 12 4 2 2" xfId="14300" xr:uid="{6E679188-3348-4589-823B-CD0BC21F1091}"/>
    <cellStyle name="20% - Ênfase6 12 4 2 2 2" xfId="30755" xr:uid="{9749E942-4825-4ADC-BCB3-7E64364780EC}"/>
    <cellStyle name="20% - Ênfase6 12 4 2 3" xfId="22718" xr:uid="{96CA3B41-88D7-4234-9E01-10B3C9EC6FB1}"/>
    <cellStyle name="20% - Ênfase6 12 4 3" xfId="8023" xr:uid="{E1A29A26-4AF2-4DF1-8EF4-B6EF53B5A4C9}"/>
    <cellStyle name="20% - Ênfase6 12 4 3 2" xfId="16300" xr:uid="{CB82BD7F-6750-43AF-8782-328EEAE770F3}"/>
    <cellStyle name="20% - Ênfase6 12 4 3 2 2" xfId="32755" xr:uid="{11CF3099-5CE1-4A12-B440-9F63B02AEED7}"/>
    <cellStyle name="20% - Ênfase6 12 4 3 3" xfId="24718" xr:uid="{3583A2AD-7718-4B06-A67B-02770112513D}"/>
    <cellStyle name="20% - Ênfase6 12 4 4" xfId="3990" xr:uid="{0A213A07-7D10-456C-8039-5BF24F8074FF}"/>
    <cellStyle name="20% - Ênfase6 12 4 4 2" xfId="12267" xr:uid="{C94E4799-D029-42F9-9F56-B4B202B96A81}"/>
    <cellStyle name="20% - Ênfase6 12 4 4 2 2" xfId="28752" xr:uid="{AF1CC475-C067-4A48-9F59-FB45FC32D3D8}"/>
    <cellStyle name="20% - Ênfase6 12 4 4 3" xfId="20715" xr:uid="{FE989A98-E612-4695-BB8A-8FE0F8376129}"/>
    <cellStyle name="20% - Ênfase6 12 4 5" xfId="10218" xr:uid="{7E1CD227-44E6-4114-8AD6-6C49C6225F81}"/>
    <cellStyle name="20% - Ênfase6 12 4 5 2" xfId="26737" xr:uid="{F1CFAD3A-D36B-4BE2-9E9D-4BB3C9073FD7}"/>
    <cellStyle name="20% - Ênfase6 12 4 6" xfId="18699" xr:uid="{26933528-10CC-4566-9570-B4440417F972}"/>
    <cellStyle name="20% - Ênfase6 12 5" xfId="4486" xr:uid="{1BB5E43B-8FC2-4D4C-9A74-DF3E1D6D2CEB}"/>
    <cellStyle name="20% - Ênfase6 12 5 2" xfId="12763" xr:uid="{B71EC975-117D-43FB-97A1-A4F000111795}"/>
    <cellStyle name="20% - Ênfase6 12 5 2 2" xfId="29248" xr:uid="{A97694D4-F940-41D2-B268-E4CE0DDD86AB}"/>
    <cellStyle name="20% - Ênfase6 12 5 3" xfId="21211" xr:uid="{0B328201-944E-4CFB-B108-098CD9355123}"/>
    <cellStyle name="20% - Ênfase6 12 6" xfId="6517" xr:uid="{99A10E4D-DF71-4E14-BE0B-7B3C86675D4F}"/>
    <cellStyle name="20% - Ênfase6 12 6 2" xfId="14794" xr:uid="{52A9AD15-B991-4825-B276-04D85339A49C}"/>
    <cellStyle name="20% - Ênfase6 12 6 2 2" xfId="31249" xr:uid="{D82968BC-CB4F-4108-B1E7-F354172B576B}"/>
    <cellStyle name="20% - Ênfase6 12 6 3" xfId="23212" xr:uid="{9C4908DF-DA59-4AFD-ABAC-19D81574B65E}"/>
    <cellStyle name="20% - Ênfase6 12 7" xfId="2438" xr:uid="{255E8864-949D-4933-B8C2-4C3A9FD38487}"/>
    <cellStyle name="20% - Ênfase6 12 7 2" xfId="10715" xr:uid="{A104F717-FA36-44BD-AEE1-9E7477904E54}"/>
    <cellStyle name="20% - Ênfase6 12 7 2 2" xfId="27233" xr:uid="{D197689C-4F1B-4A65-B964-BDBA134CDFD4}"/>
    <cellStyle name="20% - Ênfase6 12 7 3" xfId="19196" xr:uid="{402133FF-F30D-4FA6-80D7-126BA0FD5133}"/>
    <cellStyle name="20% - Ênfase6 12 8" xfId="8669" xr:uid="{950719D5-E03F-436B-83DB-AFCC4C369316}"/>
    <cellStyle name="20% - Ênfase6 12 8 2" xfId="25218" xr:uid="{9328BFF9-5A71-481E-8FC6-B44A0E986B26}"/>
    <cellStyle name="20% - Ênfase6 12 9" xfId="17168" xr:uid="{14A61CA0-E982-4C9F-8D0E-C7CE94B6A771}"/>
    <cellStyle name="20% - Ênfase6 13" xfId="311" xr:uid="{9D12572D-052C-46A7-B56C-20FCF61DEED4}"/>
    <cellStyle name="20% - Ênfase6 13 2" xfId="1397" xr:uid="{BA3F1EA1-5FDE-4584-AABA-736607782313}"/>
    <cellStyle name="20% - Ênfase6 13 2 2" xfId="5487" xr:uid="{482C44F3-90EB-4021-ABFF-8AA40F486025}"/>
    <cellStyle name="20% - Ênfase6 13 2 2 2" xfId="13764" xr:uid="{D2BB5D1B-04C2-4A5C-A252-A90826EF6D18}"/>
    <cellStyle name="20% - Ênfase6 13 2 2 2 2" xfId="30244" xr:uid="{A4B6D530-8B39-4796-92BF-8406BA1B3647}"/>
    <cellStyle name="20% - Ênfase6 13 2 2 3" xfId="22207" xr:uid="{E0269097-3D92-460A-A0AF-5855888A60BF}"/>
    <cellStyle name="20% - Ênfase6 13 2 3" xfId="7512" xr:uid="{ECFEFFDA-2750-48CE-9AE1-5960FC696CA0}"/>
    <cellStyle name="20% - Ênfase6 13 2 3 2" xfId="15789" xr:uid="{57CD5BE6-B0CD-4389-AC19-6BF860D81A4F}"/>
    <cellStyle name="20% - Ênfase6 13 2 3 2 2" xfId="32244" xr:uid="{368D6384-499D-4CEA-83BA-67FB217C517D}"/>
    <cellStyle name="20% - Ênfase6 13 2 3 3" xfId="24207" xr:uid="{0DBA3AFB-6F23-4F62-AB13-E62D031707C6}"/>
    <cellStyle name="20% - Ênfase6 13 2 4" xfId="3453" xr:uid="{5CF8C2D6-6A2D-416E-AF49-FD9C26FD397A}"/>
    <cellStyle name="20% - Ênfase6 13 2 4 2" xfId="11730" xr:uid="{1CCCA3B2-430E-4335-B5AC-2803B8CA27C4}"/>
    <cellStyle name="20% - Ênfase6 13 2 4 2 2" xfId="28240" xr:uid="{FA9CFFF2-E811-4792-8BBA-089EFAE8647C}"/>
    <cellStyle name="20% - Ênfase6 13 2 4 3" xfId="20203" xr:uid="{AD90ADAD-3068-46A5-BE86-309D9A246CFD}"/>
    <cellStyle name="20% - Ênfase6 13 2 5" xfId="9681" xr:uid="{A8422646-58DE-4008-BE9D-23955FC7FD5A}"/>
    <cellStyle name="20% - Ênfase6 13 2 5 2" xfId="26225" xr:uid="{C56711B0-A45C-41AB-A87F-E41618311605}"/>
    <cellStyle name="20% - Ênfase6 13 2 6" xfId="18186" xr:uid="{67B50F73-9E38-4228-B01D-B2F6C8992836}"/>
    <cellStyle name="20% - Ênfase6 13 3" xfId="888" xr:uid="{DCA7B3F4-0F3E-404C-9CAB-A38D65E15619}"/>
    <cellStyle name="20% - Ênfase6 13 3 2" xfId="4991" xr:uid="{0689F4DE-8550-4BDC-A17C-3621A83B3BE1}"/>
    <cellStyle name="20% - Ênfase6 13 3 2 2" xfId="13268" xr:uid="{BEA2EEAC-6D1D-4CC2-BEF3-DC84B9B2475C}"/>
    <cellStyle name="20% - Ênfase6 13 3 2 2 2" xfId="29748" xr:uid="{5142BF06-5EF8-4446-94CB-BE831448D17B}"/>
    <cellStyle name="20% - Ênfase6 13 3 2 3" xfId="21711" xr:uid="{ABDD28EA-4737-4429-99E1-119E04E71E7E}"/>
    <cellStyle name="20% - Ênfase6 13 3 3" xfId="7016" xr:uid="{93D32FC6-B890-4AB0-AA67-4B56E7E4E3D6}"/>
    <cellStyle name="20% - Ênfase6 13 3 3 2" xfId="15293" xr:uid="{1EF0D510-7878-45C9-9A4A-830BC28CA40F}"/>
    <cellStyle name="20% - Ênfase6 13 3 3 2 2" xfId="31748" xr:uid="{72672083-7141-40E2-B000-3DD00A949475}"/>
    <cellStyle name="20% - Ênfase6 13 3 3 3" xfId="23711" xr:uid="{3D881433-23C9-4ED8-88ED-E75BD02176E7}"/>
    <cellStyle name="20% - Ênfase6 13 3 4" xfId="2948" xr:uid="{85ABBCA2-BEF6-4F76-9A0E-D0E732003876}"/>
    <cellStyle name="20% - Ênfase6 13 3 4 2" xfId="11225" xr:uid="{39B2330F-8266-4A98-83C3-50E72E184E62}"/>
    <cellStyle name="20% - Ênfase6 13 3 4 2 2" xfId="27736" xr:uid="{03A2CFD0-0C5E-44E9-8207-1961D0E84057}"/>
    <cellStyle name="20% - Ênfase6 13 3 4 3" xfId="19699" xr:uid="{0C7D8914-2545-4FE7-8CF5-7E811C432623}"/>
    <cellStyle name="20% - Ênfase6 13 3 5" xfId="9177" xr:uid="{38BC65F9-743C-4C8F-9659-0C114C97C777}"/>
    <cellStyle name="20% - Ênfase6 13 3 5 2" xfId="25721" xr:uid="{AB3289AD-1A90-4CB7-BE6D-362632FB2C14}"/>
    <cellStyle name="20% - Ênfase6 13 3 6" xfId="17679" xr:uid="{779C1FAF-01E8-464A-92C1-38D2CBC27258}"/>
    <cellStyle name="20% - Ênfase6 13 4" xfId="1938" xr:uid="{ED98BADE-C90C-4205-BBA0-647C18E8C4D2}"/>
    <cellStyle name="20% - Ênfase6 13 4 2" xfId="6024" xr:uid="{3750BA6B-AC6E-490D-8AE5-3183AD420540}"/>
    <cellStyle name="20% - Ênfase6 13 4 2 2" xfId="14301" xr:uid="{BF1833AE-FEFF-4DFD-95E6-249A76075360}"/>
    <cellStyle name="20% - Ênfase6 13 4 2 2 2" xfId="30756" xr:uid="{2289CF0E-BDE5-4CB1-86AC-5FEE76520A34}"/>
    <cellStyle name="20% - Ênfase6 13 4 2 3" xfId="22719" xr:uid="{4765D2CF-DFF7-44BF-9313-46CCFCC0AA36}"/>
    <cellStyle name="20% - Ênfase6 13 4 3" xfId="8024" xr:uid="{AD1402B7-60C4-469A-AD6C-DA047B5B919A}"/>
    <cellStyle name="20% - Ênfase6 13 4 3 2" xfId="16301" xr:uid="{F557B44B-226F-4C99-A467-5DC634B412C0}"/>
    <cellStyle name="20% - Ênfase6 13 4 3 2 2" xfId="32756" xr:uid="{B5A451B9-6F3B-4CA7-8EC2-92F53663B0CF}"/>
    <cellStyle name="20% - Ênfase6 13 4 3 3" xfId="24719" xr:uid="{887C0B54-8B0E-4A05-A558-76AFCDC6C3A0}"/>
    <cellStyle name="20% - Ênfase6 13 4 4" xfId="3991" xr:uid="{3514876D-17DC-45C2-AE66-652DD9063D73}"/>
    <cellStyle name="20% - Ênfase6 13 4 4 2" xfId="12268" xr:uid="{E8F9EFDD-46A7-49F4-B8EB-437098C103A8}"/>
    <cellStyle name="20% - Ênfase6 13 4 4 2 2" xfId="28753" xr:uid="{E6CB19FF-8E6B-4766-A0B9-27D7E2290D20}"/>
    <cellStyle name="20% - Ênfase6 13 4 4 3" xfId="20716" xr:uid="{0155ABB7-7D7A-45F6-99BA-26FE2F6711AB}"/>
    <cellStyle name="20% - Ênfase6 13 4 5" xfId="10219" xr:uid="{0593D19F-83B5-4957-8ECD-F0E8FDD72A18}"/>
    <cellStyle name="20% - Ênfase6 13 4 5 2" xfId="26738" xr:uid="{E592F780-9C2B-43E2-8B09-C218CA40C27C}"/>
    <cellStyle name="20% - Ênfase6 13 4 6" xfId="18700" xr:uid="{7E83A858-6CC6-4E11-B37B-2B810C8ED46C}"/>
    <cellStyle name="20% - Ênfase6 13 5" xfId="4487" xr:uid="{06F4BEB6-A504-4305-887F-8EC688794708}"/>
    <cellStyle name="20% - Ênfase6 13 5 2" xfId="12764" xr:uid="{88FA0627-6314-400D-8C71-0DE755DDBF72}"/>
    <cellStyle name="20% - Ênfase6 13 5 2 2" xfId="29249" xr:uid="{17D3E139-C2F1-4302-9CC8-7D5B48CF9D28}"/>
    <cellStyle name="20% - Ênfase6 13 5 3" xfId="21212" xr:uid="{3EA8B361-A257-456C-A9A5-674FEC3B20B9}"/>
    <cellStyle name="20% - Ênfase6 13 6" xfId="6518" xr:uid="{228C14CC-12BC-4A74-A0EA-DCA98D89C425}"/>
    <cellStyle name="20% - Ênfase6 13 6 2" xfId="14795" xr:uid="{6020E19B-4A29-4C0C-8A63-4472075F6A43}"/>
    <cellStyle name="20% - Ênfase6 13 6 2 2" xfId="31250" xr:uid="{7D927A55-DC77-4A11-B017-FD416208CE9A}"/>
    <cellStyle name="20% - Ênfase6 13 6 3" xfId="23213" xr:uid="{B73EA465-335B-4B6B-9BA2-C51A1A8DEE56}"/>
    <cellStyle name="20% - Ênfase6 13 7" xfId="2439" xr:uid="{065F5C74-E629-48A9-879A-7AA2E569D9AA}"/>
    <cellStyle name="20% - Ênfase6 13 7 2" xfId="10716" xr:uid="{BC7D6735-6380-4A87-AC1F-BD1A7FF67CDE}"/>
    <cellStyle name="20% - Ênfase6 13 7 2 2" xfId="27234" xr:uid="{2FF94E2E-F6C9-4CA9-953E-87117A53D282}"/>
    <cellStyle name="20% - Ênfase6 13 7 3" xfId="19197" xr:uid="{6DA6586E-1B42-47DF-B681-77939AC02B67}"/>
    <cellStyle name="20% - Ênfase6 13 8" xfId="8670" xr:uid="{63CBCCC7-2CF2-47A5-8730-6A0887F81B4E}"/>
    <cellStyle name="20% - Ênfase6 13 8 2" xfId="25219" xr:uid="{C8BEEAA4-BC41-4880-AA85-FB989693C89B}"/>
    <cellStyle name="20% - Ênfase6 13 9" xfId="17169" xr:uid="{81521110-10FF-4FE0-B55E-8C78B5B140AF}"/>
    <cellStyle name="20% - Ênfase6 14" xfId="312" xr:uid="{73C2459D-A42D-4B2C-94CE-34D7164C6C17}"/>
    <cellStyle name="20% - Ênfase6 14 2" xfId="1398" xr:uid="{1122C02B-DCAC-4D67-897D-68932DC51C82}"/>
    <cellStyle name="20% - Ênfase6 14 2 2" xfId="5488" xr:uid="{184EF31E-1AE1-4E6C-8E13-61E2D6C659D0}"/>
    <cellStyle name="20% - Ênfase6 14 2 2 2" xfId="13765" xr:uid="{36147105-3B60-4A39-9524-A43C2C9F086F}"/>
    <cellStyle name="20% - Ênfase6 14 2 2 2 2" xfId="30245" xr:uid="{B608ADCF-1070-4206-A895-3004DE46A4F0}"/>
    <cellStyle name="20% - Ênfase6 14 2 2 3" xfId="22208" xr:uid="{B1F33888-9C20-4380-A0FA-7A715989FE44}"/>
    <cellStyle name="20% - Ênfase6 14 2 3" xfId="7513" xr:uid="{D0B45EEB-F0B8-43DB-81B2-513D4A9D717A}"/>
    <cellStyle name="20% - Ênfase6 14 2 3 2" xfId="15790" xr:uid="{34BD56E2-C595-4EDB-B6ED-B20225456C52}"/>
    <cellStyle name="20% - Ênfase6 14 2 3 2 2" xfId="32245" xr:uid="{DB59F8F4-CC4B-45B2-8A0B-803E36F98591}"/>
    <cellStyle name="20% - Ênfase6 14 2 3 3" xfId="24208" xr:uid="{C11EA6AC-DC2B-49FB-94F4-FBC98230F925}"/>
    <cellStyle name="20% - Ênfase6 14 2 4" xfId="3454" xr:uid="{2889612D-380A-4648-BE60-C7E00E01A187}"/>
    <cellStyle name="20% - Ênfase6 14 2 4 2" xfId="11731" xr:uid="{397402C6-93FA-4F0C-9DA0-9CD23A3E3543}"/>
    <cellStyle name="20% - Ênfase6 14 2 4 2 2" xfId="28241" xr:uid="{C765FAFB-0AEC-4394-9EC1-5C932D1DBD55}"/>
    <cellStyle name="20% - Ênfase6 14 2 4 3" xfId="20204" xr:uid="{0EE538CC-84FA-408E-B7EE-34F42F373751}"/>
    <cellStyle name="20% - Ênfase6 14 2 5" xfId="9682" xr:uid="{5702D151-EF72-4AB2-803D-C0962AB45C7C}"/>
    <cellStyle name="20% - Ênfase6 14 2 5 2" xfId="26226" xr:uid="{B17C7D60-591F-44E5-A02F-A8F0CEF521E9}"/>
    <cellStyle name="20% - Ênfase6 14 2 6" xfId="18187" xr:uid="{AE4C7F19-AE81-4B64-998C-EF8A05C0A33B}"/>
    <cellStyle name="20% - Ênfase6 14 3" xfId="889" xr:uid="{3734BA69-9450-4562-8C4F-B8339A8AACC2}"/>
    <cellStyle name="20% - Ênfase6 14 3 2" xfId="4992" xr:uid="{AA299CB6-87E2-4AF8-BFBD-DAD570B51695}"/>
    <cellStyle name="20% - Ênfase6 14 3 2 2" xfId="13269" xr:uid="{9819BE8D-E776-418D-A4E8-36F9513893E6}"/>
    <cellStyle name="20% - Ênfase6 14 3 2 2 2" xfId="29749" xr:uid="{1A30BC18-D3FD-46F7-B92D-E064A8C54B39}"/>
    <cellStyle name="20% - Ênfase6 14 3 2 3" xfId="21712" xr:uid="{6EAEAD04-A989-468F-A566-001E7D96005B}"/>
    <cellStyle name="20% - Ênfase6 14 3 3" xfId="7017" xr:uid="{89C2F93E-A6BC-497D-AD24-2957C80C0B22}"/>
    <cellStyle name="20% - Ênfase6 14 3 3 2" xfId="15294" xr:uid="{64E44568-B0F9-4A93-9B2A-6132267EC206}"/>
    <cellStyle name="20% - Ênfase6 14 3 3 2 2" xfId="31749" xr:uid="{BE15570E-5294-41DB-9600-62C815C480A7}"/>
    <cellStyle name="20% - Ênfase6 14 3 3 3" xfId="23712" xr:uid="{633E6BC2-54DA-4458-A38B-105AB277FCB4}"/>
    <cellStyle name="20% - Ênfase6 14 3 4" xfId="2949" xr:uid="{F41E1CC6-FF8B-4DC4-9230-6E0C23E18A1C}"/>
    <cellStyle name="20% - Ênfase6 14 3 4 2" xfId="11226" xr:uid="{11DC29E5-8B19-4DAF-8308-89404D7C013C}"/>
    <cellStyle name="20% - Ênfase6 14 3 4 2 2" xfId="27737" xr:uid="{D2D6C2AA-0BC7-4715-810C-1A46A9E3D395}"/>
    <cellStyle name="20% - Ênfase6 14 3 4 3" xfId="19700" xr:uid="{9B2FE4F2-9ABD-4009-AA82-6103FB140307}"/>
    <cellStyle name="20% - Ênfase6 14 3 5" xfId="9178" xr:uid="{8F19C11B-1F2A-40A2-BD3B-B285BEDFFD70}"/>
    <cellStyle name="20% - Ênfase6 14 3 5 2" xfId="25722" xr:uid="{B8DBEDA7-AEC5-4122-96C1-FD8A6E9C74D6}"/>
    <cellStyle name="20% - Ênfase6 14 3 6" xfId="17680" xr:uid="{8D80D076-03EF-4363-BC2D-FF207089594C}"/>
    <cellStyle name="20% - Ênfase6 14 4" xfId="1939" xr:uid="{7A8164B8-6BFC-4F4B-B6CF-ED8D4FF279B4}"/>
    <cellStyle name="20% - Ênfase6 14 4 2" xfId="6025" xr:uid="{84D70CFE-3E54-46F4-A49F-A1F344A9A962}"/>
    <cellStyle name="20% - Ênfase6 14 4 2 2" xfId="14302" xr:uid="{C1C739E9-7C88-4789-92A5-16011938AF9C}"/>
    <cellStyle name="20% - Ênfase6 14 4 2 2 2" xfId="30757" xr:uid="{989BD1B2-16E1-44B5-9E48-BB1C33CADF01}"/>
    <cellStyle name="20% - Ênfase6 14 4 2 3" xfId="22720" xr:uid="{CFF2EF51-A6BF-4D66-A782-BDE10D14DB1A}"/>
    <cellStyle name="20% - Ênfase6 14 4 3" xfId="8025" xr:uid="{7609A793-17B3-4BA7-9353-EA6722100ADD}"/>
    <cellStyle name="20% - Ênfase6 14 4 3 2" xfId="16302" xr:uid="{AE9B715E-B9E8-4136-A182-B6B3CE3359A4}"/>
    <cellStyle name="20% - Ênfase6 14 4 3 2 2" xfId="32757" xr:uid="{394DFFDF-4C8D-42CD-8530-DB78C6A71F25}"/>
    <cellStyle name="20% - Ênfase6 14 4 3 3" xfId="24720" xr:uid="{D115FBED-21C7-4ACA-B975-532D4BDC24BC}"/>
    <cellStyle name="20% - Ênfase6 14 4 4" xfId="3992" xr:uid="{EA7F9E0F-F168-4C87-ADAE-DCFE9DEA9049}"/>
    <cellStyle name="20% - Ênfase6 14 4 4 2" xfId="12269" xr:uid="{9941E768-C84D-4E5B-816D-169F68559BB0}"/>
    <cellStyle name="20% - Ênfase6 14 4 4 2 2" xfId="28754" xr:uid="{275D9C7F-1E61-4746-AFAF-5C9A8369B163}"/>
    <cellStyle name="20% - Ênfase6 14 4 4 3" xfId="20717" xr:uid="{CD74C791-FF4F-43A7-8230-C263E643304E}"/>
    <cellStyle name="20% - Ênfase6 14 4 5" xfId="10220" xr:uid="{08605F8A-3342-4136-8FD9-B21CC8380378}"/>
    <cellStyle name="20% - Ênfase6 14 4 5 2" xfId="26739" xr:uid="{EC784A6A-8DD4-4F79-B599-69BA693F3095}"/>
    <cellStyle name="20% - Ênfase6 14 4 6" xfId="18701" xr:uid="{954CBC58-E377-4CC9-AA19-112838AC25CC}"/>
    <cellStyle name="20% - Ênfase6 14 5" xfId="4488" xr:uid="{5624FC25-3DC4-49E2-891B-297994DDA8CF}"/>
    <cellStyle name="20% - Ênfase6 14 5 2" xfId="12765" xr:uid="{D0CBCE2C-2CDC-449E-A6CB-EA821597B1E6}"/>
    <cellStyle name="20% - Ênfase6 14 5 2 2" xfId="29250" xr:uid="{41F12A10-9DC6-49FB-927F-2F9F92754C54}"/>
    <cellStyle name="20% - Ênfase6 14 5 3" xfId="21213" xr:uid="{950981DA-8076-4C71-BD69-CE72B57BC761}"/>
    <cellStyle name="20% - Ênfase6 14 6" xfId="6519" xr:uid="{FAF3C27A-CB89-48E8-B23E-AE6A187FABB3}"/>
    <cellStyle name="20% - Ênfase6 14 6 2" xfId="14796" xr:uid="{D2265323-1DC1-43FB-BA82-072CD675BD2B}"/>
    <cellStyle name="20% - Ênfase6 14 6 2 2" xfId="31251" xr:uid="{ED3243A6-D9FA-4B3F-A2D7-7A5A12242B9D}"/>
    <cellStyle name="20% - Ênfase6 14 6 3" xfId="23214" xr:uid="{7780751F-7913-400F-AE9D-DBD4D1BB8D8C}"/>
    <cellStyle name="20% - Ênfase6 14 7" xfId="2440" xr:uid="{3EF33298-3014-421D-BD86-1CB137AF87D7}"/>
    <cellStyle name="20% - Ênfase6 14 7 2" xfId="10717" xr:uid="{D23EB3F7-9894-413C-8841-1A10B1080CB4}"/>
    <cellStyle name="20% - Ênfase6 14 7 2 2" xfId="27235" xr:uid="{D7192A50-6451-47AF-8898-A5350A7DB166}"/>
    <cellStyle name="20% - Ênfase6 14 7 3" xfId="19198" xr:uid="{8CF7D5EB-6EF9-4D5D-8CB6-587E50E164AB}"/>
    <cellStyle name="20% - Ênfase6 14 8" xfId="8671" xr:uid="{BF47278A-3D7D-41C8-B0F5-44B1721B4B70}"/>
    <cellStyle name="20% - Ênfase6 14 8 2" xfId="25220" xr:uid="{5430A173-BE2D-446A-8C2F-D2FF6CB0D585}"/>
    <cellStyle name="20% - Ênfase6 14 9" xfId="17170" xr:uid="{F60C1B38-71CF-4E96-9526-1E43C3936DAC}"/>
    <cellStyle name="20% - Ênfase6 15" xfId="313" xr:uid="{5FF74583-1231-4B0C-8E95-17E82371345F}"/>
    <cellStyle name="20% - Ênfase6 15 2" xfId="1399" xr:uid="{7ED8D670-FC08-4771-8194-ABDC99A1A6D5}"/>
    <cellStyle name="20% - Ênfase6 15 2 2" xfId="5489" xr:uid="{35BE5644-C2DF-460E-B6FB-F1D981FBB8DB}"/>
    <cellStyle name="20% - Ênfase6 15 2 2 2" xfId="13766" xr:uid="{E2FB4169-7376-4C2F-A45F-696D50ABB109}"/>
    <cellStyle name="20% - Ênfase6 15 2 2 2 2" xfId="30246" xr:uid="{0D251BEF-898D-463A-BA9E-E4B953BF14F9}"/>
    <cellStyle name="20% - Ênfase6 15 2 2 3" xfId="22209" xr:uid="{AF76D6C5-DE2A-4BAC-A7B0-DBE32112BC67}"/>
    <cellStyle name="20% - Ênfase6 15 2 3" xfId="7514" xr:uid="{DABC6855-022C-4A32-A279-1F387D249A50}"/>
    <cellStyle name="20% - Ênfase6 15 2 3 2" xfId="15791" xr:uid="{805E094E-78D5-452B-A775-914C90AE70D9}"/>
    <cellStyle name="20% - Ênfase6 15 2 3 2 2" xfId="32246" xr:uid="{C27349D6-F2E5-4E2A-834C-BDA5CD5CC3E5}"/>
    <cellStyle name="20% - Ênfase6 15 2 3 3" xfId="24209" xr:uid="{EE6CB7EF-CB83-4329-9654-0D680F65C075}"/>
    <cellStyle name="20% - Ênfase6 15 2 4" xfId="3455" xr:uid="{B8526177-490E-435F-AF98-8D7B67F77E30}"/>
    <cellStyle name="20% - Ênfase6 15 2 4 2" xfId="11732" xr:uid="{E9EC4C95-D057-4211-A65B-3E472944611C}"/>
    <cellStyle name="20% - Ênfase6 15 2 4 2 2" xfId="28242" xr:uid="{63F8DD59-13CA-467A-B69E-58D6ADCFFEA0}"/>
    <cellStyle name="20% - Ênfase6 15 2 4 3" xfId="20205" xr:uid="{1D4D422C-627C-4211-B3BA-8C5BF9316DFD}"/>
    <cellStyle name="20% - Ênfase6 15 2 5" xfId="9683" xr:uid="{AC04FD72-A2BB-455E-9025-DC062294A2BD}"/>
    <cellStyle name="20% - Ênfase6 15 2 5 2" xfId="26227" xr:uid="{C74845A7-A507-4BE1-8398-C73A67F430AB}"/>
    <cellStyle name="20% - Ênfase6 15 2 6" xfId="18188" xr:uid="{01A80AA9-332E-40E0-B0E5-1830136E9597}"/>
    <cellStyle name="20% - Ênfase6 15 3" xfId="890" xr:uid="{6198984A-6DCA-4CF7-8550-E0FE6DACF9D5}"/>
    <cellStyle name="20% - Ênfase6 15 3 2" xfId="4993" xr:uid="{69218747-950C-478B-A3F3-7FD68B5C18FF}"/>
    <cellStyle name="20% - Ênfase6 15 3 2 2" xfId="13270" xr:uid="{69DD95E8-6D8D-4C79-9A6C-0FAF2DE12E7F}"/>
    <cellStyle name="20% - Ênfase6 15 3 2 2 2" xfId="29750" xr:uid="{CE5C6EB2-2865-4AFD-A507-0EB060392AA4}"/>
    <cellStyle name="20% - Ênfase6 15 3 2 3" xfId="21713" xr:uid="{61A55F1B-345F-47B0-9499-F1A78AA49235}"/>
    <cellStyle name="20% - Ênfase6 15 3 3" xfId="7018" xr:uid="{DF931C78-3D92-40C4-90F4-4555D6812BA9}"/>
    <cellStyle name="20% - Ênfase6 15 3 3 2" xfId="15295" xr:uid="{8BAE6FE0-6F01-4EC5-B501-448A61696669}"/>
    <cellStyle name="20% - Ênfase6 15 3 3 2 2" xfId="31750" xr:uid="{8F75F35E-10FA-45E6-BC50-5FF3E76B6044}"/>
    <cellStyle name="20% - Ênfase6 15 3 3 3" xfId="23713" xr:uid="{CA88549F-CC3E-4F38-B90E-C6D7E1DCFCE7}"/>
    <cellStyle name="20% - Ênfase6 15 3 4" xfId="2950" xr:uid="{0DEC35B1-B4D1-440B-AB80-63978C63C049}"/>
    <cellStyle name="20% - Ênfase6 15 3 4 2" xfId="11227" xr:uid="{52DFDE5B-CDDD-4259-B7D0-14DF6FFFDBE6}"/>
    <cellStyle name="20% - Ênfase6 15 3 4 2 2" xfId="27738" xr:uid="{06E42450-8B3C-43AB-A1F3-744BAC6B7C49}"/>
    <cellStyle name="20% - Ênfase6 15 3 4 3" xfId="19701" xr:uid="{F93F58DB-2835-4A1F-8F62-477F2FAF56F3}"/>
    <cellStyle name="20% - Ênfase6 15 3 5" xfId="9179" xr:uid="{51659912-09BD-438C-A548-3F21EE626AC8}"/>
    <cellStyle name="20% - Ênfase6 15 3 5 2" xfId="25723" xr:uid="{7AE862BC-0004-4377-946E-E19974B68A51}"/>
    <cellStyle name="20% - Ênfase6 15 3 6" xfId="17681" xr:uid="{F2BCEC88-6DDA-4CE7-8728-BEEFA7314185}"/>
    <cellStyle name="20% - Ênfase6 15 4" xfId="1940" xr:uid="{369E3A09-CC57-4CFC-BB0F-FC9E50EED676}"/>
    <cellStyle name="20% - Ênfase6 15 4 2" xfId="6026" xr:uid="{7755928C-DC8A-4DAF-B730-8933C44FB66C}"/>
    <cellStyle name="20% - Ênfase6 15 4 2 2" xfId="14303" xr:uid="{77730165-5176-48FB-A29A-D4A1AD15885B}"/>
    <cellStyle name="20% - Ênfase6 15 4 2 2 2" xfId="30758" xr:uid="{F882B3FC-6D11-49CD-8891-2FC783769154}"/>
    <cellStyle name="20% - Ênfase6 15 4 2 3" xfId="22721" xr:uid="{AE02E13C-CF35-4D8B-B205-712D8579F60C}"/>
    <cellStyle name="20% - Ênfase6 15 4 3" xfId="8026" xr:uid="{8F76DB43-2DF9-4363-80BD-002ADF72B5CE}"/>
    <cellStyle name="20% - Ênfase6 15 4 3 2" xfId="16303" xr:uid="{CAADEE6B-7809-4C48-B84A-B00D5779D010}"/>
    <cellStyle name="20% - Ênfase6 15 4 3 2 2" xfId="32758" xr:uid="{169AF314-8CD1-43D7-A1D8-978B886FDABA}"/>
    <cellStyle name="20% - Ênfase6 15 4 3 3" xfId="24721" xr:uid="{D62C2631-9025-4C42-AFC2-572B459CD822}"/>
    <cellStyle name="20% - Ênfase6 15 4 4" xfId="3993" xr:uid="{29147D85-9178-4FAD-BF48-D5B619A987C7}"/>
    <cellStyle name="20% - Ênfase6 15 4 4 2" xfId="12270" xr:uid="{5C306026-7193-466C-AF0D-82E78D7B07A0}"/>
    <cellStyle name="20% - Ênfase6 15 4 4 2 2" xfId="28755" xr:uid="{C05CCC68-BD54-4F2E-A04E-267DFB6EFA0C}"/>
    <cellStyle name="20% - Ênfase6 15 4 4 3" xfId="20718" xr:uid="{FD29C2FA-B808-4204-B5B0-4E9DFDD0FB60}"/>
    <cellStyle name="20% - Ênfase6 15 4 5" xfId="10221" xr:uid="{F75DE16F-828D-4738-AA79-416A2DD18E76}"/>
    <cellStyle name="20% - Ênfase6 15 4 5 2" xfId="26740" xr:uid="{2C60D344-05D0-4E21-AECD-132077F1AD3D}"/>
    <cellStyle name="20% - Ênfase6 15 4 6" xfId="18702" xr:uid="{12883D11-965D-4429-B603-10EF868C6473}"/>
    <cellStyle name="20% - Ênfase6 15 5" xfId="4489" xr:uid="{0AEDDE13-E131-422A-9619-1B1CD4BCB3EB}"/>
    <cellStyle name="20% - Ênfase6 15 5 2" xfId="12766" xr:uid="{39B54890-4025-4FAC-AB3A-DDB19979F8CB}"/>
    <cellStyle name="20% - Ênfase6 15 5 2 2" xfId="29251" xr:uid="{BF3F761B-4376-41FF-AB62-4ED5D0F8D17E}"/>
    <cellStyle name="20% - Ênfase6 15 5 3" xfId="21214" xr:uid="{F8FC66C4-E284-4A44-B0E9-015E0FD839F7}"/>
    <cellStyle name="20% - Ênfase6 15 6" xfId="6520" xr:uid="{184807B5-1D48-4E19-8385-F379F9008E4C}"/>
    <cellStyle name="20% - Ênfase6 15 6 2" xfId="14797" xr:uid="{0C82271C-7CC8-4555-B39B-609566F49B7B}"/>
    <cellStyle name="20% - Ênfase6 15 6 2 2" xfId="31252" xr:uid="{D156E3D4-38B8-4C2A-B5F1-9A1E5D1F3EE3}"/>
    <cellStyle name="20% - Ênfase6 15 6 3" xfId="23215" xr:uid="{ED8B886B-AD09-4117-A31C-12B8E09C312B}"/>
    <cellStyle name="20% - Ênfase6 15 7" xfId="2441" xr:uid="{198610A3-0F18-4EC1-89D4-7B989D6E2DD0}"/>
    <cellStyle name="20% - Ênfase6 15 7 2" xfId="10718" xr:uid="{4D1D67C9-A67C-4C00-B673-2A86694DA1F5}"/>
    <cellStyle name="20% - Ênfase6 15 7 2 2" xfId="27236" xr:uid="{A6598254-5311-42FC-8BCE-D10086D9A550}"/>
    <cellStyle name="20% - Ênfase6 15 7 3" xfId="19199" xr:uid="{DAE3C545-A92E-4834-8EE8-7C3F72A4BB3B}"/>
    <cellStyle name="20% - Ênfase6 15 8" xfId="8672" xr:uid="{04500098-AA3A-4809-8750-A31324CC5433}"/>
    <cellStyle name="20% - Ênfase6 15 8 2" xfId="25221" xr:uid="{9A53A309-1667-4801-86C3-89998D09AD36}"/>
    <cellStyle name="20% - Ênfase6 15 9" xfId="17171" xr:uid="{54919EB4-BFEE-4D2C-8A6E-54995F3A6620}"/>
    <cellStyle name="20% - Ênfase6 16" xfId="315" xr:uid="{1667D3CF-595F-4C5C-8ED1-C0D85E9734D9}"/>
    <cellStyle name="20% - Ênfase6 16 2" xfId="1401" xr:uid="{E148E045-C148-4BE9-A85C-5D9F8AB01EF9}"/>
    <cellStyle name="20% - Ênfase6 16 2 2" xfId="5491" xr:uid="{CCC5FCD1-D984-47FA-BDAB-0E264428AB87}"/>
    <cellStyle name="20% - Ênfase6 16 2 2 2" xfId="13768" xr:uid="{C95FE8F8-0D84-491C-A35A-27742EBFB782}"/>
    <cellStyle name="20% - Ênfase6 16 2 2 2 2" xfId="30248" xr:uid="{AD8752BC-F93C-4374-A96E-F79F572FCEC3}"/>
    <cellStyle name="20% - Ênfase6 16 2 2 3" xfId="22211" xr:uid="{D87F8878-57A6-447E-BF8B-611A15DED7A3}"/>
    <cellStyle name="20% - Ênfase6 16 2 3" xfId="7516" xr:uid="{044D8350-5A2D-467B-93E9-0ED7C7368D0D}"/>
    <cellStyle name="20% - Ênfase6 16 2 3 2" xfId="15793" xr:uid="{562B7175-E090-429F-BDA8-204FAC10F69D}"/>
    <cellStyle name="20% - Ênfase6 16 2 3 2 2" xfId="32248" xr:uid="{7A3F0A17-6E3D-4C0E-A315-B6E36D060EC1}"/>
    <cellStyle name="20% - Ênfase6 16 2 3 3" xfId="24211" xr:uid="{F596C9E8-8F04-446C-B888-3F0EBB803A7B}"/>
    <cellStyle name="20% - Ênfase6 16 2 4" xfId="3457" xr:uid="{3AD21BB0-ADDA-4C6E-B6DD-F4B96221519D}"/>
    <cellStyle name="20% - Ênfase6 16 2 4 2" xfId="11734" xr:uid="{1A5C5F9A-082A-4F01-9135-7683F9B01101}"/>
    <cellStyle name="20% - Ênfase6 16 2 4 2 2" xfId="28244" xr:uid="{A85B97D9-24C3-4D14-8CA4-7AC159C59878}"/>
    <cellStyle name="20% - Ênfase6 16 2 4 3" xfId="20207" xr:uid="{B3C5206D-A742-445E-9F01-55496D510132}"/>
    <cellStyle name="20% - Ênfase6 16 2 5" xfId="9685" xr:uid="{C0EEE7D3-1AB0-4ADA-9796-AD01B596067B}"/>
    <cellStyle name="20% - Ênfase6 16 2 5 2" xfId="26229" xr:uid="{DB7A7E14-CFB6-4231-BDFC-6DDA77ED05FD}"/>
    <cellStyle name="20% - Ênfase6 16 2 6" xfId="18190" xr:uid="{2596C906-DFDD-47EC-B535-EA93C4DB3ACF}"/>
    <cellStyle name="20% - Ênfase6 16 3" xfId="892" xr:uid="{35463CB0-AD9E-44CD-9A1F-95C9F14135EA}"/>
    <cellStyle name="20% - Ênfase6 16 3 2" xfId="4995" xr:uid="{77596C58-C5BA-46F4-BA0E-61AD3080E325}"/>
    <cellStyle name="20% - Ênfase6 16 3 2 2" xfId="13272" xr:uid="{F3E71D0D-24B6-4749-B031-C209152A0F30}"/>
    <cellStyle name="20% - Ênfase6 16 3 2 2 2" xfId="29752" xr:uid="{91B99D52-64FD-4398-9F46-FB872AEDEBEF}"/>
    <cellStyle name="20% - Ênfase6 16 3 2 3" xfId="21715" xr:uid="{FD391243-5C48-4CEC-869B-1CE4AB1241F3}"/>
    <cellStyle name="20% - Ênfase6 16 3 3" xfId="7020" xr:uid="{8B85A85C-277E-4ADA-BB08-DE3CF270C9FC}"/>
    <cellStyle name="20% - Ênfase6 16 3 3 2" xfId="15297" xr:uid="{337A5077-C500-43FB-AFAF-9B6AD4D88654}"/>
    <cellStyle name="20% - Ênfase6 16 3 3 2 2" xfId="31752" xr:uid="{E7FB8CA3-3C92-4C8D-8433-8D562D508D3D}"/>
    <cellStyle name="20% - Ênfase6 16 3 3 3" xfId="23715" xr:uid="{DEC0E9FA-2DC4-4653-BA1E-5FAF59284441}"/>
    <cellStyle name="20% - Ênfase6 16 3 4" xfId="2952" xr:uid="{ABA43983-CE55-45BF-A72A-0D61EADD405E}"/>
    <cellStyle name="20% - Ênfase6 16 3 4 2" xfId="11229" xr:uid="{DD71D7B5-1327-4831-9C75-ED8793CDBA3D}"/>
    <cellStyle name="20% - Ênfase6 16 3 4 2 2" xfId="27740" xr:uid="{3A73ED08-ECEA-4215-AC43-5AE6EC26B7F7}"/>
    <cellStyle name="20% - Ênfase6 16 3 4 3" xfId="19703" xr:uid="{C80BF55C-124C-4421-883D-7488FC117FD0}"/>
    <cellStyle name="20% - Ênfase6 16 3 5" xfId="9181" xr:uid="{396E7B19-8CC0-43B7-85B4-573901987389}"/>
    <cellStyle name="20% - Ênfase6 16 3 5 2" xfId="25725" xr:uid="{90965ADA-2825-461D-8870-29252553F32F}"/>
    <cellStyle name="20% - Ênfase6 16 3 6" xfId="17683" xr:uid="{55225572-C7E5-4561-B166-29B0CBC69DCA}"/>
    <cellStyle name="20% - Ênfase6 16 4" xfId="1942" xr:uid="{80023A52-96ED-4C79-8A79-B4588C4573D1}"/>
    <cellStyle name="20% - Ênfase6 16 4 2" xfId="6028" xr:uid="{D3AE9019-17A7-4832-94A2-37BD02E620C3}"/>
    <cellStyle name="20% - Ênfase6 16 4 2 2" xfId="14305" xr:uid="{FDE12B24-8586-4309-AE91-87FE104296AC}"/>
    <cellStyle name="20% - Ênfase6 16 4 2 2 2" xfId="30760" xr:uid="{EACAD810-3087-4AE1-83E4-9473E0D17010}"/>
    <cellStyle name="20% - Ênfase6 16 4 2 3" xfId="22723" xr:uid="{96B1995E-AD9D-4200-8C26-E18C2CB0D237}"/>
    <cellStyle name="20% - Ênfase6 16 4 3" xfId="8028" xr:uid="{49DD3872-EB74-49C2-9212-CD1B5D2C4F9C}"/>
    <cellStyle name="20% - Ênfase6 16 4 3 2" xfId="16305" xr:uid="{5F96905A-85E4-4BE2-9A1D-A46F64389356}"/>
    <cellStyle name="20% - Ênfase6 16 4 3 2 2" xfId="32760" xr:uid="{15EF9509-2999-4970-BD7C-8A58D3918A59}"/>
    <cellStyle name="20% - Ênfase6 16 4 3 3" xfId="24723" xr:uid="{975AC469-42ED-4187-B8FA-0108965D35F3}"/>
    <cellStyle name="20% - Ênfase6 16 4 4" xfId="3995" xr:uid="{F083C87F-DCE7-4E6D-9E02-55035F489DBB}"/>
    <cellStyle name="20% - Ênfase6 16 4 4 2" xfId="12272" xr:uid="{CD07BE3B-A7E9-425E-A1CF-D6DF2426CD50}"/>
    <cellStyle name="20% - Ênfase6 16 4 4 2 2" xfId="28757" xr:uid="{C3C1DCF4-4E6C-48BA-8C80-0CCE1794CDDE}"/>
    <cellStyle name="20% - Ênfase6 16 4 4 3" xfId="20720" xr:uid="{1DBC93B9-9D01-4235-A2A9-0DFE56ADB046}"/>
    <cellStyle name="20% - Ênfase6 16 4 5" xfId="10223" xr:uid="{F6265274-8AE9-4082-BDA7-7F6926E4847A}"/>
    <cellStyle name="20% - Ênfase6 16 4 5 2" xfId="26742" xr:uid="{D4BC92FD-7EFC-4100-87B4-66D54A181AD3}"/>
    <cellStyle name="20% - Ênfase6 16 4 6" xfId="18704" xr:uid="{5091C417-53BB-461F-8E66-7C233C092746}"/>
    <cellStyle name="20% - Ênfase6 16 5" xfId="4491" xr:uid="{04A20246-9985-4E62-A3E4-D3568DFFB00E}"/>
    <cellStyle name="20% - Ênfase6 16 5 2" xfId="12768" xr:uid="{62C297C7-70DB-487F-A3B6-0217B244930B}"/>
    <cellStyle name="20% - Ênfase6 16 5 2 2" xfId="29253" xr:uid="{57823B41-E21F-40E6-8C14-033EEB1623AC}"/>
    <cellStyle name="20% - Ênfase6 16 5 3" xfId="21216" xr:uid="{D51EA7AF-281D-497F-8778-EB516748DA0C}"/>
    <cellStyle name="20% - Ênfase6 16 6" xfId="6522" xr:uid="{5765BC9A-787E-4764-B0AD-71B123334EF7}"/>
    <cellStyle name="20% - Ênfase6 16 6 2" xfId="14799" xr:uid="{C2799033-D24A-4A27-B6C5-9002EF3720B8}"/>
    <cellStyle name="20% - Ênfase6 16 6 2 2" xfId="31254" xr:uid="{698A1790-8A95-4FE8-A97F-351BBBA1CA9A}"/>
    <cellStyle name="20% - Ênfase6 16 6 3" xfId="23217" xr:uid="{96CEE592-BFA1-49DE-BC37-76A3133DA8F2}"/>
    <cellStyle name="20% - Ênfase6 16 7" xfId="2443" xr:uid="{F68BD6D1-179D-42E5-AE1E-FE398F652C56}"/>
    <cellStyle name="20% - Ênfase6 16 7 2" xfId="10720" xr:uid="{E013BC95-BADA-47AE-A788-A7078800593A}"/>
    <cellStyle name="20% - Ênfase6 16 7 2 2" xfId="27238" xr:uid="{68626365-BBFF-489E-A5B2-A24158279E3D}"/>
    <cellStyle name="20% - Ênfase6 16 7 3" xfId="19201" xr:uid="{A44B0F2A-0174-4886-A6EE-212C38B9B632}"/>
    <cellStyle name="20% - Ênfase6 16 8" xfId="8674" xr:uid="{82ACB41B-5075-451C-8691-182A69B85A7B}"/>
    <cellStyle name="20% - Ênfase6 16 8 2" xfId="25223" xr:uid="{3818A182-E9D8-4835-8FEE-8F65FF756DD3}"/>
    <cellStyle name="20% - Ênfase6 16 9" xfId="17173" xr:uid="{9BD990D2-35B1-4BAB-B655-C8D9B9B267F8}"/>
    <cellStyle name="20% - Ênfase6 17" xfId="317" xr:uid="{7F83347A-1D5E-4078-8A8C-535A1ED2EC9C}"/>
    <cellStyle name="20% - Ênfase6 17 2" xfId="1403" xr:uid="{DBBD229D-5782-4C2B-9B1B-A3D94C4E200F}"/>
    <cellStyle name="20% - Ênfase6 17 2 2" xfId="5493" xr:uid="{41E23E8B-50F8-439B-8DCF-847365B5B421}"/>
    <cellStyle name="20% - Ênfase6 17 2 2 2" xfId="13770" xr:uid="{0835F558-5A81-45A4-9BAA-DDCF128B9C0E}"/>
    <cellStyle name="20% - Ênfase6 17 2 2 2 2" xfId="30250" xr:uid="{520F96BD-355D-4569-A799-619186A156DC}"/>
    <cellStyle name="20% - Ênfase6 17 2 2 3" xfId="22213" xr:uid="{823E0145-8B16-47BD-89A1-692F78D8DA4D}"/>
    <cellStyle name="20% - Ênfase6 17 2 3" xfId="7518" xr:uid="{BF5123BF-2C10-4A02-997F-5CD58CE1E3EF}"/>
    <cellStyle name="20% - Ênfase6 17 2 3 2" xfId="15795" xr:uid="{B1706260-3137-404A-8E85-1BBE411DE37B}"/>
    <cellStyle name="20% - Ênfase6 17 2 3 2 2" xfId="32250" xr:uid="{FD7CBE8B-6A15-4636-BB7B-9384B440D603}"/>
    <cellStyle name="20% - Ênfase6 17 2 3 3" xfId="24213" xr:uid="{492B2566-30C9-4A84-990F-0AC8B2E5EC85}"/>
    <cellStyle name="20% - Ênfase6 17 2 4" xfId="3459" xr:uid="{ACD009CC-01D8-4DC8-B9CD-70C3D021D037}"/>
    <cellStyle name="20% - Ênfase6 17 2 4 2" xfId="11736" xr:uid="{89CBCCCD-208B-4901-A395-EDDCF803CBBB}"/>
    <cellStyle name="20% - Ênfase6 17 2 4 2 2" xfId="28246" xr:uid="{F99F1E57-1693-412B-A894-ADF75EB6550C}"/>
    <cellStyle name="20% - Ênfase6 17 2 4 3" xfId="20209" xr:uid="{EF649806-363A-49E3-95DF-718A0BE24BF3}"/>
    <cellStyle name="20% - Ênfase6 17 2 5" xfId="9687" xr:uid="{B067BE03-E2CD-416C-BFFD-E714703DB648}"/>
    <cellStyle name="20% - Ênfase6 17 2 5 2" xfId="26231" xr:uid="{07EA49B8-0E87-4F09-8691-524B3BA6BF99}"/>
    <cellStyle name="20% - Ênfase6 17 2 6" xfId="18192" xr:uid="{5EE1210A-0207-424E-A318-048FE8B7949A}"/>
    <cellStyle name="20% - Ênfase6 17 3" xfId="894" xr:uid="{9FF59E3A-23E7-4D5C-AA1C-F1AFB3C6ABE2}"/>
    <cellStyle name="20% - Ênfase6 17 3 2" xfId="4997" xr:uid="{61880CFE-38BE-4F57-AD63-5690495A1D5B}"/>
    <cellStyle name="20% - Ênfase6 17 3 2 2" xfId="13274" xr:uid="{10A36779-46F9-4D81-9D23-FF9B5C9E6A86}"/>
    <cellStyle name="20% - Ênfase6 17 3 2 2 2" xfId="29754" xr:uid="{B5958894-FD09-4989-BDAD-E2CB24F4DFFD}"/>
    <cellStyle name="20% - Ênfase6 17 3 2 3" xfId="21717" xr:uid="{F702C7C0-92C2-458B-97D9-1AB208EC5BFC}"/>
    <cellStyle name="20% - Ênfase6 17 3 3" xfId="7022" xr:uid="{87C3D062-3B88-4D3A-A496-9B1E55ED4EC6}"/>
    <cellStyle name="20% - Ênfase6 17 3 3 2" xfId="15299" xr:uid="{38468D78-4328-4136-B84F-DE28D7F1F1D9}"/>
    <cellStyle name="20% - Ênfase6 17 3 3 2 2" xfId="31754" xr:uid="{30394D8C-4323-4F7A-8FF3-33F94F6C13A1}"/>
    <cellStyle name="20% - Ênfase6 17 3 3 3" xfId="23717" xr:uid="{3A6210D1-FF10-479D-B77B-1011E6FF1337}"/>
    <cellStyle name="20% - Ênfase6 17 3 4" xfId="2954" xr:uid="{F743903D-5F9A-47D3-A33B-223F884E8F40}"/>
    <cellStyle name="20% - Ênfase6 17 3 4 2" xfId="11231" xr:uid="{F5FA4B5E-C238-4825-8618-D8101CE21863}"/>
    <cellStyle name="20% - Ênfase6 17 3 4 2 2" xfId="27742" xr:uid="{6C74E354-4C48-41B0-8D74-00D17570FF72}"/>
    <cellStyle name="20% - Ênfase6 17 3 4 3" xfId="19705" xr:uid="{AB81E0EF-705B-4C92-A425-FAC4641D36DA}"/>
    <cellStyle name="20% - Ênfase6 17 3 5" xfId="9183" xr:uid="{B9287989-5D1B-497A-9539-A2F598ED580F}"/>
    <cellStyle name="20% - Ênfase6 17 3 5 2" xfId="25727" xr:uid="{4DF1E026-1D93-453D-A227-73E83F337708}"/>
    <cellStyle name="20% - Ênfase6 17 3 6" xfId="17685" xr:uid="{6FDBA6B9-2449-471D-AEE9-394B5488DADF}"/>
    <cellStyle name="20% - Ênfase6 17 4" xfId="1944" xr:uid="{F7632732-913E-41B5-AECF-4BC9F3D61E61}"/>
    <cellStyle name="20% - Ênfase6 17 4 2" xfId="6030" xr:uid="{587CD1BA-2020-4045-A333-5369F07A8684}"/>
    <cellStyle name="20% - Ênfase6 17 4 2 2" xfId="14307" xr:uid="{752C16C1-9251-43DA-A105-E2D5E766FF3D}"/>
    <cellStyle name="20% - Ênfase6 17 4 2 2 2" xfId="30762" xr:uid="{A63E540A-0A8B-408A-B61A-B0ED7B72AC7A}"/>
    <cellStyle name="20% - Ênfase6 17 4 2 3" xfId="22725" xr:uid="{81E94880-4F48-4975-8A13-85FDCDF1417B}"/>
    <cellStyle name="20% - Ênfase6 17 4 3" xfId="8030" xr:uid="{BF8A5A10-0512-47E6-8FC8-05741486F963}"/>
    <cellStyle name="20% - Ênfase6 17 4 3 2" xfId="16307" xr:uid="{BFCB6615-4873-40AB-BB6C-1C5B3F69D22B}"/>
    <cellStyle name="20% - Ênfase6 17 4 3 2 2" xfId="32762" xr:uid="{FE6C9AA9-E92F-4BD4-9550-F2E936F8760B}"/>
    <cellStyle name="20% - Ênfase6 17 4 3 3" xfId="24725" xr:uid="{B93B9705-A5D6-44F4-B427-E9E7E24FB29C}"/>
    <cellStyle name="20% - Ênfase6 17 4 4" xfId="3997" xr:uid="{D6D1B968-D49E-40E3-8CB8-0CED693146A1}"/>
    <cellStyle name="20% - Ênfase6 17 4 4 2" xfId="12274" xr:uid="{7347C667-42D2-4608-80F7-553529FC7168}"/>
    <cellStyle name="20% - Ênfase6 17 4 4 2 2" xfId="28759" xr:uid="{4F3DB7A9-0494-4403-9E96-31C240C94607}"/>
    <cellStyle name="20% - Ênfase6 17 4 4 3" xfId="20722" xr:uid="{036ACC0E-8A33-476C-BCD9-533672644A0E}"/>
    <cellStyle name="20% - Ênfase6 17 4 5" xfId="10225" xr:uid="{B4DA6F5E-2E63-4613-AAF4-8C5A6DEC456F}"/>
    <cellStyle name="20% - Ênfase6 17 4 5 2" xfId="26744" xr:uid="{85C2B113-83A7-4AFC-B3AF-4BFEA6438310}"/>
    <cellStyle name="20% - Ênfase6 17 4 6" xfId="18706" xr:uid="{D46AC50A-B851-420E-A38F-7DAAF18BDD08}"/>
    <cellStyle name="20% - Ênfase6 17 5" xfId="4493" xr:uid="{3BF5A40C-69DD-42B1-B126-BB313C5D86B0}"/>
    <cellStyle name="20% - Ênfase6 17 5 2" xfId="12770" xr:uid="{60AD9E43-3C01-4224-8A76-C3FB5E5149C7}"/>
    <cellStyle name="20% - Ênfase6 17 5 2 2" xfId="29255" xr:uid="{920918A9-0856-4681-8DE7-D19FDE8DDF9D}"/>
    <cellStyle name="20% - Ênfase6 17 5 3" xfId="21218" xr:uid="{2CDA4D6C-5BC5-4718-AEEA-632E39669C88}"/>
    <cellStyle name="20% - Ênfase6 17 6" xfId="6524" xr:uid="{F04C12F2-9CE7-4832-93B2-E350AED8195D}"/>
    <cellStyle name="20% - Ênfase6 17 6 2" xfId="14801" xr:uid="{8737D717-4805-4031-A75D-364613B7A1DC}"/>
    <cellStyle name="20% - Ênfase6 17 6 2 2" xfId="31256" xr:uid="{3F674FF8-7B61-4A86-A50F-96CFFAC78E4D}"/>
    <cellStyle name="20% - Ênfase6 17 6 3" xfId="23219" xr:uid="{9FE6F722-00FA-420E-A4C2-CFF763C3C552}"/>
    <cellStyle name="20% - Ênfase6 17 7" xfId="2445" xr:uid="{0BDDEFEF-555E-406C-9F4E-1CD2376B1071}"/>
    <cellStyle name="20% - Ênfase6 17 7 2" xfId="10722" xr:uid="{BE1FAB2A-5CF4-45E1-9EDC-6C4299A7EE01}"/>
    <cellStyle name="20% - Ênfase6 17 7 2 2" xfId="27240" xr:uid="{EB07307F-A834-453A-9BAB-8E185C554A49}"/>
    <cellStyle name="20% - Ênfase6 17 7 3" xfId="19203" xr:uid="{431FB57D-814C-4887-83E6-52C21F6EE646}"/>
    <cellStyle name="20% - Ênfase6 17 8" xfId="8676" xr:uid="{22B326FE-082A-4EE3-A50D-A92E421CA7E6}"/>
    <cellStyle name="20% - Ênfase6 17 8 2" xfId="25225" xr:uid="{F4FB325A-4F52-49E0-B988-3DA204DFC174}"/>
    <cellStyle name="20% - Ênfase6 17 9" xfId="17175" xr:uid="{5DD7498F-3164-479F-925C-38F5AE9BF936}"/>
    <cellStyle name="20% - Ênfase6 18" xfId="319" xr:uid="{03435DA7-E7A4-4F3F-B4A4-4312A9C464D9}"/>
    <cellStyle name="20% - Ênfase6 18 2" xfId="1404" xr:uid="{5982CB01-5CE4-42BF-B7AA-970FF26F50A8}"/>
    <cellStyle name="20% - Ênfase6 18 2 2" xfId="5494" xr:uid="{9E35F5B4-6302-4FA2-9F46-A791E787118B}"/>
    <cellStyle name="20% - Ênfase6 18 2 2 2" xfId="13771" xr:uid="{13F1536B-DF96-43CC-9B98-E7F362E4B303}"/>
    <cellStyle name="20% - Ênfase6 18 2 2 2 2" xfId="30251" xr:uid="{226019F8-BFD1-42C4-85EE-BFB5DE44AAD1}"/>
    <cellStyle name="20% - Ênfase6 18 2 2 3" xfId="22214" xr:uid="{6F6B0BAF-3188-40B8-B37B-D839550A405B}"/>
    <cellStyle name="20% - Ênfase6 18 2 3" xfId="7519" xr:uid="{974E1BA0-07DA-42EE-BC61-86AD53A5B608}"/>
    <cellStyle name="20% - Ênfase6 18 2 3 2" xfId="15796" xr:uid="{E14D032C-5A63-4A9B-9B73-5B382DA0E4A5}"/>
    <cellStyle name="20% - Ênfase6 18 2 3 2 2" xfId="32251" xr:uid="{4A5D8B35-35F6-4D01-84C5-8CF649FA4628}"/>
    <cellStyle name="20% - Ênfase6 18 2 3 3" xfId="24214" xr:uid="{C99D9489-0C2B-42AE-85BE-66AAB2FE7884}"/>
    <cellStyle name="20% - Ênfase6 18 2 4" xfId="3460" xr:uid="{4F55FAC3-EAA8-49E0-9CE4-8C62A1CEBFC0}"/>
    <cellStyle name="20% - Ênfase6 18 2 4 2" xfId="11737" xr:uid="{3668F9EA-21DC-4833-A30C-55453C299CC0}"/>
    <cellStyle name="20% - Ênfase6 18 2 4 2 2" xfId="28247" xr:uid="{625CAF9F-33FD-4046-935B-90E62EB580F5}"/>
    <cellStyle name="20% - Ênfase6 18 2 4 3" xfId="20210" xr:uid="{AF2A906B-72B7-4F8C-8885-0F3F2962A273}"/>
    <cellStyle name="20% - Ênfase6 18 2 5" xfId="9688" xr:uid="{48C515BD-1318-4678-8886-3AF5FBF90DA0}"/>
    <cellStyle name="20% - Ênfase6 18 2 5 2" xfId="26232" xr:uid="{8317FE5A-3499-45A8-ABD2-AB1CE827D10F}"/>
    <cellStyle name="20% - Ênfase6 18 2 6" xfId="18193" xr:uid="{EE10BE50-86C4-43E6-9008-96534821F5E0}"/>
    <cellStyle name="20% - Ênfase6 18 3" xfId="895" xr:uid="{B90DA727-AE07-4BC9-A526-273FB3E47F32}"/>
    <cellStyle name="20% - Ênfase6 18 3 2" xfId="4998" xr:uid="{1A322A73-5855-4209-ACE0-CBC57A0A5BE1}"/>
    <cellStyle name="20% - Ênfase6 18 3 2 2" xfId="13275" xr:uid="{035ADA6C-2D65-47D0-8806-DAD0197387EC}"/>
    <cellStyle name="20% - Ênfase6 18 3 2 2 2" xfId="29755" xr:uid="{44F3AB00-FB46-4FD0-913A-03376FBB6C38}"/>
    <cellStyle name="20% - Ênfase6 18 3 2 3" xfId="21718" xr:uid="{D25FBEFD-5CFD-4362-BAB0-C260285645F8}"/>
    <cellStyle name="20% - Ênfase6 18 3 3" xfId="7023" xr:uid="{4A600A68-AA12-4E06-8280-3FADC4447103}"/>
    <cellStyle name="20% - Ênfase6 18 3 3 2" xfId="15300" xr:uid="{A9714236-67ED-4D37-96E2-053DB130D292}"/>
    <cellStyle name="20% - Ênfase6 18 3 3 2 2" xfId="31755" xr:uid="{933C0736-1A54-438E-B5E6-A458DF54361C}"/>
    <cellStyle name="20% - Ênfase6 18 3 3 3" xfId="23718" xr:uid="{4DBD3DD0-A26D-4A2B-91DF-DB2132A09574}"/>
    <cellStyle name="20% - Ênfase6 18 3 4" xfId="2955" xr:uid="{E13D0FF7-F932-4C87-975B-9B19B262520D}"/>
    <cellStyle name="20% - Ênfase6 18 3 4 2" xfId="11232" xr:uid="{759F74A3-ACE0-44CA-BDDA-72712CD1D1E7}"/>
    <cellStyle name="20% - Ênfase6 18 3 4 2 2" xfId="27743" xr:uid="{26635846-841E-4DAC-9CA7-66CB474B5693}"/>
    <cellStyle name="20% - Ênfase6 18 3 4 3" xfId="19706" xr:uid="{FCFF44E1-2EDC-40B7-9E02-7786D354BFF5}"/>
    <cellStyle name="20% - Ênfase6 18 3 5" xfId="9184" xr:uid="{D60E497B-80BE-40D6-AB4A-2AAE9C292459}"/>
    <cellStyle name="20% - Ênfase6 18 3 5 2" xfId="25728" xr:uid="{621FD5B6-094A-4B71-8429-2015C3135010}"/>
    <cellStyle name="20% - Ênfase6 18 3 6" xfId="17686" xr:uid="{EBAF855D-F320-457C-A654-ED7DC28C7FBA}"/>
    <cellStyle name="20% - Ênfase6 18 4" xfId="1945" xr:uid="{0B195C61-2F88-45FA-9E2E-4A61033CC986}"/>
    <cellStyle name="20% - Ênfase6 18 4 2" xfId="6031" xr:uid="{4C0E454C-901E-4FB6-ADE6-0FC97235AC37}"/>
    <cellStyle name="20% - Ênfase6 18 4 2 2" xfId="14308" xr:uid="{2CBD0EF1-B653-4BAF-88F8-6A5615A53F19}"/>
    <cellStyle name="20% - Ênfase6 18 4 2 2 2" xfId="30763" xr:uid="{B246BD2F-FCED-4112-8F31-353A01549308}"/>
    <cellStyle name="20% - Ênfase6 18 4 2 3" xfId="22726" xr:uid="{370CD63E-4032-4BAC-98B7-36CFB70C3F0B}"/>
    <cellStyle name="20% - Ênfase6 18 4 3" xfId="8031" xr:uid="{0E47E84B-F57E-4E5D-9C25-E57ADEE47023}"/>
    <cellStyle name="20% - Ênfase6 18 4 3 2" xfId="16308" xr:uid="{6735820E-1F6A-4B75-A4CC-D30C0BE3A83B}"/>
    <cellStyle name="20% - Ênfase6 18 4 3 2 2" xfId="32763" xr:uid="{F0B344BB-F5E8-400C-9998-A12F3EE0C930}"/>
    <cellStyle name="20% - Ênfase6 18 4 3 3" xfId="24726" xr:uid="{E0548E41-3DE2-4178-96F8-98C5C9A02E22}"/>
    <cellStyle name="20% - Ênfase6 18 4 4" xfId="3998" xr:uid="{7FF5BF8D-CF91-45D4-84E6-DC9510DCAD41}"/>
    <cellStyle name="20% - Ênfase6 18 4 4 2" xfId="12275" xr:uid="{7E6B5081-770A-44CE-92C0-29BB35194126}"/>
    <cellStyle name="20% - Ênfase6 18 4 4 2 2" xfId="28760" xr:uid="{DDC67D4D-F95A-420C-B931-887CE7A856AA}"/>
    <cellStyle name="20% - Ênfase6 18 4 4 3" xfId="20723" xr:uid="{37FAEBA8-D28B-41EA-8758-3B30BCA3F2B9}"/>
    <cellStyle name="20% - Ênfase6 18 4 5" xfId="10226" xr:uid="{054303A3-C3F3-4574-8635-02D428A1F7CE}"/>
    <cellStyle name="20% - Ênfase6 18 4 5 2" xfId="26745" xr:uid="{EC047C0F-2477-42AB-A35C-89320D3A640A}"/>
    <cellStyle name="20% - Ênfase6 18 4 6" xfId="18707" xr:uid="{497B4604-11F0-4EDE-B795-7EFB90EDA9A1}"/>
    <cellStyle name="20% - Ênfase6 18 5" xfId="4494" xr:uid="{A78290CB-7EE1-4844-BBE3-E4DC5ACECA56}"/>
    <cellStyle name="20% - Ênfase6 18 5 2" xfId="12771" xr:uid="{078AED9C-5B59-489C-973F-50DC411F28F5}"/>
    <cellStyle name="20% - Ênfase6 18 5 2 2" xfId="29256" xr:uid="{DB1C2024-12CD-49E9-9614-51FBDA386401}"/>
    <cellStyle name="20% - Ênfase6 18 5 3" xfId="21219" xr:uid="{06466039-64D2-4B74-91D5-DDFDDF700C7C}"/>
    <cellStyle name="20% - Ênfase6 18 6" xfId="6525" xr:uid="{55DFBFD4-F059-4ACE-B9D0-9D2698B451C9}"/>
    <cellStyle name="20% - Ênfase6 18 6 2" xfId="14802" xr:uid="{3C1E1378-2B0C-4B50-8DD2-8A92AF3A34EB}"/>
    <cellStyle name="20% - Ênfase6 18 6 2 2" xfId="31257" xr:uid="{3D238A3E-4F78-4FA0-B5E3-C1C17D96567C}"/>
    <cellStyle name="20% - Ênfase6 18 6 3" xfId="23220" xr:uid="{65D9485C-D8D2-476A-A402-BBE581569459}"/>
    <cellStyle name="20% - Ênfase6 18 7" xfId="2446" xr:uid="{B4B5B8EE-48B2-43B4-BA29-925EB5A7E997}"/>
    <cellStyle name="20% - Ênfase6 18 7 2" xfId="10723" xr:uid="{3002ACE5-3209-415B-BAC6-D089E32E8782}"/>
    <cellStyle name="20% - Ênfase6 18 7 2 2" xfId="27241" xr:uid="{D59360B7-F65B-48E4-BDB7-33733C708FFC}"/>
    <cellStyle name="20% - Ênfase6 18 7 3" xfId="19204" xr:uid="{25C4DF93-54CC-4907-BAE9-9ECA1A1E4509}"/>
    <cellStyle name="20% - Ênfase6 18 8" xfId="8677" xr:uid="{B6A9123D-4A11-4BA2-81D6-F195B6B3C529}"/>
    <cellStyle name="20% - Ênfase6 18 8 2" xfId="25226" xr:uid="{4076DA4C-34CC-45C7-A96B-073CD11D3557}"/>
    <cellStyle name="20% - Ênfase6 18 9" xfId="17176" xr:uid="{FF988010-37F4-4E08-8FFE-B09827DF89B1}"/>
    <cellStyle name="20% - Ênfase6 19" xfId="320" xr:uid="{836461B7-5FA4-4C13-A582-89B1F0E7EB6D}"/>
    <cellStyle name="20% - Ênfase6 19 2" xfId="1405" xr:uid="{513400EE-EA60-4EFA-A747-214CE3FDF8B6}"/>
    <cellStyle name="20% - Ênfase6 19 2 2" xfId="5495" xr:uid="{5D1A105A-8173-4F5B-85BD-EA5B489B66DE}"/>
    <cellStyle name="20% - Ênfase6 19 2 2 2" xfId="13772" xr:uid="{CCA3B506-692B-4685-8B27-774134B1C90B}"/>
    <cellStyle name="20% - Ênfase6 19 2 2 2 2" xfId="30252" xr:uid="{0D04D157-C6B4-4686-9A92-26545D4EECC2}"/>
    <cellStyle name="20% - Ênfase6 19 2 2 3" xfId="22215" xr:uid="{A567B2D4-6137-43E6-A00E-F99AC5C8D49F}"/>
    <cellStyle name="20% - Ênfase6 19 2 3" xfId="7520" xr:uid="{B983AA97-25A4-43FB-A628-456716E7959A}"/>
    <cellStyle name="20% - Ênfase6 19 2 3 2" xfId="15797" xr:uid="{B81008C5-293E-4C3E-A137-B225F556DFE5}"/>
    <cellStyle name="20% - Ênfase6 19 2 3 2 2" xfId="32252" xr:uid="{BF97BF93-6E3F-44DF-B5D6-12603D07E88F}"/>
    <cellStyle name="20% - Ênfase6 19 2 3 3" xfId="24215" xr:uid="{8857E722-4237-424B-A5A1-A54F4262DD07}"/>
    <cellStyle name="20% - Ênfase6 19 2 4" xfId="3461" xr:uid="{074E7D06-08F9-4830-B9B9-301BA079065F}"/>
    <cellStyle name="20% - Ênfase6 19 2 4 2" xfId="11738" xr:uid="{B1D8536A-1D22-4656-80EA-51B40B29F56B}"/>
    <cellStyle name="20% - Ênfase6 19 2 4 2 2" xfId="28248" xr:uid="{2199AA2D-15B3-49F7-B123-1A06E5A0873D}"/>
    <cellStyle name="20% - Ênfase6 19 2 4 3" xfId="20211" xr:uid="{E3DF5026-7182-48B2-8C06-FF057C9BB6E7}"/>
    <cellStyle name="20% - Ênfase6 19 2 5" xfId="9689" xr:uid="{342E60BA-7A41-412E-8050-D52D06AB089C}"/>
    <cellStyle name="20% - Ênfase6 19 2 5 2" xfId="26233" xr:uid="{3D4A21E8-689E-483D-98F2-5C18ADB12772}"/>
    <cellStyle name="20% - Ênfase6 19 2 6" xfId="18194" xr:uid="{D84AF513-6953-4658-8CCD-FEF9B722E94A}"/>
    <cellStyle name="20% - Ênfase6 19 3" xfId="896" xr:uid="{6E2EBCD0-72B3-4D0F-8DE9-D6E531CDC256}"/>
    <cellStyle name="20% - Ênfase6 19 3 2" xfId="4999" xr:uid="{82D6DB9B-7136-41F1-8518-BF3F202A6B25}"/>
    <cellStyle name="20% - Ênfase6 19 3 2 2" xfId="13276" xr:uid="{7D923494-B52A-4EA3-8842-8D269AE6AC3F}"/>
    <cellStyle name="20% - Ênfase6 19 3 2 2 2" xfId="29756" xr:uid="{33C8900A-18C8-4D6A-AE51-D7EDBBDE5509}"/>
    <cellStyle name="20% - Ênfase6 19 3 2 3" xfId="21719" xr:uid="{7E5EA528-FDFC-4FF6-BEBA-A2A45B188D40}"/>
    <cellStyle name="20% - Ênfase6 19 3 3" xfId="7024" xr:uid="{00B95E14-F249-48E5-8D58-7A1F94061941}"/>
    <cellStyle name="20% - Ênfase6 19 3 3 2" xfId="15301" xr:uid="{B3F5BDB6-5416-4C26-A0A5-16FA4EAB777D}"/>
    <cellStyle name="20% - Ênfase6 19 3 3 2 2" xfId="31756" xr:uid="{F7C007BB-6A18-4B80-B3AF-FBF3169D0A0B}"/>
    <cellStyle name="20% - Ênfase6 19 3 3 3" xfId="23719" xr:uid="{4ACEF0B3-3359-4392-8CE2-FCAEAEB73616}"/>
    <cellStyle name="20% - Ênfase6 19 3 4" xfId="2956" xr:uid="{DF64089C-1C6E-4EBB-AC82-38C73BF214A8}"/>
    <cellStyle name="20% - Ênfase6 19 3 4 2" xfId="11233" xr:uid="{4B5CB3B5-232A-41EE-89EE-E07377E3255D}"/>
    <cellStyle name="20% - Ênfase6 19 3 4 2 2" xfId="27744" xr:uid="{FA3FDF92-A96D-4674-8804-528FC42C28DA}"/>
    <cellStyle name="20% - Ênfase6 19 3 4 3" xfId="19707" xr:uid="{01A67ACE-B3DB-465A-AF3A-769FC25DFCED}"/>
    <cellStyle name="20% - Ênfase6 19 3 5" xfId="9185" xr:uid="{53BDC213-6729-4E81-BC14-9ABFED872252}"/>
    <cellStyle name="20% - Ênfase6 19 3 5 2" xfId="25729" xr:uid="{1CB76494-043D-4BB2-A77F-A56DF7D5C65D}"/>
    <cellStyle name="20% - Ênfase6 19 3 6" xfId="17687" xr:uid="{08345113-7406-4579-984E-F1669C2DD996}"/>
    <cellStyle name="20% - Ênfase6 19 4" xfId="1946" xr:uid="{1F349BCF-5747-4DA4-B052-BF0F0535C031}"/>
    <cellStyle name="20% - Ênfase6 19 4 2" xfId="6032" xr:uid="{49B7C0DC-615E-4360-B578-93154825A2F7}"/>
    <cellStyle name="20% - Ênfase6 19 4 2 2" xfId="14309" xr:uid="{F5D26F75-0667-4B9D-994D-6F8FFA2C34AA}"/>
    <cellStyle name="20% - Ênfase6 19 4 2 2 2" xfId="30764" xr:uid="{13F3D5E3-7467-4C56-8887-203D0EE3D29F}"/>
    <cellStyle name="20% - Ênfase6 19 4 2 3" xfId="22727" xr:uid="{BA5F19E8-0935-4611-91FC-E3D7776CD2CD}"/>
    <cellStyle name="20% - Ênfase6 19 4 3" xfId="8032" xr:uid="{584EABF0-454F-417A-B70F-BB1D12F815EC}"/>
    <cellStyle name="20% - Ênfase6 19 4 3 2" xfId="16309" xr:uid="{FC569203-01A8-4E6E-8902-924131DB8291}"/>
    <cellStyle name="20% - Ênfase6 19 4 3 2 2" xfId="32764" xr:uid="{B45428BD-49C5-4FAB-B189-7FBF85411F65}"/>
    <cellStyle name="20% - Ênfase6 19 4 3 3" xfId="24727" xr:uid="{5C3D289D-D72C-4140-8E45-8C89608ADF91}"/>
    <cellStyle name="20% - Ênfase6 19 4 4" xfId="3999" xr:uid="{B9C302C5-96D6-492C-A2BA-EEE5C667FC5D}"/>
    <cellStyle name="20% - Ênfase6 19 4 4 2" xfId="12276" xr:uid="{291D2E7F-EAFB-4207-8D07-7DAB5CC2F9B5}"/>
    <cellStyle name="20% - Ênfase6 19 4 4 2 2" xfId="28761" xr:uid="{86E0DF74-D22B-4461-BB2A-9B78F536B870}"/>
    <cellStyle name="20% - Ênfase6 19 4 4 3" xfId="20724" xr:uid="{8F245D52-F6D0-44E0-8E59-2A11EBD5C507}"/>
    <cellStyle name="20% - Ênfase6 19 4 5" xfId="10227" xr:uid="{E7A3AE60-CE39-4981-BBFA-ECBAF84E1565}"/>
    <cellStyle name="20% - Ênfase6 19 4 5 2" xfId="26746" xr:uid="{A9483774-81A0-4778-963E-E7524810BA2F}"/>
    <cellStyle name="20% - Ênfase6 19 4 6" xfId="18708" xr:uid="{0E85EB37-06C7-4AB9-AF6D-3BEF3B54CC04}"/>
    <cellStyle name="20% - Ênfase6 19 5" xfId="4495" xr:uid="{66A5B07D-2B81-4561-B751-78064BA696B9}"/>
    <cellStyle name="20% - Ênfase6 19 5 2" xfId="12772" xr:uid="{38E4A59A-8CD8-4411-ACAB-431622821FAE}"/>
    <cellStyle name="20% - Ênfase6 19 5 2 2" xfId="29257" xr:uid="{E215EAF9-ACA5-4993-9B6A-04E4F28DB864}"/>
    <cellStyle name="20% - Ênfase6 19 5 3" xfId="21220" xr:uid="{09A4CCFD-BBF7-41BC-913B-EB9AB4FA32EB}"/>
    <cellStyle name="20% - Ênfase6 19 6" xfId="6526" xr:uid="{CDAF0334-2C14-4A5B-9373-C07784E15B87}"/>
    <cellStyle name="20% - Ênfase6 19 6 2" xfId="14803" xr:uid="{B5743B19-0D4F-4B63-841B-9CB124208E85}"/>
    <cellStyle name="20% - Ênfase6 19 6 2 2" xfId="31258" xr:uid="{3FF16B45-EEEC-429C-95AD-A0FA9F2DB3ED}"/>
    <cellStyle name="20% - Ênfase6 19 6 3" xfId="23221" xr:uid="{51F085C2-D2BD-436F-8358-3A50FA41D78B}"/>
    <cellStyle name="20% - Ênfase6 19 7" xfId="2447" xr:uid="{33CB516E-47AD-4564-B961-1625E6F490BE}"/>
    <cellStyle name="20% - Ênfase6 19 7 2" xfId="10724" xr:uid="{6C407B5B-9D23-4E7F-A634-EA00DC0B6982}"/>
    <cellStyle name="20% - Ênfase6 19 7 2 2" xfId="27242" xr:uid="{8DA5F116-78E9-4ED3-8C65-50A0638CD03C}"/>
    <cellStyle name="20% - Ênfase6 19 7 3" xfId="19205" xr:uid="{027AA558-568F-4FDA-9786-38A3D8AA4493}"/>
    <cellStyle name="20% - Ênfase6 19 8" xfId="8678" xr:uid="{F5EECC6B-F6A7-4502-99DC-55E5E757C45E}"/>
    <cellStyle name="20% - Ênfase6 19 8 2" xfId="25227" xr:uid="{A48AFEC7-9958-4C64-9F91-3D1A9EAFF35F}"/>
    <cellStyle name="20% - Ênfase6 19 9" xfId="17177" xr:uid="{113560D0-E249-4EFB-A92D-C3C6EE89E443}"/>
    <cellStyle name="20% - Ênfase6 2" xfId="47" xr:uid="{7CB177F6-393B-4864-9966-957F4AF6880B}"/>
    <cellStyle name="20% - Ênfase6 2 10" xfId="16920" xr:uid="{50D07C43-47EB-45BB-BF88-C7BCA9941E8F}"/>
    <cellStyle name="20% - Ênfase6 2 2" xfId="321" xr:uid="{73C3A68E-DB29-44AB-8071-7C5B640BEAFD}"/>
    <cellStyle name="20% - Ênfase6 2 2 2" xfId="1406" xr:uid="{E5C15DC4-37E6-40BE-9977-8F94B1A65C70}"/>
    <cellStyle name="20% - Ênfase6 2 2 2 2" xfId="5496" xr:uid="{11B97651-59FD-4385-A7DE-F51CC4BB2F67}"/>
    <cellStyle name="20% - Ênfase6 2 2 2 2 2" xfId="13773" xr:uid="{341F9F81-A70E-4983-B940-F4DA0498F296}"/>
    <cellStyle name="20% - Ênfase6 2 2 2 2 2 2" xfId="30253" xr:uid="{E058AABF-DBE3-4B59-807B-EB54F1BE91FC}"/>
    <cellStyle name="20% - Ênfase6 2 2 2 2 3" xfId="22216" xr:uid="{6DAA1EC2-21D6-4898-AEA9-C5ECC346D5A4}"/>
    <cellStyle name="20% - Ênfase6 2 2 2 3" xfId="7521" xr:uid="{9776ED25-9912-47C1-AA5C-E4BD5DBFE7DD}"/>
    <cellStyle name="20% - Ênfase6 2 2 2 3 2" xfId="15798" xr:uid="{3D3059C7-FC8D-41E5-9BC4-0A1121176F88}"/>
    <cellStyle name="20% - Ênfase6 2 2 2 3 2 2" xfId="32253" xr:uid="{0CBB4F1B-E69C-4E3F-9FAC-B1005DBBC37D}"/>
    <cellStyle name="20% - Ênfase6 2 2 2 3 3" xfId="24216" xr:uid="{85E397EB-B8EF-44B2-8C3E-0EB9024C5DBE}"/>
    <cellStyle name="20% - Ênfase6 2 2 2 4" xfId="3462" xr:uid="{3CD7C370-5B98-4C17-BAFB-3D8058D500A4}"/>
    <cellStyle name="20% - Ênfase6 2 2 2 4 2" xfId="11739" xr:uid="{B84A2DDD-3495-45B7-A902-F602412AA858}"/>
    <cellStyle name="20% - Ênfase6 2 2 2 4 2 2" xfId="28249" xr:uid="{6E5B4201-37F8-421F-8C89-CE2604DE1D57}"/>
    <cellStyle name="20% - Ênfase6 2 2 2 4 3" xfId="20212" xr:uid="{3EA78778-253E-47B9-BECC-AEAAB94436EB}"/>
    <cellStyle name="20% - Ênfase6 2 2 2 5" xfId="9690" xr:uid="{345900BD-CF2C-482A-91A6-EDD3E8C5552F}"/>
    <cellStyle name="20% - Ênfase6 2 2 2 5 2" xfId="26234" xr:uid="{15DFC947-C44A-4455-A830-524825A68943}"/>
    <cellStyle name="20% - Ênfase6 2 2 2 6" xfId="18195" xr:uid="{59F9FFCA-782E-4D9A-BBD4-4775A10B920B}"/>
    <cellStyle name="20% - Ênfase6 2 2 3" xfId="897" xr:uid="{D425E9E5-83E7-453D-AB3D-A9A59F31F7FF}"/>
    <cellStyle name="20% - Ênfase6 2 2 3 2" xfId="5000" xr:uid="{AF484BDF-7F97-405F-9BED-ADF564232015}"/>
    <cellStyle name="20% - Ênfase6 2 2 3 2 2" xfId="13277" xr:uid="{EAD7EEF0-EF5A-4D86-AB4F-10E48BD9B2C5}"/>
    <cellStyle name="20% - Ênfase6 2 2 3 2 2 2" xfId="29757" xr:uid="{9CA8580C-D9DD-4442-8C52-24D31BC5C752}"/>
    <cellStyle name="20% - Ênfase6 2 2 3 2 3" xfId="21720" xr:uid="{A06A793E-424B-4576-92B8-DB5F3859F2A8}"/>
    <cellStyle name="20% - Ênfase6 2 2 3 3" xfId="7025" xr:uid="{75E49829-1D15-42B2-B5F9-F44A84FE539F}"/>
    <cellStyle name="20% - Ênfase6 2 2 3 3 2" xfId="15302" xr:uid="{64F44B73-08F7-4907-930F-48E3572A0E05}"/>
    <cellStyle name="20% - Ênfase6 2 2 3 3 2 2" xfId="31757" xr:uid="{A60EB3DD-5E1F-4547-9FBF-A37163052966}"/>
    <cellStyle name="20% - Ênfase6 2 2 3 3 3" xfId="23720" xr:uid="{20442F64-9540-4267-93A4-06481C2BDA56}"/>
    <cellStyle name="20% - Ênfase6 2 2 3 4" xfId="2957" xr:uid="{27620E9D-FD32-4C9A-A63F-79A24F149952}"/>
    <cellStyle name="20% - Ênfase6 2 2 3 4 2" xfId="11234" xr:uid="{60F373F3-728C-44CD-821C-3D663F469156}"/>
    <cellStyle name="20% - Ênfase6 2 2 3 4 2 2" xfId="27745" xr:uid="{E3CBFE5D-11D2-4450-89ED-281CDBACF04D}"/>
    <cellStyle name="20% - Ênfase6 2 2 3 4 3" xfId="19708" xr:uid="{8829A0C0-5AE2-4D22-B9B9-A024A506384E}"/>
    <cellStyle name="20% - Ênfase6 2 2 3 5" xfId="9186" xr:uid="{FE906FAF-2EAA-4922-A040-D1363771B2F6}"/>
    <cellStyle name="20% - Ênfase6 2 2 3 5 2" xfId="25730" xr:uid="{713411B2-31AC-4BE5-91BA-02AD9F423B39}"/>
    <cellStyle name="20% - Ênfase6 2 2 3 6" xfId="17688" xr:uid="{4D317033-32BB-48ED-A847-09BA38EE23AE}"/>
    <cellStyle name="20% - Ênfase6 2 2 4" xfId="1947" xr:uid="{55920395-494F-410A-954F-63845188173A}"/>
    <cellStyle name="20% - Ênfase6 2 2 4 2" xfId="6033" xr:uid="{E42B5186-E278-48A5-9AB3-DD9B746D540F}"/>
    <cellStyle name="20% - Ênfase6 2 2 4 2 2" xfId="14310" xr:uid="{AA3F21C5-EEDE-4C06-A311-ED67201FD6F8}"/>
    <cellStyle name="20% - Ênfase6 2 2 4 2 2 2" xfId="30765" xr:uid="{38CADDC5-FFC1-42EB-A0C5-6DD879A0B0FD}"/>
    <cellStyle name="20% - Ênfase6 2 2 4 2 3" xfId="22728" xr:uid="{DD210BA8-B576-4D59-8715-2FADA821A7AB}"/>
    <cellStyle name="20% - Ênfase6 2 2 4 3" xfId="8033" xr:uid="{426B24CC-3739-4514-8617-4598E044A212}"/>
    <cellStyle name="20% - Ênfase6 2 2 4 3 2" xfId="16310" xr:uid="{DB1B3460-AB2E-46C8-928B-C2066137AB2C}"/>
    <cellStyle name="20% - Ênfase6 2 2 4 3 2 2" xfId="32765" xr:uid="{6647CA46-FF0A-4B53-A07D-3C83727706E0}"/>
    <cellStyle name="20% - Ênfase6 2 2 4 3 3" xfId="24728" xr:uid="{6428638A-D0E5-4EC4-85FA-E86F62459CAD}"/>
    <cellStyle name="20% - Ênfase6 2 2 4 4" xfId="4000" xr:uid="{51A1BF3F-AF07-48DA-800C-B84A7E5BA0B7}"/>
    <cellStyle name="20% - Ênfase6 2 2 4 4 2" xfId="12277" xr:uid="{FE4F18D1-01A1-402F-A928-8647A83EFC4A}"/>
    <cellStyle name="20% - Ênfase6 2 2 4 4 2 2" xfId="28762" xr:uid="{8DEABEC1-EFC7-42D7-9AF6-72F34449C635}"/>
    <cellStyle name="20% - Ênfase6 2 2 4 4 3" xfId="20725" xr:uid="{C893F21C-D356-4FB5-8E11-0F8B2CD8C3F3}"/>
    <cellStyle name="20% - Ênfase6 2 2 4 5" xfId="10228" xr:uid="{8946B697-396A-4A5F-B9E9-A41E0C13ABA5}"/>
    <cellStyle name="20% - Ênfase6 2 2 4 5 2" xfId="26747" xr:uid="{0BC013DD-3939-4D37-B83A-7AA5CA1F8A4D}"/>
    <cellStyle name="20% - Ênfase6 2 2 4 6" xfId="18709" xr:uid="{E0DB2C35-341C-43A8-87B1-9E5AC9A5C9AC}"/>
    <cellStyle name="20% - Ênfase6 2 2 5" xfId="4496" xr:uid="{4ED0932B-DFFB-4837-A2ED-5AA75026ADC9}"/>
    <cellStyle name="20% - Ênfase6 2 2 5 2" xfId="12773" xr:uid="{71375DE4-A749-4B5C-AB2A-45F42B018A75}"/>
    <cellStyle name="20% - Ênfase6 2 2 5 2 2" xfId="29258" xr:uid="{FD67E446-F138-45BD-86ED-53355E1D88F8}"/>
    <cellStyle name="20% - Ênfase6 2 2 5 3" xfId="21221" xr:uid="{77A01FAC-0D7D-40C1-925F-BD13827B168B}"/>
    <cellStyle name="20% - Ênfase6 2 2 6" xfId="6527" xr:uid="{4EC3E05D-69D9-4577-9C99-767C90AB8B7B}"/>
    <cellStyle name="20% - Ênfase6 2 2 6 2" xfId="14804" xr:uid="{814ADBD6-E135-4C98-A74B-5E76BE511D0B}"/>
    <cellStyle name="20% - Ênfase6 2 2 6 2 2" xfId="31259" xr:uid="{E247BCCE-2244-4AF1-AD49-BCB3AFB200AA}"/>
    <cellStyle name="20% - Ênfase6 2 2 6 3" xfId="23222" xr:uid="{84FC6865-46F2-4BDC-9A6D-BF40395ECC59}"/>
    <cellStyle name="20% - Ênfase6 2 2 7" xfId="2448" xr:uid="{79E9F1A4-248A-4F4F-9797-F5496504F8DA}"/>
    <cellStyle name="20% - Ênfase6 2 2 7 2" xfId="10725" xr:uid="{D80D9E6E-8768-4815-84A8-091D54A07C19}"/>
    <cellStyle name="20% - Ênfase6 2 2 7 2 2" xfId="27243" xr:uid="{2DFF7CFB-78D4-4D23-84A8-982B89333ECA}"/>
    <cellStyle name="20% - Ênfase6 2 2 7 3" xfId="19206" xr:uid="{0A36DE36-25BA-4498-A45F-7886F98D8011}"/>
    <cellStyle name="20% - Ênfase6 2 2 8" xfId="8679" xr:uid="{B694B6C8-99A5-433D-83B1-A4EE8E766FF1}"/>
    <cellStyle name="20% - Ênfase6 2 2 8 2" xfId="25228" xr:uid="{2734EC65-880C-4D66-BC49-1CFB4F3F0DF8}"/>
    <cellStyle name="20% - Ênfase6 2 2 9" xfId="17178" xr:uid="{86ACF2B2-3D69-4AFB-A83A-F35C73AE8911}"/>
    <cellStyle name="20% - Ênfase6 2 3" xfId="1147" xr:uid="{85DE4298-AF57-48B7-BBA1-6FC42945D23A}"/>
    <cellStyle name="20% - Ênfase6 2 3 2" xfId="5239" xr:uid="{765EA47E-4B79-40D9-8080-6188DAF38D84}"/>
    <cellStyle name="20% - Ênfase6 2 3 2 2" xfId="13516" xr:uid="{FC9AA74B-C402-4725-A032-ECABD1621A38}"/>
    <cellStyle name="20% - Ênfase6 2 3 2 2 2" xfId="29996" xr:uid="{8DD27D1F-32EE-4816-86BF-676892CF2F6D}"/>
    <cellStyle name="20% - Ênfase6 2 3 2 3" xfId="21959" xr:uid="{F2DA00ED-C57B-4771-AF94-1B489F358A32}"/>
    <cellStyle name="20% - Ênfase6 2 3 3" xfId="7264" xr:uid="{C587FF54-AB2D-4659-8DBE-CDF0DDDCB55B}"/>
    <cellStyle name="20% - Ênfase6 2 3 3 2" xfId="15541" xr:uid="{56E9C75B-0932-458D-9E8B-6BBD8E9AA808}"/>
    <cellStyle name="20% - Ênfase6 2 3 3 2 2" xfId="31996" xr:uid="{46EB03F7-E785-400E-8C97-168CC24C9E13}"/>
    <cellStyle name="20% - Ênfase6 2 3 3 3" xfId="23959" xr:uid="{EA771419-8F59-4A78-8D8B-8877859F76BB}"/>
    <cellStyle name="20% - Ênfase6 2 3 4" xfId="3204" xr:uid="{7C8CC6C5-E200-4193-94E4-C4BD497CFA95}"/>
    <cellStyle name="20% - Ênfase6 2 3 4 2" xfId="11481" xr:uid="{82F99037-B71B-4339-BCF9-335313295D51}"/>
    <cellStyle name="20% - Ênfase6 2 3 4 2 2" xfId="27991" xr:uid="{199BE5A8-79C9-435E-A0D8-484D6B94BA8F}"/>
    <cellStyle name="20% - Ênfase6 2 3 4 3" xfId="19954" xr:uid="{BE2E77BD-9FEB-48FA-B67A-7564F694249A}"/>
    <cellStyle name="20% - Ênfase6 2 3 5" xfId="9432" xr:uid="{34196A87-7FB5-43AE-A3CE-115607E45C96}"/>
    <cellStyle name="20% - Ênfase6 2 3 5 2" xfId="25976" xr:uid="{6CF4CBCF-0B50-4E1E-B895-4D4B7BAD317B}"/>
    <cellStyle name="20% - Ênfase6 2 3 6" xfId="17936" xr:uid="{41CBEFBA-9EAF-4DAF-A2C8-39D6D1F74DFA}"/>
    <cellStyle name="20% - Ênfase6 2 4" xfId="639" xr:uid="{CC73130F-D62B-40A0-B9F6-A547FDEA0BE5}"/>
    <cellStyle name="20% - Ênfase6 2 4 2" xfId="4745" xr:uid="{283DE243-DA3A-414E-9CBB-41BFEEB30541}"/>
    <cellStyle name="20% - Ênfase6 2 4 2 2" xfId="13022" xr:uid="{8B279EC9-E0AA-4E7D-9E5D-967CAF79DFC4}"/>
    <cellStyle name="20% - Ênfase6 2 4 2 2 2" xfId="29502" xr:uid="{F63300E7-EAE9-43C1-9FF6-EBDEC8FF9678}"/>
    <cellStyle name="20% - Ênfase6 2 4 2 3" xfId="21465" xr:uid="{8083AC0E-13CE-47B4-910A-BDA295C11661}"/>
    <cellStyle name="20% - Ênfase6 2 4 3" xfId="6770" xr:uid="{74543232-9552-40E6-8823-D4DB28A5E5F5}"/>
    <cellStyle name="20% - Ênfase6 2 4 3 2" xfId="15047" xr:uid="{32C02C4B-7210-4C08-BA48-3EDF63CB5A08}"/>
    <cellStyle name="20% - Ênfase6 2 4 3 2 2" xfId="31502" xr:uid="{9B2C570D-BCA1-499D-A231-D1C52A7AD5F5}"/>
    <cellStyle name="20% - Ênfase6 2 4 3 3" xfId="23465" xr:uid="{D81F37BA-52AD-464D-8BAC-52B6E519CA14}"/>
    <cellStyle name="20% - Ênfase6 2 4 4" xfId="2700" xr:uid="{814B1C33-B0B3-4399-B4F4-031290FDCE2C}"/>
    <cellStyle name="20% - Ênfase6 2 4 4 2" xfId="10977" xr:uid="{98788420-40DC-4F7C-826E-F1C38B42FE00}"/>
    <cellStyle name="20% - Ênfase6 2 4 4 2 2" xfId="27488" xr:uid="{D0D7E374-B14F-4E61-B569-AFF0047983AF}"/>
    <cellStyle name="20% - Ênfase6 2 4 4 3" xfId="19451" xr:uid="{F5DF9692-B5DC-472F-A281-D58D7DF69C60}"/>
    <cellStyle name="20% - Ênfase6 2 4 5" xfId="8929" xr:uid="{EA6F2689-7137-40AB-8049-CC36A29CC3BB}"/>
    <cellStyle name="20% - Ênfase6 2 4 5 2" xfId="25473" xr:uid="{FADB2CBE-922C-4F94-878A-E57C1D6868FC}"/>
    <cellStyle name="20% - Ênfase6 2 4 6" xfId="17430" xr:uid="{67F20A1D-6248-4DB6-925F-8EE4F9072E1F}"/>
    <cellStyle name="20% - Ênfase6 2 5" xfId="1691" xr:uid="{878B9AD8-9D6E-4A34-9DF9-0FB813BA2304}"/>
    <cellStyle name="20% - Ênfase6 2 5 2" xfId="5778" xr:uid="{8909824D-24A2-4A18-BC23-FDB75151A5BF}"/>
    <cellStyle name="20% - Ênfase6 2 5 2 2" xfId="14055" xr:uid="{D04A5DBA-DAA9-4BAF-A0AC-072EE1430D82}"/>
    <cellStyle name="20% - Ênfase6 2 5 2 2 2" xfId="30510" xr:uid="{EEE29DA7-AF70-463F-9FB8-CC3C0AF9A072}"/>
    <cellStyle name="20% - Ênfase6 2 5 2 3" xfId="22473" xr:uid="{E4498E5E-9CD1-4471-9F87-5CC6F280EE4A}"/>
    <cellStyle name="20% - Ênfase6 2 5 3" xfId="7778" xr:uid="{E29E3B57-4DA5-4AA1-B259-0669ED8829C5}"/>
    <cellStyle name="20% - Ênfase6 2 5 3 2" xfId="16055" xr:uid="{71785CA8-DAC3-4860-B80F-7BB7C4BFF548}"/>
    <cellStyle name="20% - Ênfase6 2 5 3 2 2" xfId="32510" xr:uid="{D8481E33-E24E-4B31-A2DB-9121F608A162}"/>
    <cellStyle name="20% - Ênfase6 2 5 3 3" xfId="24473" xr:uid="{F2450E83-B877-401E-B87E-64258AC79148}"/>
    <cellStyle name="20% - Ênfase6 2 5 4" xfId="3744" xr:uid="{B881FD71-9AAB-44B1-8E8A-72DEB250A07F}"/>
    <cellStyle name="20% - Ênfase6 2 5 4 2" xfId="12021" xr:uid="{E907D31D-E37D-4DB1-9596-6358CB303931}"/>
    <cellStyle name="20% - Ênfase6 2 5 4 2 2" xfId="28506" xr:uid="{DF75A370-AA4F-44D3-96DF-57668C5F8373}"/>
    <cellStyle name="20% - Ênfase6 2 5 4 3" xfId="20469" xr:uid="{BBAD3BDF-32CC-4630-8F42-1E2D92306F74}"/>
    <cellStyle name="20% - Ênfase6 2 5 5" xfId="9972" xr:uid="{562BBD8C-0E80-4CE2-82D0-B0C41CC627FD}"/>
    <cellStyle name="20% - Ênfase6 2 5 5 2" xfId="26491" xr:uid="{3B29B029-2951-4F95-8AB2-16DF5B674F06}"/>
    <cellStyle name="20% - Ênfase6 2 5 6" xfId="18453" xr:uid="{1B22FA92-0411-4141-80A5-36098CC61DF9}"/>
    <cellStyle name="20% - Ênfase6 2 6" xfId="4241" xr:uid="{26401A51-F12A-4D0D-BD49-50443DFC66DE}"/>
    <cellStyle name="20% - Ênfase6 2 6 2" xfId="12518" xr:uid="{A45BB100-B0B5-40B7-8986-72270F229876}"/>
    <cellStyle name="20% - Ênfase6 2 6 2 2" xfId="29003" xr:uid="{10C8C1BE-3A83-4DA0-A84D-13F84D69BA2D}"/>
    <cellStyle name="20% - Ênfase6 2 6 3" xfId="20966" xr:uid="{C3D1F79B-FF63-428F-A2CD-3BBE5D63A5D6}"/>
    <cellStyle name="20% - Ênfase6 2 7" xfId="6272" xr:uid="{5D49FD3E-2834-458A-AC0F-9406DA232A07}"/>
    <cellStyle name="20% - Ênfase6 2 7 2" xfId="14549" xr:uid="{31E0C05B-98D0-4A1F-92D6-F0739FF58237}"/>
    <cellStyle name="20% - Ênfase6 2 7 2 2" xfId="31004" xr:uid="{D7956996-9D63-43EF-A7C8-C8BBBA04B978}"/>
    <cellStyle name="20% - Ênfase6 2 7 3" xfId="22967" xr:uid="{E945147E-04E3-4AC1-A0E4-848E6B47DC7B}"/>
    <cellStyle name="20% - Ênfase6 2 8" xfId="2191" xr:uid="{7BEB7F97-92AA-4B67-A87C-056A08451B64}"/>
    <cellStyle name="20% - Ênfase6 2 8 2" xfId="10468" xr:uid="{DA38E642-77EF-4A5E-8221-C08985AA474D}"/>
    <cellStyle name="20% - Ênfase6 2 8 2 2" xfId="26987" xr:uid="{9B1BAD77-3D82-4FE6-88A4-A443F030B710}"/>
    <cellStyle name="20% - Ênfase6 2 8 3" xfId="18950" xr:uid="{C4156A0B-6D4E-4FFB-96CA-AF1156C3A402}"/>
    <cellStyle name="20% - Ênfase6 2 9" xfId="8423" xr:uid="{DE02DAE8-0ED7-4358-AB48-B25CF22DEC79}"/>
    <cellStyle name="20% - Ênfase6 2 9 2" xfId="24972" xr:uid="{EB60316A-3663-461D-A4F0-D97E8275A091}"/>
    <cellStyle name="20% - Ênfase6 20" xfId="314" xr:uid="{08713797-7800-432B-B356-59CD63002BE1}"/>
    <cellStyle name="20% - Ênfase6 20 2" xfId="1400" xr:uid="{C3813A6F-1C21-4E07-AF55-387F064E44A7}"/>
    <cellStyle name="20% - Ênfase6 20 2 2" xfId="5490" xr:uid="{2DE8ACB1-70ED-48B2-8825-F0E5CAB250FE}"/>
    <cellStyle name="20% - Ênfase6 20 2 2 2" xfId="13767" xr:uid="{9A94A00C-7554-4FB8-B989-3504ABD45D85}"/>
    <cellStyle name="20% - Ênfase6 20 2 2 2 2" xfId="30247" xr:uid="{E68E671E-217A-4337-AFB8-50C3EE56DFBE}"/>
    <cellStyle name="20% - Ênfase6 20 2 2 3" xfId="22210" xr:uid="{24A9BB42-78C0-4A75-BBA3-F0FED791960D}"/>
    <cellStyle name="20% - Ênfase6 20 2 3" xfId="7515" xr:uid="{B9EBD861-CE5E-4A08-9E0F-982C23C88838}"/>
    <cellStyle name="20% - Ênfase6 20 2 3 2" xfId="15792" xr:uid="{7A4F6384-DD95-4ED7-A3DC-27E13D625F08}"/>
    <cellStyle name="20% - Ênfase6 20 2 3 2 2" xfId="32247" xr:uid="{E6E37ADD-2709-49D6-B4B5-31D8954DE9DE}"/>
    <cellStyle name="20% - Ênfase6 20 2 3 3" xfId="24210" xr:uid="{053AA90C-BF24-4843-947B-E6D5DA342437}"/>
    <cellStyle name="20% - Ênfase6 20 2 4" xfId="3456" xr:uid="{6BCB0918-F6D9-4F9A-B93E-C19BF9D8A980}"/>
    <cellStyle name="20% - Ênfase6 20 2 4 2" xfId="11733" xr:uid="{1039018A-2FB3-49E0-913E-1211C5ED5C39}"/>
    <cellStyle name="20% - Ênfase6 20 2 4 2 2" xfId="28243" xr:uid="{020C9A33-3C29-42C5-9180-845BF08244A8}"/>
    <cellStyle name="20% - Ênfase6 20 2 4 3" xfId="20206" xr:uid="{19C5038F-85F3-4755-B163-EBDB1C9C7D78}"/>
    <cellStyle name="20% - Ênfase6 20 2 5" xfId="9684" xr:uid="{B5808C80-E085-45B6-920F-E71B5D62FCCE}"/>
    <cellStyle name="20% - Ênfase6 20 2 5 2" xfId="26228" xr:uid="{97EE71BD-5596-40A2-B6F4-77E3AF796828}"/>
    <cellStyle name="20% - Ênfase6 20 2 6" xfId="18189" xr:uid="{5A8C830B-264A-48B0-92F8-8174BFDA6EC6}"/>
    <cellStyle name="20% - Ênfase6 20 3" xfId="891" xr:uid="{59F5F5CD-33C4-4EF1-B849-38E629F7BABA}"/>
    <cellStyle name="20% - Ênfase6 20 3 2" xfId="4994" xr:uid="{74B426EE-9D92-4DFA-82B4-981BDDBE5CED}"/>
    <cellStyle name="20% - Ênfase6 20 3 2 2" xfId="13271" xr:uid="{78F75C85-4C33-44FA-8E3B-D5655EDD6A24}"/>
    <cellStyle name="20% - Ênfase6 20 3 2 2 2" xfId="29751" xr:uid="{73CFEFA1-413E-4BD6-95F8-987C65632038}"/>
    <cellStyle name="20% - Ênfase6 20 3 2 3" xfId="21714" xr:uid="{F9127CEA-8DC9-47C7-B130-5246BB937F3B}"/>
    <cellStyle name="20% - Ênfase6 20 3 3" xfId="7019" xr:uid="{4F70054C-3A2E-4D5E-A1F6-E5AF181785F3}"/>
    <cellStyle name="20% - Ênfase6 20 3 3 2" xfId="15296" xr:uid="{476AA3FA-7F90-4666-A80F-2CA7118E2DD0}"/>
    <cellStyle name="20% - Ênfase6 20 3 3 2 2" xfId="31751" xr:uid="{1ABD28C3-A97C-4DEB-A218-8FB378E1D005}"/>
    <cellStyle name="20% - Ênfase6 20 3 3 3" xfId="23714" xr:uid="{12A21356-D674-4504-B195-F1DB4699D88E}"/>
    <cellStyle name="20% - Ênfase6 20 3 4" xfId="2951" xr:uid="{85BC1E33-F30C-4E8B-8EA9-7F575C79A178}"/>
    <cellStyle name="20% - Ênfase6 20 3 4 2" xfId="11228" xr:uid="{5AB5461B-B7C7-4344-9F03-88B9BD888BC2}"/>
    <cellStyle name="20% - Ênfase6 20 3 4 2 2" xfId="27739" xr:uid="{E3BD2563-E6B5-46C4-96A7-9464FFCC9062}"/>
    <cellStyle name="20% - Ênfase6 20 3 4 3" xfId="19702" xr:uid="{45D362EF-4727-4DDC-A2D0-E7F25956EAAB}"/>
    <cellStyle name="20% - Ênfase6 20 3 5" xfId="9180" xr:uid="{2A7F7CBC-AEC8-4BDE-9EDD-48CCE9279958}"/>
    <cellStyle name="20% - Ênfase6 20 3 5 2" xfId="25724" xr:uid="{8AAFFECB-CB70-4C21-931A-82878C2620F3}"/>
    <cellStyle name="20% - Ênfase6 20 3 6" xfId="17682" xr:uid="{F13443CF-ABC0-4AA7-BCE1-2392077D77EE}"/>
    <cellStyle name="20% - Ênfase6 20 4" xfId="1941" xr:uid="{4B210D51-6FE6-4AA6-888C-6E977B54736D}"/>
    <cellStyle name="20% - Ênfase6 20 4 2" xfId="6027" xr:uid="{D277A7B8-04B9-4456-B95D-1E5A1C20414B}"/>
    <cellStyle name="20% - Ênfase6 20 4 2 2" xfId="14304" xr:uid="{92A1B462-9C24-42B6-A837-39B4E8BE0E45}"/>
    <cellStyle name="20% - Ênfase6 20 4 2 2 2" xfId="30759" xr:uid="{DF47C78E-AA14-4FA2-BBBB-F6F74F4754FC}"/>
    <cellStyle name="20% - Ênfase6 20 4 2 3" xfId="22722" xr:uid="{C0B3AA29-3B0E-4570-8D3F-88D9E300E07D}"/>
    <cellStyle name="20% - Ênfase6 20 4 3" xfId="8027" xr:uid="{E69468F1-7B4C-4599-8DA1-FCF093CFCE75}"/>
    <cellStyle name="20% - Ênfase6 20 4 3 2" xfId="16304" xr:uid="{26D8CE90-2EEB-4F23-96DE-3BB87216D25C}"/>
    <cellStyle name="20% - Ênfase6 20 4 3 2 2" xfId="32759" xr:uid="{66BFF803-FDA7-4BF6-8FB8-0C14B7EDC271}"/>
    <cellStyle name="20% - Ênfase6 20 4 3 3" xfId="24722" xr:uid="{101037E7-B238-45CF-A70D-74A2B0F1342C}"/>
    <cellStyle name="20% - Ênfase6 20 4 4" xfId="3994" xr:uid="{A2AD92CF-A0BC-4F86-9C6D-D0677411F982}"/>
    <cellStyle name="20% - Ênfase6 20 4 4 2" xfId="12271" xr:uid="{76AEE5C5-B848-4C38-A84A-91FE960C1063}"/>
    <cellStyle name="20% - Ênfase6 20 4 4 2 2" xfId="28756" xr:uid="{F153B02D-0B18-4575-B316-416B0157D4C3}"/>
    <cellStyle name="20% - Ênfase6 20 4 4 3" xfId="20719" xr:uid="{4B35CF4A-8D2F-43A2-B74C-D1213D0E5131}"/>
    <cellStyle name="20% - Ênfase6 20 4 5" xfId="10222" xr:uid="{657D964C-2A64-4811-9DCB-DE4E4A723ADF}"/>
    <cellStyle name="20% - Ênfase6 20 4 5 2" xfId="26741" xr:uid="{3ADD8913-F3D0-4CD3-872C-3DE7E2451DDD}"/>
    <cellStyle name="20% - Ênfase6 20 4 6" xfId="18703" xr:uid="{363AAC5A-E7DF-41AB-8C3F-C0A25949DE55}"/>
    <cellStyle name="20% - Ênfase6 20 5" xfId="4490" xr:uid="{71D2F6DF-2EEA-4CEE-BA67-10FDC42DE4FC}"/>
    <cellStyle name="20% - Ênfase6 20 5 2" xfId="12767" xr:uid="{07CA168C-82F0-4E44-8E0E-20D7F7F207F0}"/>
    <cellStyle name="20% - Ênfase6 20 5 2 2" xfId="29252" xr:uid="{4B7856AF-3197-435A-9C9E-801B845BBC3F}"/>
    <cellStyle name="20% - Ênfase6 20 5 3" xfId="21215" xr:uid="{C52B9285-6670-4577-9CDC-F12C5DA961F1}"/>
    <cellStyle name="20% - Ênfase6 20 6" xfId="6521" xr:uid="{2D76E86F-55D6-4F9D-9622-6E7FAC11CF69}"/>
    <cellStyle name="20% - Ênfase6 20 6 2" xfId="14798" xr:uid="{88415D31-83F5-485A-80DE-DFB42B867C5A}"/>
    <cellStyle name="20% - Ênfase6 20 6 2 2" xfId="31253" xr:uid="{95F2F6FB-9553-4D06-B916-0E395082941F}"/>
    <cellStyle name="20% - Ênfase6 20 6 3" xfId="23216" xr:uid="{C781AB1E-4F8B-4028-804F-0FC563FBD442}"/>
    <cellStyle name="20% - Ênfase6 20 7" xfId="2442" xr:uid="{6F95CEE5-9425-453D-B639-5BEDD7DDCA12}"/>
    <cellStyle name="20% - Ênfase6 20 7 2" xfId="10719" xr:uid="{A9C3F0B9-DFBB-40A7-9331-8A983DE424EE}"/>
    <cellStyle name="20% - Ênfase6 20 7 2 2" xfId="27237" xr:uid="{5274212B-9F90-42F7-A90D-6B344927DF16}"/>
    <cellStyle name="20% - Ênfase6 20 7 3" xfId="19200" xr:uid="{13DE574D-B98C-4095-9925-A699EF833A16}"/>
    <cellStyle name="20% - Ênfase6 20 8" xfId="8673" xr:uid="{F2E257CA-011C-4EF7-8680-6EF750B88026}"/>
    <cellStyle name="20% - Ênfase6 20 8 2" xfId="25222" xr:uid="{F8766CB4-FAD1-49FD-89D7-94CC4B045477}"/>
    <cellStyle name="20% - Ênfase6 20 9" xfId="17172" xr:uid="{30CF3710-D45E-4C6D-93D0-C8E3E5C3DD06}"/>
    <cellStyle name="20% - Ênfase6 21" xfId="316" xr:uid="{FF193A4D-AD58-4727-99BB-110BB5551CFE}"/>
    <cellStyle name="20% - Ênfase6 21 2" xfId="1402" xr:uid="{F93A1D51-ABB6-4474-B3A2-D9B5782DEA21}"/>
    <cellStyle name="20% - Ênfase6 21 2 2" xfId="5492" xr:uid="{AAFD5B84-5666-44FD-923B-57B522DCF177}"/>
    <cellStyle name="20% - Ênfase6 21 2 2 2" xfId="13769" xr:uid="{E6BA6B63-16F6-4E41-BDE1-ED1D23971507}"/>
    <cellStyle name="20% - Ênfase6 21 2 2 2 2" xfId="30249" xr:uid="{5F957F57-35F5-4B91-97A1-50A3C046EC68}"/>
    <cellStyle name="20% - Ênfase6 21 2 2 3" xfId="22212" xr:uid="{06E77D26-AD7E-4EAF-AF70-5EB794F1E2D7}"/>
    <cellStyle name="20% - Ênfase6 21 2 3" xfId="7517" xr:uid="{ED3431C7-2593-41F4-831E-69CCE9BF8047}"/>
    <cellStyle name="20% - Ênfase6 21 2 3 2" xfId="15794" xr:uid="{DB785A43-190B-457C-8D81-E272F8545E2F}"/>
    <cellStyle name="20% - Ênfase6 21 2 3 2 2" xfId="32249" xr:uid="{19497861-E204-4A4D-87DA-6D5068B79246}"/>
    <cellStyle name="20% - Ênfase6 21 2 3 3" xfId="24212" xr:uid="{00608AC0-5618-4430-BF5C-BBEF3B5B88C4}"/>
    <cellStyle name="20% - Ênfase6 21 2 4" xfId="3458" xr:uid="{10604B92-EEDF-47CD-82E3-927E9AFFA973}"/>
    <cellStyle name="20% - Ênfase6 21 2 4 2" xfId="11735" xr:uid="{3D66CBD3-A3A8-4F97-B1BB-30E92D602253}"/>
    <cellStyle name="20% - Ênfase6 21 2 4 2 2" xfId="28245" xr:uid="{8782083B-E746-47FB-91A7-FA118EA922DE}"/>
    <cellStyle name="20% - Ênfase6 21 2 4 3" xfId="20208" xr:uid="{446D07F6-AD6D-448E-9510-003521FC0842}"/>
    <cellStyle name="20% - Ênfase6 21 2 5" xfId="9686" xr:uid="{F11E0E8B-997A-46ED-AA92-F5AB19C705CE}"/>
    <cellStyle name="20% - Ênfase6 21 2 5 2" xfId="26230" xr:uid="{F3CCA6C6-047F-4A53-AAFB-3A242BABF6E2}"/>
    <cellStyle name="20% - Ênfase6 21 2 6" xfId="18191" xr:uid="{3E3BFBB6-FA5D-4AFD-AF38-2F0CED279236}"/>
    <cellStyle name="20% - Ênfase6 21 3" xfId="893" xr:uid="{6ED972AE-EA40-4834-B147-C0F67FBB597E}"/>
    <cellStyle name="20% - Ênfase6 21 3 2" xfId="4996" xr:uid="{6706CE25-479A-44F1-AA09-4AE56F8088F3}"/>
    <cellStyle name="20% - Ênfase6 21 3 2 2" xfId="13273" xr:uid="{25F3D35F-1F8E-4194-B0C9-B3DFAE13817C}"/>
    <cellStyle name="20% - Ênfase6 21 3 2 2 2" xfId="29753" xr:uid="{F8D5F1AE-4011-46D2-ACBE-9BB6264FC9A3}"/>
    <cellStyle name="20% - Ênfase6 21 3 2 3" xfId="21716" xr:uid="{585BDAC6-1096-499A-8B9E-877504FC2D83}"/>
    <cellStyle name="20% - Ênfase6 21 3 3" xfId="7021" xr:uid="{39F64F79-E10E-4771-A4F7-39F2BACEC9A1}"/>
    <cellStyle name="20% - Ênfase6 21 3 3 2" xfId="15298" xr:uid="{C734198E-7A83-4A6C-BC00-F68F0F00A1D1}"/>
    <cellStyle name="20% - Ênfase6 21 3 3 2 2" xfId="31753" xr:uid="{7B3A2D00-23E0-49A3-A0D8-54269FB49311}"/>
    <cellStyle name="20% - Ênfase6 21 3 3 3" xfId="23716" xr:uid="{26D9E577-D761-4899-910E-0048B0F98B46}"/>
    <cellStyle name="20% - Ênfase6 21 3 4" xfId="2953" xr:uid="{4488F1C3-FB1B-4E60-B91F-91EEDE2021D1}"/>
    <cellStyle name="20% - Ênfase6 21 3 4 2" xfId="11230" xr:uid="{68006093-7EB8-4AC4-ACAB-B1BBAF0DDABA}"/>
    <cellStyle name="20% - Ênfase6 21 3 4 2 2" xfId="27741" xr:uid="{F3D909C4-14B7-4DCA-8776-2458CCE8A26B}"/>
    <cellStyle name="20% - Ênfase6 21 3 4 3" xfId="19704" xr:uid="{21C480DF-8F0B-4E50-8329-EDAEB2E997D8}"/>
    <cellStyle name="20% - Ênfase6 21 3 5" xfId="9182" xr:uid="{F1D0ECBE-6B98-4EF1-B765-8F3FA5DF78DB}"/>
    <cellStyle name="20% - Ênfase6 21 3 5 2" xfId="25726" xr:uid="{AD1962BB-5BC8-4313-863A-B7850219E00E}"/>
    <cellStyle name="20% - Ênfase6 21 3 6" xfId="17684" xr:uid="{D375C520-2565-4405-AED0-9D900BCDB284}"/>
    <cellStyle name="20% - Ênfase6 21 4" xfId="1943" xr:uid="{FC9DF540-5429-477A-AB08-F9779C67A984}"/>
    <cellStyle name="20% - Ênfase6 21 4 2" xfId="6029" xr:uid="{4BD2C799-5993-44BE-9030-938ED78631BA}"/>
    <cellStyle name="20% - Ênfase6 21 4 2 2" xfId="14306" xr:uid="{D1A65336-237C-44BB-9465-9E8FE672EDDE}"/>
    <cellStyle name="20% - Ênfase6 21 4 2 2 2" xfId="30761" xr:uid="{1889EAF1-DCC0-4CDE-BEB3-5F0A2C0DE183}"/>
    <cellStyle name="20% - Ênfase6 21 4 2 3" xfId="22724" xr:uid="{2D95E1B1-E48A-42EC-A18E-202981C7AB13}"/>
    <cellStyle name="20% - Ênfase6 21 4 3" xfId="8029" xr:uid="{3206AB5A-1AD5-45F7-8ADF-80DB17F1EAEC}"/>
    <cellStyle name="20% - Ênfase6 21 4 3 2" xfId="16306" xr:uid="{47E7C844-EFE4-4CBF-BFD5-754013A90DD3}"/>
    <cellStyle name="20% - Ênfase6 21 4 3 2 2" xfId="32761" xr:uid="{B6792CE3-4231-4368-AF73-DE9E0A009731}"/>
    <cellStyle name="20% - Ênfase6 21 4 3 3" xfId="24724" xr:uid="{C1800EDB-FE3B-4F62-A3E0-A9A0D8E8DBE1}"/>
    <cellStyle name="20% - Ênfase6 21 4 4" xfId="3996" xr:uid="{74DAE919-F8B6-44EE-BE2F-11823D8C9A48}"/>
    <cellStyle name="20% - Ênfase6 21 4 4 2" xfId="12273" xr:uid="{BABE648C-ACE8-4CC6-99A2-CF4012F6A1B5}"/>
    <cellStyle name="20% - Ênfase6 21 4 4 2 2" xfId="28758" xr:uid="{6C4FDCAA-E91B-4302-A534-C7736B01DF15}"/>
    <cellStyle name="20% - Ênfase6 21 4 4 3" xfId="20721" xr:uid="{BB277565-EF51-4AAA-962F-24C58E7EC18F}"/>
    <cellStyle name="20% - Ênfase6 21 4 5" xfId="10224" xr:uid="{B7077095-F8AD-483E-B630-BB57781F14BC}"/>
    <cellStyle name="20% - Ênfase6 21 4 5 2" xfId="26743" xr:uid="{D46A1860-E20F-4E32-86B9-9EF39BA03220}"/>
    <cellStyle name="20% - Ênfase6 21 4 6" xfId="18705" xr:uid="{8281D393-C3B9-419B-8114-D5A360F7D86E}"/>
    <cellStyle name="20% - Ênfase6 21 5" xfId="4492" xr:uid="{AE959D4B-F93A-4CFE-A3EA-38A0BC503BA8}"/>
    <cellStyle name="20% - Ênfase6 21 5 2" xfId="12769" xr:uid="{532255F2-5A93-4217-96C6-95FE074648AA}"/>
    <cellStyle name="20% - Ênfase6 21 5 2 2" xfId="29254" xr:uid="{D80AE695-74ED-4D01-A2ED-A9A9E772B37D}"/>
    <cellStyle name="20% - Ênfase6 21 5 3" xfId="21217" xr:uid="{6D77C6E8-6306-419A-B1BA-850AB4D24028}"/>
    <cellStyle name="20% - Ênfase6 21 6" xfId="6523" xr:uid="{681B9A40-8100-4F71-995B-DDA45C5C5557}"/>
    <cellStyle name="20% - Ênfase6 21 6 2" xfId="14800" xr:uid="{BAD6B688-1EBE-4044-8947-83BAA67183C6}"/>
    <cellStyle name="20% - Ênfase6 21 6 2 2" xfId="31255" xr:uid="{98538AD0-4843-4D32-B1B8-2123E7DCE2F3}"/>
    <cellStyle name="20% - Ênfase6 21 6 3" xfId="23218" xr:uid="{262DFB33-915D-4E74-904E-BE03797F895F}"/>
    <cellStyle name="20% - Ênfase6 21 7" xfId="2444" xr:uid="{8EAF14C8-AFE7-4CE7-8A40-15188D9DACF6}"/>
    <cellStyle name="20% - Ênfase6 21 7 2" xfId="10721" xr:uid="{F7E99135-E26A-4DD2-B5D9-FB707C58794C}"/>
    <cellStyle name="20% - Ênfase6 21 7 2 2" xfId="27239" xr:uid="{63C8ED88-8BF4-4FE0-BD6B-9D6C41EA6043}"/>
    <cellStyle name="20% - Ênfase6 21 7 3" xfId="19202" xr:uid="{8860C4ED-2F97-4EBF-BFC0-FF6B07F01C14}"/>
    <cellStyle name="20% - Ênfase6 21 8" xfId="8675" xr:uid="{491C8F5D-1F0F-4464-945C-EEFEC0779BB7}"/>
    <cellStyle name="20% - Ênfase6 21 8 2" xfId="25224" xr:uid="{A83979E3-0301-4340-9DE7-B298AE2F7235}"/>
    <cellStyle name="20% - Ênfase6 21 9" xfId="17174" xr:uid="{DE37342C-19C0-44D0-A24E-79F98BD64223}"/>
    <cellStyle name="20% - Ênfase6 22" xfId="318" xr:uid="{5B12F9B9-DA7E-4B79-BBE0-6F098C33C0E7}"/>
    <cellStyle name="20% - Ênfase6 3" xfId="41" xr:uid="{7A3D82D6-A097-4DF8-9BBA-1A6DC06AC5B5}"/>
    <cellStyle name="20% - Ênfase6 3 10" xfId="16915" xr:uid="{4BDA9E0B-AB93-4AF5-9B63-1053FF28106E}"/>
    <cellStyle name="20% - Ênfase6 3 2" xfId="322" xr:uid="{F23D6818-018B-4014-9A40-4D99F5FC3EE5}"/>
    <cellStyle name="20% - Ênfase6 3 2 2" xfId="1407" xr:uid="{08B184C1-C522-45FC-B964-7C82004C19B2}"/>
    <cellStyle name="20% - Ênfase6 3 2 2 2" xfId="5497" xr:uid="{5B4F3B97-D79C-4403-864B-9B7CC15090C5}"/>
    <cellStyle name="20% - Ênfase6 3 2 2 2 2" xfId="13774" xr:uid="{78AAE395-5CF0-4F8D-AA4F-47E3792F648F}"/>
    <cellStyle name="20% - Ênfase6 3 2 2 2 2 2" xfId="30254" xr:uid="{C7005B29-2170-491E-853A-EC29CFF283FA}"/>
    <cellStyle name="20% - Ênfase6 3 2 2 2 3" xfId="22217" xr:uid="{906E5DE4-807A-4FA8-9A91-B379EC9FABED}"/>
    <cellStyle name="20% - Ênfase6 3 2 2 3" xfId="7522" xr:uid="{4A31A28C-934D-486A-8F3C-969AAB0DB9AD}"/>
    <cellStyle name="20% - Ênfase6 3 2 2 3 2" xfId="15799" xr:uid="{F51922A8-60AB-472B-9542-261512E29D7A}"/>
    <cellStyle name="20% - Ênfase6 3 2 2 3 2 2" xfId="32254" xr:uid="{EC478EBA-C082-4810-857B-23B4EDBD1BFF}"/>
    <cellStyle name="20% - Ênfase6 3 2 2 3 3" xfId="24217" xr:uid="{7B7D908A-02F9-4C2E-AC72-2CAA41870BE2}"/>
    <cellStyle name="20% - Ênfase6 3 2 2 4" xfId="3463" xr:uid="{FAE7E3B8-F77C-422A-B2BD-EDCC0843136B}"/>
    <cellStyle name="20% - Ênfase6 3 2 2 4 2" xfId="11740" xr:uid="{A5B9A1A2-2A2D-42F1-90BC-8205A44DAC75}"/>
    <cellStyle name="20% - Ênfase6 3 2 2 4 2 2" xfId="28250" xr:uid="{E6F6BE07-8816-44D4-B0E9-9FECA8ADD21B}"/>
    <cellStyle name="20% - Ênfase6 3 2 2 4 3" xfId="20213" xr:uid="{B8989DA1-D3C1-4492-82ED-1BC0D002B080}"/>
    <cellStyle name="20% - Ênfase6 3 2 2 5" xfId="9691" xr:uid="{66CA96C7-A149-4786-8870-100200220DAA}"/>
    <cellStyle name="20% - Ênfase6 3 2 2 5 2" xfId="26235" xr:uid="{66CB0EC8-B292-4552-826A-C7182979AEA2}"/>
    <cellStyle name="20% - Ênfase6 3 2 2 6" xfId="18196" xr:uid="{3E5CA0C2-8B63-4ABE-8EC7-D1220931F23E}"/>
    <cellStyle name="20% - Ênfase6 3 2 3" xfId="898" xr:uid="{DD4534A4-C26B-4879-88F5-0365E397031B}"/>
    <cellStyle name="20% - Ênfase6 3 2 3 2" xfId="5001" xr:uid="{83124D17-B186-4F47-BF26-A41512A8CEB1}"/>
    <cellStyle name="20% - Ênfase6 3 2 3 2 2" xfId="13278" xr:uid="{01910803-779D-4A50-BE26-916BE7984D5A}"/>
    <cellStyle name="20% - Ênfase6 3 2 3 2 2 2" xfId="29758" xr:uid="{209838DA-3536-4B7B-A69D-F20ED6337E51}"/>
    <cellStyle name="20% - Ênfase6 3 2 3 2 3" xfId="21721" xr:uid="{06F4C10C-4108-42CA-A0AD-F23E5102688B}"/>
    <cellStyle name="20% - Ênfase6 3 2 3 3" xfId="7026" xr:uid="{4912BF8A-B7D8-45C2-B94C-350665F7997C}"/>
    <cellStyle name="20% - Ênfase6 3 2 3 3 2" xfId="15303" xr:uid="{BE3F799E-DE95-4A47-B042-17D6EF994618}"/>
    <cellStyle name="20% - Ênfase6 3 2 3 3 2 2" xfId="31758" xr:uid="{D8289862-55A4-4226-9AB5-3FDB8EB65D87}"/>
    <cellStyle name="20% - Ênfase6 3 2 3 3 3" xfId="23721" xr:uid="{2C973CEF-50D4-4787-B771-DA3D1CED5337}"/>
    <cellStyle name="20% - Ênfase6 3 2 3 4" xfId="2958" xr:uid="{22F17BB0-188C-4D5A-9C53-B9B2F2C6DBD2}"/>
    <cellStyle name="20% - Ênfase6 3 2 3 4 2" xfId="11235" xr:uid="{AE02A75A-BB14-4905-A64A-35F465563158}"/>
    <cellStyle name="20% - Ênfase6 3 2 3 4 2 2" xfId="27746" xr:uid="{54CF3978-986F-40D2-9C1D-449EB6777650}"/>
    <cellStyle name="20% - Ênfase6 3 2 3 4 3" xfId="19709" xr:uid="{9CA03C2A-C944-45C6-B35B-F121544638AF}"/>
    <cellStyle name="20% - Ênfase6 3 2 3 5" xfId="9187" xr:uid="{2B7D9F04-2D73-4173-9571-76E25120CA8C}"/>
    <cellStyle name="20% - Ênfase6 3 2 3 5 2" xfId="25731" xr:uid="{5FDACD5E-CC31-482B-951C-9121E6498282}"/>
    <cellStyle name="20% - Ênfase6 3 2 3 6" xfId="17689" xr:uid="{010F0AA5-B231-4A40-A376-66C936DC85E2}"/>
    <cellStyle name="20% - Ênfase6 3 2 4" xfId="1948" xr:uid="{1C8685A9-9E88-4661-83C4-47A82B1E6FA6}"/>
    <cellStyle name="20% - Ênfase6 3 2 4 2" xfId="6034" xr:uid="{001BBD72-A21A-4827-BD95-899F06884082}"/>
    <cellStyle name="20% - Ênfase6 3 2 4 2 2" xfId="14311" xr:uid="{6DA6A261-9D29-4335-984C-1C80B266D23E}"/>
    <cellStyle name="20% - Ênfase6 3 2 4 2 2 2" xfId="30766" xr:uid="{6D91B3D0-9D93-46F7-8330-CA2DC5E24706}"/>
    <cellStyle name="20% - Ênfase6 3 2 4 2 3" xfId="22729" xr:uid="{CBDCA8BA-DE53-4977-87B8-1F79E69AFF06}"/>
    <cellStyle name="20% - Ênfase6 3 2 4 3" xfId="8034" xr:uid="{8F3058C7-12FC-488B-B026-4F07F156E341}"/>
    <cellStyle name="20% - Ênfase6 3 2 4 3 2" xfId="16311" xr:uid="{9150C6C9-6088-422E-9513-CD1C2AB37192}"/>
    <cellStyle name="20% - Ênfase6 3 2 4 3 2 2" xfId="32766" xr:uid="{4663FBBA-CC56-497F-9D74-7E2F8E526133}"/>
    <cellStyle name="20% - Ênfase6 3 2 4 3 3" xfId="24729" xr:uid="{8BAD8B2C-9532-4737-9F31-B12E9693488E}"/>
    <cellStyle name="20% - Ênfase6 3 2 4 4" xfId="4001" xr:uid="{48190107-B64B-424A-889A-662C3127BB13}"/>
    <cellStyle name="20% - Ênfase6 3 2 4 4 2" xfId="12278" xr:uid="{6D2C9FDC-804D-46EA-9511-8BB3D8428EEB}"/>
    <cellStyle name="20% - Ênfase6 3 2 4 4 2 2" xfId="28763" xr:uid="{32DDCD63-A61F-4E94-8A2E-E8B8CC7832D8}"/>
    <cellStyle name="20% - Ênfase6 3 2 4 4 3" xfId="20726" xr:uid="{A780F614-FB9F-44CA-93D0-20CE5E014B85}"/>
    <cellStyle name="20% - Ênfase6 3 2 4 5" xfId="10229" xr:uid="{3563BC10-49DE-4BE1-8AF7-DA74644DBB40}"/>
    <cellStyle name="20% - Ênfase6 3 2 4 5 2" xfId="26748" xr:uid="{F4748795-A449-4CE3-8FC8-E9901CE34DEF}"/>
    <cellStyle name="20% - Ênfase6 3 2 4 6" xfId="18710" xr:uid="{13AEAB27-3CA1-463C-B798-5E8E0DC89F26}"/>
    <cellStyle name="20% - Ênfase6 3 2 5" xfId="4497" xr:uid="{DF4F4D6B-EE66-48B2-89D2-2E134D35D2D0}"/>
    <cellStyle name="20% - Ênfase6 3 2 5 2" xfId="12774" xr:uid="{0ED2BBF4-F47C-4C5C-B34A-280E8B3A0F46}"/>
    <cellStyle name="20% - Ênfase6 3 2 5 2 2" xfId="29259" xr:uid="{F94EB1EA-DBD2-492A-B98C-A0959C70316A}"/>
    <cellStyle name="20% - Ênfase6 3 2 5 3" xfId="21222" xr:uid="{E20D3AC0-3848-4693-96CC-196BEA928A2C}"/>
    <cellStyle name="20% - Ênfase6 3 2 6" xfId="6528" xr:uid="{53B2396D-4E3F-43E2-8702-6C57D73967A9}"/>
    <cellStyle name="20% - Ênfase6 3 2 6 2" xfId="14805" xr:uid="{D294E9EA-40A5-4C29-A3E7-B4273FAAE3B9}"/>
    <cellStyle name="20% - Ênfase6 3 2 6 2 2" xfId="31260" xr:uid="{0D9132AD-1936-4322-9E9C-AF1E02AC4299}"/>
    <cellStyle name="20% - Ênfase6 3 2 6 3" xfId="23223" xr:uid="{1F316477-AA25-4150-8944-9D5D86E3BF29}"/>
    <cellStyle name="20% - Ênfase6 3 2 7" xfId="2449" xr:uid="{861DE126-6EB4-41B0-B09F-91F92C33930D}"/>
    <cellStyle name="20% - Ênfase6 3 2 7 2" xfId="10726" xr:uid="{E09D2F72-DF88-4381-A064-400E0E5CCB00}"/>
    <cellStyle name="20% - Ênfase6 3 2 7 2 2" xfId="27244" xr:uid="{F6DAC9E4-5D06-407F-A731-BCD16D9ABC37}"/>
    <cellStyle name="20% - Ênfase6 3 2 7 3" xfId="19207" xr:uid="{506EA42D-8F12-4616-B538-AB8DC14F1633}"/>
    <cellStyle name="20% - Ênfase6 3 2 8" xfId="8680" xr:uid="{5D396129-50D8-4B42-B19B-156FA7DFD134}"/>
    <cellStyle name="20% - Ênfase6 3 2 8 2" xfId="25229" xr:uid="{C747AC4C-C456-4F0F-AA65-8346ECB1DDD0}"/>
    <cellStyle name="20% - Ênfase6 3 2 9" xfId="17179" xr:uid="{600DC518-EB1B-48AC-ABFD-B49C48042455}"/>
    <cellStyle name="20% - Ênfase6 3 3" xfId="1142" xr:uid="{B6503473-95F8-4E42-A4BB-D0B285A74C52}"/>
    <cellStyle name="20% - Ênfase6 3 3 2" xfId="5234" xr:uid="{ED8FA52B-1BBE-4BA7-878C-F1B861F4F3CF}"/>
    <cellStyle name="20% - Ênfase6 3 3 2 2" xfId="13511" xr:uid="{E4EF41B8-E01C-4AF3-8E08-1342BD95E881}"/>
    <cellStyle name="20% - Ênfase6 3 3 2 2 2" xfId="29991" xr:uid="{302B6E36-4D59-4932-886B-98563B70FB25}"/>
    <cellStyle name="20% - Ênfase6 3 3 2 3" xfId="21954" xr:uid="{E7B55C2C-37F8-4957-BB84-6799C2678F9B}"/>
    <cellStyle name="20% - Ênfase6 3 3 3" xfId="7259" xr:uid="{83002303-35BF-453D-87EB-FF6600BEF5E8}"/>
    <cellStyle name="20% - Ênfase6 3 3 3 2" xfId="15536" xr:uid="{9B5E7E66-2DE1-4F32-8FC6-EF4FB102BAE6}"/>
    <cellStyle name="20% - Ênfase6 3 3 3 2 2" xfId="31991" xr:uid="{9B738C88-5DA0-48C4-B733-D05DAEBBF753}"/>
    <cellStyle name="20% - Ênfase6 3 3 3 3" xfId="23954" xr:uid="{ECA4F3AD-0ADA-4BA6-AD12-B5370538A239}"/>
    <cellStyle name="20% - Ênfase6 3 3 4" xfId="3199" xr:uid="{F5160B4F-B92F-45D7-BA97-33A9A8BE172E}"/>
    <cellStyle name="20% - Ênfase6 3 3 4 2" xfId="11476" xr:uid="{5B2FF5EF-2D69-4683-B425-47E75D6D92E6}"/>
    <cellStyle name="20% - Ênfase6 3 3 4 2 2" xfId="27986" xr:uid="{9F2B7963-1114-43B2-B994-BFC17663E26A}"/>
    <cellStyle name="20% - Ênfase6 3 3 4 3" xfId="19949" xr:uid="{9913BF53-296D-47DB-A61A-3E68BF561F96}"/>
    <cellStyle name="20% - Ênfase6 3 3 5" xfId="9427" xr:uid="{92AFC1EB-217E-429D-B3D2-3A6345FB33DB}"/>
    <cellStyle name="20% - Ênfase6 3 3 5 2" xfId="25971" xr:uid="{B0398ED8-72FF-4564-91D5-8AC6DA70D100}"/>
    <cellStyle name="20% - Ênfase6 3 3 6" xfId="17931" xr:uid="{3CF4ACBA-08B0-4EAC-B451-0BC4FEF9F6C4}"/>
    <cellStyle name="20% - Ênfase6 3 4" xfId="634" xr:uid="{B72A7C6C-E28C-46A3-8702-1BE243E848C5}"/>
    <cellStyle name="20% - Ênfase6 3 4 2" xfId="4740" xr:uid="{434E89D4-73F8-4A4B-8E81-71EB3DF9E25D}"/>
    <cellStyle name="20% - Ênfase6 3 4 2 2" xfId="13017" xr:uid="{C2C25491-F43B-4A94-BC51-B9110D5777D8}"/>
    <cellStyle name="20% - Ênfase6 3 4 2 2 2" xfId="29497" xr:uid="{D46693FA-5218-433B-83A8-D73898CF73E7}"/>
    <cellStyle name="20% - Ênfase6 3 4 2 3" xfId="21460" xr:uid="{2A103E3C-407E-448C-A379-D917F4FF1B7A}"/>
    <cellStyle name="20% - Ênfase6 3 4 3" xfId="6765" xr:uid="{64F6DB89-B438-447A-B31A-EC650F1BBD24}"/>
    <cellStyle name="20% - Ênfase6 3 4 3 2" xfId="15042" xr:uid="{5E7121AC-95D0-4D6E-A20F-377BA3CBBE6C}"/>
    <cellStyle name="20% - Ênfase6 3 4 3 2 2" xfId="31497" xr:uid="{1F587D3E-CB2C-4706-9913-532535306E74}"/>
    <cellStyle name="20% - Ênfase6 3 4 3 3" xfId="23460" xr:uid="{0B01EDEE-0CB5-4FA4-A17C-54AD75689D2A}"/>
    <cellStyle name="20% - Ênfase6 3 4 4" xfId="2695" xr:uid="{64B341EC-533B-4A27-8ACA-AB7975BF5014}"/>
    <cellStyle name="20% - Ênfase6 3 4 4 2" xfId="10972" xr:uid="{C250C437-DF89-412F-8306-8842E455C101}"/>
    <cellStyle name="20% - Ênfase6 3 4 4 2 2" xfId="27483" xr:uid="{01D8BC76-4CD1-4066-A8DD-F2AC35E1B7DF}"/>
    <cellStyle name="20% - Ênfase6 3 4 4 3" xfId="19446" xr:uid="{AF773581-2068-471C-94E8-627ABBFEFE8F}"/>
    <cellStyle name="20% - Ênfase6 3 4 5" xfId="8924" xr:uid="{FA7EED0B-54D9-4474-9FA4-2661F4823D6F}"/>
    <cellStyle name="20% - Ênfase6 3 4 5 2" xfId="25468" xr:uid="{C5CC2290-1406-4732-B2CE-F54725CC41CC}"/>
    <cellStyle name="20% - Ênfase6 3 4 6" xfId="17425" xr:uid="{47591A87-F840-4227-9604-53FFC64DBA32}"/>
    <cellStyle name="20% - Ênfase6 3 5" xfId="1686" xr:uid="{65CBA558-CE13-4CA2-8315-63B2712DEF2F}"/>
    <cellStyle name="20% - Ênfase6 3 5 2" xfId="5773" xr:uid="{37D3C803-4814-458D-BA22-7EFB4F639381}"/>
    <cellStyle name="20% - Ênfase6 3 5 2 2" xfId="14050" xr:uid="{71E2C578-5088-4468-B3B4-C797D6365400}"/>
    <cellStyle name="20% - Ênfase6 3 5 2 2 2" xfId="30505" xr:uid="{14859FD2-D4D3-4D8D-A8D7-3007FE92BC4A}"/>
    <cellStyle name="20% - Ênfase6 3 5 2 3" xfId="22468" xr:uid="{7C815C3E-F840-4F49-A4B0-5886FB701073}"/>
    <cellStyle name="20% - Ênfase6 3 5 3" xfId="7773" xr:uid="{7F5511CA-EC33-4FD6-B31C-067098FEF043}"/>
    <cellStyle name="20% - Ênfase6 3 5 3 2" xfId="16050" xr:uid="{31633B99-929E-4AC2-875F-2CB38A4A7CD8}"/>
    <cellStyle name="20% - Ênfase6 3 5 3 2 2" xfId="32505" xr:uid="{60BDD844-D519-4375-9E34-471325D898FF}"/>
    <cellStyle name="20% - Ênfase6 3 5 3 3" xfId="24468" xr:uid="{A5D9E628-E592-48D5-B358-3E235785C30E}"/>
    <cellStyle name="20% - Ênfase6 3 5 4" xfId="3739" xr:uid="{1C715BD5-63CA-4C8A-BFEF-013A3A92F560}"/>
    <cellStyle name="20% - Ênfase6 3 5 4 2" xfId="12016" xr:uid="{3D3C4B8E-EF04-4945-9BD5-563E777AE7DF}"/>
    <cellStyle name="20% - Ênfase6 3 5 4 2 2" xfId="28501" xr:uid="{30C1779A-796E-43C1-8104-6E4EADD00D55}"/>
    <cellStyle name="20% - Ênfase6 3 5 4 3" xfId="20464" xr:uid="{4FC38B1E-6A1C-4EC2-9AFD-83B0503D85F2}"/>
    <cellStyle name="20% - Ênfase6 3 5 5" xfId="9967" xr:uid="{FBE0811D-85CE-4382-8406-473C535919D0}"/>
    <cellStyle name="20% - Ênfase6 3 5 5 2" xfId="26486" xr:uid="{4C76B9D9-5D83-4620-AFAB-8FB8BF82F7DD}"/>
    <cellStyle name="20% - Ênfase6 3 5 6" xfId="18448" xr:uid="{1D169288-D71E-4F67-9384-019CF3535A51}"/>
    <cellStyle name="20% - Ênfase6 3 6" xfId="4236" xr:uid="{1EDD23D3-99AD-42D7-8C89-1CD565283BFE}"/>
    <cellStyle name="20% - Ênfase6 3 6 2" xfId="12513" xr:uid="{20E51671-991C-4B3C-B2DB-28F9D7FDB1DC}"/>
    <cellStyle name="20% - Ênfase6 3 6 2 2" xfId="28998" xr:uid="{81EB6F99-5AC4-4B1A-9718-5C172FEA5DF6}"/>
    <cellStyle name="20% - Ênfase6 3 6 3" xfId="20961" xr:uid="{D7D26965-E052-44B7-85B5-355154B003B8}"/>
    <cellStyle name="20% - Ênfase6 3 7" xfId="6267" xr:uid="{55B6187F-5FB7-4116-B46B-F47782D06B09}"/>
    <cellStyle name="20% - Ênfase6 3 7 2" xfId="14544" xr:uid="{1C9D3589-5A9B-490C-8256-816453355D69}"/>
    <cellStyle name="20% - Ênfase6 3 7 2 2" xfId="30999" xr:uid="{209FC692-3F5F-4B9E-93DB-3D5002189291}"/>
    <cellStyle name="20% - Ênfase6 3 7 3" xfId="22962" xr:uid="{A01CB2D8-A69A-4E9D-A9FA-FD99C6A87C9F}"/>
    <cellStyle name="20% - Ênfase6 3 8" xfId="2186" xr:uid="{68F09CB3-B614-4D4B-A9A9-E92907293B6C}"/>
    <cellStyle name="20% - Ênfase6 3 8 2" xfId="10463" xr:uid="{8ADD558A-5153-4F40-B317-3600D13E6FBA}"/>
    <cellStyle name="20% - Ênfase6 3 8 2 2" xfId="26982" xr:uid="{41470FCA-E4E7-40DE-9BAB-20AF03A04154}"/>
    <cellStyle name="20% - Ênfase6 3 8 3" xfId="18945" xr:uid="{6FE612DE-2DD0-4FE6-A54D-A3CF66F6DC6E}"/>
    <cellStyle name="20% - Ênfase6 3 9" xfId="8418" xr:uid="{FCFFA48C-39BC-4421-8A2A-D75E3AE0831C}"/>
    <cellStyle name="20% - Ênfase6 3 9 2" xfId="24967" xr:uid="{945BAEEA-184C-4B13-9555-490735B968DF}"/>
    <cellStyle name="20% - Ênfase6 4" xfId="45" xr:uid="{A44120A5-FC08-4DDA-A87A-3D8BD0988A7E}"/>
    <cellStyle name="20% - Ênfase6 4 10" xfId="16918" xr:uid="{A9150935-9DD3-4530-8D83-C149E7304A4F}"/>
    <cellStyle name="20% - Ênfase6 4 2" xfId="323" xr:uid="{A85AD766-A86C-4555-A8AC-212DB2CDCB94}"/>
    <cellStyle name="20% - Ênfase6 4 2 2" xfId="1408" xr:uid="{AE29DB85-EC8F-48B4-BA7D-56E89CEB9885}"/>
    <cellStyle name="20% - Ênfase6 4 2 2 2" xfId="5498" xr:uid="{B99E8840-C409-47E5-BD0F-7D8C96B804FE}"/>
    <cellStyle name="20% - Ênfase6 4 2 2 2 2" xfId="13775" xr:uid="{963C82A1-4185-40E2-B1C1-88DD042F364F}"/>
    <cellStyle name="20% - Ênfase6 4 2 2 2 2 2" xfId="30255" xr:uid="{6FEE03DF-45A3-4A6F-93F5-C7649B0D4D51}"/>
    <cellStyle name="20% - Ênfase6 4 2 2 2 3" xfId="22218" xr:uid="{FC9B7A17-A426-4CD1-BEF1-7DB7C67EE40E}"/>
    <cellStyle name="20% - Ênfase6 4 2 2 3" xfId="7523" xr:uid="{273497CA-79B7-4241-A8DC-D12E5AE2C48E}"/>
    <cellStyle name="20% - Ênfase6 4 2 2 3 2" xfId="15800" xr:uid="{BB80331A-E0D5-459E-920C-E788165401B3}"/>
    <cellStyle name="20% - Ênfase6 4 2 2 3 2 2" xfId="32255" xr:uid="{5DD8A0CC-637E-4028-8856-689BD1DB6919}"/>
    <cellStyle name="20% - Ênfase6 4 2 2 3 3" xfId="24218" xr:uid="{C0973BC6-DC5F-49B7-B303-48EBE1246D7D}"/>
    <cellStyle name="20% - Ênfase6 4 2 2 4" xfId="3464" xr:uid="{9C6927FB-B896-4849-A6CD-4280955648DF}"/>
    <cellStyle name="20% - Ênfase6 4 2 2 4 2" xfId="11741" xr:uid="{785FCF38-A4AF-4726-944C-DB2BC4841049}"/>
    <cellStyle name="20% - Ênfase6 4 2 2 4 2 2" xfId="28251" xr:uid="{A676CE0C-1497-4312-AD8B-31D2BC4A5C04}"/>
    <cellStyle name="20% - Ênfase6 4 2 2 4 3" xfId="20214" xr:uid="{8C7AC923-E6DD-4095-941A-1C2B76A33BD4}"/>
    <cellStyle name="20% - Ênfase6 4 2 2 5" xfId="9692" xr:uid="{8491E725-5677-4223-BF80-6BF842602837}"/>
    <cellStyle name="20% - Ênfase6 4 2 2 5 2" xfId="26236" xr:uid="{582F344B-7C04-4A3C-9FC1-91774CA21508}"/>
    <cellStyle name="20% - Ênfase6 4 2 2 6" xfId="18197" xr:uid="{AB33E7AA-2FF8-47E7-94D7-56877D7D60C9}"/>
    <cellStyle name="20% - Ênfase6 4 2 3" xfId="899" xr:uid="{27497DC9-C8D4-482F-99C3-68F2CF03D84B}"/>
    <cellStyle name="20% - Ênfase6 4 2 3 2" xfId="5002" xr:uid="{5123CC76-836C-451A-8F0C-F076E3679C3D}"/>
    <cellStyle name="20% - Ênfase6 4 2 3 2 2" xfId="13279" xr:uid="{77C1D1DB-4757-464E-804C-6206BC15A78E}"/>
    <cellStyle name="20% - Ênfase6 4 2 3 2 2 2" xfId="29759" xr:uid="{C4FBB7D0-BD5D-4EB7-9D0E-BF20B66F08ED}"/>
    <cellStyle name="20% - Ênfase6 4 2 3 2 3" xfId="21722" xr:uid="{D7D396CE-4FC8-4FA4-99C5-5F744EBB3888}"/>
    <cellStyle name="20% - Ênfase6 4 2 3 3" xfId="7027" xr:uid="{1E5B8AC0-8907-4328-BCAA-29AE218ED9E2}"/>
    <cellStyle name="20% - Ênfase6 4 2 3 3 2" xfId="15304" xr:uid="{D3C96174-6DC0-45AF-8335-32C4225CBB6D}"/>
    <cellStyle name="20% - Ênfase6 4 2 3 3 2 2" xfId="31759" xr:uid="{2127A616-CC4C-436B-BA1A-82BDCB6676E0}"/>
    <cellStyle name="20% - Ênfase6 4 2 3 3 3" xfId="23722" xr:uid="{8B0E7143-BDD2-4596-AF6A-F5CAB70569B8}"/>
    <cellStyle name="20% - Ênfase6 4 2 3 4" xfId="2959" xr:uid="{3284DE53-0045-4F0C-A581-0EE797428F90}"/>
    <cellStyle name="20% - Ênfase6 4 2 3 4 2" xfId="11236" xr:uid="{7726928F-153D-426E-B015-F7873A07A9CA}"/>
    <cellStyle name="20% - Ênfase6 4 2 3 4 2 2" xfId="27747" xr:uid="{13BDFD74-34FB-4C3D-AF68-045F7C3902BC}"/>
    <cellStyle name="20% - Ênfase6 4 2 3 4 3" xfId="19710" xr:uid="{F19AA8CA-84FD-48F4-B292-5002F68F449D}"/>
    <cellStyle name="20% - Ênfase6 4 2 3 5" xfId="9188" xr:uid="{0E2F796F-3813-4AA5-BC1B-4A43F3E6B3C7}"/>
    <cellStyle name="20% - Ênfase6 4 2 3 5 2" xfId="25732" xr:uid="{18390452-A964-4D86-A324-78287CFAFD67}"/>
    <cellStyle name="20% - Ênfase6 4 2 3 6" xfId="17690" xr:uid="{334F0C34-2E0C-43C9-AB96-EBDE98651756}"/>
    <cellStyle name="20% - Ênfase6 4 2 4" xfId="1949" xr:uid="{117AA41A-B522-4B9F-840F-831A66131FB9}"/>
    <cellStyle name="20% - Ênfase6 4 2 4 2" xfId="6035" xr:uid="{6095C150-2937-4C15-A6BF-63E45E6481B9}"/>
    <cellStyle name="20% - Ênfase6 4 2 4 2 2" xfId="14312" xr:uid="{6864908D-3C38-415E-8567-247C067C8168}"/>
    <cellStyle name="20% - Ênfase6 4 2 4 2 2 2" xfId="30767" xr:uid="{5A2B4080-048D-4E3B-8067-AA638B25017F}"/>
    <cellStyle name="20% - Ênfase6 4 2 4 2 3" xfId="22730" xr:uid="{C19F7C9D-48FB-4F82-84C7-420B172E6247}"/>
    <cellStyle name="20% - Ênfase6 4 2 4 3" xfId="8035" xr:uid="{16F864BE-DE4F-4104-9E7B-01B3D1EF1265}"/>
    <cellStyle name="20% - Ênfase6 4 2 4 3 2" xfId="16312" xr:uid="{5BBC350E-B8EB-4C3D-AD97-B84A14BB39D5}"/>
    <cellStyle name="20% - Ênfase6 4 2 4 3 2 2" xfId="32767" xr:uid="{0BFDD46C-ED85-4C22-99CB-62BE310B6591}"/>
    <cellStyle name="20% - Ênfase6 4 2 4 3 3" xfId="24730" xr:uid="{135CAA6F-B36A-4F3D-8B25-A624BF73031A}"/>
    <cellStyle name="20% - Ênfase6 4 2 4 4" xfId="4002" xr:uid="{1C21EEE3-AD68-4675-A6A4-D909F1867EA2}"/>
    <cellStyle name="20% - Ênfase6 4 2 4 4 2" xfId="12279" xr:uid="{804CC1ED-160D-4F0B-93B6-A4614931159C}"/>
    <cellStyle name="20% - Ênfase6 4 2 4 4 2 2" xfId="28764" xr:uid="{985FB64E-CEF0-46AA-8EC2-E19A226AE9A3}"/>
    <cellStyle name="20% - Ênfase6 4 2 4 4 3" xfId="20727" xr:uid="{3BA2B141-7413-46F0-A230-E004CF51F838}"/>
    <cellStyle name="20% - Ênfase6 4 2 4 5" xfId="10230" xr:uid="{F0EB7950-2507-4B3E-B2B4-BDEF5AD9A321}"/>
    <cellStyle name="20% - Ênfase6 4 2 4 5 2" xfId="26749" xr:uid="{BA8C5169-2B3E-4AC0-8E8E-C1BBCBF161E4}"/>
    <cellStyle name="20% - Ênfase6 4 2 4 6" xfId="18711" xr:uid="{2A0BB5C5-51F3-43C4-BBA2-E3CA3E474FC0}"/>
    <cellStyle name="20% - Ênfase6 4 2 5" xfId="4498" xr:uid="{7AA76BD8-53C4-43E5-B97C-32D63FCDD556}"/>
    <cellStyle name="20% - Ênfase6 4 2 5 2" xfId="12775" xr:uid="{D781BF78-0384-4ED6-A4FC-62C5449C946D}"/>
    <cellStyle name="20% - Ênfase6 4 2 5 2 2" xfId="29260" xr:uid="{19609553-5BB6-4B09-BCAE-D1CB03D32621}"/>
    <cellStyle name="20% - Ênfase6 4 2 5 3" xfId="21223" xr:uid="{BC7D9C04-A4B7-4BDE-9CC8-E5EAD65E8158}"/>
    <cellStyle name="20% - Ênfase6 4 2 6" xfId="6529" xr:uid="{E4521E50-5A5E-4E73-872F-7EFF9F056BF5}"/>
    <cellStyle name="20% - Ênfase6 4 2 6 2" xfId="14806" xr:uid="{0F4D9567-1374-4012-BAE8-25987C5ECA23}"/>
    <cellStyle name="20% - Ênfase6 4 2 6 2 2" xfId="31261" xr:uid="{DE80E006-9CA8-4652-A186-9FD3948E5BDE}"/>
    <cellStyle name="20% - Ênfase6 4 2 6 3" xfId="23224" xr:uid="{562CD4B8-7A45-4717-886D-C22B84D05DB9}"/>
    <cellStyle name="20% - Ênfase6 4 2 7" xfId="2450" xr:uid="{CDAEE005-DA73-49C2-ACDE-C8A90FDCFF8C}"/>
    <cellStyle name="20% - Ênfase6 4 2 7 2" xfId="10727" xr:uid="{3F0BD28C-FC1D-4677-AE7A-B9EEE29E90DE}"/>
    <cellStyle name="20% - Ênfase6 4 2 7 2 2" xfId="27245" xr:uid="{992AB28F-106C-4901-BDAF-2EB7AAE400CC}"/>
    <cellStyle name="20% - Ênfase6 4 2 7 3" xfId="19208" xr:uid="{AA6B3367-5A9C-4E7E-B0B2-FD7CF8054636}"/>
    <cellStyle name="20% - Ênfase6 4 2 8" xfId="8681" xr:uid="{1DED9D5F-9ED8-4658-BB74-4B41CE87E511}"/>
    <cellStyle name="20% - Ênfase6 4 2 8 2" xfId="25230" xr:uid="{C82AA433-F8A5-485F-8431-5525D921E4C3}"/>
    <cellStyle name="20% - Ênfase6 4 2 9" xfId="17180" xr:uid="{E76295C9-F507-47ED-8654-EB50F1BCB08D}"/>
    <cellStyle name="20% - Ênfase6 4 3" xfId="1145" xr:uid="{44512621-F423-49EC-B0D3-EAD6BA166A98}"/>
    <cellStyle name="20% - Ênfase6 4 3 2" xfId="5237" xr:uid="{90DC96A2-C5F5-406E-954B-77C85BFDAFD4}"/>
    <cellStyle name="20% - Ênfase6 4 3 2 2" xfId="13514" xr:uid="{766279F5-F643-4B85-96BF-180516F6E452}"/>
    <cellStyle name="20% - Ênfase6 4 3 2 2 2" xfId="29994" xr:uid="{6FF0C302-9E99-4499-9208-D0D791A5D79B}"/>
    <cellStyle name="20% - Ênfase6 4 3 2 3" xfId="21957" xr:uid="{499D016C-8BCB-469B-A43B-FAA64A348D6E}"/>
    <cellStyle name="20% - Ênfase6 4 3 3" xfId="7262" xr:uid="{A13E1ABC-B7BC-4B99-903E-667694F429BA}"/>
    <cellStyle name="20% - Ênfase6 4 3 3 2" xfId="15539" xr:uid="{A753793C-95D4-4EBC-8D52-733CC1E54A2A}"/>
    <cellStyle name="20% - Ênfase6 4 3 3 2 2" xfId="31994" xr:uid="{97239AE7-5A8D-4A04-96D9-2DE7BD252E80}"/>
    <cellStyle name="20% - Ênfase6 4 3 3 3" xfId="23957" xr:uid="{A84F2A0F-8FB2-41E0-B562-A078882E3E8F}"/>
    <cellStyle name="20% - Ênfase6 4 3 4" xfId="3202" xr:uid="{FF87A0D9-BA6D-4D6C-BD5A-D9DD28A134EC}"/>
    <cellStyle name="20% - Ênfase6 4 3 4 2" xfId="11479" xr:uid="{2465B1C7-1E70-4D04-A4BC-455CDBB7520E}"/>
    <cellStyle name="20% - Ênfase6 4 3 4 2 2" xfId="27989" xr:uid="{75D9BEBD-2649-47AF-8580-FB14E0AC48D0}"/>
    <cellStyle name="20% - Ênfase6 4 3 4 3" xfId="19952" xr:uid="{43B1F3AE-8AD4-4683-BB76-73048BF47B57}"/>
    <cellStyle name="20% - Ênfase6 4 3 5" xfId="9430" xr:uid="{DEC6B884-8401-4B15-A8BF-38816191C9D4}"/>
    <cellStyle name="20% - Ênfase6 4 3 5 2" xfId="25974" xr:uid="{B0C0E026-0238-4AD4-9C27-C5F6AB1D11ED}"/>
    <cellStyle name="20% - Ênfase6 4 3 6" xfId="17934" xr:uid="{CC2C67CE-57B6-456B-B9E6-B8567D386A59}"/>
    <cellStyle name="20% - Ênfase6 4 4" xfId="637" xr:uid="{54BD2E5B-8442-4628-9FD1-8FE85AB09CC5}"/>
    <cellStyle name="20% - Ênfase6 4 4 2" xfId="4743" xr:uid="{2848748E-4827-4858-B63C-7AE60FCD152C}"/>
    <cellStyle name="20% - Ênfase6 4 4 2 2" xfId="13020" xr:uid="{E6A67BDF-BB82-450F-9ECC-3FB4D0E3E620}"/>
    <cellStyle name="20% - Ênfase6 4 4 2 2 2" xfId="29500" xr:uid="{EB324075-0F44-4AD5-AC17-293F25024EB1}"/>
    <cellStyle name="20% - Ênfase6 4 4 2 3" xfId="21463" xr:uid="{C455F988-BE81-468D-B10B-D74DCF0BC9D6}"/>
    <cellStyle name="20% - Ênfase6 4 4 3" xfId="6768" xr:uid="{6F91F8E9-30FC-4E00-8DA0-5C06D29A58F2}"/>
    <cellStyle name="20% - Ênfase6 4 4 3 2" xfId="15045" xr:uid="{01CA06CE-8272-48D7-9590-6F04DB73E826}"/>
    <cellStyle name="20% - Ênfase6 4 4 3 2 2" xfId="31500" xr:uid="{7F7081F3-466B-4A42-B574-B1D4D5BF4BFB}"/>
    <cellStyle name="20% - Ênfase6 4 4 3 3" xfId="23463" xr:uid="{12839FE9-081A-44EB-8EDF-0669AF79B3D6}"/>
    <cellStyle name="20% - Ênfase6 4 4 4" xfId="2698" xr:uid="{46991BB8-C79F-46EE-BDB9-0DE13E67A8CF}"/>
    <cellStyle name="20% - Ênfase6 4 4 4 2" xfId="10975" xr:uid="{F17C5B77-AC99-4737-93CD-32DD81A8F74C}"/>
    <cellStyle name="20% - Ênfase6 4 4 4 2 2" xfId="27486" xr:uid="{C63A6823-3851-4F7F-8FAB-846557666CB3}"/>
    <cellStyle name="20% - Ênfase6 4 4 4 3" xfId="19449" xr:uid="{0101D6B9-30A1-424E-91E1-6F62AFCAE738}"/>
    <cellStyle name="20% - Ênfase6 4 4 5" xfId="8927" xr:uid="{6184D07A-4D58-4142-A992-C52809FE27EE}"/>
    <cellStyle name="20% - Ênfase6 4 4 5 2" xfId="25471" xr:uid="{7F0C2ECA-7554-4179-A9E2-829DB8F3D2CD}"/>
    <cellStyle name="20% - Ênfase6 4 4 6" xfId="17428" xr:uid="{AFE7D7F7-2504-4211-9821-A88426135E05}"/>
    <cellStyle name="20% - Ênfase6 4 5" xfId="1689" xr:uid="{A638EDFE-F682-4D19-8B19-4563C6DA4FCC}"/>
    <cellStyle name="20% - Ênfase6 4 5 2" xfId="5776" xr:uid="{041A879D-0221-4572-81F3-B21E96AC8F7E}"/>
    <cellStyle name="20% - Ênfase6 4 5 2 2" xfId="14053" xr:uid="{0A40628F-3005-413C-93CD-E742D5C016A2}"/>
    <cellStyle name="20% - Ênfase6 4 5 2 2 2" xfId="30508" xr:uid="{42D75B35-EE14-49F6-B26B-9FE519D291F0}"/>
    <cellStyle name="20% - Ênfase6 4 5 2 3" xfId="22471" xr:uid="{95E545DA-82C1-4816-89DC-93774A18E8F9}"/>
    <cellStyle name="20% - Ênfase6 4 5 3" xfId="7776" xr:uid="{E827955E-EA00-4648-B0AF-82C17417CFF3}"/>
    <cellStyle name="20% - Ênfase6 4 5 3 2" xfId="16053" xr:uid="{DF3CA8AA-0E47-4D51-8E95-A230B1524A47}"/>
    <cellStyle name="20% - Ênfase6 4 5 3 2 2" xfId="32508" xr:uid="{897F70A5-7D76-4962-BB6B-BE381B925B69}"/>
    <cellStyle name="20% - Ênfase6 4 5 3 3" xfId="24471" xr:uid="{A9FE53F1-CABF-409A-B565-2CBD578F1ED7}"/>
    <cellStyle name="20% - Ênfase6 4 5 4" xfId="3742" xr:uid="{D5DF90AC-189A-40F9-8F53-45DC80D277F3}"/>
    <cellStyle name="20% - Ênfase6 4 5 4 2" xfId="12019" xr:uid="{FC36A7FE-507E-4C9B-BD80-961B2A9CA708}"/>
    <cellStyle name="20% - Ênfase6 4 5 4 2 2" xfId="28504" xr:uid="{F3D8AFC4-562E-40CF-8ED0-E3487BA4BCFF}"/>
    <cellStyle name="20% - Ênfase6 4 5 4 3" xfId="20467" xr:uid="{0A63EF8C-B257-48E4-BEBE-A9F8FBD1AA37}"/>
    <cellStyle name="20% - Ênfase6 4 5 5" xfId="9970" xr:uid="{6B7E4A5C-6000-477B-8633-73CEA86306F9}"/>
    <cellStyle name="20% - Ênfase6 4 5 5 2" xfId="26489" xr:uid="{40216456-3392-4674-B783-FD0A38E76F37}"/>
    <cellStyle name="20% - Ênfase6 4 5 6" xfId="18451" xr:uid="{3351B325-A235-451B-81A4-3ACBFF2B67B7}"/>
    <cellStyle name="20% - Ênfase6 4 6" xfId="4239" xr:uid="{9DC62F9B-089B-4819-86FB-88372789986F}"/>
    <cellStyle name="20% - Ênfase6 4 6 2" xfId="12516" xr:uid="{8A09D16B-4C67-4B43-AC45-7FD9DBE5E215}"/>
    <cellStyle name="20% - Ênfase6 4 6 2 2" xfId="29001" xr:uid="{8AAADA92-3CF1-47C1-BD07-18C6F89FBE74}"/>
    <cellStyle name="20% - Ênfase6 4 6 3" xfId="20964" xr:uid="{01AB93D3-F76F-49DA-A10B-2259E0BBE229}"/>
    <cellStyle name="20% - Ênfase6 4 7" xfId="6270" xr:uid="{D613DBDC-0CD9-4B14-AC07-615CD298CE3A}"/>
    <cellStyle name="20% - Ênfase6 4 7 2" xfId="14547" xr:uid="{59309484-022C-4E2E-8906-5E0F8D2F106C}"/>
    <cellStyle name="20% - Ênfase6 4 7 2 2" xfId="31002" xr:uid="{365A70F9-3E4B-478E-93B6-C8478F0229D1}"/>
    <cellStyle name="20% - Ênfase6 4 7 3" xfId="22965" xr:uid="{4519947D-2B02-41AD-9E37-9A7ED4E32265}"/>
    <cellStyle name="20% - Ênfase6 4 8" xfId="2189" xr:uid="{CA818AB0-40E4-42BF-A825-AE3286F8B74A}"/>
    <cellStyle name="20% - Ênfase6 4 8 2" xfId="10466" xr:uid="{0684154E-447C-46C3-A69F-0AF3B76860CF}"/>
    <cellStyle name="20% - Ênfase6 4 8 2 2" xfId="26985" xr:uid="{BBB519B3-ABCC-455D-BD78-C0AE79E03F0F}"/>
    <cellStyle name="20% - Ênfase6 4 8 3" xfId="18948" xr:uid="{832FC59C-06AE-4BE9-BAAA-7DDBC9FFD93E}"/>
    <cellStyle name="20% - Ênfase6 4 9" xfId="8421" xr:uid="{AB781392-A499-4449-823D-BBE164F0FE3D}"/>
    <cellStyle name="20% - Ênfase6 4 9 2" xfId="24970" xr:uid="{A5A9B270-D3C3-43FE-A3E5-3992B0C09A01}"/>
    <cellStyle name="20% - Ênfase6 5" xfId="325" xr:uid="{940ED21A-D750-4CF5-A0B4-471F452DEE24}"/>
    <cellStyle name="20% - Ênfase6 5 10" xfId="17182" xr:uid="{98DED12A-3010-433C-808E-089A05B2F111}"/>
    <cellStyle name="20% - Ênfase6 5 2" xfId="327" xr:uid="{79C78D96-7767-4C8E-BCCB-E298426152A9}"/>
    <cellStyle name="20% - Ênfase6 5 2 2" xfId="1412" xr:uid="{0CDD3F81-9344-4CFB-93D7-AF0F7D5A58A5}"/>
    <cellStyle name="20% - Ênfase6 5 2 2 2" xfId="5502" xr:uid="{D0E3B4DC-140F-4186-B854-9B75524D9ADA}"/>
    <cellStyle name="20% - Ênfase6 5 2 2 2 2" xfId="13779" xr:uid="{D511C324-A5D4-49FF-A461-BB724691D191}"/>
    <cellStyle name="20% - Ênfase6 5 2 2 2 2 2" xfId="30259" xr:uid="{17AD7928-D2AA-4BDA-8AC1-A5830A27F01A}"/>
    <cellStyle name="20% - Ênfase6 5 2 2 2 3" xfId="22222" xr:uid="{B27C762C-BB9E-43F7-A7CD-700E71D75E72}"/>
    <cellStyle name="20% - Ênfase6 5 2 2 3" xfId="7527" xr:uid="{D908E193-023A-48A9-936D-A15E2513709B}"/>
    <cellStyle name="20% - Ênfase6 5 2 2 3 2" xfId="15804" xr:uid="{29824612-9A44-4211-A796-54F33713A266}"/>
    <cellStyle name="20% - Ênfase6 5 2 2 3 2 2" xfId="32259" xr:uid="{D8B7E682-E5E8-4379-8D8F-39B62FBAEEAC}"/>
    <cellStyle name="20% - Ênfase6 5 2 2 3 3" xfId="24222" xr:uid="{6100CA67-8C6D-460B-BA5E-1BD82F1F4171}"/>
    <cellStyle name="20% - Ênfase6 5 2 2 4" xfId="3468" xr:uid="{FD0AEA00-9CC6-42E0-9327-6CCD5E3B8AB7}"/>
    <cellStyle name="20% - Ênfase6 5 2 2 4 2" xfId="11745" xr:uid="{0ADA3F80-F93F-4AA3-ACC2-477A96706870}"/>
    <cellStyle name="20% - Ênfase6 5 2 2 4 2 2" xfId="28255" xr:uid="{3467084D-EBB5-492F-90FC-1D7C8233AD69}"/>
    <cellStyle name="20% - Ênfase6 5 2 2 4 3" xfId="20218" xr:uid="{5807807E-F976-4B5F-99FB-DDAC8D8FFD34}"/>
    <cellStyle name="20% - Ênfase6 5 2 2 5" xfId="9696" xr:uid="{17B75774-3A62-40B2-B825-07D1DCBABDCC}"/>
    <cellStyle name="20% - Ênfase6 5 2 2 5 2" xfId="26240" xr:uid="{DA511A36-32B5-427B-A88E-1E1CD67FB41A}"/>
    <cellStyle name="20% - Ênfase6 5 2 2 6" xfId="18201" xr:uid="{7A490AFC-8FFD-4884-AF07-9CE91F31CCCD}"/>
    <cellStyle name="20% - Ênfase6 5 2 3" xfId="903" xr:uid="{4532D16B-8C38-433F-8F0E-B645E5F4EC3C}"/>
    <cellStyle name="20% - Ênfase6 5 2 3 2" xfId="5006" xr:uid="{3F11082F-E6F6-40A6-8A4E-09E2013C63DA}"/>
    <cellStyle name="20% - Ênfase6 5 2 3 2 2" xfId="13283" xr:uid="{C8F066D8-4C0A-40C3-B664-839E1BAE11B8}"/>
    <cellStyle name="20% - Ênfase6 5 2 3 2 2 2" xfId="29763" xr:uid="{34C03D38-51B0-47C7-BCB0-05DBACB5ACAD}"/>
    <cellStyle name="20% - Ênfase6 5 2 3 2 3" xfId="21726" xr:uid="{759FFC0E-1613-41E5-8380-B71A778FE83D}"/>
    <cellStyle name="20% - Ênfase6 5 2 3 3" xfId="7031" xr:uid="{DE5528C4-30AA-46BA-828D-44F8E338DE87}"/>
    <cellStyle name="20% - Ênfase6 5 2 3 3 2" xfId="15308" xr:uid="{02CCDC8E-60E0-41BC-BA03-46DE5F97C74A}"/>
    <cellStyle name="20% - Ênfase6 5 2 3 3 2 2" xfId="31763" xr:uid="{88C79C07-A50F-4C7A-80CB-F660894980A0}"/>
    <cellStyle name="20% - Ênfase6 5 2 3 3 3" xfId="23726" xr:uid="{8CEF4661-623C-41EE-89DA-171304161ACF}"/>
    <cellStyle name="20% - Ênfase6 5 2 3 4" xfId="2963" xr:uid="{BE0CA2A0-530E-414D-8CD5-A97668234397}"/>
    <cellStyle name="20% - Ênfase6 5 2 3 4 2" xfId="11240" xr:uid="{6CE4D4A9-A2B5-4142-9E11-6F53876F0D61}"/>
    <cellStyle name="20% - Ênfase6 5 2 3 4 2 2" xfId="27751" xr:uid="{B03DB04E-F8B5-48B7-A86D-96AE0773320A}"/>
    <cellStyle name="20% - Ênfase6 5 2 3 4 3" xfId="19714" xr:uid="{335CC16B-DC8A-4A41-84C4-AA93DF769603}"/>
    <cellStyle name="20% - Ênfase6 5 2 3 5" xfId="9192" xr:uid="{6484FACF-5B39-4566-8CA2-A40C9F577F10}"/>
    <cellStyle name="20% - Ênfase6 5 2 3 5 2" xfId="25736" xr:uid="{277D3D03-6517-4899-BB05-FEE838D80947}"/>
    <cellStyle name="20% - Ênfase6 5 2 3 6" xfId="17694" xr:uid="{9A920CE9-E6FD-472B-BDB7-06E8BDA60945}"/>
    <cellStyle name="20% - Ênfase6 5 2 4" xfId="1953" xr:uid="{D3037164-A608-4103-A84C-F554C1FA89EE}"/>
    <cellStyle name="20% - Ênfase6 5 2 4 2" xfId="6039" xr:uid="{2887427A-72B6-4C06-ABA2-99815170FA43}"/>
    <cellStyle name="20% - Ênfase6 5 2 4 2 2" xfId="14316" xr:uid="{D5DCC0E4-AA80-4425-B852-DEC7572C2BE6}"/>
    <cellStyle name="20% - Ênfase6 5 2 4 2 2 2" xfId="30771" xr:uid="{CA654E50-C8D1-41DF-ADB1-A1A64147E6DA}"/>
    <cellStyle name="20% - Ênfase6 5 2 4 2 3" xfId="22734" xr:uid="{7C787F4A-AB4B-44A7-A374-07C94D36B594}"/>
    <cellStyle name="20% - Ênfase6 5 2 4 3" xfId="8039" xr:uid="{48149248-8E20-4E51-AD24-BA65F902BF36}"/>
    <cellStyle name="20% - Ênfase6 5 2 4 3 2" xfId="16316" xr:uid="{BFBD548B-E26F-46D6-A23A-F57CC7D4E889}"/>
    <cellStyle name="20% - Ênfase6 5 2 4 3 2 2" xfId="32771" xr:uid="{02CAAD45-86CC-4C48-9AC8-4D3BDBC51A43}"/>
    <cellStyle name="20% - Ênfase6 5 2 4 3 3" xfId="24734" xr:uid="{7E2A5440-AF8B-46DE-BCC0-744E3EF0A6CF}"/>
    <cellStyle name="20% - Ênfase6 5 2 4 4" xfId="4006" xr:uid="{5799E26A-8C90-4900-8757-21AB2B4FB59A}"/>
    <cellStyle name="20% - Ênfase6 5 2 4 4 2" xfId="12283" xr:uid="{F583135A-EF93-4DF9-AD9B-E6CCE4CCB815}"/>
    <cellStyle name="20% - Ênfase6 5 2 4 4 2 2" xfId="28768" xr:uid="{4D733CB0-96A9-4492-900F-D2C4E777CE63}"/>
    <cellStyle name="20% - Ênfase6 5 2 4 4 3" xfId="20731" xr:uid="{85490283-1859-4A17-86D1-66C1ACA2EC28}"/>
    <cellStyle name="20% - Ênfase6 5 2 4 5" xfId="10234" xr:uid="{5F80AB1D-0C86-4C97-B4F8-A5A41236B9E7}"/>
    <cellStyle name="20% - Ênfase6 5 2 4 5 2" xfId="26753" xr:uid="{BAD9EB15-80F3-4086-A9BE-771CD7C1447D}"/>
    <cellStyle name="20% - Ênfase6 5 2 4 6" xfId="18715" xr:uid="{2BC72DC6-BC10-44F3-B5D4-0D3C82E972EF}"/>
    <cellStyle name="20% - Ênfase6 5 2 5" xfId="4502" xr:uid="{1DA0D86E-CC4D-4B0F-8598-0FB3A3F33B34}"/>
    <cellStyle name="20% - Ênfase6 5 2 5 2" xfId="12779" xr:uid="{E80B2FDC-4202-4A94-A3D4-66BAD1246F38}"/>
    <cellStyle name="20% - Ênfase6 5 2 5 2 2" xfId="29264" xr:uid="{86C73BEE-5D67-4FA5-9884-69911BB75AAC}"/>
    <cellStyle name="20% - Ênfase6 5 2 5 3" xfId="21227" xr:uid="{7302E2D7-85FE-46E0-9D4E-37AD8F11E5B0}"/>
    <cellStyle name="20% - Ênfase6 5 2 6" xfId="6533" xr:uid="{54BD1071-0492-412A-B751-DBD10DBC5C3E}"/>
    <cellStyle name="20% - Ênfase6 5 2 6 2" xfId="14810" xr:uid="{9C0D430E-8FC4-4851-8E3D-D7A779BCBBA2}"/>
    <cellStyle name="20% - Ênfase6 5 2 6 2 2" xfId="31265" xr:uid="{E6C14738-58E0-4069-B968-DD02C2F4CF92}"/>
    <cellStyle name="20% - Ênfase6 5 2 6 3" xfId="23228" xr:uid="{4D3DAC8E-F225-45A4-8586-EE2701DC3BB3}"/>
    <cellStyle name="20% - Ênfase6 5 2 7" xfId="2454" xr:uid="{489C1C26-432E-47A1-8928-ECC033EF9F49}"/>
    <cellStyle name="20% - Ênfase6 5 2 7 2" xfId="10731" xr:uid="{670CBC49-0A55-4AFA-BBCA-298F48B8F08D}"/>
    <cellStyle name="20% - Ênfase6 5 2 7 2 2" xfId="27249" xr:uid="{A12A24E9-7FE0-4B2C-AC43-0E3588AC42CF}"/>
    <cellStyle name="20% - Ênfase6 5 2 7 3" xfId="19212" xr:uid="{81F22A90-EB4D-4D95-9A7B-5ABC90265EC0}"/>
    <cellStyle name="20% - Ênfase6 5 2 8" xfId="8685" xr:uid="{D1C3E4F5-A441-493D-8A67-F2A1E8896F17}"/>
    <cellStyle name="20% - Ênfase6 5 2 8 2" xfId="25234" xr:uid="{2FFC305E-66A1-4031-B33D-C575AF022443}"/>
    <cellStyle name="20% - Ênfase6 5 2 9" xfId="17184" xr:uid="{367ED9FD-864D-493A-8FCC-18A867976EFC}"/>
    <cellStyle name="20% - Ênfase6 5 3" xfId="1410" xr:uid="{381BFC4A-9DCF-45BA-A23A-649EACB2598D}"/>
    <cellStyle name="20% - Ênfase6 5 3 2" xfId="5500" xr:uid="{40F4A12C-4486-4020-9589-51E3D27A2209}"/>
    <cellStyle name="20% - Ênfase6 5 3 2 2" xfId="13777" xr:uid="{20FEF7FF-E783-4852-B1F6-47FDF38ED082}"/>
    <cellStyle name="20% - Ênfase6 5 3 2 2 2" xfId="30257" xr:uid="{02B03E6B-EC99-44DF-916F-5C7845257417}"/>
    <cellStyle name="20% - Ênfase6 5 3 2 3" xfId="22220" xr:uid="{57F96621-CDBA-4E9D-B44D-018411EEDCC4}"/>
    <cellStyle name="20% - Ênfase6 5 3 3" xfId="7525" xr:uid="{15400A00-AB8F-4ACA-9C9D-E45CE3D2B5E1}"/>
    <cellStyle name="20% - Ênfase6 5 3 3 2" xfId="15802" xr:uid="{136943D8-6479-4185-8307-80FB91528D97}"/>
    <cellStyle name="20% - Ênfase6 5 3 3 2 2" xfId="32257" xr:uid="{92FC4517-B32F-47FE-8FE4-62348E76FAB3}"/>
    <cellStyle name="20% - Ênfase6 5 3 3 3" xfId="24220" xr:uid="{473498C5-E6E9-459D-9B9D-E6D897646138}"/>
    <cellStyle name="20% - Ênfase6 5 3 4" xfId="3466" xr:uid="{6F614A13-BF40-408D-A612-9BD25BFC1298}"/>
    <cellStyle name="20% - Ênfase6 5 3 4 2" xfId="11743" xr:uid="{FFD91641-C5D9-467B-A008-840D68C51859}"/>
    <cellStyle name="20% - Ênfase6 5 3 4 2 2" xfId="28253" xr:uid="{E8581157-E359-42CF-AB0B-FBCFBC0ED87D}"/>
    <cellStyle name="20% - Ênfase6 5 3 4 3" xfId="20216" xr:uid="{A6ECA286-E369-46DB-821D-1BAD47F76004}"/>
    <cellStyle name="20% - Ênfase6 5 3 5" xfId="9694" xr:uid="{326DCE5B-CD4F-42E0-81F8-FB5FAB3195DE}"/>
    <cellStyle name="20% - Ênfase6 5 3 5 2" xfId="26238" xr:uid="{248B0521-EEA8-4933-B7E7-745CD50196BD}"/>
    <cellStyle name="20% - Ênfase6 5 3 6" xfId="18199" xr:uid="{9CDB369C-6441-4426-AE6E-77346D3C8BE1}"/>
    <cellStyle name="20% - Ênfase6 5 4" xfId="901" xr:uid="{12AD7924-829F-422C-A350-5924A844C00D}"/>
    <cellStyle name="20% - Ênfase6 5 4 2" xfId="5004" xr:uid="{E51AE877-BCCC-45B7-9470-FB14F5898CDC}"/>
    <cellStyle name="20% - Ênfase6 5 4 2 2" xfId="13281" xr:uid="{BDE96A71-E2A9-4583-A3D7-B444D43AF05E}"/>
    <cellStyle name="20% - Ênfase6 5 4 2 2 2" xfId="29761" xr:uid="{7DF27763-028A-4551-9BAE-067F92E22F4C}"/>
    <cellStyle name="20% - Ênfase6 5 4 2 3" xfId="21724" xr:uid="{19C1FD63-3FBA-4B46-8C8B-5DCD66E690C4}"/>
    <cellStyle name="20% - Ênfase6 5 4 3" xfId="7029" xr:uid="{C1CEF045-97EA-4E44-9ABC-28FB3AD3457B}"/>
    <cellStyle name="20% - Ênfase6 5 4 3 2" xfId="15306" xr:uid="{1464AC5E-F03A-4BE0-947D-635A55D78662}"/>
    <cellStyle name="20% - Ênfase6 5 4 3 2 2" xfId="31761" xr:uid="{5D9B4734-409F-45AD-976B-37749DC560E8}"/>
    <cellStyle name="20% - Ênfase6 5 4 3 3" xfId="23724" xr:uid="{343C4950-388B-439A-8DA5-38A0ACB190F5}"/>
    <cellStyle name="20% - Ênfase6 5 4 4" xfId="2961" xr:uid="{FAFCA183-EB17-466A-B314-C2EA8701ECAC}"/>
    <cellStyle name="20% - Ênfase6 5 4 4 2" xfId="11238" xr:uid="{318675F0-B646-46F1-937A-9284B741D0B0}"/>
    <cellStyle name="20% - Ênfase6 5 4 4 2 2" xfId="27749" xr:uid="{03D03050-2217-40D7-8712-16BD57490D5E}"/>
    <cellStyle name="20% - Ênfase6 5 4 4 3" xfId="19712" xr:uid="{0108D597-7801-416A-BB13-62E0F29214D5}"/>
    <cellStyle name="20% - Ênfase6 5 4 5" xfId="9190" xr:uid="{310F7495-C1E3-4236-9A08-02ADF2071D36}"/>
    <cellStyle name="20% - Ênfase6 5 4 5 2" xfId="25734" xr:uid="{79A36DF1-1406-4391-A7C5-469961F7FD9F}"/>
    <cellStyle name="20% - Ênfase6 5 4 6" xfId="17692" xr:uid="{BD7DBEA7-2983-45DE-811E-1D486D27E707}"/>
    <cellStyle name="20% - Ênfase6 5 5" xfId="1951" xr:uid="{B23A1ECE-EC2A-4B47-B820-7F495864569E}"/>
    <cellStyle name="20% - Ênfase6 5 5 2" xfId="6037" xr:uid="{1D00FD43-64B7-4C0F-87AA-22F6DAD18009}"/>
    <cellStyle name="20% - Ênfase6 5 5 2 2" xfId="14314" xr:uid="{D72850D0-7D88-4F85-A556-EE773BFA09C2}"/>
    <cellStyle name="20% - Ênfase6 5 5 2 2 2" xfId="30769" xr:uid="{08279A38-EB17-4779-9232-B9CFEC9ADDC4}"/>
    <cellStyle name="20% - Ênfase6 5 5 2 3" xfId="22732" xr:uid="{8EE40D53-7E41-43B4-A184-6D06C1DB452F}"/>
    <cellStyle name="20% - Ênfase6 5 5 3" xfId="8037" xr:uid="{B3A49FFB-802C-43BF-939B-5BEDA55BCEEE}"/>
    <cellStyle name="20% - Ênfase6 5 5 3 2" xfId="16314" xr:uid="{4AE2A8E2-584E-467A-A148-B2CD7270190A}"/>
    <cellStyle name="20% - Ênfase6 5 5 3 2 2" xfId="32769" xr:uid="{94A57EEB-6C20-4CBE-897F-9A82A9C8D66D}"/>
    <cellStyle name="20% - Ênfase6 5 5 3 3" xfId="24732" xr:uid="{A73FFC27-100C-4115-888C-E370B5B38DEC}"/>
    <cellStyle name="20% - Ênfase6 5 5 4" xfId="4004" xr:uid="{8DF1EEB2-FF5C-4934-9725-EBFD752F84BE}"/>
    <cellStyle name="20% - Ênfase6 5 5 4 2" xfId="12281" xr:uid="{798203A3-089B-4E2B-8E1C-6CE28E3D0F03}"/>
    <cellStyle name="20% - Ênfase6 5 5 4 2 2" xfId="28766" xr:uid="{16203B0B-4F97-4E77-B608-76CF7BE3FAC8}"/>
    <cellStyle name="20% - Ênfase6 5 5 4 3" xfId="20729" xr:uid="{65FE8762-47E6-42F0-8E4F-CB792951F219}"/>
    <cellStyle name="20% - Ênfase6 5 5 5" xfId="10232" xr:uid="{D226875D-EF50-41D6-84E2-A70DBC2EC76D}"/>
    <cellStyle name="20% - Ênfase6 5 5 5 2" xfId="26751" xr:uid="{902197D9-F787-4F71-AF6F-9D4DA008D725}"/>
    <cellStyle name="20% - Ênfase6 5 5 6" xfId="18713" xr:uid="{0C92601A-6925-4C33-9F5F-EDBFF3986136}"/>
    <cellStyle name="20% - Ênfase6 5 6" xfId="4500" xr:uid="{6D050975-0D86-42B2-9C55-EE8FA4C38888}"/>
    <cellStyle name="20% - Ênfase6 5 6 2" xfId="12777" xr:uid="{9404BAF8-5555-47C2-AF15-9E2798DA79F6}"/>
    <cellStyle name="20% - Ênfase6 5 6 2 2" xfId="29262" xr:uid="{2F6D97D0-1A94-462C-9EF7-AEC473ED3DC6}"/>
    <cellStyle name="20% - Ênfase6 5 6 3" xfId="21225" xr:uid="{A4C5D20F-32C5-4222-BB0E-A366110C4227}"/>
    <cellStyle name="20% - Ênfase6 5 7" xfId="6531" xr:uid="{39A77722-0F90-4D85-ADCE-9ADC1573454A}"/>
    <cellStyle name="20% - Ênfase6 5 7 2" xfId="14808" xr:uid="{155E72E4-F30A-46CA-AA9A-C3A3493B3B04}"/>
    <cellStyle name="20% - Ênfase6 5 7 2 2" xfId="31263" xr:uid="{5E656F07-5345-4E43-B3E9-8988299AD3A5}"/>
    <cellStyle name="20% - Ênfase6 5 7 3" xfId="23226" xr:uid="{8E9B971E-CF2A-4D78-80B1-94B6360D40C0}"/>
    <cellStyle name="20% - Ênfase6 5 8" xfId="2452" xr:uid="{8B7D2E3C-5BD2-496D-8382-111A89EB5C48}"/>
    <cellStyle name="20% - Ênfase6 5 8 2" xfId="10729" xr:uid="{9961EC58-654D-449C-9ED0-3B32F3A3B824}"/>
    <cellStyle name="20% - Ênfase6 5 8 2 2" xfId="27247" xr:uid="{2BC5EC40-0B24-43B3-9ADF-73C945771650}"/>
    <cellStyle name="20% - Ênfase6 5 8 3" xfId="19210" xr:uid="{1AA19787-F6B0-4DF5-9267-87D2209C0237}"/>
    <cellStyle name="20% - Ênfase6 5 9" xfId="8683" xr:uid="{5E00CF72-AA66-4F61-91A0-AFEDB5B96261}"/>
    <cellStyle name="20% - Ênfase6 5 9 2" xfId="25232" xr:uid="{1899193A-04E9-407F-8F3F-8E75F31B5B38}"/>
    <cellStyle name="20% - Ênfase6 6" xfId="328" xr:uid="{1FBFB399-1FF8-4552-97F9-8CB7BE2F7572}"/>
    <cellStyle name="20% - Ênfase6 6 10" xfId="17185" xr:uid="{0943D8C4-D6DD-4550-A9D0-B5B9E6CAA960}"/>
    <cellStyle name="20% - Ênfase6 6 2" xfId="329" xr:uid="{2960C7A8-F39D-4317-80D2-76CDD1501C36}"/>
    <cellStyle name="20% - Ênfase6 6 2 2" xfId="1414" xr:uid="{849C95F8-D2CF-4A90-AA4A-ECEADAF004A7}"/>
    <cellStyle name="20% - Ênfase6 6 2 2 2" xfId="5504" xr:uid="{C96ADE16-0EEC-48A7-9013-DD99B08A46A8}"/>
    <cellStyle name="20% - Ênfase6 6 2 2 2 2" xfId="13781" xr:uid="{FC5D636D-62F8-4513-B4D9-0A9AF81A9665}"/>
    <cellStyle name="20% - Ênfase6 6 2 2 2 2 2" xfId="30261" xr:uid="{EF58F7A9-3990-472A-A2DF-E2A39C3861E7}"/>
    <cellStyle name="20% - Ênfase6 6 2 2 2 3" xfId="22224" xr:uid="{6D27AF93-7C44-415E-9B6C-3E4E40265650}"/>
    <cellStyle name="20% - Ênfase6 6 2 2 3" xfId="7529" xr:uid="{27EBADAD-9244-4578-9C23-116C681F89B8}"/>
    <cellStyle name="20% - Ênfase6 6 2 2 3 2" xfId="15806" xr:uid="{BBE80EC0-5AF7-417E-B1F3-BA9F5E79D6F3}"/>
    <cellStyle name="20% - Ênfase6 6 2 2 3 2 2" xfId="32261" xr:uid="{9A8A36B5-DDD3-4B06-B6EA-CDDCA71A40D2}"/>
    <cellStyle name="20% - Ênfase6 6 2 2 3 3" xfId="24224" xr:uid="{B75FA1E8-3B48-432B-81C3-F30D42D13508}"/>
    <cellStyle name="20% - Ênfase6 6 2 2 4" xfId="3470" xr:uid="{305F0226-FC03-4E47-AA35-EE651856B98D}"/>
    <cellStyle name="20% - Ênfase6 6 2 2 4 2" xfId="11747" xr:uid="{CF837B89-C122-4D61-9F57-9BFBD3B8B131}"/>
    <cellStyle name="20% - Ênfase6 6 2 2 4 2 2" xfId="28257" xr:uid="{2CF97117-77CE-4BAD-BECA-C9FF549B731E}"/>
    <cellStyle name="20% - Ênfase6 6 2 2 4 3" xfId="20220" xr:uid="{027C8A4A-8C37-4B04-9B0B-75BF5846A428}"/>
    <cellStyle name="20% - Ênfase6 6 2 2 5" xfId="9698" xr:uid="{6FD14284-A70F-4CE5-AF5F-866FDD44F2AB}"/>
    <cellStyle name="20% - Ênfase6 6 2 2 5 2" xfId="26242" xr:uid="{89F689CB-8976-4339-A5B0-FBE2AC76546A}"/>
    <cellStyle name="20% - Ênfase6 6 2 2 6" xfId="18203" xr:uid="{DCA56DFA-2B47-4C22-AE11-DCBB22F60665}"/>
    <cellStyle name="20% - Ênfase6 6 2 3" xfId="905" xr:uid="{26D58D2D-B651-434F-B586-C702089D9D16}"/>
    <cellStyle name="20% - Ênfase6 6 2 3 2" xfId="5008" xr:uid="{54A0E8CB-9384-4C0F-BC85-1AB1BC6837CE}"/>
    <cellStyle name="20% - Ênfase6 6 2 3 2 2" xfId="13285" xr:uid="{FBDC82A4-E718-49C3-B95A-B7E0F552800C}"/>
    <cellStyle name="20% - Ênfase6 6 2 3 2 2 2" xfId="29765" xr:uid="{A04510C6-5A1D-4AB2-8486-6F54314C5EF2}"/>
    <cellStyle name="20% - Ênfase6 6 2 3 2 3" xfId="21728" xr:uid="{C8577161-24AC-4122-A66D-9D503C855C65}"/>
    <cellStyle name="20% - Ênfase6 6 2 3 3" xfId="7033" xr:uid="{EF173B5D-CBE6-4FAE-91C1-673B0B531028}"/>
    <cellStyle name="20% - Ênfase6 6 2 3 3 2" xfId="15310" xr:uid="{0815B055-7432-4B44-A2B2-E0ABBD7EDD0B}"/>
    <cellStyle name="20% - Ênfase6 6 2 3 3 2 2" xfId="31765" xr:uid="{DBEBC18D-EAE9-4AA4-8980-3D94C1F11812}"/>
    <cellStyle name="20% - Ênfase6 6 2 3 3 3" xfId="23728" xr:uid="{D8D0CAB0-1957-4A53-A90C-9F9514851892}"/>
    <cellStyle name="20% - Ênfase6 6 2 3 4" xfId="2965" xr:uid="{4046A850-E512-4232-BA6C-16E306A15547}"/>
    <cellStyle name="20% - Ênfase6 6 2 3 4 2" xfId="11242" xr:uid="{FC767595-2684-4EAD-B868-920C2BA0DB2D}"/>
    <cellStyle name="20% - Ênfase6 6 2 3 4 2 2" xfId="27753" xr:uid="{76D94EA5-80F0-4B32-9702-862EE5372B96}"/>
    <cellStyle name="20% - Ênfase6 6 2 3 4 3" xfId="19716" xr:uid="{B3115308-25C0-493A-A1B6-261251479080}"/>
    <cellStyle name="20% - Ênfase6 6 2 3 5" xfId="9194" xr:uid="{FD617370-36AA-4EEB-A2D4-C8B5EF25BC4A}"/>
    <cellStyle name="20% - Ênfase6 6 2 3 5 2" xfId="25738" xr:uid="{E58E5F95-8A32-4DCF-8838-F6A0B80B97AB}"/>
    <cellStyle name="20% - Ênfase6 6 2 3 6" xfId="17696" xr:uid="{2AB1005A-F2E1-4517-8303-6A6D7D1C32A2}"/>
    <cellStyle name="20% - Ênfase6 6 2 4" xfId="1955" xr:uid="{5C2EFD16-DEBD-4B37-B6B2-3C1C52AF2977}"/>
    <cellStyle name="20% - Ênfase6 6 2 4 2" xfId="6041" xr:uid="{4562DABC-4A38-46D9-9FE5-C0FA4C705DEB}"/>
    <cellStyle name="20% - Ênfase6 6 2 4 2 2" xfId="14318" xr:uid="{CE40CE34-618B-48E4-A507-316318E8434C}"/>
    <cellStyle name="20% - Ênfase6 6 2 4 2 2 2" xfId="30773" xr:uid="{F31ADF24-C5E0-4EA1-89B7-6954164D85A1}"/>
    <cellStyle name="20% - Ênfase6 6 2 4 2 3" xfId="22736" xr:uid="{29FB9D10-9F99-4DFC-B329-6188CC1D4A71}"/>
    <cellStyle name="20% - Ênfase6 6 2 4 3" xfId="8041" xr:uid="{648E3AA6-0CE9-41F1-A7B1-06A75C161A55}"/>
    <cellStyle name="20% - Ênfase6 6 2 4 3 2" xfId="16318" xr:uid="{0AE85D4D-696F-4737-9A5B-F5A0152E2CA5}"/>
    <cellStyle name="20% - Ênfase6 6 2 4 3 2 2" xfId="32773" xr:uid="{7B85024A-BC6A-4479-A78F-97B0090937E2}"/>
    <cellStyle name="20% - Ênfase6 6 2 4 3 3" xfId="24736" xr:uid="{E69B8444-A946-4E0E-85B0-8DD4F458A000}"/>
    <cellStyle name="20% - Ênfase6 6 2 4 4" xfId="4008" xr:uid="{93DA964D-EC02-4DDD-AEA1-00EFD555BD12}"/>
    <cellStyle name="20% - Ênfase6 6 2 4 4 2" xfId="12285" xr:uid="{12A99E67-4BE0-4DB5-83F5-A13464EFD360}"/>
    <cellStyle name="20% - Ênfase6 6 2 4 4 2 2" xfId="28770" xr:uid="{2D9D8F81-F07C-4536-80F8-20493ED0E9DA}"/>
    <cellStyle name="20% - Ênfase6 6 2 4 4 3" xfId="20733" xr:uid="{3FAD71A6-9B61-49C2-8B92-46AA78583532}"/>
    <cellStyle name="20% - Ênfase6 6 2 4 5" xfId="10236" xr:uid="{0A90475E-402C-4E63-A978-306E06F18CE8}"/>
    <cellStyle name="20% - Ênfase6 6 2 4 5 2" xfId="26755" xr:uid="{35C2A115-C77A-4DE0-9B0D-CEABC7D6BECC}"/>
    <cellStyle name="20% - Ênfase6 6 2 4 6" xfId="18717" xr:uid="{10247ED9-361D-4A55-9CF2-C3B77744EBA9}"/>
    <cellStyle name="20% - Ênfase6 6 2 5" xfId="4504" xr:uid="{5DAA2E43-ED27-4254-9BF3-C6121F967089}"/>
    <cellStyle name="20% - Ênfase6 6 2 5 2" xfId="12781" xr:uid="{01093A6E-4F95-4805-9CA1-2C0D32E2CAF2}"/>
    <cellStyle name="20% - Ênfase6 6 2 5 2 2" xfId="29266" xr:uid="{7DE34203-E127-423B-A9F3-CF8D50F2F3CD}"/>
    <cellStyle name="20% - Ênfase6 6 2 5 3" xfId="21229" xr:uid="{5A46CFEB-DDBF-4FEC-B734-862343043AE0}"/>
    <cellStyle name="20% - Ênfase6 6 2 6" xfId="6535" xr:uid="{3118DE1D-82E0-4CFE-BED9-9350BAF78DC6}"/>
    <cellStyle name="20% - Ênfase6 6 2 6 2" xfId="14812" xr:uid="{68A0B3D1-AAB1-4E37-B43B-703B0DF397B0}"/>
    <cellStyle name="20% - Ênfase6 6 2 6 2 2" xfId="31267" xr:uid="{3CBD9F86-2EEE-44BA-ADF3-C4A3A8AC4860}"/>
    <cellStyle name="20% - Ênfase6 6 2 6 3" xfId="23230" xr:uid="{B2F23A30-1C81-403D-8F9D-5A35F881B678}"/>
    <cellStyle name="20% - Ênfase6 6 2 7" xfId="2456" xr:uid="{C6A4DE76-A422-443F-996B-4AE650F19415}"/>
    <cellStyle name="20% - Ênfase6 6 2 7 2" xfId="10733" xr:uid="{2FD683E7-6F54-44EE-9199-A9EC8D499219}"/>
    <cellStyle name="20% - Ênfase6 6 2 7 2 2" xfId="27251" xr:uid="{15AD4C15-056F-445D-9CBC-B226A7148CD2}"/>
    <cellStyle name="20% - Ênfase6 6 2 7 3" xfId="19214" xr:uid="{B2C5E2F4-CBCC-46EE-8232-9E69B36BB6FC}"/>
    <cellStyle name="20% - Ênfase6 6 2 8" xfId="8687" xr:uid="{1822D9BA-A5C3-433B-8E75-0F17CC270D8E}"/>
    <cellStyle name="20% - Ênfase6 6 2 8 2" xfId="25236" xr:uid="{E47E7783-B519-420A-B80E-0A36FBD4E253}"/>
    <cellStyle name="20% - Ênfase6 6 2 9" xfId="17186" xr:uid="{9DF60EE3-9CF8-451C-BD54-0C925D08705D}"/>
    <cellStyle name="20% - Ênfase6 6 3" xfId="1413" xr:uid="{A651716B-910D-4A6B-B2BC-1A5C5EC4B3AB}"/>
    <cellStyle name="20% - Ênfase6 6 3 2" xfId="5503" xr:uid="{31669E34-8BED-401F-8FC2-B656199E48D9}"/>
    <cellStyle name="20% - Ênfase6 6 3 2 2" xfId="13780" xr:uid="{813FA111-7BF1-4107-8CED-BFFBBD98C405}"/>
    <cellStyle name="20% - Ênfase6 6 3 2 2 2" xfId="30260" xr:uid="{1D5E77E1-7DDF-4F16-9939-71EA8F97235A}"/>
    <cellStyle name="20% - Ênfase6 6 3 2 3" xfId="22223" xr:uid="{9E5F608A-8818-4539-BAEB-517716F86CA3}"/>
    <cellStyle name="20% - Ênfase6 6 3 3" xfId="7528" xr:uid="{5D2FE950-3D48-4714-A56E-587D4E6343A3}"/>
    <cellStyle name="20% - Ênfase6 6 3 3 2" xfId="15805" xr:uid="{943E59F9-E1C7-444F-88F5-E2AD27F88ED6}"/>
    <cellStyle name="20% - Ênfase6 6 3 3 2 2" xfId="32260" xr:uid="{F7C9323A-83A5-4C51-BC23-06F5020FF5F7}"/>
    <cellStyle name="20% - Ênfase6 6 3 3 3" xfId="24223" xr:uid="{4F37F1DB-B87E-423B-8553-1E989B5D1CE6}"/>
    <cellStyle name="20% - Ênfase6 6 3 4" xfId="3469" xr:uid="{83F02FE1-C375-409F-91C2-26F02A1B4AC3}"/>
    <cellStyle name="20% - Ênfase6 6 3 4 2" xfId="11746" xr:uid="{F4EEF539-B50D-4663-B1B5-D4A7259174F6}"/>
    <cellStyle name="20% - Ênfase6 6 3 4 2 2" xfId="28256" xr:uid="{4C51D1FB-E27C-48E0-BEB6-1E08F49D95D4}"/>
    <cellStyle name="20% - Ênfase6 6 3 4 3" xfId="20219" xr:uid="{AB969FBF-4F06-4AF2-ACA9-DAA2BF54DF78}"/>
    <cellStyle name="20% - Ênfase6 6 3 5" xfId="9697" xr:uid="{1AAD7576-F50A-410E-A146-AFBB8D2C433D}"/>
    <cellStyle name="20% - Ênfase6 6 3 5 2" xfId="26241" xr:uid="{256262C1-1D6A-45F8-A6D5-85C4FBCE9D00}"/>
    <cellStyle name="20% - Ênfase6 6 3 6" xfId="18202" xr:uid="{FD695CC8-B5D0-4802-84B9-273D23AA04E5}"/>
    <cellStyle name="20% - Ênfase6 6 4" xfId="904" xr:uid="{B78A1BDA-A3E8-49B5-AD48-4EDE7F4B175D}"/>
    <cellStyle name="20% - Ênfase6 6 4 2" xfId="5007" xr:uid="{63A78A4C-41F1-4DAA-A46A-4B72BF46B32A}"/>
    <cellStyle name="20% - Ênfase6 6 4 2 2" xfId="13284" xr:uid="{74B3CD77-17FA-4704-BE49-C01DA0C89940}"/>
    <cellStyle name="20% - Ênfase6 6 4 2 2 2" xfId="29764" xr:uid="{FEFA8845-0B75-49A6-86EE-214C5B6C4504}"/>
    <cellStyle name="20% - Ênfase6 6 4 2 3" xfId="21727" xr:uid="{05ADAF2A-6172-4AA9-AA78-995DCAC77123}"/>
    <cellStyle name="20% - Ênfase6 6 4 3" xfId="7032" xr:uid="{EE2A2B21-84A7-4D80-8C45-7C2EC2ECA3C2}"/>
    <cellStyle name="20% - Ênfase6 6 4 3 2" xfId="15309" xr:uid="{23FEECDD-3B86-44F4-8FDF-3A4F36346B77}"/>
    <cellStyle name="20% - Ênfase6 6 4 3 2 2" xfId="31764" xr:uid="{C18B8681-667B-44B6-881C-3F9E92DE2E65}"/>
    <cellStyle name="20% - Ênfase6 6 4 3 3" xfId="23727" xr:uid="{A50C2041-8922-42F5-BE5D-98EA48C2FB5A}"/>
    <cellStyle name="20% - Ênfase6 6 4 4" xfId="2964" xr:uid="{CC5CD95F-CC99-4269-9906-7853D500E7D4}"/>
    <cellStyle name="20% - Ênfase6 6 4 4 2" xfId="11241" xr:uid="{BBDC6E54-B88C-4B08-B764-BEE017596B43}"/>
    <cellStyle name="20% - Ênfase6 6 4 4 2 2" xfId="27752" xr:uid="{6CAB921E-59ED-4C5D-8072-13B55B14DB2C}"/>
    <cellStyle name="20% - Ênfase6 6 4 4 3" xfId="19715" xr:uid="{442139F1-93FE-4A36-8566-D987DF3EA590}"/>
    <cellStyle name="20% - Ênfase6 6 4 5" xfId="9193" xr:uid="{44BDDFDB-472D-4E1E-8ED1-33B09C688049}"/>
    <cellStyle name="20% - Ênfase6 6 4 5 2" xfId="25737" xr:uid="{FA2EA053-6935-43D9-9435-1CC06584FEF0}"/>
    <cellStyle name="20% - Ênfase6 6 4 6" xfId="17695" xr:uid="{BE9526C6-98DF-45EC-AD1A-029ABFDEDED8}"/>
    <cellStyle name="20% - Ênfase6 6 5" xfId="1954" xr:uid="{6E6D0942-95A0-448D-917A-74CC4A54DE27}"/>
    <cellStyle name="20% - Ênfase6 6 5 2" xfId="6040" xr:uid="{FD0A1EB5-0224-4A75-9D1E-677FD14D200A}"/>
    <cellStyle name="20% - Ênfase6 6 5 2 2" xfId="14317" xr:uid="{FB0A8BAB-97ED-4EBD-8E23-30D82A7F6ED4}"/>
    <cellStyle name="20% - Ênfase6 6 5 2 2 2" xfId="30772" xr:uid="{A156EB62-2454-4FBC-BC80-22D86172D2E5}"/>
    <cellStyle name="20% - Ênfase6 6 5 2 3" xfId="22735" xr:uid="{88104DC2-C035-486E-9682-617AE2ACD54A}"/>
    <cellStyle name="20% - Ênfase6 6 5 3" xfId="8040" xr:uid="{BAE515E6-9A8F-4B7A-81EF-34F24E7B20E8}"/>
    <cellStyle name="20% - Ênfase6 6 5 3 2" xfId="16317" xr:uid="{807ED97C-2786-4121-9175-40FA54921A91}"/>
    <cellStyle name="20% - Ênfase6 6 5 3 2 2" xfId="32772" xr:uid="{72F1A11C-EC1B-4CD1-B520-81C86878B97F}"/>
    <cellStyle name="20% - Ênfase6 6 5 3 3" xfId="24735" xr:uid="{0E60A136-3AD5-48A7-9D11-FEEE3AFCF6F9}"/>
    <cellStyle name="20% - Ênfase6 6 5 4" xfId="4007" xr:uid="{BC90D2F8-76F6-44D4-9596-FCCF6C7BECEC}"/>
    <cellStyle name="20% - Ênfase6 6 5 4 2" xfId="12284" xr:uid="{F9D31B92-184D-4172-819F-6BD1E230D97B}"/>
    <cellStyle name="20% - Ênfase6 6 5 4 2 2" xfId="28769" xr:uid="{C4CC7ABF-3DED-4F1C-9F95-DB2D7556F41E}"/>
    <cellStyle name="20% - Ênfase6 6 5 4 3" xfId="20732" xr:uid="{1E8986DD-AEB3-4DE4-901D-720F36C393FA}"/>
    <cellStyle name="20% - Ênfase6 6 5 5" xfId="10235" xr:uid="{4FAA6291-4455-4EC9-B37D-711658D8EF35}"/>
    <cellStyle name="20% - Ênfase6 6 5 5 2" xfId="26754" xr:uid="{420899C3-2F6D-4DE6-99B5-752EF34FF37A}"/>
    <cellStyle name="20% - Ênfase6 6 5 6" xfId="18716" xr:uid="{7540C550-6D16-4440-A062-BDF9E00F6CD5}"/>
    <cellStyle name="20% - Ênfase6 6 6" xfId="4503" xr:uid="{503A4939-E4BB-41E2-8D29-A84CE9263CFB}"/>
    <cellStyle name="20% - Ênfase6 6 6 2" xfId="12780" xr:uid="{C4AE7710-6159-48B6-8557-35809CC5ED5F}"/>
    <cellStyle name="20% - Ênfase6 6 6 2 2" xfId="29265" xr:uid="{4EA729B0-091F-4BE6-B275-F755708FC320}"/>
    <cellStyle name="20% - Ênfase6 6 6 3" xfId="21228" xr:uid="{8C59F6E4-9AF2-44A8-86B2-DBFF94CDEBF1}"/>
    <cellStyle name="20% - Ênfase6 6 7" xfId="6534" xr:uid="{AF439FB2-4F53-40C6-86BC-68F54646602E}"/>
    <cellStyle name="20% - Ênfase6 6 7 2" xfId="14811" xr:uid="{15A7B0E0-9FFB-4121-9B41-6B8994F06315}"/>
    <cellStyle name="20% - Ênfase6 6 7 2 2" xfId="31266" xr:uid="{B5FCD33F-4708-4722-96B3-06F9334FF956}"/>
    <cellStyle name="20% - Ênfase6 6 7 3" xfId="23229" xr:uid="{8FD39FCE-1526-45C8-8C8C-C82C66C5AB6A}"/>
    <cellStyle name="20% - Ênfase6 6 8" xfId="2455" xr:uid="{057C220C-D309-44EC-967A-3666C29662A5}"/>
    <cellStyle name="20% - Ênfase6 6 8 2" xfId="10732" xr:uid="{1985722F-2658-4921-846F-57C50E3552F4}"/>
    <cellStyle name="20% - Ênfase6 6 8 2 2" xfId="27250" xr:uid="{957C4B99-8AB6-4D27-AA0E-8B47D83F4E44}"/>
    <cellStyle name="20% - Ênfase6 6 8 3" xfId="19213" xr:uid="{79930AB6-191F-4F3D-AD5A-5C292D864CA5}"/>
    <cellStyle name="20% - Ênfase6 6 9" xfId="8686" xr:uid="{9E67730C-3CA4-4C6C-9042-8EFE6886ACB0}"/>
    <cellStyle name="20% - Ênfase6 6 9 2" xfId="25235" xr:uid="{086A5DD0-0F36-4508-B1BB-C20D2747620F}"/>
    <cellStyle name="20% - Ênfase6 7" xfId="171" xr:uid="{808B116D-E641-453D-B62A-DA13AA77BF17}"/>
    <cellStyle name="20% - Ênfase6 7 10" xfId="17037" xr:uid="{9F0D4CB0-4B64-4519-BFE8-140C7DC00A52}"/>
    <cellStyle name="20% - Ênfase6 7 2" xfId="34" xr:uid="{A593613E-6649-4421-92E2-CD3F0E31823C}"/>
    <cellStyle name="20% - Ênfase6 7 2 2" xfId="1137" xr:uid="{C29BBC9B-2233-482E-9D72-F58696351CD5}"/>
    <cellStyle name="20% - Ênfase6 7 2 2 2" xfId="5229" xr:uid="{DD1A4E57-D1AC-4A8A-95E5-F9DBB2A19BDF}"/>
    <cellStyle name="20% - Ênfase6 7 2 2 2 2" xfId="13506" xr:uid="{8F1D1538-1008-41EE-9AB1-7FC397B6BE03}"/>
    <cellStyle name="20% - Ênfase6 7 2 2 2 2 2" xfId="29986" xr:uid="{44B91883-8BF3-4FF0-AAF8-494114A68B0A}"/>
    <cellStyle name="20% - Ênfase6 7 2 2 2 3" xfId="21949" xr:uid="{74494F72-B52E-4240-9678-B8E455E79979}"/>
    <cellStyle name="20% - Ênfase6 7 2 2 3" xfId="7254" xr:uid="{6F8A947A-8C78-435B-9AE9-9C27213AD4B4}"/>
    <cellStyle name="20% - Ênfase6 7 2 2 3 2" xfId="15531" xr:uid="{7E742531-8DA8-474B-9CDB-931827B96EBB}"/>
    <cellStyle name="20% - Ênfase6 7 2 2 3 2 2" xfId="31986" xr:uid="{E2868873-CCA8-4E30-BD3C-E025D95682FE}"/>
    <cellStyle name="20% - Ênfase6 7 2 2 3 3" xfId="23949" xr:uid="{AFD7293E-BE54-4166-949C-CBE49D5A311C}"/>
    <cellStyle name="20% - Ênfase6 7 2 2 4" xfId="3194" xr:uid="{8DD167E3-E46C-46BD-A130-BD7C0919A28D}"/>
    <cellStyle name="20% - Ênfase6 7 2 2 4 2" xfId="11471" xr:uid="{DFCA8ACD-54AC-40A7-A54B-5C5DAA602368}"/>
    <cellStyle name="20% - Ênfase6 7 2 2 4 2 2" xfId="27981" xr:uid="{34DD3934-6154-49DA-A0A4-CE2FD9CD25C8}"/>
    <cellStyle name="20% - Ênfase6 7 2 2 4 3" xfId="19944" xr:uid="{DB7BA5E2-DCC2-4B4F-B214-394EFB62269F}"/>
    <cellStyle name="20% - Ênfase6 7 2 2 5" xfId="9422" xr:uid="{1F0E57DD-07B0-491E-BAFE-2F7D0C6E0ED9}"/>
    <cellStyle name="20% - Ênfase6 7 2 2 5 2" xfId="25966" xr:uid="{EF2DAE4A-44F5-462E-BB52-0171509E4251}"/>
    <cellStyle name="20% - Ênfase6 7 2 2 6" xfId="17926" xr:uid="{0BCD3AD3-8481-4116-85FC-159235ACC4AE}"/>
    <cellStyle name="20% - Ênfase6 7 2 3" xfId="629" xr:uid="{7B70C6DF-726F-4816-B9E6-5653CBCCCB1E}"/>
    <cellStyle name="20% - Ênfase6 7 2 3 2" xfId="4735" xr:uid="{B611C7C3-5889-4C62-A01E-23B15551D6A7}"/>
    <cellStyle name="20% - Ênfase6 7 2 3 2 2" xfId="13012" xr:uid="{0F44DE83-BE77-4EFC-9774-626BAD4C0143}"/>
    <cellStyle name="20% - Ênfase6 7 2 3 2 2 2" xfId="29492" xr:uid="{685F0DF8-AB2D-40A2-9028-48438189251F}"/>
    <cellStyle name="20% - Ênfase6 7 2 3 2 3" xfId="21455" xr:uid="{5C79130E-6269-46FF-910F-9DFADE48D12B}"/>
    <cellStyle name="20% - Ênfase6 7 2 3 3" xfId="6760" xr:uid="{387038CD-E5D1-4E68-9E7B-0653355EFA5F}"/>
    <cellStyle name="20% - Ênfase6 7 2 3 3 2" xfId="15037" xr:uid="{92D816CC-E8A4-4945-B5C6-9BFCE2BBDD3F}"/>
    <cellStyle name="20% - Ênfase6 7 2 3 3 2 2" xfId="31492" xr:uid="{90348205-E9C1-4CBD-9334-BE08AF682B43}"/>
    <cellStyle name="20% - Ênfase6 7 2 3 3 3" xfId="23455" xr:uid="{796CF52A-96DD-439F-B59C-4C2F77A43141}"/>
    <cellStyle name="20% - Ênfase6 7 2 3 4" xfId="2690" xr:uid="{49B2A08D-F0BA-492C-A599-392B2D05B273}"/>
    <cellStyle name="20% - Ênfase6 7 2 3 4 2" xfId="10967" xr:uid="{28BB4C70-7B40-491A-ACE1-936FD49D65C9}"/>
    <cellStyle name="20% - Ênfase6 7 2 3 4 2 2" xfId="27478" xr:uid="{5C2136EF-BB97-4068-9352-C4AB13C0B624}"/>
    <cellStyle name="20% - Ênfase6 7 2 3 4 3" xfId="19441" xr:uid="{679CA214-68A4-434B-BD94-CB9F127C8319}"/>
    <cellStyle name="20% - Ênfase6 7 2 3 5" xfId="8919" xr:uid="{E1E40A77-F74B-438E-A3FA-01F7777228E4}"/>
    <cellStyle name="20% - Ênfase6 7 2 3 5 2" xfId="25463" xr:uid="{FDAF1DA4-7321-41D1-B1A0-7B3639709D2D}"/>
    <cellStyle name="20% - Ênfase6 7 2 3 6" xfId="17420" xr:uid="{5F9B1819-7A44-48B5-B781-EF1FB62A9135}"/>
    <cellStyle name="20% - Ênfase6 7 2 4" xfId="1681" xr:uid="{4A257A3D-2C95-44C5-A34B-1D466B7232FF}"/>
    <cellStyle name="20% - Ênfase6 7 2 4 2" xfId="5768" xr:uid="{5BC4660F-1737-40F6-9FD1-012D09A1BCDC}"/>
    <cellStyle name="20% - Ênfase6 7 2 4 2 2" xfId="14045" xr:uid="{EFFDFEDE-C880-4A91-9D9F-8CA1B7FC008A}"/>
    <cellStyle name="20% - Ênfase6 7 2 4 2 2 2" xfId="30500" xr:uid="{9F6F84BA-97BB-4CEC-ADB7-A4CD0CC870A6}"/>
    <cellStyle name="20% - Ênfase6 7 2 4 2 3" xfId="22463" xr:uid="{C87D4A2C-D674-42EF-A292-62113A4F056B}"/>
    <cellStyle name="20% - Ênfase6 7 2 4 3" xfId="7768" xr:uid="{3C6BBD57-E776-4FF9-9A98-42449D19E9C3}"/>
    <cellStyle name="20% - Ênfase6 7 2 4 3 2" xfId="16045" xr:uid="{275228F2-A937-46D3-B64E-6E6A6290A31E}"/>
    <cellStyle name="20% - Ênfase6 7 2 4 3 2 2" xfId="32500" xr:uid="{1CFA494D-DDE6-4584-A819-47BC3AF85F95}"/>
    <cellStyle name="20% - Ênfase6 7 2 4 3 3" xfId="24463" xr:uid="{47898AD7-3E76-413D-AC99-CE1C1CF719E1}"/>
    <cellStyle name="20% - Ênfase6 7 2 4 4" xfId="3734" xr:uid="{9746D51C-3AE4-404D-9131-AFB15109D8BA}"/>
    <cellStyle name="20% - Ênfase6 7 2 4 4 2" xfId="12011" xr:uid="{31F6FF25-8070-497E-9429-A694FE7E1FE1}"/>
    <cellStyle name="20% - Ênfase6 7 2 4 4 2 2" xfId="28496" xr:uid="{C18ECF73-262C-4829-88BD-F21EC7001996}"/>
    <cellStyle name="20% - Ênfase6 7 2 4 4 3" xfId="20459" xr:uid="{C15D0B2C-508A-47C5-B5F6-7DC645086246}"/>
    <cellStyle name="20% - Ênfase6 7 2 4 5" xfId="9962" xr:uid="{4C725AA9-ACF3-4AB4-B8ED-66AF8982E93B}"/>
    <cellStyle name="20% - Ênfase6 7 2 4 5 2" xfId="26481" xr:uid="{2E108F20-8222-4C4C-B763-8B6C9BF37F09}"/>
    <cellStyle name="20% - Ênfase6 7 2 4 6" xfId="18443" xr:uid="{F3E7C59B-F7FA-4365-A5D6-57DCEA8569AB}"/>
    <cellStyle name="20% - Ênfase6 7 2 5" xfId="4231" xr:uid="{586E8366-EF7B-4398-8557-E1B84C299EEE}"/>
    <cellStyle name="20% - Ênfase6 7 2 5 2" xfId="12508" xr:uid="{CC913BBD-623F-45B5-BAFD-411A98B99CD4}"/>
    <cellStyle name="20% - Ênfase6 7 2 5 2 2" xfId="28993" xr:uid="{6BCDB722-B0E2-4725-8CFB-07D917E03B87}"/>
    <cellStyle name="20% - Ênfase6 7 2 5 3" xfId="20956" xr:uid="{7A72EF8A-FC5D-4C8E-B661-3E41599FE305}"/>
    <cellStyle name="20% - Ênfase6 7 2 6" xfId="6262" xr:uid="{5317B834-CBBB-459C-92C8-88C60F6A4A24}"/>
    <cellStyle name="20% - Ênfase6 7 2 6 2" xfId="14539" xr:uid="{3A7B242F-26D8-4E74-BF89-B09D9E53B869}"/>
    <cellStyle name="20% - Ênfase6 7 2 6 2 2" xfId="30994" xr:uid="{8BE45F6F-3B65-4C67-B1FF-A1AF47319912}"/>
    <cellStyle name="20% - Ênfase6 7 2 6 3" xfId="22957" xr:uid="{708C1F96-7E12-4B66-A7AF-124D1022310A}"/>
    <cellStyle name="20% - Ênfase6 7 2 7" xfId="2181" xr:uid="{0E133140-3A53-4E9C-BFFA-C050B22F73F5}"/>
    <cellStyle name="20% - Ênfase6 7 2 7 2" xfId="10458" xr:uid="{AB08F81B-606D-4B4A-BD2F-55FFDD001B88}"/>
    <cellStyle name="20% - Ênfase6 7 2 7 2 2" xfId="26977" xr:uid="{F2486D30-2568-49F5-A1B5-02F2F5932701}"/>
    <cellStyle name="20% - Ênfase6 7 2 7 3" xfId="18940" xr:uid="{28FFEEE2-6082-441A-AC89-0FD3AFCEA221}"/>
    <cellStyle name="20% - Ênfase6 7 2 8" xfId="8413" xr:uid="{1A9D6C2E-EC23-4000-9F74-545037B1A493}"/>
    <cellStyle name="20% - Ênfase6 7 2 8 2" xfId="24962" xr:uid="{05E156E9-07FD-4711-BE1B-9386244F9E18}"/>
    <cellStyle name="20% - Ênfase6 7 2 9" xfId="16910" xr:uid="{61E8510D-BBD0-424B-95BE-21D74600E8BB}"/>
    <cellStyle name="20% - Ênfase6 7 3" xfId="1265" xr:uid="{7842B64D-6C15-42F0-B221-C1DC543C9BBD}"/>
    <cellStyle name="20% - Ênfase6 7 3 2" xfId="5356" xr:uid="{210A654C-E02D-4289-9D56-1FB47D3CDDDF}"/>
    <cellStyle name="20% - Ênfase6 7 3 2 2" xfId="13633" xr:uid="{3A3BDEEB-CAD2-4933-9CFC-124E37B1F058}"/>
    <cellStyle name="20% - Ênfase6 7 3 2 2 2" xfId="30113" xr:uid="{1895DABF-6A9F-4E23-AA3E-7F1E6DD35748}"/>
    <cellStyle name="20% - Ênfase6 7 3 2 3" xfId="22076" xr:uid="{C83A7F5E-F3A8-41A2-BE33-10CC2675496F}"/>
    <cellStyle name="20% - Ênfase6 7 3 3" xfId="7381" xr:uid="{B257511A-E423-4600-87A3-99494C68EF50}"/>
    <cellStyle name="20% - Ênfase6 7 3 3 2" xfId="15658" xr:uid="{BB05D664-BB22-4D2A-A6FA-2270338C5D23}"/>
    <cellStyle name="20% - Ênfase6 7 3 3 2 2" xfId="32113" xr:uid="{031E51DF-D990-47D8-8795-99E9C127B25C}"/>
    <cellStyle name="20% - Ênfase6 7 3 3 3" xfId="24076" xr:uid="{657C10B8-AA1E-4C85-9871-7B62DF176D49}"/>
    <cellStyle name="20% - Ênfase6 7 3 4" xfId="3321" xr:uid="{223D878B-6502-4E2B-BC4C-ECE3CAECF30A}"/>
    <cellStyle name="20% - Ênfase6 7 3 4 2" xfId="11598" xr:uid="{3F2EE50F-3F1C-4EC6-993A-FB2C8C248469}"/>
    <cellStyle name="20% - Ênfase6 7 3 4 2 2" xfId="28108" xr:uid="{6072B66A-3D79-41EC-AB42-6ECE4826C067}"/>
    <cellStyle name="20% - Ênfase6 7 3 4 3" xfId="20071" xr:uid="{B8418135-AC88-4BAE-A879-C4E9F3E205EC}"/>
    <cellStyle name="20% - Ênfase6 7 3 5" xfId="9549" xr:uid="{9D0AC791-C12E-40C2-8F48-606F23B0EE31}"/>
    <cellStyle name="20% - Ênfase6 7 3 5 2" xfId="26093" xr:uid="{D93C13DF-CDFC-4472-83E1-180A43088491}"/>
    <cellStyle name="20% - Ênfase6 7 3 6" xfId="18054" xr:uid="{F86B2BD9-F147-4910-B5CE-D15FC820E55A}"/>
    <cellStyle name="20% - Ênfase6 7 4" xfId="756" xr:uid="{A952EFA4-AD72-4EFE-8D95-A7322D222A41}"/>
    <cellStyle name="20% - Ênfase6 7 4 2" xfId="4860" xr:uid="{D0912E27-21DE-4797-8720-2E1491D76B29}"/>
    <cellStyle name="20% - Ênfase6 7 4 2 2" xfId="13137" xr:uid="{C3F30DF2-89C8-48D1-B616-816FAFC37A1B}"/>
    <cellStyle name="20% - Ênfase6 7 4 2 2 2" xfId="29617" xr:uid="{55B085E4-1EAE-4394-824E-6F8B4FE02DFA}"/>
    <cellStyle name="20% - Ênfase6 7 4 2 3" xfId="21580" xr:uid="{A445E9E2-96F5-4BEA-A883-511529ED622F}"/>
    <cellStyle name="20% - Ênfase6 7 4 3" xfId="6885" xr:uid="{9C7F8B6E-4558-43A3-A5FA-78E4A411320A}"/>
    <cellStyle name="20% - Ênfase6 7 4 3 2" xfId="15162" xr:uid="{8616D8A3-BC90-4B78-9DCE-06A3B10E54CC}"/>
    <cellStyle name="20% - Ênfase6 7 4 3 2 2" xfId="31617" xr:uid="{CEEA5D56-AB4A-43DC-BAB6-23DE18DCCAB1}"/>
    <cellStyle name="20% - Ênfase6 7 4 3 3" xfId="23580" xr:uid="{0B629CD7-2234-4254-9BCE-537B44EA1B34}"/>
    <cellStyle name="20% - Ênfase6 7 4 4" xfId="2816" xr:uid="{C294FFAE-E8B9-4745-AC99-25EA8AB42FB6}"/>
    <cellStyle name="20% - Ênfase6 7 4 4 2" xfId="11093" xr:uid="{317F4A5B-184A-46A6-861C-C42A7F33EB10}"/>
    <cellStyle name="20% - Ênfase6 7 4 4 2 2" xfId="27604" xr:uid="{BBBE9C5F-AD02-41F3-900E-E2E1040E446C}"/>
    <cellStyle name="20% - Ênfase6 7 4 4 3" xfId="19567" xr:uid="{72D385D1-2E1A-4CBC-83D9-A38D8E791632}"/>
    <cellStyle name="20% - Ênfase6 7 4 5" xfId="9045" xr:uid="{6D2332B4-5D90-4B04-A526-67C71AF23C0D}"/>
    <cellStyle name="20% - Ênfase6 7 4 5 2" xfId="25589" xr:uid="{3A1B12FB-2F00-4AD1-AE53-FF3FE97C7ECD}"/>
    <cellStyle name="20% - Ênfase6 7 4 6" xfId="17547" xr:uid="{5516955F-B5F5-4479-B306-BE21CFA83B2D}"/>
    <cellStyle name="20% - Ênfase6 7 5" xfId="1806" xr:uid="{E82A7512-6626-4227-8D8C-8C156E55899A}"/>
    <cellStyle name="20% - Ênfase6 7 5 2" xfId="5893" xr:uid="{2064BC19-0685-49BE-A112-B8B77AC51CE5}"/>
    <cellStyle name="20% - Ênfase6 7 5 2 2" xfId="14170" xr:uid="{06D283D6-709C-473A-908B-C0493B862B10}"/>
    <cellStyle name="20% - Ênfase6 7 5 2 2 2" xfId="30625" xr:uid="{C8DE2DF6-44BC-4033-8459-F0136937CAF9}"/>
    <cellStyle name="20% - Ênfase6 7 5 2 3" xfId="22588" xr:uid="{221D59F0-D034-4D6A-AA2C-F7EAF8252028}"/>
    <cellStyle name="20% - Ênfase6 7 5 3" xfId="7893" xr:uid="{0A3ED36B-E5D3-46DF-A102-EED3AB28F7E3}"/>
    <cellStyle name="20% - Ênfase6 7 5 3 2" xfId="16170" xr:uid="{F4076C94-EB06-4157-9AFA-FF27CE2F84B7}"/>
    <cellStyle name="20% - Ênfase6 7 5 3 2 2" xfId="32625" xr:uid="{1891B4E3-5102-404D-9AA9-538EC16A63C1}"/>
    <cellStyle name="20% - Ênfase6 7 5 3 3" xfId="24588" xr:uid="{FD505C2C-B8E7-4A75-99DB-299C2E3AA899}"/>
    <cellStyle name="20% - Ênfase6 7 5 4" xfId="3859" xr:uid="{BC981D66-B859-422D-9D45-37A5EADEFE30}"/>
    <cellStyle name="20% - Ênfase6 7 5 4 2" xfId="12136" xr:uid="{6DD3FCED-8AAB-42A8-A061-74F9A213CA2C}"/>
    <cellStyle name="20% - Ênfase6 7 5 4 2 2" xfId="28621" xr:uid="{F72564B6-9E05-4C70-B3A9-7E10EBEA1684}"/>
    <cellStyle name="20% - Ênfase6 7 5 4 3" xfId="20584" xr:uid="{ADE90A93-9F2C-4436-A0DB-13423070D8EF}"/>
    <cellStyle name="20% - Ênfase6 7 5 5" xfId="10087" xr:uid="{B332BB34-0585-48A9-8282-EDDFE6527864}"/>
    <cellStyle name="20% - Ênfase6 7 5 5 2" xfId="26606" xr:uid="{5192AB15-7AE3-4F53-88B9-E3C095865330}"/>
    <cellStyle name="20% - Ênfase6 7 5 6" xfId="18568" xr:uid="{E7068686-FE95-49B8-B028-6099E52BE41D}"/>
    <cellStyle name="20% - Ênfase6 7 6" xfId="4356" xr:uid="{C748211E-87B2-4DBD-A970-CB8FB261F830}"/>
    <cellStyle name="20% - Ênfase6 7 6 2" xfId="12633" xr:uid="{7C6A5828-77D5-432A-B434-B1AD15045055}"/>
    <cellStyle name="20% - Ênfase6 7 6 2 2" xfId="29118" xr:uid="{2181EBBB-D41F-4165-9928-D225CBAAF68C}"/>
    <cellStyle name="20% - Ênfase6 7 6 3" xfId="21081" xr:uid="{71F260EE-0C12-466E-BE91-477471653556}"/>
    <cellStyle name="20% - Ênfase6 7 7" xfId="6387" xr:uid="{6BC055FA-103F-47DC-A3D5-D8085B5ECD73}"/>
    <cellStyle name="20% - Ênfase6 7 7 2" xfId="14664" xr:uid="{6B7CFA69-A682-41E0-A898-4D8E92BF31FC}"/>
    <cellStyle name="20% - Ênfase6 7 7 2 2" xfId="31119" xr:uid="{68810DA8-5599-4BD1-88A8-23A359B5CD8B}"/>
    <cellStyle name="20% - Ênfase6 7 7 3" xfId="23082" xr:uid="{4EEC01B1-B3FF-4C94-9F16-16BAF3C718B7}"/>
    <cellStyle name="20% - Ênfase6 7 8" xfId="2307" xr:uid="{8D78736E-9346-48C4-AE0B-FBB48B98D828}"/>
    <cellStyle name="20% - Ênfase6 7 8 2" xfId="10584" xr:uid="{9C668B39-C528-45B4-98C8-46EFB3C350C2}"/>
    <cellStyle name="20% - Ênfase6 7 8 2 2" xfId="27102" xr:uid="{2A3D6A6B-62B7-4436-8F37-2DF3C881AF36}"/>
    <cellStyle name="20% - Ênfase6 7 8 3" xfId="19065" xr:uid="{3DB37F48-2F1F-4F0E-B2C8-DB2B5C450F23}"/>
    <cellStyle name="20% - Ênfase6 7 9" xfId="8538" xr:uid="{AD40E34C-841A-496A-8A40-D27F4CB6F427}"/>
    <cellStyle name="20% - Ênfase6 7 9 2" xfId="25087" xr:uid="{5D815845-2CD1-4A76-A944-B57F3E8D586D}"/>
    <cellStyle name="20% - Ênfase6 8" xfId="330" xr:uid="{8EE2DAD8-6436-4884-B740-5EC801B99887}"/>
    <cellStyle name="20% - Ênfase6 8 10" xfId="17187" xr:uid="{43C4B647-093A-40E1-A4F2-5396EB91EDA5}"/>
    <cellStyle name="20% - Ênfase6 8 2" xfId="332" xr:uid="{0750FD63-2238-4F97-9DD0-4FD386823947}"/>
    <cellStyle name="20% - Ênfase6 8 2 2" xfId="1417" xr:uid="{55145E7E-735C-4C31-A6CF-18D0236DF555}"/>
    <cellStyle name="20% - Ênfase6 8 2 2 2" xfId="5507" xr:uid="{39696C4B-4C9B-4FE8-9DAC-30A5410B06A2}"/>
    <cellStyle name="20% - Ênfase6 8 2 2 2 2" xfId="13784" xr:uid="{4F2075B1-F5A0-4258-BBD0-03DFFC4C1E00}"/>
    <cellStyle name="20% - Ênfase6 8 2 2 2 2 2" xfId="30264" xr:uid="{E3705F7A-A075-4B1C-96DC-A1F2AD881A85}"/>
    <cellStyle name="20% - Ênfase6 8 2 2 2 3" xfId="22227" xr:uid="{32F6BCEE-DD7C-41EE-BED9-2FAA190FAF38}"/>
    <cellStyle name="20% - Ênfase6 8 2 2 3" xfId="7532" xr:uid="{30AEDEDD-B2D9-4A74-998C-F6060EEA7326}"/>
    <cellStyle name="20% - Ênfase6 8 2 2 3 2" xfId="15809" xr:uid="{3DBC348A-68E8-47C8-BBFE-9DCD84695E69}"/>
    <cellStyle name="20% - Ênfase6 8 2 2 3 2 2" xfId="32264" xr:uid="{3CAD58E4-408C-46CF-B9A9-FD3C8575BFB3}"/>
    <cellStyle name="20% - Ênfase6 8 2 2 3 3" xfId="24227" xr:uid="{D3B200DD-AD1E-414B-8F06-1B5E24E3D99C}"/>
    <cellStyle name="20% - Ênfase6 8 2 2 4" xfId="3473" xr:uid="{A8C74F05-A9AF-49D4-8DAE-7665E094745B}"/>
    <cellStyle name="20% - Ênfase6 8 2 2 4 2" xfId="11750" xr:uid="{33E1785C-7DF8-40E2-8C6E-813BA5040CD0}"/>
    <cellStyle name="20% - Ênfase6 8 2 2 4 2 2" xfId="28260" xr:uid="{AEEA2F32-4E3B-435E-B16C-C6C8AA351A64}"/>
    <cellStyle name="20% - Ênfase6 8 2 2 4 3" xfId="20223" xr:uid="{7BBDFE31-4F24-4383-A1CD-BE33F8C5658E}"/>
    <cellStyle name="20% - Ênfase6 8 2 2 5" xfId="9701" xr:uid="{B596093E-FDCC-4F76-B693-38DCD770EC75}"/>
    <cellStyle name="20% - Ênfase6 8 2 2 5 2" xfId="26245" xr:uid="{4F75D2D1-C4B5-4785-9947-0F5E90A9AD77}"/>
    <cellStyle name="20% - Ênfase6 8 2 2 6" xfId="18206" xr:uid="{A4CF6A7B-96F3-43F4-9C86-DD0A289D69F8}"/>
    <cellStyle name="20% - Ênfase6 8 2 3" xfId="908" xr:uid="{6A478934-DF02-482C-BD78-A98B231D50E1}"/>
    <cellStyle name="20% - Ênfase6 8 2 3 2" xfId="5011" xr:uid="{5F00C044-F94D-48FD-995E-F0722546403F}"/>
    <cellStyle name="20% - Ênfase6 8 2 3 2 2" xfId="13288" xr:uid="{94091D58-D353-4682-B563-FFC3A7722898}"/>
    <cellStyle name="20% - Ênfase6 8 2 3 2 2 2" xfId="29768" xr:uid="{40219C10-7CDA-49C8-B886-1779FA966EBD}"/>
    <cellStyle name="20% - Ênfase6 8 2 3 2 3" xfId="21731" xr:uid="{FC26FA4C-4A0F-4E7E-9665-533A86A8758B}"/>
    <cellStyle name="20% - Ênfase6 8 2 3 3" xfId="7036" xr:uid="{28ED2CBE-6889-44B8-A7EE-4A9A119E02C3}"/>
    <cellStyle name="20% - Ênfase6 8 2 3 3 2" xfId="15313" xr:uid="{2717690C-CD34-4E8F-89A6-B611328C6C9A}"/>
    <cellStyle name="20% - Ênfase6 8 2 3 3 2 2" xfId="31768" xr:uid="{2B4CD407-2F52-4D75-96FB-187771F68E91}"/>
    <cellStyle name="20% - Ênfase6 8 2 3 3 3" xfId="23731" xr:uid="{B9B11C82-AD2E-498A-B00A-BE3F29358596}"/>
    <cellStyle name="20% - Ênfase6 8 2 3 4" xfId="2968" xr:uid="{E11E3123-D24F-43DE-BE83-23E3E5A2B7D8}"/>
    <cellStyle name="20% - Ênfase6 8 2 3 4 2" xfId="11245" xr:uid="{1764D384-5FB9-4D72-B011-9CCFCC301D4F}"/>
    <cellStyle name="20% - Ênfase6 8 2 3 4 2 2" xfId="27756" xr:uid="{71F80299-E79F-4F4F-BDBD-1F6A06790B22}"/>
    <cellStyle name="20% - Ênfase6 8 2 3 4 3" xfId="19719" xr:uid="{4EC70136-FFF3-4FE8-B05A-A56DABCC82C0}"/>
    <cellStyle name="20% - Ênfase6 8 2 3 5" xfId="9197" xr:uid="{1B7984DD-1149-44DB-9201-8B138F7D625F}"/>
    <cellStyle name="20% - Ênfase6 8 2 3 5 2" xfId="25741" xr:uid="{FA129C26-4CB3-400D-BD4D-C9FD17FC8272}"/>
    <cellStyle name="20% - Ênfase6 8 2 3 6" xfId="17699" xr:uid="{80957AB4-5576-44B6-A20B-837E00046929}"/>
    <cellStyle name="20% - Ênfase6 8 2 4" xfId="1958" xr:uid="{D0753A9B-803F-4757-B518-E4DA677AB597}"/>
    <cellStyle name="20% - Ênfase6 8 2 4 2" xfId="6044" xr:uid="{8A9B8A8B-277E-4EFA-AAE2-10CD5B4871EF}"/>
    <cellStyle name="20% - Ênfase6 8 2 4 2 2" xfId="14321" xr:uid="{ADD39B8E-539F-44E9-B219-B34B3D8116FF}"/>
    <cellStyle name="20% - Ênfase6 8 2 4 2 2 2" xfId="30776" xr:uid="{04690831-C302-4D03-82D7-3FE5F02792A9}"/>
    <cellStyle name="20% - Ênfase6 8 2 4 2 3" xfId="22739" xr:uid="{2288FD9A-5503-4730-B49F-C57C53370553}"/>
    <cellStyle name="20% - Ênfase6 8 2 4 3" xfId="8044" xr:uid="{4D2FE84D-2CED-4368-96C2-9A6B79F8E3DF}"/>
    <cellStyle name="20% - Ênfase6 8 2 4 3 2" xfId="16321" xr:uid="{FEF8C246-12D1-43D6-987D-F130342F0B5E}"/>
    <cellStyle name="20% - Ênfase6 8 2 4 3 2 2" xfId="32776" xr:uid="{B3DB88D5-E488-4919-BEFD-A06FEC21D3ED}"/>
    <cellStyle name="20% - Ênfase6 8 2 4 3 3" xfId="24739" xr:uid="{8E438525-8DC1-4CCF-A7F9-A7E1B656C572}"/>
    <cellStyle name="20% - Ênfase6 8 2 4 4" xfId="4011" xr:uid="{8541FBA2-53A9-44A5-8D00-1ED19EF27B03}"/>
    <cellStyle name="20% - Ênfase6 8 2 4 4 2" xfId="12288" xr:uid="{0CDEF967-2427-4401-9294-E7ECF89336B4}"/>
    <cellStyle name="20% - Ênfase6 8 2 4 4 2 2" xfId="28773" xr:uid="{9A1FCD6F-01AF-44A4-83E5-02FAD70A75A5}"/>
    <cellStyle name="20% - Ênfase6 8 2 4 4 3" xfId="20736" xr:uid="{6C1DC169-E9F2-487F-A5C7-BB591687DBAC}"/>
    <cellStyle name="20% - Ênfase6 8 2 4 5" xfId="10239" xr:uid="{4038F146-CB06-4E08-81AE-E18A680423ED}"/>
    <cellStyle name="20% - Ênfase6 8 2 4 5 2" xfId="26758" xr:uid="{A3B2F42A-8F01-4040-99EB-D5479748E225}"/>
    <cellStyle name="20% - Ênfase6 8 2 4 6" xfId="18720" xr:uid="{887EFEAC-F16D-4BDA-856C-3EB64151829A}"/>
    <cellStyle name="20% - Ênfase6 8 2 5" xfId="4507" xr:uid="{0FF7AE0B-8B7B-470C-9968-1E04057BDB17}"/>
    <cellStyle name="20% - Ênfase6 8 2 5 2" xfId="12784" xr:uid="{1083165C-594B-4954-B57F-CB9EDF613B38}"/>
    <cellStyle name="20% - Ênfase6 8 2 5 2 2" xfId="29269" xr:uid="{1EC5F78F-538F-4719-AC09-4B2311C7D783}"/>
    <cellStyle name="20% - Ênfase6 8 2 5 3" xfId="21232" xr:uid="{B273448B-C028-4EC9-99F2-61E27CE5AC64}"/>
    <cellStyle name="20% - Ênfase6 8 2 6" xfId="6538" xr:uid="{B0F87C3D-6B85-48D8-B3A9-6914E3C1E960}"/>
    <cellStyle name="20% - Ênfase6 8 2 6 2" xfId="14815" xr:uid="{6FFA1EA7-1D8E-4651-A86F-0493417B8072}"/>
    <cellStyle name="20% - Ênfase6 8 2 6 2 2" xfId="31270" xr:uid="{1DA26179-B90A-46F2-A047-0004FEA9072B}"/>
    <cellStyle name="20% - Ênfase6 8 2 6 3" xfId="23233" xr:uid="{D564C107-CCA7-4C3F-9880-CA4C9C182F3E}"/>
    <cellStyle name="20% - Ênfase6 8 2 7" xfId="2459" xr:uid="{5B1F1C15-DA35-4293-AD02-CAE379B4BE50}"/>
    <cellStyle name="20% - Ênfase6 8 2 7 2" xfId="10736" xr:uid="{C5710454-1FA4-4846-AABE-82AFD8734F4D}"/>
    <cellStyle name="20% - Ênfase6 8 2 7 2 2" xfId="27254" xr:uid="{48A8D458-E212-4EA0-9169-903B592EBE9D}"/>
    <cellStyle name="20% - Ênfase6 8 2 7 3" xfId="19217" xr:uid="{32B353DF-9B27-4D1A-8E3F-8AA06F88963C}"/>
    <cellStyle name="20% - Ênfase6 8 2 8" xfId="8690" xr:uid="{DB786A32-E849-4006-A3AB-DE912F9BA827}"/>
    <cellStyle name="20% - Ênfase6 8 2 8 2" xfId="25239" xr:uid="{5525ED94-3738-4249-81E0-DB4DE778FFA3}"/>
    <cellStyle name="20% - Ênfase6 8 2 9" xfId="17189" xr:uid="{4DAD18C4-0B21-4F3D-9DB8-A7F814B576E3}"/>
    <cellStyle name="20% - Ênfase6 8 3" xfId="1415" xr:uid="{3B9A7EB9-87F0-485D-9CD7-1DE9AB76C201}"/>
    <cellStyle name="20% - Ênfase6 8 3 2" xfId="5505" xr:uid="{B82E6607-B6DB-4B26-9FEA-87C1B2AE6765}"/>
    <cellStyle name="20% - Ênfase6 8 3 2 2" xfId="13782" xr:uid="{C1C4D107-DE84-4385-9E4B-4AA25E2F0454}"/>
    <cellStyle name="20% - Ênfase6 8 3 2 2 2" xfId="30262" xr:uid="{8B293C5E-6B56-4937-B369-3F99554B6C2B}"/>
    <cellStyle name="20% - Ênfase6 8 3 2 3" xfId="22225" xr:uid="{EF2A19AA-B99F-413E-A165-3DEBD64A5D61}"/>
    <cellStyle name="20% - Ênfase6 8 3 3" xfId="7530" xr:uid="{F4D771FA-1AFF-4713-A11E-54394C358D83}"/>
    <cellStyle name="20% - Ênfase6 8 3 3 2" xfId="15807" xr:uid="{A4C896B2-EF0D-4E8D-884B-3C6E71FD6ADB}"/>
    <cellStyle name="20% - Ênfase6 8 3 3 2 2" xfId="32262" xr:uid="{DD619217-0717-4959-9614-C061E9677AF0}"/>
    <cellStyle name="20% - Ênfase6 8 3 3 3" xfId="24225" xr:uid="{53B868C0-AF14-4C07-B31C-3C413A76FA63}"/>
    <cellStyle name="20% - Ênfase6 8 3 4" xfId="3471" xr:uid="{A577FA28-69D1-477C-A8E7-043F5D677E7B}"/>
    <cellStyle name="20% - Ênfase6 8 3 4 2" xfId="11748" xr:uid="{E5A4EE1D-F1FD-4405-B492-F161AC9BAADE}"/>
    <cellStyle name="20% - Ênfase6 8 3 4 2 2" xfId="28258" xr:uid="{A9234D32-5F14-4902-8E00-D8B77961C47F}"/>
    <cellStyle name="20% - Ênfase6 8 3 4 3" xfId="20221" xr:uid="{A49B656C-F040-4E8C-B414-E37F2A36C414}"/>
    <cellStyle name="20% - Ênfase6 8 3 5" xfId="9699" xr:uid="{AF16516D-479D-441A-985A-1F991A05C9B1}"/>
    <cellStyle name="20% - Ênfase6 8 3 5 2" xfId="26243" xr:uid="{6D2D7C49-587A-4D35-B5F6-12C66F1A57A1}"/>
    <cellStyle name="20% - Ênfase6 8 3 6" xfId="18204" xr:uid="{1CF4B830-E69A-4257-830D-35ABAD4B608B}"/>
    <cellStyle name="20% - Ênfase6 8 4" xfId="906" xr:uid="{FA776D4D-2E2D-4570-B770-76322BE3D6C6}"/>
    <cellStyle name="20% - Ênfase6 8 4 2" xfId="5009" xr:uid="{68A789C9-EEBA-4B35-A077-F1CB6077C3BC}"/>
    <cellStyle name="20% - Ênfase6 8 4 2 2" xfId="13286" xr:uid="{DA5972BE-9FED-43AF-B6BE-4C6C81FCB3DF}"/>
    <cellStyle name="20% - Ênfase6 8 4 2 2 2" xfId="29766" xr:uid="{88F6774D-79CB-4119-BEA2-A51FB05FD3B3}"/>
    <cellStyle name="20% - Ênfase6 8 4 2 3" xfId="21729" xr:uid="{0030E9DA-DC29-4184-B156-DE593F20C593}"/>
    <cellStyle name="20% - Ênfase6 8 4 3" xfId="7034" xr:uid="{22F1AD46-477F-4613-A4C7-5452396F2A77}"/>
    <cellStyle name="20% - Ênfase6 8 4 3 2" xfId="15311" xr:uid="{82ECC783-39E4-4102-ADE5-2D2ED7A55CD2}"/>
    <cellStyle name="20% - Ênfase6 8 4 3 2 2" xfId="31766" xr:uid="{8906200A-5C08-4C25-8B6C-4C324D2E7D87}"/>
    <cellStyle name="20% - Ênfase6 8 4 3 3" xfId="23729" xr:uid="{07C9E716-AF4F-4828-9220-30E0428FD152}"/>
    <cellStyle name="20% - Ênfase6 8 4 4" xfId="2966" xr:uid="{40B62922-A0D1-4A93-9FFA-CC61A4F2D038}"/>
    <cellStyle name="20% - Ênfase6 8 4 4 2" xfId="11243" xr:uid="{C6AFD142-AFC3-4158-826C-E5C79707A8D8}"/>
    <cellStyle name="20% - Ênfase6 8 4 4 2 2" xfId="27754" xr:uid="{6DF64111-0D75-441A-885B-5A27E2708467}"/>
    <cellStyle name="20% - Ênfase6 8 4 4 3" xfId="19717" xr:uid="{EEED768C-1AD9-4323-8494-087459F6F251}"/>
    <cellStyle name="20% - Ênfase6 8 4 5" xfId="9195" xr:uid="{AC2250B0-CA37-4CA9-9F37-DD816D70EF69}"/>
    <cellStyle name="20% - Ênfase6 8 4 5 2" xfId="25739" xr:uid="{0185A1FA-18FD-4A1E-8F54-CEC744A0A555}"/>
    <cellStyle name="20% - Ênfase6 8 4 6" xfId="17697" xr:uid="{A1BBFEF4-A587-4412-8C2C-149FA61AFD29}"/>
    <cellStyle name="20% - Ênfase6 8 5" xfId="1956" xr:uid="{F697CBA6-EAA6-4256-84AC-58A9108523FD}"/>
    <cellStyle name="20% - Ênfase6 8 5 2" xfId="6042" xr:uid="{76F6E178-B069-4E2B-BBBD-4887A62B5AA5}"/>
    <cellStyle name="20% - Ênfase6 8 5 2 2" xfId="14319" xr:uid="{8AFD8881-99DD-48E0-9185-B3DFDB2F881C}"/>
    <cellStyle name="20% - Ênfase6 8 5 2 2 2" xfId="30774" xr:uid="{55B8A15D-ACB3-4055-B9D7-AC658F604D2B}"/>
    <cellStyle name="20% - Ênfase6 8 5 2 3" xfId="22737" xr:uid="{DA344138-8FB3-4FE0-9730-C30F04AB9A43}"/>
    <cellStyle name="20% - Ênfase6 8 5 3" xfId="8042" xr:uid="{39019E54-DCEA-4234-AD18-F8BA1C091D86}"/>
    <cellStyle name="20% - Ênfase6 8 5 3 2" xfId="16319" xr:uid="{9B5800BF-9E36-4DFC-BB02-5DBA345B8E0D}"/>
    <cellStyle name="20% - Ênfase6 8 5 3 2 2" xfId="32774" xr:uid="{9C24F727-AA35-486A-98F8-55D8765D9BF0}"/>
    <cellStyle name="20% - Ênfase6 8 5 3 3" xfId="24737" xr:uid="{48958357-99BA-4629-A985-80D3F2EAF871}"/>
    <cellStyle name="20% - Ênfase6 8 5 4" xfId="4009" xr:uid="{716173A0-D66A-4A3D-B2EE-8AAB0F4C29E3}"/>
    <cellStyle name="20% - Ênfase6 8 5 4 2" xfId="12286" xr:uid="{9B4E7992-0EED-4D11-BA93-EDB6CE25918C}"/>
    <cellStyle name="20% - Ênfase6 8 5 4 2 2" xfId="28771" xr:uid="{7D8E659B-7544-45D9-9C79-D8E6D65E3452}"/>
    <cellStyle name="20% - Ênfase6 8 5 4 3" xfId="20734" xr:uid="{54AAC10F-136E-413B-93A8-CA997F40D506}"/>
    <cellStyle name="20% - Ênfase6 8 5 5" xfId="10237" xr:uid="{0BA2934D-EECE-40F3-B37E-2AD44AAF3CB0}"/>
    <cellStyle name="20% - Ênfase6 8 5 5 2" xfId="26756" xr:uid="{B4EB9095-555D-4C0A-B462-E256352D4C56}"/>
    <cellStyle name="20% - Ênfase6 8 5 6" xfId="18718" xr:uid="{95DB805E-A664-4C3B-8757-72B77692137C}"/>
    <cellStyle name="20% - Ênfase6 8 6" xfId="4505" xr:uid="{B7BFAD17-63E0-4384-862A-B7CF3438E0C9}"/>
    <cellStyle name="20% - Ênfase6 8 6 2" xfId="12782" xr:uid="{48743EB3-82EF-4FAF-8241-BBC8E0C20758}"/>
    <cellStyle name="20% - Ênfase6 8 6 2 2" xfId="29267" xr:uid="{D9A6FE21-7C1E-4E87-AA64-71710B68581A}"/>
    <cellStyle name="20% - Ênfase6 8 6 3" xfId="21230" xr:uid="{485507DD-A1AD-4BF0-932B-157968AC70BB}"/>
    <cellStyle name="20% - Ênfase6 8 7" xfId="6536" xr:uid="{A69E64CD-BBFD-48C5-B21B-EBFE5539360C}"/>
    <cellStyle name="20% - Ênfase6 8 7 2" xfId="14813" xr:uid="{84E9C062-0EC0-41E3-A1D7-9C2C69F8FD27}"/>
    <cellStyle name="20% - Ênfase6 8 7 2 2" xfId="31268" xr:uid="{8B511027-9A38-4D2A-ACE9-D89045A147AE}"/>
    <cellStyle name="20% - Ênfase6 8 7 3" xfId="23231" xr:uid="{0C85554A-8006-4486-ACCD-410384E59EBC}"/>
    <cellStyle name="20% - Ênfase6 8 8" xfId="2457" xr:uid="{04378957-D527-4945-8E2F-8D3F942560D3}"/>
    <cellStyle name="20% - Ênfase6 8 8 2" xfId="10734" xr:uid="{093EE1F3-0803-4635-955D-3E73B5B2B9F7}"/>
    <cellStyle name="20% - Ênfase6 8 8 2 2" xfId="27252" xr:uid="{2A9B1827-4E35-4492-8D57-01C099EB4FD6}"/>
    <cellStyle name="20% - Ênfase6 8 8 3" xfId="19215" xr:uid="{D0534E75-ABC6-4845-94B5-A16821DD152A}"/>
    <cellStyle name="20% - Ênfase6 8 9" xfId="8688" xr:uid="{3556D4B0-0ABB-4639-9C2B-6DD86B0FAC2E}"/>
    <cellStyle name="20% - Ênfase6 8 9 2" xfId="25237" xr:uid="{EB7E8EAB-965F-4FA0-9487-8A117F793F00}"/>
    <cellStyle name="20% - Ênfase6 9" xfId="333" xr:uid="{62D95330-0A4E-40FA-AA8A-D1779262626F}"/>
    <cellStyle name="20% - Ênfase6 9 10" xfId="17190" xr:uid="{9670480B-85EC-4B0F-83B8-7AA7FAF957DD}"/>
    <cellStyle name="20% - Ênfase6 9 2" xfId="50" xr:uid="{7B9ED428-487C-430D-A4DD-553F7616AC96}"/>
    <cellStyle name="20% - Ênfase6 9 2 2" xfId="1150" xr:uid="{6ACA4507-179C-497F-815B-321985EBBBA8}"/>
    <cellStyle name="20% - Ênfase6 9 2 2 2" xfId="5242" xr:uid="{FBF0AFF2-3F63-43E9-90E2-4C40A1999C34}"/>
    <cellStyle name="20% - Ênfase6 9 2 2 2 2" xfId="13519" xr:uid="{29858B3C-011D-40E8-BFAE-223890CD0C93}"/>
    <cellStyle name="20% - Ênfase6 9 2 2 2 2 2" xfId="29999" xr:uid="{CE752512-1F74-4053-BAA7-5A49D53EC982}"/>
    <cellStyle name="20% - Ênfase6 9 2 2 2 3" xfId="21962" xr:uid="{6AFD1BF6-743C-472A-BD5B-FB62D403877C}"/>
    <cellStyle name="20% - Ênfase6 9 2 2 3" xfId="7267" xr:uid="{368BE21A-31F0-49AC-9DC3-00430CD53367}"/>
    <cellStyle name="20% - Ênfase6 9 2 2 3 2" xfId="15544" xr:uid="{446DFDD2-4986-412D-94A7-A683F93F4495}"/>
    <cellStyle name="20% - Ênfase6 9 2 2 3 2 2" xfId="31999" xr:uid="{1BEF84E2-C3EF-41F2-A629-02D1FA1E0099}"/>
    <cellStyle name="20% - Ênfase6 9 2 2 3 3" xfId="23962" xr:uid="{591D9B38-3807-4C20-8B6C-259826EF2C85}"/>
    <cellStyle name="20% - Ênfase6 9 2 2 4" xfId="3207" xr:uid="{93B8F20F-4661-4E55-9537-E59CC1560505}"/>
    <cellStyle name="20% - Ênfase6 9 2 2 4 2" xfId="11484" xr:uid="{E69CE612-FF91-4DFA-8081-840D7561D938}"/>
    <cellStyle name="20% - Ênfase6 9 2 2 4 2 2" xfId="27994" xr:uid="{5D3EC67B-51B3-4233-821A-57559403BB15}"/>
    <cellStyle name="20% - Ênfase6 9 2 2 4 3" xfId="19957" xr:uid="{7DBFA0E3-2E18-4016-8D4B-05093DB1E5C2}"/>
    <cellStyle name="20% - Ênfase6 9 2 2 5" xfId="9435" xr:uid="{6233E9B8-B3D4-47F6-AF02-90D2137232B4}"/>
    <cellStyle name="20% - Ênfase6 9 2 2 5 2" xfId="25979" xr:uid="{27872377-44E1-4500-8633-37D00D155845}"/>
    <cellStyle name="20% - Ênfase6 9 2 2 6" xfId="17939" xr:uid="{D5211C62-3E93-42DF-BFF0-D104A45D4B3B}"/>
    <cellStyle name="20% - Ênfase6 9 2 3" xfId="641" xr:uid="{D059919E-C467-4FF6-AFD5-3E6048ED9596}"/>
    <cellStyle name="20% - Ênfase6 9 2 3 2" xfId="4747" xr:uid="{18C7E64E-5399-4894-8F67-C43202485493}"/>
    <cellStyle name="20% - Ênfase6 9 2 3 2 2" xfId="13024" xr:uid="{99C9D2A3-AE20-4571-8215-49353F5D7F88}"/>
    <cellStyle name="20% - Ênfase6 9 2 3 2 2 2" xfId="29504" xr:uid="{CD7DFA72-275E-48AC-851C-BDF9267EB7BA}"/>
    <cellStyle name="20% - Ênfase6 9 2 3 2 3" xfId="21467" xr:uid="{2C706A5A-33C6-4900-9DE9-6784839C59EA}"/>
    <cellStyle name="20% - Ênfase6 9 2 3 3" xfId="6772" xr:uid="{8CEC89DE-CBE5-42D6-8150-9D3C54EE5E44}"/>
    <cellStyle name="20% - Ênfase6 9 2 3 3 2" xfId="15049" xr:uid="{AF0B7BEE-972A-4041-B1D4-8D1966472D5B}"/>
    <cellStyle name="20% - Ênfase6 9 2 3 3 2 2" xfId="31504" xr:uid="{BB3BFF77-A4E2-40DC-A8F0-5C8470EF4E68}"/>
    <cellStyle name="20% - Ênfase6 9 2 3 3 3" xfId="23467" xr:uid="{411EAFCA-6EB9-4220-B001-B2C9171E689D}"/>
    <cellStyle name="20% - Ênfase6 9 2 3 4" xfId="2702" xr:uid="{C20B2914-C2CA-4602-8C80-EB1340357AC1}"/>
    <cellStyle name="20% - Ênfase6 9 2 3 4 2" xfId="10979" xr:uid="{3B6F6316-ABD0-47A0-891C-FFC8C032B7E3}"/>
    <cellStyle name="20% - Ênfase6 9 2 3 4 2 2" xfId="27490" xr:uid="{5FA5529C-2822-4A25-96F8-E908155B69F1}"/>
    <cellStyle name="20% - Ênfase6 9 2 3 4 3" xfId="19453" xr:uid="{C561108F-F3A6-4ED6-BF8C-6E62B2E2AF36}"/>
    <cellStyle name="20% - Ênfase6 9 2 3 5" xfId="8931" xr:uid="{9C11917C-A19B-4059-BD72-95254F6E0B40}"/>
    <cellStyle name="20% - Ênfase6 9 2 3 5 2" xfId="25475" xr:uid="{8F95BB67-4B30-4ED8-9B58-D5FADF1D13AD}"/>
    <cellStyle name="20% - Ênfase6 9 2 3 6" xfId="17432" xr:uid="{0B7D9FA7-96E9-4759-A075-CB98B4A92353}"/>
    <cellStyle name="20% - Ênfase6 9 2 4" xfId="1693" xr:uid="{BFC301E5-3A62-48E5-92A7-9A2DA79EAB51}"/>
    <cellStyle name="20% - Ênfase6 9 2 4 2" xfId="5780" xr:uid="{CAC629C3-F5E3-4E93-8307-592E867F3352}"/>
    <cellStyle name="20% - Ênfase6 9 2 4 2 2" xfId="14057" xr:uid="{BAC1FFC6-5087-46F3-AC4D-40E88D7705C2}"/>
    <cellStyle name="20% - Ênfase6 9 2 4 2 2 2" xfId="30512" xr:uid="{C4180710-FB01-4166-AFA2-23A0936AC1F6}"/>
    <cellStyle name="20% - Ênfase6 9 2 4 2 3" xfId="22475" xr:uid="{D1F7B4E3-4059-4B41-91FB-B40AA85DD0D2}"/>
    <cellStyle name="20% - Ênfase6 9 2 4 3" xfId="7780" xr:uid="{F9FA6F55-63C7-43E7-AA15-69054FEC1145}"/>
    <cellStyle name="20% - Ênfase6 9 2 4 3 2" xfId="16057" xr:uid="{6664A06E-8126-423C-BC5D-6B6ECF04D364}"/>
    <cellStyle name="20% - Ênfase6 9 2 4 3 2 2" xfId="32512" xr:uid="{50135E64-A8D3-477C-A339-425A9C370C67}"/>
    <cellStyle name="20% - Ênfase6 9 2 4 3 3" xfId="24475" xr:uid="{7F676D61-8A39-4525-8CAC-65A6585E9AAC}"/>
    <cellStyle name="20% - Ênfase6 9 2 4 4" xfId="3746" xr:uid="{D41DF12F-F0C9-4BEC-8695-CC3CCC6E663E}"/>
    <cellStyle name="20% - Ênfase6 9 2 4 4 2" xfId="12023" xr:uid="{0D244D6A-A14F-4005-B58E-E98F02EC0C2D}"/>
    <cellStyle name="20% - Ênfase6 9 2 4 4 2 2" xfId="28508" xr:uid="{1C42582E-F992-40C0-B13C-73BB070D2221}"/>
    <cellStyle name="20% - Ênfase6 9 2 4 4 3" xfId="20471" xr:uid="{EDD197F4-5EA3-43F6-A05C-06167A5B7D76}"/>
    <cellStyle name="20% - Ênfase6 9 2 4 5" xfId="9974" xr:uid="{08C71C73-BC66-4134-8290-A926E53030A0}"/>
    <cellStyle name="20% - Ênfase6 9 2 4 5 2" xfId="26493" xr:uid="{C495D192-6528-40F1-92B3-0AE470B19528}"/>
    <cellStyle name="20% - Ênfase6 9 2 4 6" xfId="18455" xr:uid="{1158F261-A842-457A-9D68-3809F6A7A6A8}"/>
    <cellStyle name="20% - Ênfase6 9 2 5" xfId="4243" xr:uid="{7A292790-A784-4CA8-99C1-7E81254609CD}"/>
    <cellStyle name="20% - Ênfase6 9 2 5 2" xfId="12520" xr:uid="{50FCE8FC-2487-48A0-9DBC-60B51D2333C9}"/>
    <cellStyle name="20% - Ênfase6 9 2 5 2 2" xfId="29005" xr:uid="{B15CF0FA-239A-4B8C-B1F5-3ABE337EA784}"/>
    <cellStyle name="20% - Ênfase6 9 2 5 3" xfId="20968" xr:uid="{ECD1BADA-0936-4A42-B057-8A208D675C27}"/>
    <cellStyle name="20% - Ênfase6 9 2 6" xfId="6274" xr:uid="{28A8A17D-B168-49E7-BD28-5BDEFFD3CA94}"/>
    <cellStyle name="20% - Ênfase6 9 2 6 2" xfId="14551" xr:uid="{1E97DB7E-7602-473A-BD7C-968F2345AEB5}"/>
    <cellStyle name="20% - Ênfase6 9 2 6 2 2" xfId="31006" xr:uid="{2AFCE018-9DCB-4FBF-B841-040729742BBF}"/>
    <cellStyle name="20% - Ênfase6 9 2 6 3" xfId="22969" xr:uid="{2482AC62-91BE-43F2-9FA5-24C9E1B71549}"/>
    <cellStyle name="20% - Ênfase6 9 2 7" xfId="2193" xr:uid="{89B3C51D-6836-4556-A9D6-8F3FFA48E49C}"/>
    <cellStyle name="20% - Ênfase6 9 2 7 2" xfId="10470" xr:uid="{5D2A0994-A962-4012-8967-C926FA5BE403}"/>
    <cellStyle name="20% - Ênfase6 9 2 7 2 2" xfId="26989" xr:uid="{D7795AD4-A77E-47EE-9FB2-582F3C9BF3FD}"/>
    <cellStyle name="20% - Ênfase6 9 2 7 3" xfId="18952" xr:uid="{5273CB7F-9A59-4AB3-9879-E1EEB892B9FB}"/>
    <cellStyle name="20% - Ênfase6 9 2 8" xfId="8425" xr:uid="{6C843720-9DA6-4321-ACA1-C703BD3675F1}"/>
    <cellStyle name="20% - Ênfase6 9 2 8 2" xfId="24974" xr:uid="{D0CC8551-FB14-4473-BC69-565E7EB90D3D}"/>
    <cellStyle name="20% - Ênfase6 9 2 9" xfId="16922" xr:uid="{084CCD0F-3369-46A5-8A7F-822BE318A602}"/>
    <cellStyle name="20% - Ênfase6 9 3" xfId="1418" xr:uid="{7357DA85-512A-4AC3-AD46-5D59398D207F}"/>
    <cellStyle name="20% - Ênfase6 9 3 2" xfId="5508" xr:uid="{EC6A8AB1-0410-42AE-ADED-9AAD256F8B5D}"/>
    <cellStyle name="20% - Ênfase6 9 3 2 2" xfId="13785" xr:uid="{23FB03BD-2448-4A20-8146-5A8A529E6037}"/>
    <cellStyle name="20% - Ênfase6 9 3 2 2 2" xfId="30265" xr:uid="{2A6F6652-BFC0-4B30-A825-BFA42EB64EA2}"/>
    <cellStyle name="20% - Ênfase6 9 3 2 3" xfId="22228" xr:uid="{D38D9BA9-A088-4963-9FFD-AE5EBDCCC428}"/>
    <cellStyle name="20% - Ênfase6 9 3 3" xfId="7533" xr:uid="{5D2FAAB1-F45A-43CD-8A69-B6939CB12601}"/>
    <cellStyle name="20% - Ênfase6 9 3 3 2" xfId="15810" xr:uid="{6A54E29A-7B23-47C2-8B74-9452A2C66BD2}"/>
    <cellStyle name="20% - Ênfase6 9 3 3 2 2" xfId="32265" xr:uid="{F55415E8-4039-4D34-B8A4-AAD6301C041B}"/>
    <cellStyle name="20% - Ênfase6 9 3 3 3" xfId="24228" xr:uid="{580E0783-661D-4DB2-B69E-98D744635CC2}"/>
    <cellStyle name="20% - Ênfase6 9 3 4" xfId="3474" xr:uid="{7BF7E191-FA82-4E73-9C6F-59FCEDA8C5D9}"/>
    <cellStyle name="20% - Ênfase6 9 3 4 2" xfId="11751" xr:uid="{6A9FDBD1-3A4F-41AD-BA49-87A790FA149A}"/>
    <cellStyle name="20% - Ênfase6 9 3 4 2 2" xfId="28261" xr:uid="{2C36B761-4A36-4762-9F81-CD959D389378}"/>
    <cellStyle name="20% - Ênfase6 9 3 4 3" xfId="20224" xr:uid="{9DC404A7-F18B-4D7B-9E11-B76FBF469EEA}"/>
    <cellStyle name="20% - Ênfase6 9 3 5" xfId="9702" xr:uid="{0237176F-1232-4D53-A44C-B8DB381F2023}"/>
    <cellStyle name="20% - Ênfase6 9 3 5 2" xfId="26246" xr:uid="{D9CAFCD4-43B5-40AA-A1BA-7C97126E536F}"/>
    <cellStyle name="20% - Ênfase6 9 3 6" xfId="18207" xr:uid="{EE924D51-5FA6-42CB-AE75-B6B02D1C234F}"/>
    <cellStyle name="20% - Ênfase6 9 4" xfId="909" xr:uid="{969AF844-0D44-461D-8DDB-858572E0D094}"/>
    <cellStyle name="20% - Ênfase6 9 4 2" xfId="5012" xr:uid="{23DAF270-98DD-42F5-88BB-538D60C703E7}"/>
    <cellStyle name="20% - Ênfase6 9 4 2 2" xfId="13289" xr:uid="{78F3E4C4-1513-42D4-8365-C347AD25DD61}"/>
    <cellStyle name="20% - Ênfase6 9 4 2 2 2" xfId="29769" xr:uid="{72793D98-1E84-4BF2-8252-DC37EBBA626E}"/>
    <cellStyle name="20% - Ênfase6 9 4 2 3" xfId="21732" xr:uid="{96016D2E-876E-4683-BE22-2FE208FA8757}"/>
    <cellStyle name="20% - Ênfase6 9 4 3" xfId="7037" xr:uid="{88988DE0-DA5D-4CFE-9D98-39891C217A3C}"/>
    <cellStyle name="20% - Ênfase6 9 4 3 2" xfId="15314" xr:uid="{A18AB4C3-445F-489C-946C-FD7852A68458}"/>
    <cellStyle name="20% - Ênfase6 9 4 3 2 2" xfId="31769" xr:uid="{C53F4FA9-B54D-4310-87D6-E403E653069C}"/>
    <cellStyle name="20% - Ênfase6 9 4 3 3" xfId="23732" xr:uid="{AAF0B8BE-A96B-443B-B47B-9DEA6D0D198F}"/>
    <cellStyle name="20% - Ênfase6 9 4 4" xfId="2969" xr:uid="{93EB8F3E-CB1B-4A0A-B706-7664263A113F}"/>
    <cellStyle name="20% - Ênfase6 9 4 4 2" xfId="11246" xr:uid="{4B69EB69-6677-48B4-A64D-ADAF127FA930}"/>
    <cellStyle name="20% - Ênfase6 9 4 4 2 2" xfId="27757" xr:uid="{63512F7A-9699-42A4-8D17-4090437E78F1}"/>
    <cellStyle name="20% - Ênfase6 9 4 4 3" xfId="19720" xr:uid="{364DC455-3D89-4303-880F-126F0517BB9B}"/>
    <cellStyle name="20% - Ênfase6 9 4 5" xfId="9198" xr:uid="{D8FBFB99-E6C6-4BC1-85FA-C951F54B89F5}"/>
    <cellStyle name="20% - Ênfase6 9 4 5 2" xfId="25742" xr:uid="{AF126C08-12AB-47E3-A398-F78ED7EBC6CC}"/>
    <cellStyle name="20% - Ênfase6 9 4 6" xfId="17700" xr:uid="{B9638756-639B-42C3-A320-DE66B9153F9F}"/>
    <cellStyle name="20% - Ênfase6 9 5" xfId="1959" xr:uid="{6A1EE646-583C-4931-B430-51B992189E50}"/>
    <cellStyle name="20% - Ênfase6 9 5 2" xfId="6045" xr:uid="{F3898F0E-1168-4673-8216-8C366EB2C167}"/>
    <cellStyle name="20% - Ênfase6 9 5 2 2" xfId="14322" xr:uid="{CF8BE651-0DF8-448C-B1E0-B6C4E5270D6E}"/>
    <cellStyle name="20% - Ênfase6 9 5 2 2 2" xfId="30777" xr:uid="{B9276A21-129E-47C2-83F3-95473770AEBD}"/>
    <cellStyle name="20% - Ênfase6 9 5 2 3" xfId="22740" xr:uid="{70E49EBA-2625-4F7E-B83D-BAD59EFBA464}"/>
    <cellStyle name="20% - Ênfase6 9 5 3" xfId="8045" xr:uid="{1802DEFE-A28D-4B74-9F1A-F2960C90B544}"/>
    <cellStyle name="20% - Ênfase6 9 5 3 2" xfId="16322" xr:uid="{6017FF3E-73CE-48D2-BE7E-8E11029085EF}"/>
    <cellStyle name="20% - Ênfase6 9 5 3 2 2" xfId="32777" xr:uid="{47C40381-1214-4C58-9A45-FDC18EDBD8A2}"/>
    <cellStyle name="20% - Ênfase6 9 5 3 3" xfId="24740" xr:uid="{8C6A341B-BC70-461A-AF75-D7022B2F98D6}"/>
    <cellStyle name="20% - Ênfase6 9 5 4" xfId="4012" xr:uid="{F122B252-0492-4BDB-BBA9-CE615E78809D}"/>
    <cellStyle name="20% - Ênfase6 9 5 4 2" xfId="12289" xr:uid="{14A853C0-F9D7-408F-B5E5-4D501DE5B709}"/>
    <cellStyle name="20% - Ênfase6 9 5 4 2 2" xfId="28774" xr:uid="{0F73C956-5CF5-4E40-A530-69ECB42BDECF}"/>
    <cellStyle name="20% - Ênfase6 9 5 4 3" xfId="20737" xr:uid="{EB55CDEC-E51F-4E34-A26B-52FAF596F11D}"/>
    <cellStyle name="20% - Ênfase6 9 5 5" xfId="10240" xr:uid="{2435535E-6C7A-434E-AF2A-B72D495D2080}"/>
    <cellStyle name="20% - Ênfase6 9 5 5 2" xfId="26759" xr:uid="{E7AA31FE-BF90-4C98-93CA-6AC023030C0B}"/>
    <cellStyle name="20% - Ênfase6 9 5 6" xfId="18721" xr:uid="{683E28A4-90B2-4644-B47F-C89112646248}"/>
    <cellStyle name="20% - Ênfase6 9 6" xfId="4508" xr:uid="{42ED9BC1-8A8E-4CA7-A23B-B8E7B827CA0D}"/>
    <cellStyle name="20% - Ênfase6 9 6 2" xfId="12785" xr:uid="{0F14316B-D6B3-455C-9920-CDD0D6204242}"/>
    <cellStyle name="20% - Ênfase6 9 6 2 2" xfId="29270" xr:uid="{CF63D379-EE9F-41B3-8C92-8B2E3AE5A4B7}"/>
    <cellStyle name="20% - Ênfase6 9 6 3" xfId="21233" xr:uid="{7FEC6447-8CD4-4916-9305-C1C53420A368}"/>
    <cellStyle name="20% - Ênfase6 9 7" xfId="6539" xr:uid="{735873B3-6CB0-4A41-80ED-032D6B8AE48C}"/>
    <cellStyle name="20% - Ênfase6 9 7 2" xfId="14816" xr:uid="{A43986D9-35D7-4537-A188-26C649DED77B}"/>
    <cellStyle name="20% - Ênfase6 9 7 2 2" xfId="31271" xr:uid="{D0DC2195-829C-4BBA-A1A5-947D9927CB86}"/>
    <cellStyle name="20% - Ênfase6 9 7 3" xfId="23234" xr:uid="{3A1A6CF3-6712-4F7A-8D49-926E0155E3E2}"/>
    <cellStyle name="20% - Ênfase6 9 8" xfId="2460" xr:uid="{429CB15D-A2AA-4A2C-9A0F-B0BA763D2D3F}"/>
    <cellStyle name="20% - Ênfase6 9 8 2" xfId="10737" xr:uid="{B764D3BC-094A-4A3F-9070-99B86FF41936}"/>
    <cellStyle name="20% - Ênfase6 9 8 2 2" xfId="27255" xr:uid="{9B5EA912-1CFC-4E52-A1C0-E503B408EAE1}"/>
    <cellStyle name="20% - Ênfase6 9 8 3" xfId="19218" xr:uid="{5F052FE7-4E72-4C20-AD2D-5FFF58E804DE}"/>
    <cellStyle name="20% - Ênfase6 9 9" xfId="8691" xr:uid="{AC15F338-1583-4F32-A42B-B92C52B7D95B}"/>
    <cellStyle name="20% - Ênfase6 9 9 2" xfId="25240" xr:uid="{113A3C1A-7107-4DE9-BFD2-FC1CBA5057B7}"/>
    <cellStyle name="40% - Ênfase1 10" xfId="335" xr:uid="{6DFCD44F-0037-47ED-8D7B-DC9FD96607FE}"/>
    <cellStyle name="40% - Ênfase1 10 10" xfId="17192" xr:uid="{52E82461-F67A-4B25-939C-B45B60978C78}"/>
    <cellStyle name="40% - Ênfase1 10 2" xfId="336" xr:uid="{70F0CC74-D86A-4D09-A6D9-41FE539CAEB3}"/>
    <cellStyle name="40% - Ênfase1 10 2 2" xfId="1421" xr:uid="{99C3AD16-8192-422A-B403-A39FDA0F59E9}"/>
    <cellStyle name="40% - Ênfase1 10 2 2 2" xfId="5511" xr:uid="{64D46BAA-00F8-43EA-AA7D-E914964A4E2C}"/>
    <cellStyle name="40% - Ênfase1 10 2 2 2 2" xfId="13788" xr:uid="{E4A49D27-EA22-4E47-A39A-05AB794DEB80}"/>
    <cellStyle name="40% - Ênfase1 10 2 2 2 2 2" xfId="30268" xr:uid="{211DDD5F-AA20-45B5-AB11-822D131F91D8}"/>
    <cellStyle name="40% - Ênfase1 10 2 2 2 3" xfId="22231" xr:uid="{08AAEBD5-2B54-47AF-AD39-BD7B66A7D95A}"/>
    <cellStyle name="40% - Ênfase1 10 2 2 3" xfId="7536" xr:uid="{D4D52C60-D203-4AD5-A7D5-99CFCCB10F9C}"/>
    <cellStyle name="40% - Ênfase1 10 2 2 3 2" xfId="15813" xr:uid="{D74B532A-FBBC-4BBE-BAFD-2FE7EC134930}"/>
    <cellStyle name="40% - Ênfase1 10 2 2 3 2 2" xfId="32268" xr:uid="{2ACE0BAE-BC8A-484D-AE7A-61196735DF14}"/>
    <cellStyle name="40% - Ênfase1 10 2 2 3 3" xfId="24231" xr:uid="{D36D7AE9-C0B8-49FA-9AD8-EBD71B45A0D3}"/>
    <cellStyle name="40% - Ênfase1 10 2 2 4" xfId="3477" xr:uid="{82D99E1C-EB90-41D2-ACD8-F45622D053CB}"/>
    <cellStyle name="40% - Ênfase1 10 2 2 4 2" xfId="11754" xr:uid="{0429CF3A-3EF0-4F93-8942-97838C4B3C42}"/>
    <cellStyle name="40% - Ênfase1 10 2 2 4 2 2" xfId="28264" xr:uid="{6EEE67D6-101D-45A5-AAA4-662287BEE9FE}"/>
    <cellStyle name="40% - Ênfase1 10 2 2 4 3" xfId="20227" xr:uid="{A8B66E00-DDD7-4A6E-8509-75B03D3FEC60}"/>
    <cellStyle name="40% - Ênfase1 10 2 2 5" xfId="9705" xr:uid="{6379DD00-C185-4526-AE0A-250DD91E7513}"/>
    <cellStyle name="40% - Ênfase1 10 2 2 5 2" xfId="26249" xr:uid="{C7C655A3-7FFD-4EA2-9635-FD50F4539F67}"/>
    <cellStyle name="40% - Ênfase1 10 2 2 6" xfId="18210" xr:uid="{4F963C0C-93BC-46E4-915F-EEE720C8B6CE}"/>
    <cellStyle name="40% - Ênfase1 10 2 3" xfId="912" xr:uid="{2E9183CC-FEC2-47AB-A74F-C25C33F6369A}"/>
    <cellStyle name="40% - Ênfase1 10 2 3 2" xfId="5015" xr:uid="{30913A65-BBAE-4E73-9ED3-9E012B95774B}"/>
    <cellStyle name="40% - Ênfase1 10 2 3 2 2" xfId="13292" xr:uid="{1A11FCEF-4D26-4DBD-90A9-31E02460D944}"/>
    <cellStyle name="40% - Ênfase1 10 2 3 2 2 2" xfId="29772" xr:uid="{65C9F402-75E2-441F-BF0F-883B87840092}"/>
    <cellStyle name="40% - Ênfase1 10 2 3 2 3" xfId="21735" xr:uid="{79CCDF37-1C80-47FE-B27E-40CB943FE4B5}"/>
    <cellStyle name="40% - Ênfase1 10 2 3 3" xfId="7040" xr:uid="{1E7447EB-CB5D-4A70-BB72-BA2E8686D531}"/>
    <cellStyle name="40% - Ênfase1 10 2 3 3 2" xfId="15317" xr:uid="{A1A2DBE8-48BB-4434-A912-8F2771B1AC03}"/>
    <cellStyle name="40% - Ênfase1 10 2 3 3 2 2" xfId="31772" xr:uid="{7E4DDAD5-D218-45F0-9A7C-B33813B685B4}"/>
    <cellStyle name="40% - Ênfase1 10 2 3 3 3" xfId="23735" xr:uid="{5317ACB3-D806-4359-A2F0-CBF409A2E2BC}"/>
    <cellStyle name="40% - Ênfase1 10 2 3 4" xfId="2972" xr:uid="{C4FC47AD-4B32-46F4-992E-2D964FA2E834}"/>
    <cellStyle name="40% - Ênfase1 10 2 3 4 2" xfId="11249" xr:uid="{A5DF0705-2835-4E87-8CE6-E0300EB8A969}"/>
    <cellStyle name="40% - Ênfase1 10 2 3 4 2 2" xfId="27760" xr:uid="{68C7F44C-0D3B-42B8-A097-C1CFA741F02B}"/>
    <cellStyle name="40% - Ênfase1 10 2 3 4 3" xfId="19723" xr:uid="{F3D57D36-8B27-4807-89C7-31139DB6CCCB}"/>
    <cellStyle name="40% - Ênfase1 10 2 3 5" xfId="9201" xr:uid="{35AFD659-84EA-40D1-87C5-2A63C3684E6C}"/>
    <cellStyle name="40% - Ênfase1 10 2 3 5 2" xfId="25745" xr:uid="{21C701D0-7228-4B58-A56B-46FD691DB7B9}"/>
    <cellStyle name="40% - Ênfase1 10 2 3 6" xfId="17703" xr:uid="{4600A4B3-5F5D-4314-87EF-1439C3E950B9}"/>
    <cellStyle name="40% - Ênfase1 10 2 4" xfId="1962" xr:uid="{26CA3AC8-5991-4E15-BC92-7557F6EC1119}"/>
    <cellStyle name="40% - Ênfase1 10 2 4 2" xfId="6048" xr:uid="{929CEEFD-A50F-46A1-B0CA-3B2862D3E543}"/>
    <cellStyle name="40% - Ênfase1 10 2 4 2 2" xfId="14325" xr:uid="{794C734F-E116-4191-BEF5-B45E217A7C9A}"/>
    <cellStyle name="40% - Ênfase1 10 2 4 2 2 2" xfId="30780" xr:uid="{BFC4D182-A64E-424B-9A5D-0F5B007854F1}"/>
    <cellStyle name="40% - Ênfase1 10 2 4 2 3" xfId="22743" xr:uid="{22A175B1-2431-4578-B700-FF9046854BEB}"/>
    <cellStyle name="40% - Ênfase1 10 2 4 3" xfId="8048" xr:uid="{E9BFF733-844D-40C8-B5E1-5D910789B99D}"/>
    <cellStyle name="40% - Ênfase1 10 2 4 3 2" xfId="16325" xr:uid="{3F0F589F-97A8-47E8-8C68-81F687C00319}"/>
    <cellStyle name="40% - Ênfase1 10 2 4 3 2 2" xfId="32780" xr:uid="{8C8161AE-3509-43C7-BC95-C0CE0CAF5BBE}"/>
    <cellStyle name="40% - Ênfase1 10 2 4 3 3" xfId="24743" xr:uid="{E8FCB16E-104F-4257-9F9E-21231B59D3D4}"/>
    <cellStyle name="40% - Ênfase1 10 2 4 4" xfId="4015" xr:uid="{3FC9DB76-7546-4205-AEC0-E59520301A63}"/>
    <cellStyle name="40% - Ênfase1 10 2 4 4 2" xfId="12292" xr:uid="{8FC12A13-713F-497C-8A44-DD6AA37AAA0E}"/>
    <cellStyle name="40% - Ênfase1 10 2 4 4 2 2" xfId="28777" xr:uid="{4D020BCA-7809-4A83-A332-697A67A5A29E}"/>
    <cellStyle name="40% - Ênfase1 10 2 4 4 3" xfId="20740" xr:uid="{E752278A-16F5-4BA9-8E5C-DBB26C56E2F5}"/>
    <cellStyle name="40% - Ênfase1 10 2 4 5" xfId="10243" xr:uid="{163F8F8C-6163-47A6-A744-207DB042A51E}"/>
    <cellStyle name="40% - Ênfase1 10 2 4 5 2" xfId="26762" xr:uid="{FECA3258-91D2-4843-AAE0-AD898758211F}"/>
    <cellStyle name="40% - Ênfase1 10 2 4 6" xfId="18724" xr:uid="{2403427B-AFA4-4B89-BDAB-E8BE4053B8B0}"/>
    <cellStyle name="40% - Ênfase1 10 2 5" xfId="4511" xr:uid="{3053000D-21D0-493A-BE17-FAAAA184F25C}"/>
    <cellStyle name="40% - Ênfase1 10 2 5 2" xfId="12788" xr:uid="{D3BD13EC-E913-440F-98AB-CA62FEC5CEFD}"/>
    <cellStyle name="40% - Ênfase1 10 2 5 2 2" xfId="29273" xr:uid="{56FEC657-75F0-453E-96B2-96B78CADDE74}"/>
    <cellStyle name="40% - Ênfase1 10 2 5 3" xfId="21236" xr:uid="{9916798A-9DED-481F-9BC3-E0E3B7A57B38}"/>
    <cellStyle name="40% - Ênfase1 10 2 6" xfId="6542" xr:uid="{548A00EB-0A23-4B06-8D04-52E817DB4264}"/>
    <cellStyle name="40% - Ênfase1 10 2 6 2" xfId="14819" xr:uid="{ED5CCEC9-E8D8-44B2-8BE3-E46A48B066E3}"/>
    <cellStyle name="40% - Ênfase1 10 2 6 2 2" xfId="31274" xr:uid="{41A76DEF-AD62-4E4D-B63F-57E7D653A828}"/>
    <cellStyle name="40% - Ênfase1 10 2 6 3" xfId="23237" xr:uid="{2CB13DC5-A76A-4BB6-A6EF-46B360C5C084}"/>
    <cellStyle name="40% - Ênfase1 10 2 7" xfId="2463" xr:uid="{D8DBBE3A-EFEA-4339-B075-5038343857A2}"/>
    <cellStyle name="40% - Ênfase1 10 2 7 2" xfId="10740" xr:uid="{A0317898-8EFF-4944-9029-ED545004B419}"/>
    <cellStyle name="40% - Ênfase1 10 2 7 2 2" xfId="27258" xr:uid="{D4F38C01-A7DB-41E4-B4A3-771A210FF62B}"/>
    <cellStyle name="40% - Ênfase1 10 2 7 3" xfId="19221" xr:uid="{DE31E925-A0C1-451E-89B1-7C3172ADEE22}"/>
    <cellStyle name="40% - Ênfase1 10 2 8" xfId="8694" xr:uid="{B40C22EE-3724-4CAB-9137-B43C6D28DE49}"/>
    <cellStyle name="40% - Ênfase1 10 2 8 2" xfId="25243" xr:uid="{E5D3EF69-9F44-4E7E-8F66-EF1336A67B43}"/>
    <cellStyle name="40% - Ênfase1 10 2 9" xfId="17193" xr:uid="{587A0C34-F65C-4DBD-B4DC-179BF48A9B18}"/>
    <cellStyle name="40% - Ênfase1 10 3" xfId="1420" xr:uid="{1DEC1194-0903-4278-80A1-6428507376B0}"/>
    <cellStyle name="40% - Ênfase1 10 3 2" xfId="5510" xr:uid="{850D8033-1AA6-4CE6-8588-53E10B627883}"/>
    <cellStyle name="40% - Ênfase1 10 3 2 2" xfId="13787" xr:uid="{F2CA2B85-10A5-49D9-ADB0-7CC72627559F}"/>
    <cellStyle name="40% - Ênfase1 10 3 2 2 2" xfId="30267" xr:uid="{0120052A-B11C-40D0-9FD4-03F24B717AAF}"/>
    <cellStyle name="40% - Ênfase1 10 3 2 3" xfId="22230" xr:uid="{632C0962-8962-45A7-975C-1582F70927F9}"/>
    <cellStyle name="40% - Ênfase1 10 3 3" xfId="7535" xr:uid="{F3BCE67B-D8FC-424A-B9CA-658EAB534F59}"/>
    <cellStyle name="40% - Ênfase1 10 3 3 2" xfId="15812" xr:uid="{BB9D54AD-4904-4142-8E1E-1D15C54A520F}"/>
    <cellStyle name="40% - Ênfase1 10 3 3 2 2" xfId="32267" xr:uid="{1E8D2035-7ADE-425A-BF83-54EBAB91FF79}"/>
    <cellStyle name="40% - Ênfase1 10 3 3 3" xfId="24230" xr:uid="{F736FD0A-87D8-4F38-B68F-095157C14591}"/>
    <cellStyle name="40% - Ênfase1 10 3 4" xfId="3476" xr:uid="{5C23F460-5E1B-45C7-933F-AD159EBEB863}"/>
    <cellStyle name="40% - Ênfase1 10 3 4 2" xfId="11753" xr:uid="{327F0648-D74A-42A7-9896-336505ACE95F}"/>
    <cellStyle name="40% - Ênfase1 10 3 4 2 2" xfId="28263" xr:uid="{53EE7FF9-1AFD-4464-93BB-F56990060F51}"/>
    <cellStyle name="40% - Ênfase1 10 3 4 3" xfId="20226" xr:uid="{9FB57DD4-BA66-4431-A854-A0BEE6BFC2D0}"/>
    <cellStyle name="40% - Ênfase1 10 3 5" xfId="9704" xr:uid="{DE78CE36-87EB-48BA-AE64-103183773FAA}"/>
    <cellStyle name="40% - Ênfase1 10 3 5 2" xfId="26248" xr:uid="{C7C534AA-2B62-4F04-9B77-A633A553F47F}"/>
    <cellStyle name="40% - Ênfase1 10 3 6" xfId="18209" xr:uid="{65C74F6A-C06F-474D-9E6C-D49111DE07A9}"/>
    <cellStyle name="40% - Ênfase1 10 4" xfId="911" xr:uid="{6341248F-9720-4636-A6FE-4FA370B75BC2}"/>
    <cellStyle name="40% - Ênfase1 10 4 2" xfId="5014" xr:uid="{649BE59B-CC71-4F34-AD3E-001841B11873}"/>
    <cellStyle name="40% - Ênfase1 10 4 2 2" xfId="13291" xr:uid="{5326EAA6-B4ED-4C11-B883-FFC4297CE2CC}"/>
    <cellStyle name="40% - Ênfase1 10 4 2 2 2" xfId="29771" xr:uid="{82EBC01D-D4E3-4875-8799-0B8F2E86A95A}"/>
    <cellStyle name="40% - Ênfase1 10 4 2 3" xfId="21734" xr:uid="{EC421710-DAA2-40EB-8471-35BE42A8780E}"/>
    <cellStyle name="40% - Ênfase1 10 4 3" xfId="7039" xr:uid="{F0A32FA3-6E62-46F1-957C-260E190F16F5}"/>
    <cellStyle name="40% - Ênfase1 10 4 3 2" xfId="15316" xr:uid="{766BDF37-090D-42B3-93A3-6DA5E578963D}"/>
    <cellStyle name="40% - Ênfase1 10 4 3 2 2" xfId="31771" xr:uid="{DEDEB634-649F-477B-9853-589BF0F76C85}"/>
    <cellStyle name="40% - Ênfase1 10 4 3 3" xfId="23734" xr:uid="{B537C90A-F823-4A18-B052-73A0A3545E91}"/>
    <cellStyle name="40% - Ênfase1 10 4 4" xfId="2971" xr:uid="{51EE359B-0E60-4F49-9E24-D727AD096985}"/>
    <cellStyle name="40% - Ênfase1 10 4 4 2" xfId="11248" xr:uid="{F5BEE1EA-DB74-4719-9D43-82E5A40B7A06}"/>
    <cellStyle name="40% - Ênfase1 10 4 4 2 2" xfId="27759" xr:uid="{6B640F6D-6166-4732-B4CA-6CCB4D0C6ABF}"/>
    <cellStyle name="40% - Ênfase1 10 4 4 3" xfId="19722" xr:uid="{DA86BBDB-D2F1-40F1-A9A4-AD647D6F1328}"/>
    <cellStyle name="40% - Ênfase1 10 4 5" xfId="9200" xr:uid="{4C26E6D1-A87B-4676-BFF4-ED658E011D12}"/>
    <cellStyle name="40% - Ênfase1 10 4 5 2" xfId="25744" xr:uid="{048F2893-ED2D-4B65-BA91-D8755EE7A728}"/>
    <cellStyle name="40% - Ênfase1 10 4 6" xfId="17702" xr:uid="{8E73E4BA-A0D5-47FE-9F48-8667DEAC72AC}"/>
    <cellStyle name="40% - Ênfase1 10 5" xfId="1961" xr:uid="{DD4A3380-47C7-4900-BC9E-BB8E80BCB677}"/>
    <cellStyle name="40% - Ênfase1 10 5 2" xfId="6047" xr:uid="{BC6F1819-C5C4-4CBA-A032-29BA65A40A8B}"/>
    <cellStyle name="40% - Ênfase1 10 5 2 2" xfId="14324" xr:uid="{0177400C-2AD7-48A8-B0D1-1650F47388E0}"/>
    <cellStyle name="40% - Ênfase1 10 5 2 2 2" xfId="30779" xr:uid="{90D0EA05-6F42-4AC0-AF5E-276D4A688C19}"/>
    <cellStyle name="40% - Ênfase1 10 5 2 3" xfId="22742" xr:uid="{6E42AAD6-D194-4609-9FF2-7BAB428A6029}"/>
    <cellStyle name="40% - Ênfase1 10 5 3" xfId="8047" xr:uid="{0D693A76-2529-4895-A8A7-CCB1FDD3F6FE}"/>
    <cellStyle name="40% - Ênfase1 10 5 3 2" xfId="16324" xr:uid="{0D15C3B7-E165-41D2-8840-6D502F7A05E6}"/>
    <cellStyle name="40% - Ênfase1 10 5 3 2 2" xfId="32779" xr:uid="{62738AD7-02AD-4A90-A8EA-27636F6EEB69}"/>
    <cellStyle name="40% - Ênfase1 10 5 3 3" xfId="24742" xr:uid="{906D2FA8-6028-4A71-826A-ECE2DFB67DB4}"/>
    <cellStyle name="40% - Ênfase1 10 5 4" xfId="4014" xr:uid="{C5A6FD0F-60D9-44E5-9229-07071E4732EB}"/>
    <cellStyle name="40% - Ênfase1 10 5 4 2" xfId="12291" xr:uid="{7C68BC07-93D1-4E1D-ADB6-32B149B78EFD}"/>
    <cellStyle name="40% - Ênfase1 10 5 4 2 2" xfId="28776" xr:uid="{12070359-0457-47C2-B39D-C9D2CF7A8058}"/>
    <cellStyle name="40% - Ênfase1 10 5 4 3" xfId="20739" xr:uid="{4DB5EC52-6A14-4AF4-8892-402C2AAEB160}"/>
    <cellStyle name="40% - Ênfase1 10 5 5" xfId="10242" xr:uid="{FBA6D2EA-8F66-46F3-A20C-EFB0C7C86F7B}"/>
    <cellStyle name="40% - Ênfase1 10 5 5 2" xfId="26761" xr:uid="{D77BA5CE-DF36-4C0B-AC9E-D4012E339B92}"/>
    <cellStyle name="40% - Ênfase1 10 5 6" xfId="18723" xr:uid="{0EFC379D-8ACC-4EC3-8025-D7293F5E4EEC}"/>
    <cellStyle name="40% - Ênfase1 10 6" xfId="4510" xr:uid="{C5EE70C7-DB2D-4DA0-A6D7-C08674254954}"/>
    <cellStyle name="40% - Ênfase1 10 6 2" xfId="12787" xr:uid="{452D31E1-03F2-4ABB-93B2-68F60E999352}"/>
    <cellStyle name="40% - Ênfase1 10 6 2 2" xfId="29272" xr:uid="{EF3B2538-EBCD-44D8-8FF5-9395E327F921}"/>
    <cellStyle name="40% - Ênfase1 10 6 3" xfId="21235" xr:uid="{F58FDFD5-1AAD-4D3A-8B11-A09365E4F38E}"/>
    <cellStyle name="40% - Ênfase1 10 7" xfId="6541" xr:uid="{0A529542-6D3C-453E-85A7-120E18CB3A4A}"/>
    <cellStyle name="40% - Ênfase1 10 7 2" xfId="14818" xr:uid="{610B0BF0-07A9-41C3-8692-D9C4DAF3E88E}"/>
    <cellStyle name="40% - Ênfase1 10 7 2 2" xfId="31273" xr:uid="{A3CA67D8-8036-4B02-98AA-4B4F5A723CF0}"/>
    <cellStyle name="40% - Ênfase1 10 7 3" xfId="23236" xr:uid="{248A4980-525E-4254-BD28-510B2ADA9764}"/>
    <cellStyle name="40% - Ênfase1 10 8" xfId="2462" xr:uid="{7D98B446-C658-4ADC-8A0D-4FF7D64A3369}"/>
    <cellStyle name="40% - Ênfase1 10 8 2" xfId="10739" xr:uid="{76424F2A-2D32-440F-A278-A20EB95CA4B0}"/>
    <cellStyle name="40% - Ênfase1 10 8 2 2" xfId="27257" xr:uid="{1E8D4CE5-6E4D-4F52-AFC5-9172293B22A5}"/>
    <cellStyle name="40% - Ênfase1 10 8 3" xfId="19220" xr:uid="{E610E9A2-A84D-4F9B-8885-DDAD71FACF4C}"/>
    <cellStyle name="40% - Ênfase1 10 9" xfId="8693" xr:uid="{F30BAA23-1628-4E36-BC6F-D977871D8464}"/>
    <cellStyle name="40% - Ênfase1 10 9 2" xfId="25242" xr:uid="{211E68CF-1CF7-4AD4-86A3-87708E745088}"/>
    <cellStyle name="40% - Ênfase1 11" xfId="337" xr:uid="{5583B0DB-0057-405D-8791-6F340DA4F2E7}"/>
    <cellStyle name="40% - Ênfase1 11 10" xfId="17194" xr:uid="{13150BBD-4001-4D31-8784-E562F35E74B6}"/>
    <cellStyle name="40% - Ênfase1 11 2" xfId="338" xr:uid="{E2F2D3B3-98A7-465E-BBBC-33D979EE199A}"/>
    <cellStyle name="40% - Ênfase1 11 2 2" xfId="1423" xr:uid="{8E8B1BEE-5891-40DF-915F-EA577BFDC405}"/>
    <cellStyle name="40% - Ênfase1 11 2 2 2" xfId="5513" xr:uid="{4BA2C2FE-FB8C-42EB-AE8B-051D78A1AD71}"/>
    <cellStyle name="40% - Ênfase1 11 2 2 2 2" xfId="13790" xr:uid="{41B1FD69-8A3F-4C41-99A7-97E0338B60AE}"/>
    <cellStyle name="40% - Ênfase1 11 2 2 2 2 2" xfId="30270" xr:uid="{499E6163-D358-446A-BF70-2B2E8A92ADF1}"/>
    <cellStyle name="40% - Ênfase1 11 2 2 2 3" xfId="22233" xr:uid="{9260C037-7F33-4488-ABC4-AC9F14C0543F}"/>
    <cellStyle name="40% - Ênfase1 11 2 2 3" xfId="7538" xr:uid="{1B6414F0-E69A-4580-AC43-3B3DA715E8CB}"/>
    <cellStyle name="40% - Ênfase1 11 2 2 3 2" xfId="15815" xr:uid="{228CC9E1-3E1B-430B-8831-DD4A950395C7}"/>
    <cellStyle name="40% - Ênfase1 11 2 2 3 2 2" xfId="32270" xr:uid="{248F7860-AB08-4610-A6A6-FEE397D9B343}"/>
    <cellStyle name="40% - Ênfase1 11 2 2 3 3" xfId="24233" xr:uid="{4F7FA7CD-9104-4365-A3E7-6370A484BFF9}"/>
    <cellStyle name="40% - Ênfase1 11 2 2 4" xfId="3479" xr:uid="{DED14501-B870-45AF-9CA3-FE69CB68DCFC}"/>
    <cellStyle name="40% - Ênfase1 11 2 2 4 2" xfId="11756" xr:uid="{333BF41F-C82A-4126-8288-0A3F2E1420D0}"/>
    <cellStyle name="40% - Ênfase1 11 2 2 4 2 2" xfId="28266" xr:uid="{440F30E6-48F0-44A8-AB4B-617F9AB44EBB}"/>
    <cellStyle name="40% - Ênfase1 11 2 2 4 3" xfId="20229" xr:uid="{FC3CA8A9-D574-4B8E-BF66-6E9F7A691368}"/>
    <cellStyle name="40% - Ênfase1 11 2 2 5" xfId="9707" xr:uid="{F8827FEA-7D85-453A-B21B-504534602095}"/>
    <cellStyle name="40% - Ênfase1 11 2 2 5 2" xfId="26251" xr:uid="{E7FA77A3-65F7-48A6-87BC-17E3A4FBA983}"/>
    <cellStyle name="40% - Ênfase1 11 2 2 6" xfId="18212" xr:uid="{E2C4679D-FC7A-42AF-A73C-B49AF2133A46}"/>
    <cellStyle name="40% - Ênfase1 11 2 3" xfId="914" xr:uid="{F2F51D92-5E4E-40FD-B95A-E5906F03503B}"/>
    <cellStyle name="40% - Ênfase1 11 2 3 2" xfId="5017" xr:uid="{33A6104D-B2F3-439A-AF27-B32CE992A55F}"/>
    <cellStyle name="40% - Ênfase1 11 2 3 2 2" xfId="13294" xr:uid="{89DD0390-0767-47E9-976C-04AFC5E0E486}"/>
    <cellStyle name="40% - Ênfase1 11 2 3 2 2 2" xfId="29774" xr:uid="{F5689C09-0DD4-4F2A-9599-96F17C84A0BD}"/>
    <cellStyle name="40% - Ênfase1 11 2 3 2 3" xfId="21737" xr:uid="{7A1E7E6C-DB76-4CED-9DED-6CA1EFA3BA18}"/>
    <cellStyle name="40% - Ênfase1 11 2 3 3" xfId="7042" xr:uid="{2F70CDC4-28F1-42F8-B772-E2B81A048A37}"/>
    <cellStyle name="40% - Ênfase1 11 2 3 3 2" xfId="15319" xr:uid="{55A93EDE-23B1-4592-A5E6-B306B5C3A1DC}"/>
    <cellStyle name="40% - Ênfase1 11 2 3 3 2 2" xfId="31774" xr:uid="{EE86AFBE-7AB1-4779-97F2-D875C6BFF102}"/>
    <cellStyle name="40% - Ênfase1 11 2 3 3 3" xfId="23737" xr:uid="{91DDA4AA-28FB-43D8-AC50-CB240991D025}"/>
    <cellStyle name="40% - Ênfase1 11 2 3 4" xfId="2974" xr:uid="{7C8B6535-0E91-4CF1-9301-6B85B1849C40}"/>
    <cellStyle name="40% - Ênfase1 11 2 3 4 2" xfId="11251" xr:uid="{F60E98B0-6774-4D3C-A12C-1EB1C3C046E9}"/>
    <cellStyle name="40% - Ênfase1 11 2 3 4 2 2" xfId="27762" xr:uid="{60A7EAC8-B439-4293-9134-CF9524EDD23B}"/>
    <cellStyle name="40% - Ênfase1 11 2 3 4 3" xfId="19725" xr:uid="{CF036482-13D1-47ED-95B5-166028DE0696}"/>
    <cellStyle name="40% - Ênfase1 11 2 3 5" xfId="9203" xr:uid="{1D6EACD2-8E23-45C8-B54D-BA10AD8BEFD3}"/>
    <cellStyle name="40% - Ênfase1 11 2 3 5 2" xfId="25747" xr:uid="{D3A59187-4BC9-419F-8EA8-E68C55B330EA}"/>
    <cellStyle name="40% - Ênfase1 11 2 3 6" xfId="17705" xr:uid="{5339809C-B2CB-45CA-8F8B-A68DCE9185FD}"/>
    <cellStyle name="40% - Ênfase1 11 2 4" xfId="1964" xr:uid="{0096B514-D4FF-4604-B8F1-4D5C665DC7A3}"/>
    <cellStyle name="40% - Ênfase1 11 2 4 2" xfId="6050" xr:uid="{BD20590F-A834-40A5-9C1A-9BAD104DC4B9}"/>
    <cellStyle name="40% - Ênfase1 11 2 4 2 2" xfId="14327" xr:uid="{FF4C42E0-D0A2-47BF-AE2B-3D9A426E1BFF}"/>
    <cellStyle name="40% - Ênfase1 11 2 4 2 2 2" xfId="30782" xr:uid="{1E110911-E44A-4F63-BBA5-B91BFDD237F7}"/>
    <cellStyle name="40% - Ênfase1 11 2 4 2 3" xfId="22745" xr:uid="{A8E1556C-BF64-4F07-BAB0-BB85FCB12AF3}"/>
    <cellStyle name="40% - Ênfase1 11 2 4 3" xfId="8050" xr:uid="{7839A4AE-D0C9-47ED-AFEE-549775FC70C9}"/>
    <cellStyle name="40% - Ênfase1 11 2 4 3 2" xfId="16327" xr:uid="{214ED1ED-E749-489D-B81D-1D579D129248}"/>
    <cellStyle name="40% - Ênfase1 11 2 4 3 2 2" xfId="32782" xr:uid="{E5CE6133-0CE9-435B-AC10-DD313503C8B9}"/>
    <cellStyle name="40% - Ênfase1 11 2 4 3 3" xfId="24745" xr:uid="{EAB95FD8-4E7C-4A06-90E7-774C6C4ACBFC}"/>
    <cellStyle name="40% - Ênfase1 11 2 4 4" xfId="4017" xr:uid="{3DBA7B1C-257B-41D0-854D-07B55C434050}"/>
    <cellStyle name="40% - Ênfase1 11 2 4 4 2" xfId="12294" xr:uid="{B98338EF-F429-4E79-8E3B-015519CBD890}"/>
    <cellStyle name="40% - Ênfase1 11 2 4 4 2 2" xfId="28779" xr:uid="{7B53F123-1D78-4076-8EC5-66663C01B9F9}"/>
    <cellStyle name="40% - Ênfase1 11 2 4 4 3" xfId="20742" xr:uid="{9523D3B3-D68C-444D-BB13-68B0452DC3B5}"/>
    <cellStyle name="40% - Ênfase1 11 2 4 5" xfId="10245" xr:uid="{C315358C-DE99-40CB-9669-3CD580DDDCE6}"/>
    <cellStyle name="40% - Ênfase1 11 2 4 5 2" xfId="26764" xr:uid="{44FCEFEE-B957-4D0F-8B8D-6B4FF00A6228}"/>
    <cellStyle name="40% - Ênfase1 11 2 4 6" xfId="18726" xr:uid="{674E44A3-9995-428D-95A2-B81983CD9AC2}"/>
    <cellStyle name="40% - Ênfase1 11 2 5" xfId="4513" xr:uid="{6B7BFD5D-9AD7-49C8-A3C1-B6A2FDE4BF37}"/>
    <cellStyle name="40% - Ênfase1 11 2 5 2" xfId="12790" xr:uid="{5A382E1D-39DF-4584-9D1B-F372AECE35F9}"/>
    <cellStyle name="40% - Ênfase1 11 2 5 2 2" xfId="29275" xr:uid="{6C2F2BD0-6C0C-4CD8-90ED-B8E9CFAECD87}"/>
    <cellStyle name="40% - Ênfase1 11 2 5 3" xfId="21238" xr:uid="{70EF3022-93DB-411A-9F72-51FCBC871291}"/>
    <cellStyle name="40% - Ênfase1 11 2 6" xfId="6544" xr:uid="{DCC8D10B-1E6B-4523-AB29-838CAED4E1D5}"/>
    <cellStyle name="40% - Ênfase1 11 2 6 2" xfId="14821" xr:uid="{06BAFFF1-787C-49EC-8161-5B30350969D9}"/>
    <cellStyle name="40% - Ênfase1 11 2 6 2 2" xfId="31276" xr:uid="{987B2D1B-0A88-4935-A525-9EF30EEA4060}"/>
    <cellStyle name="40% - Ênfase1 11 2 6 3" xfId="23239" xr:uid="{27A4BE3C-3CB9-495B-B51E-617772A3FDCA}"/>
    <cellStyle name="40% - Ênfase1 11 2 7" xfId="2465" xr:uid="{B0D59486-56FB-4659-B75A-050F681E835C}"/>
    <cellStyle name="40% - Ênfase1 11 2 7 2" xfId="10742" xr:uid="{5F10E116-A548-4A6B-9A86-6A838153C3CF}"/>
    <cellStyle name="40% - Ênfase1 11 2 7 2 2" xfId="27260" xr:uid="{3BEFC74A-A3C5-4D52-B0CB-79C2E9D97F42}"/>
    <cellStyle name="40% - Ênfase1 11 2 7 3" xfId="19223" xr:uid="{C78EE2B7-FF88-4130-ABA6-5D3653BD6B36}"/>
    <cellStyle name="40% - Ênfase1 11 2 8" xfId="8696" xr:uid="{4CFC1E52-5F00-4B48-A851-DE9240ED42C1}"/>
    <cellStyle name="40% - Ênfase1 11 2 8 2" xfId="25245" xr:uid="{5474F76E-868B-4112-87D1-DEC88D28C3BB}"/>
    <cellStyle name="40% - Ênfase1 11 2 9" xfId="17195" xr:uid="{B0FEEEEE-8A69-4D39-8DBE-05163B3E5DC2}"/>
    <cellStyle name="40% - Ênfase1 11 3" xfId="1422" xr:uid="{7CE5A963-4FD1-44B1-90F8-FCA984A58057}"/>
    <cellStyle name="40% - Ênfase1 11 3 2" xfId="5512" xr:uid="{90ADB770-6D2D-4888-B0DE-B946AD7AEC0A}"/>
    <cellStyle name="40% - Ênfase1 11 3 2 2" xfId="13789" xr:uid="{1430AA2B-561F-4911-9386-0EE8D5CB2267}"/>
    <cellStyle name="40% - Ênfase1 11 3 2 2 2" xfId="30269" xr:uid="{9D760AB5-76E7-4D9F-8089-90516E0695EB}"/>
    <cellStyle name="40% - Ênfase1 11 3 2 3" xfId="22232" xr:uid="{B12BD50B-2576-4A26-9F49-2C7E33ADE999}"/>
    <cellStyle name="40% - Ênfase1 11 3 3" xfId="7537" xr:uid="{8E92B21A-4888-4F99-8E03-508024E0E3D6}"/>
    <cellStyle name="40% - Ênfase1 11 3 3 2" xfId="15814" xr:uid="{3BCDFA1D-7434-4113-A094-6F990E32B9CC}"/>
    <cellStyle name="40% - Ênfase1 11 3 3 2 2" xfId="32269" xr:uid="{7D9054C1-3690-4F4F-9DD8-8F53F85B2FAD}"/>
    <cellStyle name="40% - Ênfase1 11 3 3 3" xfId="24232" xr:uid="{52686E51-F449-429D-9C54-1C4EFD22EF60}"/>
    <cellStyle name="40% - Ênfase1 11 3 4" xfId="3478" xr:uid="{BE45708C-96CF-4D9A-B285-7521693AEB17}"/>
    <cellStyle name="40% - Ênfase1 11 3 4 2" xfId="11755" xr:uid="{D52A8F8A-3A56-4327-870B-6A973561939D}"/>
    <cellStyle name="40% - Ênfase1 11 3 4 2 2" xfId="28265" xr:uid="{8A4106E5-DFAE-4345-AEE0-7A6F24B42212}"/>
    <cellStyle name="40% - Ênfase1 11 3 4 3" xfId="20228" xr:uid="{798D1E4F-597C-4CA7-80D9-3F2F187E0B4C}"/>
    <cellStyle name="40% - Ênfase1 11 3 5" xfId="9706" xr:uid="{727F7866-9ED6-4989-ACB6-4946A366ADF4}"/>
    <cellStyle name="40% - Ênfase1 11 3 5 2" xfId="26250" xr:uid="{823B3CED-C28F-4121-A31B-7620C199CBEE}"/>
    <cellStyle name="40% - Ênfase1 11 3 6" xfId="18211" xr:uid="{C859C888-567D-42F2-8829-FAD0805C11FC}"/>
    <cellStyle name="40% - Ênfase1 11 4" xfId="913" xr:uid="{4909E76B-1426-408B-B0F8-F2364E4F3061}"/>
    <cellStyle name="40% - Ênfase1 11 4 2" xfId="5016" xr:uid="{BF519955-E0FB-4B3A-B75F-36F2E818AF2F}"/>
    <cellStyle name="40% - Ênfase1 11 4 2 2" xfId="13293" xr:uid="{92B09238-DC1C-459A-B43B-81A98F491447}"/>
    <cellStyle name="40% - Ênfase1 11 4 2 2 2" xfId="29773" xr:uid="{00595CBF-4E60-4983-9F2D-63880BA32AF5}"/>
    <cellStyle name="40% - Ênfase1 11 4 2 3" xfId="21736" xr:uid="{496E2E15-E0A2-4FC7-8ABF-9F6C3E80CC77}"/>
    <cellStyle name="40% - Ênfase1 11 4 3" xfId="7041" xr:uid="{ECA91886-2607-4C63-8B7F-C55F80FB183C}"/>
    <cellStyle name="40% - Ênfase1 11 4 3 2" xfId="15318" xr:uid="{8F391C24-8065-4232-A838-423D71E050BE}"/>
    <cellStyle name="40% - Ênfase1 11 4 3 2 2" xfId="31773" xr:uid="{93DEBF23-8DFC-45E8-9FFA-F8736376ED1B}"/>
    <cellStyle name="40% - Ênfase1 11 4 3 3" xfId="23736" xr:uid="{9E6D70F3-9814-480C-A3BB-ACAB6F642342}"/>
    <cellStyle name="40% - Ênfase1 11 4 4" xfId="2973" xr:uid="{B575E55F-E58B-4C56-88B6-B781122DA6DC}"/>
    <cellStyle name="40% - Ênfase1 11 4 4 2" xfId="11250" xr:uid="{0CF64EB7-5D5D-4F84-ADA4-E331081F67E0}"/>
    <cellStyle name="40% - Ênfase1 11 4 4 2 2" xfId="27761" xr:uid="{315F47DB-7C80-4B02-8F25-0B98DD3A48D9}"/>
    <cellStyle name="40% - Ênfase1 11 4 4 3" xfId="19724" xr:uid="{C3792B20-0380-41AD-9953-2F9BE68C386D}"/>
    <cellStyle name="40% - Ênfase1 11 4 5" xfId="9202" xr:uid="{DC0C03F6-9A8B-4DDA-9CF6-3ABFB0BE7DEC}"/>
    <cellStyle name="40% - Ênfase1 11 4 5 2" xfId="25746" xr:uid="{14671710-273D-4F36-8BA6-4180B44B61BA}"/>
    <cellStyle name="40% - Ênfase1 11 4 6" xfId="17704" xr:uid="{BCA59AAA-6CAB-4ACD-8196-98B25910A4D4}"/>
    <cellStyle name="40% - Ênfase1 11 5" xfId="1963" xr:uid="{FA4CC2CA-C754-4DD0-BE44-B1C39F295474}"/>
    <cellStyle name="40% - Ênfase1 11 5 2" xfId="6049" xr:uid="{4E6B59EF-B908-41E6-AC5D-39C959743EA9}"/>
    <cellStyle name="40% - Ênfase1 11 5 2 2" xfId="14326" xr:uid="{448E01C8-A977-44AC-8ACA-091E0815FDC1}"/>
    <cellStyle name="40% - Ênfase1 11 5 2 2 2" xfId="30781" xr:uid="{94E6C4D4-BDDD-4ED9-8562-4177AC0D1040}"/>
    <cellStyle name="40% - Ênfase1 11 5 2 3" xfId="22744" xr:uid="{AA56F273-6803-44EA-84AE-92555AE0784C}"/>
    <cellStyle name="40% - Ênfase1 11 5 3" xfId="8049" xr:uid="{4D46D29B-8A8C-44DB-9892-405D7246A63F}"/>
    <cellStyle name="40% - Ênfase1 11 5 3 2" xfId="16326" xr:uid="{8765BDA7-7784-44E9-B6D0-4F525013137B}"/>
    <cellStyle name="40% - Ênfase1 11 5 3 2 2" xfId="32781" xr:uid="{E5B19586-F87C-4059-B573-D0B681E68B11}"/>
    <cellStyle name="40% - Ênfase1 11 5 3 3" xfId="24744" xr:uid="{F2F4D3EB-E7E8-4FDC-8941-23B5DEE2E446}"/>
    <cellStyle name="40% - Ênfase1 11 5 4" xfId="4016" xr:uid="{AEFCCB8F-12D9-4D8B-8D36-84B14E7878E4}"/>
    <cellStyle name="40% - Ênfase1 11 5 4 2" xfId="12293" xr:uid="{52DE98DD-9556-4576-8411-031CF1FCD145}"/>
    <cellStyle name="40% - Ênfase1 11 5 4 2 2" xfId="28778" xr:uid="{6368980D-80DE-4069-9407-D36A895AEAAB}"/>
    <cellStyle name="40% - Ênfase1 11 5 4 3" xfId="20741" xr:uid="{DFCBA4B9-BDFD-4601-A3C8-45C099DF59DD}"/>
    <cellStyle name="40% - Ênfase1 11 5 5" xfId="10244" xr:uid="{FD4D7346-DED7-48E6-8C98-859FB83CFB71}"/>
    <cellStyle name="40% - Ênfase1 11 5 5 2" xfId="26763" xr:uid="{E84DF847-8F2C-4A3C-B38B-A020F89CC779}"/>
    <cellStyle name="40% - Ênfase1 11 5 6" xfId="18725" xr:uid="{012E606A-D29C-4695-9265-C8738F74444B}"/>
    <cellStyle name="40% - Ênfase1 11 6" xfId="4512" xr:uid="{2C88A298-53E5-4DE8-B8F0-1CAA569E192B}"/>
    <cellStyle name="40% - Ênfase1 11 6 2" xfId="12789" xr:uid="{71409BFE-EC26-44A8-9160-093913D5D5CD}"/>
    <cellStyle name="40% - Ênfase1 11 6 2 2" xfId="29274" xr:uid="{2C14580C-873F-42BD-AF2A-7997F5E63849}"/>
    <cellStyle name="40% - Ênfase1 11 6 3" xfId="21237" xr:uid="{4F2F4169-5F21-497D-8367-C109C8FD9213}"/>
    <cellStyle name="40% - Ênfase1 11 7" xfId="6543" xr:uid="{CE2E924B-F910-4BE8-9ADE-C9B30D6C4609}"/>
    <cellStyle name="40% - Ênfase1 11 7 2" xfId="14820" xr:uid="{A3E2700C-D469-4D83-B8BE-E7D895F72F3F}"/>
    <cellStyle name="40% - Ênfase1 11 7 2 2" xfId="31275" xr:uid="{FABAA044-AE86-4C70-BBE6-6DAA3AB5FC26}"/>
    <cellStyle name="40% - Ênfase1 11 7 3" xfId="23238" xr:uid="{73B98392-CBF3-4178-82C0-9B757B927B65}"/>
    <cellStyle name="40% - Ênfase1 11 8" xfId="2464" xr:uid="{C1130CC0-1A6F-4CD0-BC6C-0C667F651910}"/>
    <cellStyle name="40% - Ênfase1 11 8 2" xfId="10741" xr:uid="{A6FF0CDE-43B2-4D36-B617-87C945A9B7E0}"/>
    <cellStyle name="40% - Ênfase1 11 8 2 2" xfId="27259" xr:uid="{5AB671B0-F736-43F0-918A-7842A3BE8AC0}"/>
    <cellStyle name="40% - Ênfase1 11 8 3" xfId="19222" xr:uid="{1D3454B9-D23E-4600-B897-0A9D2E8EDBB0}"/>
    <cellStyle name="40% - Ênfase1 11 9" xfId="8695" xr:uid="{C3986D06-28C8-4B73-8544-369096A45505}"/>
    <cellStyle name="40% - Ênfase1 11 9 2" xfId="25244" xr:uid="{A062D304-E2B1-4A37-B53C-E6E64111C83F}"/>
    <cellStyle name="40% - Ênfase1 12" xfId="16" xr:uid="{4EBAB66D-5959-486B-9835-4D782EC37B6F}"/>
    <cellStyle name="40% - Ênfase1 12 2" xfId="1124" xr:uid="{D4CAE661-BBA8-4385-81DE-8247BD04CE6C}"/>
    <cellStyle name="40% - Ênfase1 12 2 2" xfId="5216" xr:uid="{C79B01C1-C693-4386-A4A9-5447509DC882}"/>
    <cellStyle name="40% - Ênfase1 12 2 2 2" xfId="13493" xr:uid="{5557C29C-25FD-4B47-BAF1-A0CCD4167039}"/>
    <cellStyle name="40% - Ênfase1 12 2 2 2 2" xfId="29973" xr:uid="{23389841-D72D-4889-9C62-7D02791E35FE}"/>
    <cellStyle name="40% - Ênfase1 12 2 2 3" xfId="21936" xr:uid="{FF4F8CFB-A8F3-4FEC-A5D1-4A8A41FF3A39}"/>
    <cellStyle name="40% - Ênfase1 12 2 3" xfId="7241" xr:uid="{D159A5F9-1EEE-4359-8369-44B1E2D9A197}"/>
    <cellStyle name="40% - Ênfase1 12 2 3 2" xfId="15518" xr:uid="{4B4A67A5-48A3-4A6F-BA2A-51E6D7680504}"/>
    <cellStyle name="40% - Ênfase1 12 2 3 2 2" xfId="31973" xr:uid="{D7212A4F-E94A-4260-9C4E-2C52B6287A20}"/>
    <cellStyle name="40% - Ênfase1 12 2 3 3" xfId="23936" xr:uid="{05F2135B-A197-4EB2-94DF-C03BF0010232}"/>
    <cellStyle name="40% - Ênfase1 12 2 4" xfId="3181" xr:uid="{AEBAB570-9CB7-49EE-81D3-C3731886F014}"/>
    <cellStyle name="40% - Ênfase1 12 2 4 2" xfId="11458" xr:uid="{EB674590-7F47-486D-9830-7A2592127444}"/>
    <cellStyle name="40% - Ênfase1 12 2 4 2 2" xfId="27968" xr:uid="{DE8C95F9-AB38-4579-8F8C-39E944360FDD}"/>
    <cellStyle name="40% - Ênfase1 12 2 4 3" xfId="19931" xr:uid="{7826319D-60BE-4819-AB87-572D73C5ED06}"/>
    <cellStyle name="40% - Ênfase1 12 2 5" xfId="9409" xr:uid="{BB0A6A1F-4CC4-4133-9792-7110DD73CF20}"/>
    <cellStyle name="40% - Ênfase1 12 2 5 2" xfId="25953" xr:uid="{AE3FAD14-C710-413A-BD93-A30BBAC173CC}"/>
    <cellStyle name="40% - Ênfase1 12 2 6" xfId="17913" xr:uid="{8A83B5AB-7316-4814-8D61-C6558EE24694}"/>
    <cellStyle name="40% - Ênfase1 12 3" xfId="616" xr:uid="{902AFBED-AE23-49B1-A82C-A38C8BA5C553}"/>
    <cellStyle name="40% - Ênfase1 12 3 2" xfId="4722" xr:uid="{B5C03DAF-0825-4850-B657-29C05AC3FA66}"/>
    <cellStyle name="40% - Ênfase1 12 3 2 2" xfId="12999" xr:uid="{2D7B5FA9-ABB8-4BE0-8115-5494E478097B}"/>
    <cellStyle name="40% - Ênfase1 12 3 2 2 2" xfId="29479" xr:uid="{3414B860-AAA4-4900-9385-3F8DECA805B0}"/>
    <cellStyle name="40% - Ênfase1 12 3 2 3" xfId="21442" xr:uid="{3CD5A013-C5AE-4A53-98E8-4FDD3634E975}"/>
    <cellStyle name="40% - Ênfase1 12 3 3" xfId="6747" xr:uid="{1CE0A126-B187-45FB-B2EF-274D6299C70E}"/>
    <cellStyle name="40% - Ênfase1 12 3 3 2" xfId="15024" xr:uid="{1AC74E23-2900-4D19-A55B-B4DDDA34C3B6}"/>
    <cellStyle name="40% - Ênfase1 12 3 3 2 2" xfId="31479" xr:uid="{12945B00-D692-4500-9326-E16354B0C0E1}"/>
    <cellStyle name="40% - Ênfase1 12 3 3 3" xfId="23442" xr:uid="{FCB667E9-D256-46D5-9EEC-868EACE3BEF6}"/>
    <cellStyle name="40% - Ênfase1 12 3 4" xfId="2677" xr:uid="{67299F03-0802-4D1D-98F6-DAB583DF9D49}"/>
    <cellStyle name="40% - Ênfase1 12 3 4 2" xfId="10954" xr:uid="{EFCA250B-D173-4935-984A-F2CC551B21F6}"/>
    <cellStyle name="40% - Ênfase1 12 3 4 2 2" xfId="27465" xr:uid="{7EE71FB7-7921-479B-A91F-6CE067E145DD}"/>
    <cellStyle name="40% - Ênfase1 12 3 4 3" xfId="19428" xr:uid="{3DD08F66-467E-4771-8490-BF36F209B1D5}"/>
    <cellStyle name="40% - Ênfase1 12 3 5" xfId="8906" xr:uid="{BBFD3E2B-801E-4230-85E9-2084E216B886}"/>
    <cellStyle name="40% - Ênfase1 12 3 5 2" xfId="25450" xr:uid="{174D8C38-458A-423D-960A-F28AEBF2661F}"/>
    <cellStyle name="40% - Ênfase1 12 3 6" xfId="17407" xr:uid="{2CA79452-B45B-49CE-9196-D3BD66E1732B}"/>
    <cellStyle name="40% - Ênfase1 12 4" xfId="1668" xr:uid="{FBD5154F-D0FB-4F6A-9237-64584AADB331}"/>
    <cellStyle name="40% - Ênfase1 12 4 2" xfId="5755" xr:uid="{9E058282-3D61-4636-95DA-873E493A12EC}"/>
    <cellStyle name="40% - Ênfase1 12 4 2 2" xfId="14032" xr:uid="{F91EAF57-B08F-4390-A669-832CB11A5B14}"/>
    <cellStyle name="40% - Ênfase1 12 4 2 2 2" xfId="30487" xr:uid="{D2329571-C646-4DD8-B324-5DECBCB9534B}"/>
    <cellStyle name="40% - Ênfase1 12 4 2 3" xfId="22450" xr:uid="{49ADE08B-1CD1-47EA-8805-7BD483B1498F}"/>
    <cellStyle name="40% - Ênfase1 12 4 3" xfId="7755" xr:uid="{D9A9E8DD-B21D-4EDD-822A-E33D0CB63317}"/>
    <cellStyle name="40% - Ênfase1 12 4 3 2" xfId="16032" xr:uid="{25F19D40-6299-4FD5-8EF7-0745CE95CAA0}"/>
    <cellStyle name="40% - Ênfase1 12 4 3 2 2" xfId="32487" xr:uid="{24ED1E32-D12B-43B1-8806-C9BEB99D6929}"/>
    <cellStyle name="40% - Ênfase1 12 4 3 3" xfId="24450" xr:uid="{C1B72D27-FAB1-4C76-BE52-9C785BC09C5B}"/>
    <cellStyle name="40% - Ênfase1 12 4 4" xfId="3721" xr:uid="{0A8EB057-1EFE-468A-B3A9-DC14E523B71F}"/>
    <cellStyle name="40% - Ênfase1 12 4 4 2" xfId="11998" xr:uid="{2DC2DE4D-5058-47CB-90ED-3E0E7FB30B38}"/>
    <cellStyle name="40% - Ênfase1 12 4 4 2 2" xfId="28483" xr:uid="{231B6E5E-AF46-4B7A-ACDC-8488049BECF0}"/>
    <cellStyle name="40% - Ênfase1 12 4 4 3" xfId="20446" xr:uid="{84754229-F956-4697-AE7D-5E3B5262F54E}"/>
    <cellStyle name="40% - Ênfase1 12 4 5" xfId="9949" xr:uid="{20FC71F4-7432-41EE-99FC-3FDE48E57290}"/>
    <cellStyle name="40% - Ênfase1 12 4 5 2" xfId="26468" xr:uid="{7E51B160-B5DA-41EF-B18E-6978B85F20C4}"/>
    <cellStyle name="40% - Ênfase1 12 4 6" xfId="18430" xr:uid="{4F16DCD9-5CF5-4555-ABDD-D2326322E2BF}"/>
    <cellStyle name="40% - Ênfase1 12 5" xfId="4218" xr:uid="{00D74223-38A4-4C77-9D40-AF4D7C33AD39}"/>
    <cellStyle name="40% - Ênfase1 12 5 2" xfId="12495" xr:uid="{2C24AB0B-D550-4EE1-AA2C-F949C1CF388C}"/>
    <cellStyle name="40% - Ênfase1 12 5 2 2" xfId="28980" xr:uid="{03B4FADD-16AD-422F-839A-9F23F3100112}"/>
    <cellStyle name="40% - Ênfase1 12 5 3" xfId="20943" xr:uid="{2A83DF81-7087-4F4A-98B8-4DEFBEF1A158}"/>
    <cellStyle name="40% - Ênfase1 12 6" xfId="6249" xr:uid="{36459E2D-F075-41E0-9B71-79DC890C12CB}"/>
    <cellStyle name="40% - Ênfase1 12 6 2" xfId="14526" xr:uid="{1A73476F-592C-4472-9864-286FFC82DB8A}"/>
    <cellStyle name="40% - Ênfase1 12 6 2 2" xfId="30981" xr:uid="{60D2AA34-32C2-4A81-8AC1-C4863B795DBB}"/>
    <cellStyle name="40% - Ênfase1 12 6 3" xfId="22944" xr:uid="{6A0D9E90-C414-4742-AE33-0DC3C546933D}"/>
    <cellStyle name="40% - Ênfase1 12 7" xfId="2168" xr:uid="{63E4CEAC-C49C-4F96-B6E8-3B318D21A028}"/>
    <cellStyle name="40% - Ênfase1 12 7 2" xfId="10445" xr:uid="{FE9ACA00-DD2D-4E53-85B5-75F04CD8A430}"/>
    <cellStyle name="40% - Ênfase1 12 7 2 2" xfId="26964" xr:uid="{A23C2C15-91A4-441B-A912-8037A126C141}"/>
    <cellStyle name="40% - Ênfase1 12 7 3" xfId="18927" xr:uid="{64A66670-07A1-40CB-8428-D185F76C01EB}"/>
    <cellStyle name="40% - Ênfase1 12 8" xfId="8400" xr:uid="{CE482856-3850-4A3F-83A5-72165716E5BE}"/>
    <cellStyle name="40% - Ênfase1 12 8 2" xfId="24949" xr:uid="{E1BAAAD1-0005-473A-98E6-8C5A48E49A49}"/>
    <cellStyle name="40% - Ênfase1 12 9" xfId="16896" xr:uid="{E7184AA2-CA55-4F62-A80E-B687BF6613AB}"/>
    <cellStyle name="40% - Ênfase1 13" xfId="339" xr:uid="{2A7B9769-BEBF-4A94-89F5-78797B253890}"/>
    <cellStyle name="40% - Ênfase1 13 2" xfId="1424" xr:uid="{A382A456-B3E0-4C5C-A06B-EA772D8C8339}"/>
    <cellStyle name="40% - Ênfase1 13 2 2" xfId="5514" xr:uid="{162A6AFD-DA50-4E7C-AE66-23DA273621F6}"/>
    <cellStyle name="40% - Ênfase1 13 2 2 2" xfId="13791" xr:uid="{FD61B38B-B545-4436-A9B1-7B21DA411907}"/>
    <cellStyle name="40% - Ênfase1 13 2 2 2 2" xfId="30271" xr:uid="{3390BDA3-AEDF-4F28-8340-69E9C798D52F}"/>
    <cellStyle name="40% - Ênfase1 13 2 2 3" xfId="22234" xr:uid="{EA610F14-5F69-4E0B-839D-3133D0E3C844}"/>
    <cellStyle name="40% - Ênfase1 13 2 3" xfId="7539" xr:uid="{4B86D391-F61B-4AEF-A96F-207A940B4D02}"/>
    <cellStyle name="40% - Ênfase1 13 2 3 2" xfId="15816" xr:uid="{66BBEFB6-45A6-4EC3-B18C-E492F1847B1E}"/>
    <cellStyle name="40% - Ênfase1 13 2 3 2 2" xfId="32271" xr:uid="{17111FB9-44D0-4526-A511-ACB5B04796AB}"/>
    <cellStyle name="40% - Ênfase1 13 2 3 3" xfId="24234" xr:uid="{29897BDA-0AB8-4D52-BC32-41794CB4796B}"/>
    <cellStyle name="40% - Ênfase1 13 2 4" xfId="3480" xr:uid="{A95BEBC8-7A79-4D52-B6E5-C9A5BA6985B7}"/>
    <cellStyle name="40% - Ênfase1 13 2 4 2" xfId="11757" xr:uid="{C2BDFBAF-4751-412D-B580-6158AE3156A3}"/>
    <cellStyle name="40% - Ênfase1 13 2 4 2 2" xfId="28267" xr:uid="{38B56105-EE91-4384-B98A-032963173249}"/>
    <cellStyle name="40% - Ênfase1 13 2 4 3" xfId="20230" xr:uid="{0DD84FA0-5403-408F-9A59-A04348AAAA42}"/>
    <cellStyle name="40% - Ênfase1 13 2 5" xfId="9708" xr:uid="{421449CD-0C07-497F-82BB-98205F05791B}"/>
    <cellStyle name="40% - Ênfase1 13 2 5 2" xfId="26252" xr:uid="{7C6021CE-562A-44EE-A55C-22A55F7EA2E1}"/>
    <cellStyle name="40% - Ênfase1 13 2 6" xfId="18213" xr:uid="{FFF5A2BA-9321-45DB-BCC6-90B9544B2F26}"/>
    <cellStyle name="40% - Ênfase1 13 3" xfId="915" xr:uid="{9778622A-C94F-4F8D-A0ED-573BC9A58AB0}"/>
    <cellStyle name="40% - Ênfase1 13 3 2" xfId="5018" xr:uid="{C53AAADE-328E-4B8F-869A-12CE04C3C500}"/>
    <cellStyle name="40% - Ênfase1 13 3 2 2" xfId="13295" xr:uid="{A1CDBB17-507C-4850-8556-AACFFC87C5E0}"/>
    <cellStyle name="40% - Ênfase1 13 3 2 2 2" xfId="29775" xr:uid="{DFC4650E-C72E-428E-8F44-E53CE233F945}"/>
    <cellStyle name="40% - Ênfase1 13 3 2 3" xfId="21738" xr:uid="{6E2F0992-4C45-419B-8047-6BEBFD0BAFD8}"/>
    <cellStyle name="40% - Ênfase1 13 3 3" xfId="7043" xr:uid="{064B8B82-2B21-4E56-8892-4BF81A069739}"/>
    <cellStyle name="40% - Ênfase1 13 3 3 2" xfId="15320" xr:uid="{E605AB64-7C4B-46D6-915A-4C75D8983CE3}"/>
    <cellStyle name="40% - Ênfase1 13 3 3 2 2" xfId="31775" xr:uid="{A1CDCAA0-5A92-4CA0-9C3D-DBAEF4503263}"/>
    <cellStyle name="40% - Ênfase1 13 3 3 3" xfId="23738" xr:uid="{5C370340-E8D3-4BB8-94CE-DCBEC4F9E2D6}"/>
    <cellStyle name="40% - Ênfase1 13 3 4" xfId="2975" xr:uid="{BA03EB1F-FB56-469A-92FA-2D8FAF5D2B71}"/>
    <cellStyle name="40% - Ênfase1 13 3 4 2" xfId="11252" xr:uid="{B84C404B-6AC0-4CE5-AFD0-968AA845DF3C}"/>
    <cellStyle name="40% - Ênfase1 13 3 4 2 2" xfId="27763" xr:uid="{618DDA63-B045-4513-8F65-67F7A3CC0E8E}"/>
    <cellStyle name="40% - Ênfase1 13 3 4 3" xfId="19726" xr:uid="{36F6E5D3-BFC9-4EA5-92B1-2785A9A3441C}"/>
    <cellStyle name="40% - Ênfase1 13 3 5" xfId="9204" xr:uid="{B6A1270C-C239-4FC0-9D33-08D9C082624F}"/>
    <cellStyle name="40% - Ênfase1 13 3 5 2" xfId="25748" xr:uid="{0D06C5FF-F750-4743-924C-F9932634937A}"/>
    <cellStyle name="40% - Ênfase1 13 3 6" xfId="17706" xr:uid="{606B4D0A-CD15-4C4B-A590-C5E77759688F}"/>
    <cellStyle name="40% - Ênfase1 13 4" xfId="1965" xr:uid="{A5179633-AA42-4622-A717-7AEF5CDC00FC}"/>
    <cellStyle name="40% - Ênfase1 13 4 2" xfId="6051" xr:uid="{B3A8FCD0-E303-4270-AA4D-B00EA5221F1D}"/>
    <cellStyle name="40% - Ênfase1 13 4 2 2" xfId="14328" xr:uid="{E93F46C5-0F8D-4F96-A651-6FA3A7A6BE30}"/>
    <cellStyle name="40% - Ênfase1 13 4 2 2 2" xfId="30783" xr:uid="{C111C0D5-F4AD-4A1C-BA17-9713427C58F2}"/>
    <cellStyle name="40% - Ênfase1 13 4 2 3" xfId="22746" xr:uid="{D1A3873E-8BD2-4A06-85C6-073E0F5142C5}"/>
    <cellStyle name="40% - Ênfase1 13 4 3" xfId="8051" xr:uid="{C04D0CD4-7203-4B7F-9FDB-7C6585824579}"/>
    <cellStyle name="40% - Ênfase1 13 4 3 2" xfId="16328" xr:uid="{5749A38D-2BB8-445F-B082-846CA27E65DC}"/>
    <cellStyle name="40% - Ênfase1 13 4 3 2 2" xfId="32783" xr:uid="{1011CD95-1566-4F65-BAE1-2C43F231B3A2}"/>
    <cellStyle name="40% - Ênfase1 13 4 3 3" xfId="24746" xr:uid="{01A4B3C4-C42B-421C-AAAC-7B765FF7A2C5}"/>
    <cellStyle name="40% - Ênfase1 13 4 4" xfId="4018" xr:uid="{72224718-1A86-409B-8232-B2ED5A1C3EBB}"/>
    <cellStyle name="40% - Ênfase1 13 4 4 2" xfId="12295" xr:uid="{D164532D-9C32-447C-9158-67E238C18FC0}"/>
    <cellStyle name="40% - Ênfase1 13 4 4 2 2" xfId="28780" xr:uid="{D99C6642-A16F-438A-AB16-F4B957E17C34}"/>
    <cellStyle name="40% - Ênfase1 13 4 4 3" xfId="20743" xr:uid="{154258C7-5F74-4221-B636-D1FB9C63343F}"/>
    <cellStyle name="40% - Ênfase1 13 4 5" xfId="10246" xr:uid="{D7F3AD25-88F4-43B3-B461-EE9DE7F246BA}"/>
    <cellStyle name="40% - Ênfase1 13 4 5 2" xfId="26765" xr:uid="{EFEA1A37-83F8-45E6-9CD4-EF5FA50209C6}"/>
    <cellStyle name="40% - Ênfase1 13 4 6" xfId="18727" xr:uid="{74ADCEE8-2E65-4BEC-B0CC-9E41B5F66AD5}"/>
    <cellStyle name="40% - Ênfase1 13 5" xfId="4514" xr:uid="{45E7DDEE-DE54-4868-B1F7-31014382C2DA}"/>
    <cellStyle name="40% - Ênfase1 13 5 2" xfId="12791" xr:uid="{13182E16-5845-4EED-816D-41ED6FEC8413}"/>
    <cellStyle name="40% - Ênfase1 13 5 2 2" xfId="29276" xr:uid="{B0E04B9F-904A-423C-8999-D2DFAF431462}"/>
    <cellStyle name="40% - Ênfase1 13 5 3" xfId="21239" xr:uid="{C1C8C081-8216-4993-9FC6-3B419F6D6053}"/>
    <cellStyle name="40% - Ênfase1 13 6" xfId="6545" xr:uid="{F4FA0191-6961-4C59-BF53-4FACA07EE5F7}"/>
    <cellStyle name="40% - Ênfase1 13 6 2" xfId="14822" xr:uid="{5C0E07E3-7098-4401-9724-D6951A060410}"/>
    <cellStyle name="40% - Ênfase1 13 6 2 2" xfId="31277" xr:uid="{B30E0908-3A66-4C8C-AE70-9C085947ED92}"/>
    <cellStyle name="40% - Ênfase1 13 6 3" xfId="23240" xr:uid="{1C898D8E-E211-41EA-B32D-0F2377DC663A}"/>
    <cellStyle name="40% - Ênfase1 13 7" xfId="2466" xr:uid="{4057D793-DACE-4A91-840F-0455A5D8B5F2}"/>
    <cellStyle name="40% - Ênfase1 13 7 2" xfId="10743" xr:uid="{B4118B53-ABB9-47E0-86BE-EE08F85581BA}"/>
    <cellStyle name="40% - Ênfase1 13 7 2 2" xfId="27261" xr:uid="{36954574-E3A7-4881-B08F-C4DACDA0D581}"/>
    <cellStyle name="40% - Ênfase1 13 7 3" xfId="19224" xr:uid="{A722027D-E22D-46D4-A2FF-25F20B103BF6}"/>
    <cellStyle name="40% - Ênfase1 13 8" xfId="8697" xr:uid="{BBC11F8A-FE02-4294-8D31-E08E4FDF3BA5}"/>
    <cellStyle name="40% - Ênfase1 13 8 2" xfId="25246" xr:uid="{F835589F-9333-4429-9AC1-7A95A71D8CF4}"/>
    <cellStyle name="40% - Ênfase1 13 9" xfId="17196" xr:uid="{CE86D214-1D3D-445E-9EDE-32240A60DE79}"/>
    <cellStyle name="40% - Ênfase1 14" xfId="342" xr:uid="{80F3C7F1-1940-4333-9C27-55EF429B2E05}"/>
    <cellStyle name="40% - Ênfase1 14 2" xfId="1427" xr:uid="{CD4C60F3-30CF-44E2-AEF8-C95B3D8C07C0}"/>
    <cellStyle name="40% - Ênfase1 14 2 2" xfId="5517" xr:uid="{B7A9C667-7EB1-4E29-B544-B2AD8630E9C8}"/>
    <cellStyle name="40% - Ênfase1 14 2 2 2" xfId="13794" xr:uid="{707A31B9-5F2A-41B8-8A22-98E2929F6C1C}"/>
    <cellStyle name="40% - Ênfase1 14 2 2 2 2" xfId="30273" xr:uid="{80B4A75B-87D4-4433-A3D7-B7E2ACB74DCC}"/>
    <cellStyle name="40% - Ênfase1 14 2 2 3" xfId="22236" xr:uid="{AF35435E-3AA3-499D-B147-F93EF9FE1258}"/>
    <cellStyle name="40% - Ênfase1 14 2 3" xfId="7541" xr:uid="{075D80BB-E8B3-45F0-964E-05B89E724221}"/>
    <cellStyle name="40% - Ênfase1 14 2 3 2" xfId="15818" xr:uid="{AD34E03E-FCAF-4594-8F7E-6EBD0CEAC427}"/>
    <cellStyle name="40% - Ênfase1 14 2 3 2 2" xfId="32273" xr:uid="{BFBAC438-67D9-4561-8E73-7495B658630B}"/>
    <cellStyle name="40% - Ênfase1 14 2 3 3" xfId="24236" xr:uid="{D018AD20-1447-4CF3-86FC-40FE89305F69}"/>
    <cellStyle name="40% - Ênfase1 14 2 4" xfId="3483" xr:uid="{B5609C68-1947-4EAF-B48F-06AE49AD9D60}"/>
    <cellStyle name="40% - Ênfase1 14 2 4 2" xfId="11760" xr:uid="{B3BE1906-147D-4C1A-B3E1-AF49AA1C2ECE}"/>
    <cellStyle name="40% - Ênfase1 14 2 4 2 2" xfId="28269" xr:uid="{72F91AF6-F2E5-444F-AE84-3F6C9B2B12E6}"/>
    <cellStyle name="40% - Ênfase1 14 2 4 3" xfId="20232" xr:uid="{BDB7FFBB-627C-4699-BC97-8D2CA31D3F85}"/>
    <cellStyle name="40% - Ênfase1 14 2 5" xfId="9711" xr:uid="{11F7FDD1-E2B6-439C-AA35-F45797230062}"/>
    <cellStyle name="40% - Ênfase1 14 2 5 2" xfId="26254" xr:uid="{84215E74-6B55-4603-9B76-2FFA90548C2A}"/>
    <cellStyle name="40% - Ênfase1 14 2 6" xfId="18215" xr:uid="{164BAFCC-65B3-4CB8-8AC8-BCDD17E5B2C3}"/>
    <cellStyle name="40% - Ênfase1 14 3" xfId="917" xr:uid="{D59CDE1F-3B5C-4A62-9036-651E5BE4D815}"/>
    <cellStyle name="40% - Ênfase1 14 3 2" xfId="5020" xr:uid="{D11436C8-FE68-41B2-968B-DC6D8FA5FC44}"/>
    <cellStyle name="40% - Ênfase1 14 3 2 2" xfId="13297" xr:uid="{B5708A25-9393-4BE6-9AE9-E3A7855BBC1D}"/>
    <cellStyle name="40% - Ênfase1 14 3 2 2 2" xfId="29777" xr:uid="{E6DF2E13-D712-4574-984F-C77BFF172FE6}"/>
    <cellStyle name="40% - Ênfase1 14 3 2 3" xfId="21740" xr:uid="{3D2149F3-FBD7-433A-9F3F-163BF48C378E}"/>
    <cellStyle name="40% - Ênfase1 14 3 3" xfId="7045" xr:uid="{3D3BF5B3-70FB-4361-B71C-8E0897EE818E}"/>
    <cellStyle name="40% - Ênfase1 14 3 3 2" xfId="15322" xr:uid="{2B7C8B22-3386-4A98-B2C2-F065D08E1672}"/>
    <cellStyle name="40% - Ênfase1 14 3 3 2 2" xfId="31777" xr:uid="{2EBFAD4F-6499-406E-B9A5-8F8A80210A2C}"/>
    <cellStyle name="40% - Ênfase1 14 3 3 3" xfId="23740" xr:uid="{E920C884-BB7C-4828-AF27-5E2B4F511828}"/>
    <cellStyle name="40% - Ênfase1 14 3 4" xfId="2977" xr:uid="{A88BD01F-2060-4109-A8B2-D8B416648111}"/>
    <cellStyle name="40% - Ênfase1 14 3 4 2" xfId="11254" xr:uid="{FFAB9AB6-4F37-40ED-B729-1DF619F6052C}"/>
    <cellStyle name="40% - Ênfase1 14 3 4 2 2" xfId="27765" xr:uid="{FCB97095-F3B5-40DC-8C7C-930366F975FD}"/>
    <cellStyle name="40% - Ênfase1 14 3 4 3" xfId="19728" xr:uid="{063AB011-37D9-4944-BAF6-24D67D9C96E2}"/>
    <cellStyle name="40% - Ênfase1 14 3 5" xfId="9206" xr:uid="{8AC5357B-7787-4BF2-BB9A-E0D957AA4A09}"/>
    <cellStyle name="40% - Ênfase1 14 3 5 2" xfId="25750" xr:uid="{2812BBFD-B172-4CF5-A545-6A5E2E4B2BB5}"/>
    <cellStyle name="40% - Ênfase1 14 3 6" xfId="17708" xr:uid="{BC4A69FD-5165-4AF0-97E6-D07BFE1BA30D}"/>
    <cellStyle name="40% - Ênfase1 14 4" xfId="1967" xr:uid="{093044C4-B0D1-4DC8-95B9-F26206F9DE51}"/>
    <cellStyle name="40% - Ênfase1 14 4 2" xfId="6053" xr:uid="{D1BF5A7B-008A-48BC-A4E8-941A9A8C289D}"/>
    <cellStyle name="40% - Ênfase1 14 4 2 2" xfId="14330" xr:uid="{ADD4E468-D604-4A4B-839A-885A0BBE775C}"/>
    <cellStyle name="40% - Ênfase1 14 4 2 2 2" xfId="30785" xr:uid="{EDD061F0-3247-4A82-A188-57D65BCADA04}"/>
    <cellStyle name="40% - Ênfase1 14 4 2 3" xfId="22748" xr:uid="{132DD983-BBDC-4804-B168-7C6AB3D23061}"/>
    <cellStyle name="40% - Ênfase1 14 4 3" xfId="8053" xr:uid="{E635EDA9-A27A-4B82-B7BE-ADF2A3619792}"/>
    <cellStyle name="40% - Ênfase1 14 4 3 2" xfId="16330" xr:uid="{F7DE3BB7-56D8-41A0-B3AC-B83E2C8F0CD0}"/>
    <cellStyle name="40% - Ênfase1 14 4 3 2 2" xfId="32785" xr:uid="{727B3611-6C30-4DEA-A1E1-98708EB5BFCA}"/>
    <cellStyle name="40% - Ênfase1 14 4 3 3" xfId="24748" xr:uid="{CDB3037D-B375-49CC-9F8F-EEC81AA9D38B}"/>
    <cellStyle name="40% - Ênfase1 14 4 4" xfId="4020" xr:uid="{F5FEA719-09C5-425F-AB9D-5C403343EDEB}"/>
    <cellStyle name="40% - Ênfase1 14 4 4 2" xfId="12297" xr:uid="{53A4AEBD-6F92-49DC-A403-BF5737240FCF}"/>
    <cellStyle name="40% - Ênfase1 14 4 4 2 2" xfId="28782" xr:uid="{82BB28A0-6A83-401F-B982-61568C658C0F}"/>
    <cellStyle name="40% - Ênfase1 14 4 4 3" xfId="20745" xr:uid="{6C249BE2-3EA4-473F-BC24-B4ABF4E35FFD}"/>
    <cellStyle name="40% - Ênfase1 14 4 5" xfId="10248" xr:uid="{A6F69AD5-CF6C-4201-99D4-398B11DD4DE6}"/>
    <cellStyle name="40% - Ênfase1 14 4 5 2" xfId="26767" xr:uid="{C396D72E-E9F3-440C-95A0-D573E69AF8BB}"/>
    <cellStyle name="40% - Ênfase1 14 4 6" xfId="18729" xr:uid="{0EE1DE94-FD24-4E2B-AFA8-E91FE808F15F}"/>
    <cellStyle name="40% - Ênfase1 14 5" xfId="4517" xr:uid="{A0E4AC3D-D776-4F19-9D7A-0B3B6039FC49}"/>
    <cellStyle name="40% - Ênfase1 14 5 2" xfId="12794" xr:uid="{85E758FF-6266-456F-9E81-934AADF1C54D}"/>
    <cellStyle name="40% - Ênfase1 14 5 2 2" xfId="29278" xr:uid="{2D842F71-2CB6-4B77-9D3D-DBD50BDEAF8A}"/>
    <cellStyle name="40% - Ênfase1 14 5 3" xfId="21241" xr:uid="{EA3A9A5D-27C4-4E7F-A7C5-D737C255DA0B}"/>
    <cellStyle name="40% - Ênfase1 14 6" xfId="6547" xr:uid="{95D0FED9-6973-483B-B8B9-4A60C571E7FF}"/>
    <cellStyle name="40% - Ênfase1 14 6 2" xfId="14824" xr:uid="{16ED427B-83CD-43B4-9777-8FD41F85DD60}"/>
    <cellStyle name="40% - Ênfase1 14 6 2 2" xfId="31279" xr:uid="{AC93BE37-99E1-479E-88A5-758BAAD0E2D7}"/>
    <cellStyle name="40% - Ênfase1 14 6 3" xfId="23242" xr:uid="{6620B84C-FFD0-4429-AF37-3CEF4B3442CD}"/>
    <cellStyle name="40% - Ênfase1 14 7" xfId="2469" xr:uid="{A6131EC2-5C70-465C-851D-6095143BBD61}"/>
    <cellStyle name="40% - Ênfase1 14 7 2" xfId="10746" xr:uid="{9747090F-6494-4CDD-B339-AD95A8B72BFE}"/>
    <cellStyle name="40% - Ênfase1 14 7 2 2" xfId="27263" xr:uid="{FC30E65B-1992-4566-B437-016FF241734A}"/>
    <cellStyle name="40% - Ênfase1 14 7 3" xfId="19226" xr:uid="{B608BB4A-C290-477C-8A31-33B9788577C8}"/>
    <cellStyle name="40% - Ênfase1 14 8" xfId="8700" xr:uid="{FF72185C-D526-48C3-B1F9-ADBE5D9FC78D}"/>
    <cellStyle name="40% - Ênfase1 14 8 2" xfId="25248" xr:uid="{7F90C155-E893-4C33-8BBF-913D9A6A2E31}"/>
    <cellStyle name="40% - Ênfase1 14 9" xfId="17198" xr:uid="{84C8EF9F-6714-4541-89A1-44ABDF7FEE6D}"/>
    <cellStyle name="40% - Ênfase1 15" xfId="74" xr:uid="{0A15C0FA-E3DD-48D3-942B-62460BEBBD7D}"/>
    <cellStyle name="40% - Ênfase1 15 2" xfId="1171" xr:uid="{F7CE957D-FD67-4DCA-AA3D-6680DA07B3D8}"/>
    <cellStyle name="40% - Ênfase1 15 2 2" xfId="5263" xr:uid="{B0928039-1BA1-4334-B5D3-3586999F9211}"/>
    <cellStyle name="40% - Ênfase1 15 2 2 2" xfId="13540" xr:uid="{2F925705-357F-40BD-9F6F-2B33A3DAEF26}"/>
    <cellStyle name="40% - Ênfase1 15 2 2 2 2" xfId="30020" xr:uid="{5C8DCDBD-4357-4608-8071-79E3C88F0148}"/>
    <cellStyle name="40% - Ênfase1 15 2 2 3" xfId="21983" xr:uid="{334FC73A-4EB0-4C6F-8A10-350B9F0346EA}"/>
    <cellStyle name="40% - Ênfase1 15 2 3" xfId="7288" xr:uid="{C007F694-0491-4F65-B92A-60FF1C246E03}"/>
    <cellStyle name="40% - Ênfase1 15 2 3 2" xfId="15565" xr:uid="{23C3C87D-8C7F-4C5D-A4F4-D24999177D7B}"/>
    <cellStyle name="40% - Ênfase1 15 2 3 2 2" xfId="32020" xr:uid="{E147DA89-8B52-4C51-9D57-57E1170B64CF}"/>
    <cellStyle name="40% - Ênfase1 15 2 3 3" xfId="23983" xr:uid="{47E2FA9E-0A15-4BEC-B1C9-991C70DAF6F2}"/>
    <cellStyle name="40% - Ênfase1 15 2 4" xfId="3228" xr:uid="{8A5C5ADC-BB19-4824-8EF7-6F084330BB24}"/>
    <cellStyle name="40% - Ênfase1 15 2 4 2" xfId="11505" xr:uid="{F80AA135-3DC6-4E77-89E9-90C940E0CEF7}"/>
    <cellStyle name="40% - Ênfase1 15 2 4 2 2" xfId="28015" xr:uid="{1914A9D9-FD88-4D4C-B1A3-89A4EFE57240}"/>
    <cellStyle name="40% - Ênfase1 15 2 4 3" xfId="19978" xr:uid="{828F2B9A-C8AB-4243-A208-7AF4F705FABD}"/>
    <cellStyle name="40% - Ênfase1 15 2 5" xfId="9456" xr:uid="{8A41D1E5-45EA-49CB-8642-AF6A2333229B}"/>
    <cellStyle name="40% - Ênfase1 15 2 5 2" xfId="26000" xr:uid="{F9F78B97-9317-4F4B-AFE0-D25E77C6ABF3}"/>
    <cellStyle name="40% - Ênfase1 15 2 6" xfId="17960" xr:uid="{B62351C6-7648-4C73-8EFC-F46E36B2D022}"/>
    <cellStyle name="40% - Ênfase1 15 3" xfId="661" xr:uid="{4FB7AA79-4A74-45CD-AD75-B081ECFB3590}"/>
    <cellStyle name="40% - Ênfase1 15 3 2" xfId="4767" xr:uid="{EBC47A13-AE5E-475A-A880-C91C4CE65E50}"/>
    <cellStyle name="40% - Ênfase1 15 3 2 2" xfId="13044" xr:uid="{56754402-D67E-461E-97F4-E555921ED239}"/>
    <cellStyle name="40% - Ênfase1 15 3 2 2 2" xfId="29524" xr:uid="{A64D5FE7-D7BA-4CF0-A8DB-9BDEBA7FC4E1}"/>
    <cellStyle name="40% - Ênfase1 15 3 2 3" xfId="21487" xr:uid="{7E6B0221-0F4E-4494-A592-E774C550509A}"/>
    <cellStyle name="40% - Ênfase1 15 3 3" xfId="6792" xr:uid="{D04AC6D7-3ADD-4D2F-A6C0-9BD8CA989B2A}"/>
    <cellStyle name="40% - Ênfase1 15 3 3 2" xfId="15069" xr:uid="{DD4F936C-E50D-46B3-985A-9A2180315D53}"/>
    <cellStyle name="40% - Ênfase1 15 3 3 2 2" xfId="31524" xr:uid="{4EC43167-D57F-463C-8B90-D014B68A1483}"/>
    <cellStyle name="40% - Ênfase1 15 3 3 3" xfId="23487" xr:uid="{314C6935-D25C-4908-A345-27FA112858E1}"/>
    <cellStyle name="40% - Ênfase1 15 3 4" xfId="2722" xr:uid="{03C698E9-7CCD-4741-B6FC-22038CEA428C}"/>
    <cellStyle name="40% - Ênfase1 15 3 4 2" xfId="10999" xr:uid="{859D544B-6A7F-4240-BC91-AF9C30057988}"/>
    <cellStyle name="40% - Ênfase1 15 3 4 2 2" xfId="27510" xr:uid="{4A7F4EC9-96BE-426B-AB72-78E64C781F13}"/>
    <cellStyle name="40% - Ênfase1 15 3 4 3" xfId="19473" xr:uid="{56FB66E9-BFFE-41C7-A24E-225662A8DEE9}"/>
    <cellStyle name="40% - Ênfase1 15 3 5" xfId="8951" xr:uid="{80A23E20-43EF-4854-8162-1476D217FE82}"/>
    <cellStyle name="40% - Ênfase1 15 3 5 2" xfId="25495" xr:uid="{AF7086BE-B3AF-4EA2-9D31-26A6FE728AA2}"/>
    <cellStyle name="40% - Ênfase1 15 3 6" xfId="17452" xr:uid="{83756B42-2B47-44B1-AFE6-9E86BECBFEB2}"/>
    <cellStyle name="40% - Ênfase1 15 4" xfId="1713" xr:uid="{51D5B2EE-C9A5-4E2D-8B87-D66ADD6B84FF}"/>
    <cellStyle name="40% - Ênfase1 15 4 2" xfId="5800" xr:uid="{7BDDCB04-E0A8-495D-83AF-8020C3598326}"/>
    <cellStyle name="40% - Ênfase1 15 4 2 2" xfId="14077" xr:uid="{60E38CD1-CA67-4856-A6C4-94EE6629D1C5}"/>
    <cellStyle name="40% - Ênfase1 15 4 2 2 2" xfId="30532" xr:uid="{5E22A495-3A74-40B7-B2B6-75EBD9B9720A}"/>
    <cellStyle name="40% - Ênfase1 15 4 2 3" xfId="22495" xr:uid="{FC8CFFC6-67D8-4F91-8630-FF55E42DB3DD}"/>
    <cellStyle name="40% - Ênfase1 15 4 3" xfId="7800" xr:uid="{AC3396FC-70C3-47E5-8F73-4527453DA75A}"/>
    <cellStyle name="40% - Ênfase1 15 4 3 2" xfId="16077" xr:uid="{B1EC03AB-B267-4236-AC0D-46A9A8F77C49}"/>
    <cellStyle name="40% - Ênfase1 15 4 3 2 2" xfId="32532" xr:uid="{4D1F203C-A101-46B2-B5E5-A920D5D46681}"/>
    <cellStyle name="40% - Ênfase1 15 4 3 3" xfId="24495" xr:uid="{D5F45F8E-1772-4ECD-B21D-2F91F1147430}"/>
    <cellStyle name="40% - Ênfase1 15 4 4" xfId="3766" xr:uid="{AE6966D5-B98F-4125-B378-1390A5D7DCC6}"/>
    <cellStyle name="40% - Ênfase1 15 4 4 2" xfId="12043" xr:uid="{EE45BEE3-10F4-463F-9F98-F95D677BAF3E}"/>
    <cellStyle name="40% - Ênfase1 15 4 4 2 2" xfId="28528" xr:uid="{EE1A2D97-D22B-458B-B891-7E87F38362D1}"/>
    <cellStyle name="40% - Ênfase1 15 4 4 3" xfId="20491" xr:uid="{8FD67B1D-5A1B-40DC-AB7D-4E360A036EB4}"/>
    <cellStyle name="40% - Ênfase1 15 4 5" xfId="9994" xr:uid="{03C92102-F842-413F-96CC-DC3DCDED6FAC}"/>
    <cellStyle name="40% - Ênfase1 15 4 5 2" xfId="26513" xr:uid="{0C3BD305-34DD-4A7B-B240-3AA00E34269D}"/>
    <cellStyle name="40% - Ênfase1 15 4 6" xfId="18475" xr:uid="{FADAC689-850C-4CC3-A5BE-7B2828EB247C}"/>
    <cellStyle name="40% - Ênfase1 15 5" xfId="4263" xr:uid="{6A9FA3F5-F60A-4E4A-8F70-8F7D6381BA54}"/>
    <cellStyle name="40% - Ênfase1 15 5 2" xfId="12540" xr:uid="{D20C5409-8CA8-4A40-9FC9-D427B40BA5C9}"/>
    <cellStyle name="40% - Ênfase1 15 5 2 2" xfId="29025" xr:uid="{76584F5B-B4C2-4732-8211-3E508B1B2468}"/>
    <cellStyle name="40% - Ênfase1 15 5 3" xfId="20988" xr:uid="{6D4B4EC6-7138-410E-9013-E60E5C81300A}"/>
    <cellStyle name="40% - Ênfase1 15 6" xfId="6294" xr:uid="{B77FA25A-8198-4245-ABE3-1C193E38FEE8}"/>
    <cellStyle name="40% - Ênfase1 15 6 2" xfId="14571" xr:uid="{F3114B6A-E116-496B-9332-91EE6B601EE1}"/>
    <cellStyle name="40% - Ênfase1 15 6 2 2" xfId="31026" xr:uid="{C664848C-2AEE-4B0E-9D88-9B83AD9FAD86}"/>
    <cellStyle name="40% - Ênfase1 15 6 3" xfId="22989" xr:uid="{A49E2B37-DB41-4F7D-9535-A2A896E277AD}"/>
    <cellStyle name="40% - Ênfase1 15 7" xfId="2214" xr:uid="{6EE69D31-4B52-4922-8248-3BD242FE2972}"/>
    <cellStyle name="40% - Ênfase1 15 7 2" xfId="10491" xr:uid="{5D0EB6BD-9A02-4A28-9136-50EEA796E739}"/>
    <cellStyle name="40% - Ênfase1 15 7 2 2" xfId="27009" xr:uid="{115FB408-A204-4B9E-B811-E09CFEE3A68F}"/>
    <cellStyle name="40% - Ênfase1 15 7 3" xfId="18972" xr:uid="{58AD31F2-29E9-4B22-BCBB-9E7FAC338D53}"/>
    <cellStyle name="40% - Ênfase1 15 8" xfId="8445" xr:uid="{9F8E899D-23C6-47E5-9466-BA26F49E2FC4}"/>
    <cellStyle name="40% - Ênfase1 15 8 2" xfId="24994" xr:uid="{F69832B9-C0DA-47E4-8A32-F0BCFADAEE55}"/>
    <cellStyle name="40% - Ênfase1 15 9" xfId="16942" xr:uid="{7063E46C-EF89-4B18-B412-7717693852A6}"/>
    <cellStyle name="40% - Ênfase1 16" xfId="343" xr:uid="{4548BDEE-3BCA-42A8-B287-7B0C61FEA88A}"/>
    <cellStyle name="40% - Ênfase1 16 2" xfId="1428" xr:uid="{6AF1985B-5F21-444E-9563-8A7C793518F9}"/>
    <cellStyle name="40% - Ênfase1 16 2 2" xfId="5518" xr:uid="{EAF65C44-7D0F-41D0-8FEE-128AC0E78049}"/>
    <cellStyle name="40% - Ênfase1 16 2 2 2" xfId="13795" xr:uid="{83CB1B4B-D29B-4D54-91DD-FA119D308452}"/>
    <cellStyle name="40% - Ênfase1 16 2 2 2 2" xfId="30274" xr:uid="{14637FDD-6736-4DA7-BD32-678100EC0FA2}"/>
    <cellStyle name="40% - Ênfase1 16 2 2 3" xfId="22237" xr:uid="{D1F79950-CCFB-4947-99AF-950C19BBEA6B}"/>
    <cellStyle name="40% - Ênfase1 16 2 3" xfId="7542" xr:uid="{619A7373-605C-4DE6-9BD8-2A9797598963}"/>
    <cellStyle name="40% - Ênfase1 16 2 3 2" xfId="15819" xr:uid="{E74A6909-CDDE-48F7-9E66-EAF49CFA7627}"/>
    <cellStyle name="40% - Ênfase1 16 2 3 2 2" xfId="32274" xr:uid="{FA851EB6-8672-4AAC-9B19-3189EA431D6A}"/>
    <cellStyle name="40% - Ênfase1 16 2 3 3" xfId="24237" xr:uid="{1672BBCB-790C-43C6-80AD-48EAA8B9FD37}"/>
    <cellStyle name="40% - Ênfase1 16 2 4" xfId="3484" xr:uid="{B5D94963-3378-42DC-BA9E-B8C59AA6E72E}"/>
    <cellStyle name="40% - Ênfase1 16 2 4 2" xfId="11761" xr:uid="{08756189-7E81-42E5-B2B7-C9FE20991969}"/>
    <cellStyle name="40% - Ênfase1 16 2 4 2 2" xfId="28270" xr:uid="{684A008E-C350-4C08-8817-6907ED3E67B7}"/>
    <cellStyle name="40% - Ênfase1 16 2 4 3" xfId="20233" xr:uid="{A1D7BA2E-0C68-453B-ACD3-7FDC24C1D041}"/>
    <cellStyle name="40% - Ênfase1 16 2 5" xfId="9712" xr:uid="{7324A9EC-6B00-4CDA-890B-DFBDAAFC864C}"/>
    <cellStyle name="40% - Ênfase1 16 2 5 2" xfId="26255" xr:uid="{2B946E72-BA97-459A-9F27-0255F8C5221A}"/>
    <cellStyle name="40% - Ênfase1 16 2 6" xfId="18216" xr:uid="{431C6CB7-3391-403C-8D5A-74461A7539A9}"/>
    <cellStyle name="40% - Ênfase1 16 3" xfId="918" xr:uid="{08CB56F8-CA4E-4719-843C-776D70CC8B7E}"/>
    <cellStyle name="40% - Ênfase1 16 3 2" xfId="5021" xr:uid="{17AF8B62-E1B6-42C4-B509-49816C918AE2}"/>
    <cellStyle name="40% - Ênfase1 16 3 2 2" xfId="13298" xr:uid="{3EFAA6DA-EACE-47B2-938A-0B69C891E45A}"/>
    <cellStyle name="40% - Ênfase1 16 3 2 2 2" xfId="29778" xr:uid="{3C0CD4F9-C2F2-4BCD-80B1-032E5D4007FA}"/>
    <cellStyle name="40% - Ênfase1 16 3 2 3" xfId="21741" xr:uid="{C5F0572B-984C-41EC-AF70-D806025DA65A}"/>
    <cellStyle name="40% - Ênfase1 16 3 3" xfId="7046" xr:uid="{FA787804-8E79-4650-817D-6B5DD1BD76E7}"/>
    <cellStyle name="40% - Ênfase1 16 3 3 2" xfId="15323" xr:uid="{F86CE438-FF8D-4B5F-9475-BA5CC2CE8AAC}"/>
    <cellStyle name="40% - Ênfase1 16 3 3 2 2" xfId="31778" xr:uid="{53C05700-67CC-47D1-8B4E-A59D81BEEFD0}"/>
    <cellStyle name="40% - Ênfase1 16 3 3 3" xfId="23741" xr:uid="{47FEEE82-C893-4182-B3FB-52824FF7B690}"/>
    <cellStyle name="40% - Ênfase1 16 3 4" xfId="2978" xr:uid="{F720A4E1-2CBB-4E05-A3A3-79413AC163A7}"/>
    <cellStyle name="40% - Ênfase1 16 3 4 2" xfId="11255" xr:uid="{2869AB5E-C05B-441F-B331-B85536798020}"/>
    <cellStyle name="40% - Ênfase1 16 3 4 2 2" xfId="27766" xr:uid="{141D7572-0E3C-4D72-A282-73BAD37F4733}"/>
    <cellStyle name="40% - Ênfase1 16 3 4 3" xfId="19729" xr:uid="{264EA31F-B4D7-4387-AA4C-5286A0253653}"/>
    <cellStyle name="40% - Ênfase1 16 3 5" xfId="9207" xr:uid="{DBC33370-49DD-4C48-90BF-475A258D01DF}"/>
    <cellStyle name="40% - Ênfase1 16 3 5 2" xfId="25751" xr:uid="{440E8DE5-6C99-407D-89D4-0A99095FC614}"/>
    <cellStyle name="40% - Ênfase1 16 3 6" xfId="17709" xr:uid="{4682040A-9F08-4DE4-9D7D-A310693EF56E}"/>
    <cellStyle name="40% - Ênfase1 16 4" xfId="1968" xr:uid="{0A0655C0-5501-4234-BFF2-6744B9F19DEC}"/>
    <cellStyle name="40% - Ênfase1 16 4 2" xfId="6054" xr:uid="{8DBF2093-0B76-41F6-A4F0-AB8B1CC2ACAF}"/>
    <cellStyle name="40% - Ênfase1 16 4 2 2" xfId="14331" xr:uid="{1DC20632-07EA-4E3C-946A-61159C38C491}"/>
    <cellStyle name="40% - Ênfase1 16 4 2 2 2" xfId="30786" xr:uid="{911C2AE2-A361-4A30-AD4C-C00F4ADD8813}"/>
    <cellStyle name="40% - Ênfase1 16 4 2 3" xfId="22749" xr:uid="{2A5E2412-E308-4ACA-96A9-2403B6AD273C}"/>
    <cellStyle name="40% - Ênfase1 16 4 3" xfId="8054" xr:uid="{4C098969-F791-4598-9844-B0614FF30293}"/>
    <cellStyle name="40% - Ênfase1 16 4 3 2" xfId="16331" xr:uid="{355BF1DF-F039-47DD-815B-556055D5C9A1}"/>
    <cellStyle name="40% - Ênfase1 16 4 3 2 2" xfId="32786" xr:uid="{78CDCB1E-74AD-47AB-9357-518258494154}"/>
    <cellStyle name="40% - Ênfase1 16 4 3 3" xfId="24749" xr:uid="{016F0A40-694F-4189-AEC0-95A4A88F811B}"/>
    <cellStyle name="40% - Ênfase1 16 4 4" xfId="4021" xr:uid="{544DCC39-B263-4A9C-89E6-1792A136F4C6}"/>
    <cellStyle name="40% - Ênfase1 16 4 4 2" xfId="12298" xr:uid="{54352893-01BD-4437-8F35-3E5B79AEA052}"/>
    <cellStyle name="40% - Ênfase1 16 4 4 2 2" xfId="28783" xr:uid="{0467BAF9-F044-4CBE-845F-77610330FEE0}"/>
    <cellStyle name="40% - Ênfase1 16 4 4 3" xfId="20746" xr:uid="{F409FBCE-4734-41BE-B967-69D4826D3AB7}"/>
    <cellStyle name="40% - Ênfase1 16 4 5" xfId="10249" xr:uid="{8D2B5057-486D-487F-813F-F8D27E06798A}"/>
    <cellStyle name="40% - Ênfase1 16 4 5 2" xfId="26768" xr:uid="{8C3F7C60-BEC7-4F41-A273-B5DD9A1425BB}"/>
    <cellStyle name="40% - Ênfase1 16 4 6" xfId="18730" xr:uid="{16FF988C-C457-484C-880F-C06A2868515B}"/>
    <cellStyle name="40% - Ênfase1 16 5" xfId="4518" xr:uid="{2FC7AC09-ACF3-45E1-9726-2A3A47156ADD}"/>
    <cellStyle name="40% - Ênfase1 16 5 2" xfId="12795" xr:uid="{9A6F6ABC-F67C-4887-BDBB-FC16070F6E77}"/>
    <cellStyle name="40% - Ênfase1 16 5 2 2" xfId="29279" xr:uid="{79B205C8-60C2-466F-8C00-9CB53F550982}"/>
    <cellStyle name="40% - Ênfase1 16 5 3" xfId="21242" xr:uid="{1FF5BF28-1DB8-4857-B524-C7AB2C387FCC}"/>
    <cellStyle name="40% - Ênfase1 16 6" xfId="6548" xr:uid="{0B9D1FFB-0548-43A8-BEE6-A5943947FA45}"/>
    <cellStyle name="40% - Ênfase1 16 6 2" xfId="14825" xr:uid="{0406C427-A20B-4C88-B90B-5DF69E28E18D}"/>
    <cellStyle name="40% - Ênfase1 16 6 2 2" xfId="31280" xr:uid="{B7B84B75-9BA7-4CE6-A50A-9A15F030EAD5}"/>
    <cellStyle name="40% - Ênfase1 16 6 3" xfId="23243" xr:uid="{8DE0E24B-56D1-42D3-A66B-29C000038B9E}"/>
    <cellStyle name="40% - Ênfase1 16 7" xfId="2470" xr:uid="{3C368333-7603-442E-9E1F-959A402625FC}"/>
    <cellStyle name="40% - Ênfase1 16 7 2" xfId="10747" xr:uid="{B6E1F42B-4912-4320-A0E5-2A1F060CC2B5}"/>
    <cellStyle name="40% - Ênfase1 16 7 2 2" xfId="27264" xr:uid="{986FE7DB-1495-4994-867B-B4AB04407280}"/>
    <cellStyle name="40% - Ênfase1 16 7 3" xfId="19227" xr:uid="{BA43CCDC-B7E0-4A72-ACAA-801620BA6E7A}"/>
    <cellStyle name="40% - Ênfase1 16 8" xfId="8701" xr:uid="{CA865481-6328-4D60-9072-10B3684796BF}"/>
    <cellStyle name="40% - Ênfase1 16 8 2" xfId="25249" xr:uid="{6006C786-8B78-43C5-BF5A-3FF94EC5FD04}"/>
    <cellStyle name="40% - Ênfase1 16 9" xfId="17199" xr:uid="{3E7A1769-765B-4177-AA7A-57093BD58622}"/>
    <cellStyle name="40% - Ênfase1 17" xfId="265" xr:uid="{1539C3A8-994F-4EF9-925D-BCAD842EC3D6}"/>
    <cellStyle name="40% - Ênfase1 17 2" xfId="1353" xr:uid="{359A952C-B6FE-4538-9A42-9404DF83290D}"/>
    <cellStyle name="40% - Ênfase1 17 2 2" xfId="5443" xr:uid="{07613234-E726-4223-8386-1350E77C3F70}"/>
    <cellStyle name="40% - Ênfase1 17 2 2 2" xfId="13720" xr:uid="{EFA237B7-A3EA-4268-A746-989E56D360F6}"/>
    <cellStyle name="40% - Ênfase1 17 2 2 2 2" xfId="30200" xr:uid="{CA317453-F771-42AB-89FF-28146C772028}"/>
    <cellStyle name="40% - Ênfase1 17 2 2 3" xfId="22163" xr:uid="{B138FA7A-7F70-4285-925D-D8FED3CE8C28}"/>
    <cellStyle name="40% - Ênfase1 17 2 3" xfId="7468" xr:uid="{2391BD33-926B-4845-B3A3-B0C37AF1F525}"/>
    <cellStyle name="40% - Ênfase1 17 2 3 2" xfId="15745" xr:uid="{B7A8C48F-D764-4403-8952-867B3271F891}"/>
    <cellStyle name="40% - Ênfase1 17 2 3 2 2" xfId="32200" xr:uid="{5B5CE53A-F7B6-4F16-A6C3-1991CAB163FD}"/>
    <cellStyle name="40% - Ênfase1 17 2 3 3" xfId="24163" xr:uid="{1545F74E-BE41-4BC1-AF51-A986AE348084}"/>
    <cellStyle name="40% - Ênfase1 17 2 4" xfId="3409" xr:uid="{2E2196E1-EF4D-4FF1-A177-EAA7B4C4BE8B}"/>
    <cellStyle name="40% - Ênfase1 17 2 4 2" xfId="11686" xr:uid="{DECB6729-677A-4C7F-B0A6-75A1D8C00F24}"/>
    <cellStyle name="40% - Ênfase1 17 2 4 2 2" xfId="28196" xr:uid="{A7C654E4-049E-4026-9993-6DDC26C36CC9}"/>
    <cellStyle name="40% - Ênfase1 17 2 4 3" xfId="20159" xr:uid="{FC33D7CB-4E93-48A2-9E0E-A4947234E216}"/>
    <cellStyle name="40% - Ênfase1 17 2 5" xfId="9637" xr:uid="{BC8618A3-537E-4EE9-B524-383F45B57673}"/>
    <cellStyle name="40% - Ênfase1 17 2 5 2" xfId="26181" xr:uid="{F7EBBA67-F553-46F2-B2C5-DA8FD4CD791F}"/>
    <cellStyle name="40% - Ênfase1 17 2 6" xfId="18142" xr:uid="{6A734AD8-0B8C-4389-88F6-C52821FCB3EF}"/>
    <cellStyle name="40% - Ênfase1 17 3" xfId="844" xr:uid="{AFB7E202-90B3-4D2F-A649-FFDE041A16AF}"/>
    <cellStyle name="40% - Ênfase1 17 3 2" xfId="4947" xr:uid="{A0320613-73AF-475D-B5A9-FA550AF4E157}"/>
    <cellStyle name="40% - Ênfase1 17 3 2 2" xfId="13224" xr:uid="{DBF3C96E-817A-475C-9D45-1F4FEE298A1D}"/>
    <cellStyle name="40% - Ênfase1 17 3 2 2 2" xfId="29704" xr:uid="{3A8BC18A-E783-4696-B985-FF275B81E14A}"/>
    <cellStyle name="40% - Ênfase1 17 3 2 3" xfId="21667" xr:uid="{85B2099F-982E-41C9-B433-AAF96804BE08}"/>
    <cellStyle name="40% - Ênfase1 17 3 3" xfId="6972" xr:uid="{ED7A1460-9B2C-4FE7-B57B-D9AC4C9BC9F2}"/>
    <cellStyle name="40% - Ênfase1 17 3 3 2" xfId="15249" xr:uid="{428FD7C0-A62D-41D0-8480-FF44927CF259}"/>
    <cellStyle name="40% - Ênfase1 17 3 3 2 2" xfId="31704" xr:uid="{16B5D57C-EA7E-48FF-8FD0-2B00E220201C}"/>
    <cellStyle name="40% - Ênfase1 17 3 3 3" xfId="23667" xr:uid="{F7E7FB76-1BF2-4F81-BE01-91792D4D892A}"/>
    <cellStyle name="40% - Ênfase1 17 3 4" xfId="2904" xr:uid="{4BD9843B-49EE-4EBF-9764-4574F0E08C6A}"/>
    <cellStyle name="40% - Ênfase1 17 3 4 2" xfId="11181" xr:uid="{1F54468A-31E1-48B7-9679-21A35504E594}"/>
    <cellStyle name="40% - Ênfase1 17 3 4 2 2" xfId="27692" xr:uid="{FFF4ED81-608E-440B-BF90-6F59E1E99C1B}"/>
    <cellStyle name="40% - Ênfase1 17 3 4 3" xfId="19655" xr:uid="{5086C119-FCBC-49DF-993A-58A997DC3E61}"/>
    <cellStyle name="40% - Ênfase1 17 3 5" xfId="9133" xr:uid="{F79FB8C1-0375-4973-BAA9-CE0FCBF286D8}"/>
    <cellStyle name="40% - Ênfase1 17 3 5 2" xfId="25677" xr:uid="{CFE5C1CF-E97D-40B9-9656-E051D3DA9E1B}"/>
    <cellStyle name="40% - Ênfase1 17 3 6" xfId="17635" xr:uid="{43D043A6-F903-45CD-BE34-45A7A5710C02}"/>
    <cellStyle name="40% - Ênfase1 17 4" xfId="1894" xr:uid="{8B53A2C2-67E0-4365-8584-45371B91713D}"/>
    <cellStyle name="40% - Ênfase1 17 4 2" xfId="5980" xr:uid="{C2C4FF6D-E949-4BC6-9601-F612B7F32E05}"/>
    <cellStyle name="40% - Ênfase1 17 4 2 2" xfId="14257" xr:uid="{3C4E8929-4C29-4E1E-95DE-6143BF843EAD}"/>
    <cellStyle name="40% - Ênfase1 17 4 2 2 2" xfId="30712" xr:uid="{DF9B11E9-83CA-475B-BA81-0C1514CC3AE6}"/>
    <cellStyle name="40% - Ênfase1 17 4 2 3" xfId="22675" xr:uid="{D2D26303-A8BE-4F76-BE28-13C9FAE4239B}"/>
    <cellStyle name="40% - Ênfase1 17 4 3" xfId="7980" xr:uid="{4F28DB54-3C4E-4062-9E5B-40447146A0C8}"/>
    <cellStyle name="40% - Ênfase1 17 4 3 2" xfId="16257" xr:uid="{2E64D420-FBF3-4166-A0A6-49FD4F544E2C}"/>
    <cellStyle name="40% - Ênfase1 17 4 3 2 2" xfId="32712" xr:uid="{0EC374C2-163A-4EB5-9A8C-E3FC0C08B2A0}"/>
    <cellStyle name="40% - Ênfase1 17 4 3 3" xfId="24675" xr:uid="{52B2702A-87C1-447D-B447-7B94C39DBAD3}"/>
    <cellStyle name="40% - Ênfase1 17 4 4" xfId="3947" xr:uid="{4E2C1168-04C7-4681-A88E-251315E02E41}"/>
    <cellStyle name="40% - Ênfase1 17 4 4 2" xfId="12224" xr:uid="{0E172FC8-8F02-4154-AE6A-F110359BB387}"/>
    <cellStyle name="40% - Ênfase1 17 4 4 2 2" xfId="28709" xr:uid="{4484844E-B074-478C-8672-79FEBD79A57B}"/>
    <cellStyle name="40% - Ênfase1 17 4 4 3" xfId="20672" xr:uid="{F756B47D-BA55-4E41-BB20-D4F2A0D47A71}"/>
    <cellStyle name="40% - Ênfase1 17 4 5" xfId="10175" xr:uid="{56E21721-2CF3-4ABB-87CB-FDC1BF99F906}"/>
    <cellStyle name="40% - Ênfase1 17 4 5 2" xfId="26694" xr:uid="{49AEFD06-1724-4FF6-AD83-8CEF80369702}"/>
    <cellStyle name="40% - Ênfase1 17 4 6" xfId="18656" xr:uid="{8E42CC42-09A2-42BD-8CEC-55D51D236302}"/>
    <cellStyle name="40% - Ênfase1 17 5" xfId="4443" xr:uid="{CA518054-B1C0-4227-AD9A-BD183BF8B87A}"/>
    <cellStyle name="40% - Ênfase1 17 5 2" xfId="12720" xr:uid="{97BE4A51-352D-4FB8-B8BB-ABAD0C25FA7A}"/>
    <cellStyle name="40% - Ênfase1 17 5 2 2" xfId="29205" xr:uid="{C7EC8FDE-63D4-46E4-8ADA-22BD03466CDF}"/>
    <cellStyle name="40% - Ênfase1 17 5 3" xfId="21168" xr:uid="{5763195B-7E9B-486E-81A9-7A5AABEADB24}"/>
    <cellStyle name="40% - Ênfase1 17 6" xfId="6474" xr:uid="{8F19A124-B30B-46E3-9777-847DC1C79F8E}"/>
    <cellStyle name="40% - Ênfase1 17 6 2" xfId="14751" xr:uid="{06B1C9F4-7F1E-4906-B435-4D595D403F48}"/>
    <cellStyle name="40% - Ênfase1 17 6 2 2" xfId="31206" xr:uid="{A624F8A2-089B-436C-8D7A-3633E77A8101}"/>
    <cellStyle name="40% - Ênfase1 17 6 3" xfId="23169" xr:uid="{6B28397D-23AE-4A1A-8253-B753B586099F}"/>
    <cellStyle name="40% - Ênfase1 17 7" xfId="2395" xr:uid="{3828AD2C-BFAE-4C93-AC16-D7C89B507919}"/>
    <cellStyle name="40% - Ênfase1 17 7 2" xfId="10672" xr:uid="{568DCCDD-6662-4EDB-BDA8-901E934F9E25}"/>
    <cellStyle name="40% - Ênfase1 17 7 2 2" xfId="27190" xr:uid="{667B4A31-18E2-4B0B-8BF5-23FE15E077D4}"/>
    <cellStyle name="40% - Ênfase1 17 7 3" xfId="19153" xr:uid="{92365C2F-BA4F-484A-8D95-A1EB7790EAF8}"/>
    <cellStyle name="40% - Ênfase1 17 8" xfId="8626" xr:uid="{B5DE0A57-4C94-4ACC-AEAC-4E5ACAB4D32A}"/>
    <cellStyle name="40% - Ênfase1 17 8 2" xfId="25175" xr:uid="{A710209F-C9A1-477E-9473-9AFAE9E549E8}"/>
    <cellStyle name="40% - Ênfase1 17 9" xfId="17125" xr:uid="{65DD6C66-634B-487E-8DD4-664245D47691}"/>
    <cellStyle name="40% - Ênfase1 18" xfId="345" xr:uid="{5E13B3CD-B5AC-421D-97EB-E8FDEF61BC13}"/>
    <cellStyle name="40% - Ênfase1 18 2" xfId="1430" xr:uid="{A473E195-E010-4B7C-BEDE-A06BA8354A8E}"/>
    <cellStyle name="40% - Ênfase1 18 2 2" xfId="5520" xr:uid="{8789020F-2568-47E0-A486-B1A4895100F9}"/>
    <cellStyle name="40% - Ênfase1 18 2 2 2" xfId="13797" xr:uid="{258A3B90-851B-4A9C-B4BB-15FC9EAE36A6}"/>
    <cellStyle name="40% - Ênfase1 18 2 2 2 2" xfId="30276" xr:uid="{6D0CC3C6-743D-4513-9131-0525BD3EF71F}"/>
    <cellStyle name="40% - Ênfase1 18 2 2 3" xfId="22239" xr:uid="{04F6EE4C-3629-465E-9980-CA4DD04C0E30}"/>
    <cellStyle name="40% - Ênfase1 18 2 3" xfId="7544" xr:uid="{D1CE2819-6D9A-4B0F-84CA-05F6CAFE2294}"/>
    <cellStyle name="40% - Ênfase1 18 2 3 2" xfId="15821" xr:uid="{69558B36-B972-4379-8C69-748C24DAF570}"/>
    <cellStyle name="40% - Ênfase1 18 2 3 2 2" xfId="32276" xr:uid="{377A2EA5-CC3E-491F-AE7C-09A434A75D42}"/>
    <cellStyle name="40% - Ênfase1 18 2 3 3" xfId="24239" xr:uid="{522B7661-D145-45FE-B691-B6798CBE1CAC}"/>
    <cellStyle name="40% - Ênfase1 18 2 4" xfId="3486" xr:uid="{EC6D9885-02E9-47DC-B270-9A3F892D067C}"/>
    <cellStyle name="40% - Ênfase1 18 2 4 2" xfId="11763" xr:uid="{0107367C-8561-4E11-BD1B-E44D5DE5155C}"/>
    <cellStyle name="40% - Ênfase1 18 2 4 2 2" xfId="28272" xr:uid="{911216D9-F1E5-460F-811F-82646660A7EC}"/>
    <cellStyle name="40% - Ênfase1 18 2 4 3" xfId="20235" xr:uid="{895F96E3-FA1F-44E1-909B-70C71BFCB3B8}"/>
    <cellStyle name="40% - Ênfase1 18 2 5" xfId="9714" xr:uid="{78B3731F-26A1-411B-ACA4-6772455BAEA4}"/>
    <cellStyle name="40% - Ênfase1 18 2 5 2" xfId="26257" xr:uid="{013AA9D4-E824-4948-80C1-E0917CAF88B8}"/>
    <cellStyle name="40% - Ênfase1 18 2 6" xfId="18218" xr:uid="{756DE83F-04CB-4F34-ADF2-992421A70086}"/>
    <cellStyle name="40% - Ênfase1 18 3" xfId="920" xr:uid="{F7CFCFBC-1CB6-412C-9394-70CCD090A991}"/>
    <cellStyle name="40% - Ênfase1 18 3 2" xfId="5023" xr:uid="{5E8F9BE6-7440-422E-A2E0-19040A1BF0F4}"/>
    <cellStyle name="40% - Ênfase1 18 3 2 2" xfId="13300" xr:uid="{F349CCDC-D2FE-41B6-B026-B6B92E7A2564}"/>
    <cellStyle name="40% - Ênfase1 18 3 2 2 2" xfId="29780" xr:uid="{6256BAEA-89F1-4DC5-AA35-8BFD252A2BA0}"/>
    <cellStyle name="40% - Ênfase1 18 3 2 3" xfId="21743" xr:uid="{DEF2DF53-379D-46FF-8C1F-90167233807B}"/>
    <cellStyle name="40% - Ênfase1 18 3 3" xfId="7048" xr:uid="{0F620CF8-3031-4A92-913B-F87EBE66AD51}"/>
    <cellStyle name="40% - Ênfase1 18 3 3 2" xfId="15325" xr:uid="{4994FF56-C281-4BFD-B475-D5D96FBE18F7}"/>
    <cellStyle name="40% - Ênfase1 18 3 3 2 2" xfId="31780" xr:uid="{A03F18E5-7298-4907-BFEB-D46566E27578}"/>
    <cellStyle name="40% - Ênfase1 18 3 3 3" xfId="23743" xr:uid="{1AE5D958-7E24-46CB-A49E-69BC12151852}"/>
    <cellStyle name="40% - Ênfase1 18 3 4" xfId="2980" xr:uid="{23DEB025-45B8-4CDA-9519-F6C4BECFB10F}"/>
    <cellStyle name="40% - Ênfase1 18 3 4 2" xfId="11257" xr:uid="{00062899-F9AE-4524-BC74-41F18F579872}"/>
    <cellStyle name="40% - Ênfase1 18 3 4 2 2" xfId="27768" xr:uid="{6660A035-CCF5-4009-9F05-74D2EC0204E1}"/>
    <cellStyle name="40% - Ênfase1 18 3 4 3" xfId="19731" xr:uid="{4912E7C8-27D3-4DC1-AECE-90555FE10FCC}"/>
    <cellStyle name="40% - Ênfase1 18 3 5" xfId="9209" xr:uid="{D4AB5AD1-F28F-4BA0-95AA-09DC19FD1049}"/>
    <cellStyle name="40% - Ênfase1 18 3 5 2" xfId="25753" xr:uid="{47C4CA33-FCB7-49E8-8886-5019F607102F}"/>
    <cellStyle name="40% - Ênfase1 18 3 6" xfId="17711" xr:uid="{2C1ECB4A-2B12-4FAE-BB21-3B8B9A2F3469}"/>
    <cellStyle name="40% - Ênfase1 18 4" xfId="1970" xr:uid="{15FD3A68-1F69-498C-8D7A-5B01B74FC27B}"/>
    <cellStyle name="40% - Ênfase1 18 4 2" xfId="6056" xr:uid="{54334CA8-EB42-4C46-8A6B-7DEA0CC052E6}"/>
    <cellStyle name="40% - Ênfase1 18 4 2 2" xfId="14333" xr:uid="{1638870E-4D73-4A62-89A5-38C10B3C9C1F}"/>
    <cellStyle name="40% - Ênfase1 18 4 2 2 2" xfId="30788" xr:uid="{E1AB7972-8A01-4BDA-B1DA-812D603F8060}"/>
    <cellStyle name="40% - Ênfase1 18 4 2 3" xfId="22751" xr:uid="{40367C79-63BA-4E36-B13B-1A62E10182FA}"/>
    <cellStyle name="40% - Ênfase1 18 4 3" xfId="8056" xr:uid="{F8A8BB63-2E7A-4CD7-8924-4BD38D21BF90}"/>
    <cellStyle name="40% - Ênfase1 18 4 3 2" xfId="16333" xr:uid="{239690DD-064C-4AE5-A6D5-1414A39155E6}"/>
    <cellStyle name="40% - Ênfase1 18 4 3 2 2" xfId="32788" xr:uid="{BE5FD980-A7CD-4739-A608-12E134A2CC25}"/>
    <cellStyle name="40% - Ênfase1 18 4 3 3" xfId="24751" xr:uid="{21723D34-5DCA-441E-9148-7790C4B585A6}"/>
    <cellStyle name="40% - Ênfase1 18 4 4" xfId="4023" xr:uid="{8774F3CE-7DFA-437C-8AB6-9605A2F7059A}"/>
    <cellStyle name="40% - Ênfase1 18 4 4 2" xfId="12300" xr:uid="{3B93BABA-14E4-47D9-B707-BC467E88B4CC}"/>
    <cellStyle name="40% - Ênfase1 18 4 4 2 2" xfId="28785" xr:uid="{D95D163E-4C29-41BC-97B9-A898D4B47C95}"/>
    <cellStyle name="40% - Ênfase1 18 4 4 3" xfId="20748" xr:uid="{C32163E1-2303-4139-8367-9CA4AE0F2F27}"/>
    <cellStyle name="40% - Ênfase1 18 4 5" xfId="10251" xr:uid="{C0A43C18-7015-4693-9B03-843A2DA4ABF3}"/>
    <cellStyle name="40% - Ênfase1 18 4 5 2" xfId="26770" xr:uid="{83596F95-FD73-4939-B075-12EDE749DCDC}"/>
    <cellStyle name="40% - Ênfase1 18 4 6" xfId="18732" xr:uid="{5C182657-6561-4BD7-81F3-A11B7EFE9F4A}"/>
    <cellStyle name="40% - Ênfase1 18 5" xfId="4520" xr:uid="{8B92EFC9-08E7-4DBD-BC67-4665ED3505A7}"/>
    <cellStyle name="40% - Ênfase1 18 5 2" xfId="12797" xr:uid="{73983D05-B218-4DD0-97C4-44FA782143E5}"/>
    <cellStyle name="40% - Ênfase1 18 5 2 2" xfId="29281" xr:uid="{CEDA10BE-901D-4E2A-9154-2CEA0207C694}"/>
    <cellStyle name="40% - Ênfase1 18 5 3" xfId="21244" xr:uid="{75BC0BDC-B1B6-433D-BE88-61AFBC2CA291}"/>
    <cellStyle name="40% - Ênfase1 18 6" xfId="6550" xr:uid="{37A4CCEA-0226-45DF-90CE-DE33819A4FA2}"/>
    <cellStyle name="40% - Ênfase1 18 6 2" xfId="14827" xr:uid="{72FA4251-734E-4077-A410-01823069D52A}"/>
    <cellStyle name="40% - Ênfase1 18 6 2 2" xfId="31282" xr:uid="{AD6C847E-C0BA-454A-9056-2E693D23F090}"/>
    <cellStyle name="40% - Ênfase1 18 6 3" xfId="23245" xr:uid="{B78BD1B8-D0E2-4253-9635-66A3675023FE}"/>
    <cellStyle name="40% - Ênfase1 18 7" xfId="2472" xr:uid="{218C1A8E-CF91-436D-87A8-805115F450E4}"/>
    <cellStyle name="40% - Ênfase1 18 7 2" xfId="10749" xr:uid="{0183CC3E-507C-4BCF-B386-3AABC93DE939}"/>
    <cellStyle name="40% - Ênfase1 18 7 2 2" xfId="27266" xr:uid="{E733AD73-843B-4F1A-8918-F452B20355CC}"/>
    <cellStyle name="40% - Ênfase1 18 7 3" xfId="19229" xr:uid="{6850DF4A-4A47-4968-B546-AEBF2BBAC56E}"/>
    <cellStyle name="40% - Ênfase1 18 8" xfId="8703" xr:uid="{180AF61E-3346-4CF7-84BB-519DB3F2D475}"/>
    <cellStyle name="40% - Ênfase1 18 8 2" xfId="25251" xr:uid="{D589DF4B-5BE9-4371-9D75-A1187A674A8D}"/>
    <cellStyle name="40% - Ênfase1 18 9" xfId="17201" xr:uid="{12CE4C02-9414-492B-84C8-C4218F9CEE0C}"/>
    <cellStyle name="40% - Ênfase1 19" xfId="347" xr:uid="{DB6E3A4D-8927-44DA-B591-5066DCAEB575}"/>
    <cellStyle name="40% - Ênfase1 19 2" xfId="1431" xr:uid="{AC8793E4-9EAD-462F-BD63-E69AD3A1C245}"/>
    <cellStyle name="40% - Ênfase1 19 2 2" xfId="5521" xr:uid="{A67DA46D-B55C-45CD-BF19-8E1B7513F4C1}"/>
    <cellStyle name="40% - Ênfase1 19 2 2 2" xfId="13798" xr:uid="{F7A46C3F-2103-4D74-9264-E77C5D0848F1}"/>
    <cellStyle name="40% - Ênfase1 19 2 2 2 2" xfId="30277" xr:uid="{61E05BBC-E19F-4464-AB4E-B02C1F84C076}"/>
    <cellStyle name="40% - Ênfase1 19 2 2 3" xfId="22240" xr:uid="{A8C07D8F-6BE2-4322-A495-34CD9FAAC91B}"/>
    <cellStyle name="40% - Ênfase1 19 2 3" xfId="7545" xr:uid="{77D3DE8E-3A85-43C6-9FCA-0C124E08082E}"/>
    <cellStyle name="40% - Ênfase1 19 2 3 2" xfId="15822" xr:uid="{77C6F220-A39D-4E23-BA93-165228C35A3C}"/>
    <cellStyle name="40% - Ênfase1 19 2 3 2 2" xfId="32277" xr:uid="{04CE121C-31F3-43B2-846F-2909B1DAC2DF}"/>
    <cellStyle name="40% - Ênfase1 19 2 3 3" xfId="24240" xr:uid="{C1B2B17A-5FF5-4732-855A-A03820CA9EA5}"/>
    <cellStyle name="40% - Ênfase1 19 2 4" xfId="3487" xr:uid="{47582761-3B8A-45AF-A44E-B065127D88AC}"/>
    <cellStyle name="40% - Ênfase1 19 2 4 2" xfId="11764" xr:uid="{5857351F-FD65-4B51-8A5B-BB6C796FDE31}"/>
    <cellStyle name="40% - Ênfase1 19 2 4 2 2" xfId="28273" xr:uid="{56FD7624-2D71-427C-80EA-464094053BCE}"/>
    <cellStyle name="40% - Ênfase1 19 2 4 3" xfId="20236" xr:uid="{7ECCC9A4-1971-422C-BCE6-8687B1A60001}"/>
    <cellStyle name="40% - Ênfase1 19 2 5" xfId="9715" xr:uid="{A920C8E6-2390-42AC-95B2-5C637D4548E0}"/>
    <cellStyle name="40% - Ênfase1 19 2 5 2" xfId="26258" xr:uid="{E27E5A64-B8E3-4154-B81E-3C4FB2B15D12}"/>
    <cellStyle name="40% - Ênfase1 19 2 6" xfId="18219" xr:uid="{97A2920A-B79E-4210-9D91-231CBCDF707C}"/>
    <cellStyle name="40% - Ênfase1 19 3" xfId="921" xr:uid="{2855E83F-9DB2-4852-B19A-6902370F9068}"/>
    <cellStyle name="40% - Ênfase1 19 3 2" xfId="5024" xr:uid="{CE1D74DA-64AA-4F09-8D7B-09D62E66CB71}"/>
    <cellStyle name="40% - Ênfase1 19 3 2 2" xfId="13301" xr:uid="{FE30CE75-B0F7-4576-ACFE-BC9251E67F0F}"/>
    <cellStyle name="40% - Ênfase1 19 3 2 2 2" xfId="29781" xr:uid="{431CC4A5-3785-40F1-8C0F-E27DC38C21B8}"/>
    <cellStyle name="40% - Ênfase1 19 3 2 3" xfId="21744" xr:uid="{2DF04C3A-BB51-4A68-B928-74C929DAF9B1}"/>
    <cellStyle name="40% - Ênfase1 19 3 3" xfId="7049" xr:uid="{EDF85EDA-19E8-4236-9DAA-A836FA41F570}"/>
    <cellStyle name="40% - Ênfase1 19 3 3 2" xfId="15326" xr:uid="{B81E5212-0C49-4EE1-B808-090DE54CA604}"/>
    <cellStyle name="40% - Ênfase1 19 3 3 2 2" xfId="31781" xr:uid="{72DA722F-1364-416F-B273-A4B1E4B108AD}"/>
    <cellStyle name="40% - Ênfase1 19 3 3 3" xfId="23744" xr:uid="{79737A2E-E50A-4EF7-BBC2-0E6913FE3C3E}"/>
    <cellStyle name="40% - Ênfase1 19 3 4" xfId="2981" xr:uid="{5AC84963-6383-4AFB-B8B2-519B623D0A79}"/>
    <cellStyle name="40% - Ênfase1 19 3 4 2" xfId="11258" xr:uid="{6EDFE9C6-3B84-418B-BCC4-E3FB930FCA16}"/>
    <cellStyle name="40% - Ênfase1 19 3 4 2 2" xfId="27769" xr:uid="{B9AA8DB0-83CE-4A8C-B22E-FC5F86C545EA}"/>
    <cellStyle name="40% - Ênfase1 19 3 4 3" xfId="19732" xr:uid="{A5DF1F34-8C21-4FDE-99CB-2C4B0CA2B32B}"/>
    <cellStyle name="40% - Ênfase1 19 3 5" xfId="9210" xr:uid="{182F4A94-41CA-4437-A14B-E6F0E860D56D}"/>
    <cellStyle name="40% - Ênfase1 19 3 5 2" xfId="25754" xr:uid="{FF9B07B8-6433-43F2-A9A6-4D7D6754D403}"/>
    <cellStyle name="40% - Ênfase1 19 3 6" xfId="17712" xr:uid="{490592EF-BE05-4F42-AD7C-7DB5841C1FBC}"/>
    <cellStyle name="40% - Ênfase1 19 4" xfId="1971" xr:uid="{F37DD2DC-7803-4B90-84B3-C8FCCB4F1221}"/>
    <cellStyle name="40% - Ênfase1 19 4 2" xfId="6057" xr:uid="{2CBEDE2E-2854-459D-9932-804BDB734D34}"/>
    <cellStyle name="40% - Ênfase1 19 4 2 2" xfId="14334" xr:uid="{50F8D08B-46C7-41B9-8041-F89390C031B1}"/>
    <cellStyle name="40% - Ênfase1 19 4 2 2 2" xfId="30789" xr:uid="{59D35364-6E94-4859-934A-A77DC4539B51}"/>
    <cellStyle name="40% - Ênfase1 19 4 2 3" xfId="22752" xr:uid="{74A2CE1D-0743-491E-8D67-23EC5D35C8F9}"/>
    <cellStyle name="40% - Ênfase1 19 4 3" xfId="8057" xr:uid="{F434DAA9-34EB-4915-A6CF-9058871BBAB9}"/>
    <cellStyle name="40% - Ênfase1 19 4 3 2" xfId="16334" xr:uid="{A93A636B-49C8-4475-B97B-4C3F4A2B2F97}"/>
    <cellStyle name="40% - Ênfase1 19 4 3 2 2" xfId="32789" xr:uid="{572F935E-FB29-4F2B-863A-1F05416CEA82}"/>
    <cellStyle name="40% - Ênfase1 19 4 3 3" xfId="24752" xr:uid="{25DE6357-F8A4-4AAA-B01F-B0F6378385B7}"/>
    <cellStyle name="40% - Ênfase1 19 4 4" xfId="4024" xr:uid="{3EFBC7BD-929D-48FD-9D0C-08DD6B254993}"/>
    <cellStyle name="40% - Ênfase1 19 4 4 2" xfId="12301" xr:uid="{620E3773-7822-475B-93FD-E0A8C9172BF0}"/>
    <cellStyle name="40% - Ênfase1 19 4 4 2 2" xfId="28786" xr:uid="{11943499-32A5-4CD1-84CA-99170B04ADB9}"/>
    <cellStyle name="40% - Ênfase1 19 4 4 3" xfId="20749" xr:uid="{AB824367-C78D-4612-A389-84EACC6A8B1A}"/>
    <cellStyle name="40% - Ênfase1 19 4 5" xfId="10252" xr:uid="{EC92D30C-BA15-4A32-B39A-E8E9E7721C21}"/>
    <cellStyle name="40% - Ênfase1 19 4 5 2" xfId="26771" xr:uid="{95173596-664F-4F18-A930-1202DDF6A13E}"/>
    <cellStyle name="40% - Ênfase1 19 4 6" xfId="18733" xr:uid="{7241F231-DBB8-46D5-8A01-7EE4F05CD069}"/>
    <cellStyle name="40% - Ênfase1 19 5" xfId="4521" xr:uid="{BA3E238C-D971-48E5-96B1-7868546B4C55}"/>
    <cellStyle name="40% - Ênfase1 19 5 2" xfId="12798" xr:uid="{2992E9BB-2851-40EA-BD7E-1609107A7291}"/>
    <cellStyle name="40% - Ênfase1 19 5 2 2" xfId="29282" xr:uid="{D36CE752-ABC9-45D1-9207-CD02493A0848}"/>
    <cellStyle name="40% - Ênfase1 19 5 3" xfId="21245" xr:uid="{D565C3C8-DE07-4C03-BF50-5401309DC67F}"/>
    <cellStyle name="40% - Ênfase1 19 6" xfId="6551" xr:uid="{D0887A9C-E18B-40DC-9E01-74FC38B7A601}"/>
    <cellStyle name="40% - Ênfase1 19 6 2" xfId="14828" xr:uid="{91B6BD9A-1C2F-42B6-AF5C-DB3E9FAA169F}"/>
    <cellStyle name="40% - Ênfase1 19 6 2 2" xfId="31283" xr:uid="{23EFCCE2-BD5D-4B79-97B5-9B8D5158070C}"/>
    <cellStyle name="40% - Ênfase1 19 6 3" xfId="23246" xr:uid="{C2C6A32D-3FCF-4562-8460-06A5A0989D9E}"/>
    <cellStyle name="40% - Ênfase1 19 7" xfId="2473" xr:uid="{5FBFEB8E-A4B7-4960-A5D7-C519C68E2B62}"/>
    <cellStyle name="40% - Ênfase1 19 7 2" xfId="10750" xr:uid="{BA277165-8117-4CF2-8239-B65554CDA22A}"/>
    <cellStyle name="40% - Ênfase1 19 7 2 2" xfId="27267" xr:uid="{A6AC5458-B5B2-4869-93C2-CEFE5792ED49}"/>
    <cellStyle name="40% - Ênfase1 19 7 3" xfId="19230" xr:uid="{D6878776-3996-4C48-BF14-D83A2B35899A}"/>
    <cellStyle name="40% - Ênfase1 19 8" xfId="8704" xr:uid="{C48DEBB5-B17C-4973-A6AD-86BF3F889246}"/>
    <cellStyle name="40% - Ênfase1 19 8 2" xfId="25252" xr:uid="{8441FEBF-6748-4F76-86E6-2282A24AB6DD}"/>
    <cellStyle name="40% - Ênfase1 19 9" xfId="17202" xr:uid="{5D227D82-62B7-4DD4-9C50-A192BD37D8E9}"/>
    <cellStyle name="40% - Ênfase1 2" xfId="351" xr:uid="{0E961563-90DC-4F95-AA23-668CBBE84F99}"/>
    <cellStyle name="40% - Ênfase1 2 10" xfId="17205" xr:uid="{0855884F-3CD1-4C38-9CF6-B2E569F81A64}"/>
    <cellStyle name="40% - Ênfase1 2 2" xfId="352" xr:uid="{4700467D-4C5E-4D97-ABBE-34BD5ACE0171}"/>
    <cellStyle name="40% - Ênfase1 2 2 2" xfId="1435" xr:uid="{EB5402E7-3C93-48ED-9B3D-CA6E748E92A1}"/>
    <cellStyle name="40% - Ênfase1 2 2 2 2" xfId="5525" xr:uid="{710EA6D5-7BAC-4737-81BC-887EB2F7F90A}"/>
    <cellStyle name="40% - Ênfase1 2 2 2 2 2" xfId="13802" xr:uid="{2430DD9E-EF3F-4E5C-B56C-09B60146B749}"/>
    <cellStyle name="40% - Ênfase1 2 2 2 2 2 2" xfId="30281" xr:uid="{E4771873-42AE-4B67-9E47-1FC761F5A8C9}"/>
    <cellStyle name="40% - Ênfase1 2 2 2 2 3" xfId="22244" xr:uid="{4713F5B3-E4D6-4004-B3BB-68CB4195F34A}"/>
    <cellStyle name="40% - Ênfase1 2 2 2 3" xfId="7549" xr:uid="{A6513A7C-5DDF-4E1B-8A81-F43DD0CA92BB}"/>
    <cellStyle name="40% - Ênfase1 2 2 2 3 2" xfId="15826" xr:uid="{2B9910FD-9505-4255-B931-4B24C136A740}"/>
    <cellStyle name="40% - Ênfase1 2 2 2 3 2 2" xfId="32281" xr:uid="{7B4535E8-B772-4E93-8AF5-0342960B9996}"/>
    <cellStyle name="40% - Ênfase1 2 2 2 3 3" xfId="24244" xr:uid="{AB4D18F6-AE3C-463B-B8D3-2475EFFB90CB}"/>
    <cellStyle name="40% - Ênfase1 2 2 2 4" xfId="3491" xr:uid="{F8F925CA-C87E-4019-BB05-ABB3F8D61F1B}"/>
    <cellStyle name="40% - Ênfase1 2 2 2 4 2" xfId="11768" xr:uid="{B6802D9E-ECDF-4810-9797-9A92FA208E3E}"/>
    <cellStyle name="40% - Ênfase1 2 2 2 4 2 2" xfId="28277" xr:uid="{1ABCC286-AA03-46DF-9F07-C7A4D7029234}"/>
    <cellStyle name="40% - Ênfase1 2 2 2 4 3" xfId="20240" xr:uid="{6A8C4193-69AE-4209-932B-C0B4B9D83C7A}"/>
    <cellStyle name="40% - Ênfase1 2 2 2 5" xfId="9719" xr:uid="{8100ABC4-3753-44D3-B94D-C16EB53F3D1B}"/>
    <cellStyle name="40% - Ênfase1 2 2 2 5 2" xfId="26262" xr:uid="{8A32A9FD-E303-441C-AA02-E83F2B46EA0A}"/>
    <cellStyle name="40% - Ênfase1 2 2 2 6" xfId="18223" xr:uid="{47B22903-4B8B-47EF-B845-D1CC06EF8933}"/>
    <cellStyle name="40% - Ênfase1 2 2 3" xfId="925" xr:uid="{20EA5ED2-A98D-4C18-9B5B-3235F8591B1B}"/>
    <cellStyle name="40% - Ênfase1 2 2 3 2" xfId="5028" xr:uid="{D545BEF6-E6C9-4CDC-94AD-3A246C5CA474}"/>
    <cellStyle name="40% - Ênfase1 2 2 3 2 2" xfId="13305" xr:uid="{785AC733-24EF-423D-9638-EF8F5FCEE118}"/>
    <cellStyle name="40% - Ênfase1 2 2 3 2 2 2" xfId="29785" xr:uid="{7569BC26-CF31-4BEB-871C-0D74D0115803}"/>
    <cellStyle name="40% - Ênfase1 2 2 3 2 3" xfId="21748" xr:uid="{2EB793E5-3AF1-4940-8E74-D37EB9629988}"/>
    <cellStyle name="40% - Ênfase1 2 2 3 3" xfId="7053" xr:uid="{94EEF92C-557F-421A-9E2F-14EC6FF017C9}"/>
    <cellStyle name="40% - Ênfase1 2 2 3 3 2" xfId="15330" xr:uid="{C0BBB5F4-D954-4932-88F8-5CB60B472D3A}"/>
    <cellStyle name="40% - Ênfase1 2 2 3 3 2 2" xfId="31785" xr:uid="{D066B839-7664-4454-BCE5-3DA9DD405DCD}"/>
    <cellStyle name="40% - Ênfase1 2 2 3 3 3" xfId="23748" xr:uid="{34DF78A1-704E-4590-AA17-47E58381ADDC}"/>
    <cellStyle name="40% - Ênfase1 2 2 3 4" xfId="2985" xr:uid="{4DF4D81F-D0C9-4D8A-BF75-E8D5B1805421}"/>
    <cellStyle name="40% - Ênfase1 2 2 3 4 2" xfId="11262" xr:uid="{6FC7AF89-48AE-4D97-BAC0-F58F6C7B7901}"/>
    <cellStyle name="40% - Ênfase1 2 2 3 4 2 2" xfId="27773" xr:uid="{87712491-B826-45C8-BAFC-9B34176E49AF}"/>
    <cellStyle name="40% - Ênfase1 2 2 3 4 3" xfId="19736" xr:uid="{F2AE776C-DBDE-41FC-B305-173A17405CCD}"/>
    <cellStyle name="40% - Ênfase1 2 2 3 5" xfId="9214" xr:uid="{9748B071-BC2D-4214-ADF4-946291BF32E2}"/>
    <cellStyle name="40% - Ênfase1 2 2 3 5 2" xfId="25758" xr:uid="{1D6B2A79-2393-4592-8213-40BC6D7B51B1}"/>
    <cellStyle name="40% - Ênfase1 2 2 3 6" xfId="17716" xr:uid="{0D77F470-5587-4CEB-8647-A4D1D8D042EB}"/>
    <cellStyle name="40% - Ênfase1 2 2 4" xfId="1975" xr:uid="{167797B6-FD28-4EFC-88EB-3102100F0AFD}"/>
    <cellStyle name="40% - Ênfase1 2 2 4 2" xfId="6061" xr:uid="{A5C4CF8E-B6C6-4A94-8940-9CD998495708}"/>
    <cellStyle name="40% - Ênfase1 2 2 4 2 2" xfId="14338" xr:uid="{2DBBDF2E-1C4A-4F5F-823E-883CA8CB5A17}"/>
    <cellStyle name="40% - Ênfase1 2 2 4 2 2 2" xfId="30793" xr:uid="{B22E34F4-098E-4A9C-AD71-913F255C1D03}"/>
    <cellStyle name="40% - Ênfase1 2 2 4 2 3" xfId="22756" xr:uid="{22F187DB-10D7-4B93-A5FE-D47EB0F56D6C}"/>
    <cellStyle name="40% - Ênfase1 2 2 4 3" xfId="8061" xr:uid="{73374F56-34D5-4131-9450-A20054739282}"/>
    <cellStyle name="40% - Ênfase1 2 2 4 3 2" xfId="16338" xr:uid="{9C3027B0-A9AD-41D7-8970-419907204270}"/>
    <cellStyle name="40% - Ênfase1 2 2 4 3 2 2" xfId="32793" xr:uid="{04E071EB-A3C0-48EB-BE0A-FA72A7ACC0E5}"/>
    <cellStyle name="40% - Ênfase1 2 2 4 3 3" xfId="24756" xr:uid="{C05FE380-E3EF-44C6-806B-39555AF4674A}"/>
    <cellStyle name="40% - Ênfase1 2 2 4 4" xfId="4028" xr:uid="{76237458-EF2B-4ED6-953E-A9B004FC53F6}"/>
    <cellStyle name="40% - Ênfase1 2 2 4 4 2" xfId="12305" xr:uid="{8B1BEFDD-7673-4440-A79E-F99480172787}"/>
    <cellStyle name="40% - Ênfase1 2 2 4 4 2 2" xfId="28790" xr:uid="{3CF1B7F6-EE11-497D-88B0-4D2FD40726AE}"/>
    <cellStyle name="40% - Ênfase1 2 2 4 4 3" xfId="20753" xr:uid="{09FD1EEC-8D26-4DCE-ADBE-C095CF07AE6F}"/>
    <cellStyle name="40% - Ênfase1 2 2 4 5" xfId="10256" xr:uid="{99A9DF10-13EE-40C1-9C0B-F5F399A5780C}"/>
    <cellStyle name="40% - Ênfase1 2 2 4 5 2" xfId="26775" xr:uid="{A916FE6D-07D2-46A8-891F-57679E4146ED}"/>
    <cellStyle name="40% - Ênfase1 2 2 4 6" xfId="18737" xr:uid="{B9E468DF-4407-4D2D-93C7-647DA30B1B4D}"/>
    <cellStyle name="40% - Ênfase1 2 2 5" xfId="4525" xr:uid="{8AEA72B3-5A8C-419E-B116-F88811A63F6E}"/>
    <cellStyle name="40% - Ênfase1 2 2 5 2" xfId="12802" xr:uid="{449BD250-31C9-4C41-B9DE-896B135056B9}"/>
    <cellStyle name="40% - Ênfase1 2 2 5 2 2" xfId="29286" xr:uid="{35C28DF1-710E-418F-A320-063DBD66F157}"/>
    <cellStyle name="40% - Ênfase1 2 2 5 3" xfId="21249" xr:uid="{2220B225-E4EC-4A34-B299-81273BB1D264}"/>
    <cellStyle name="40% - Ênfase1 2 2 6" xfId="6555" xr:uid="{DE16D45A-0F39-4FA7-9982-E039EE7E2DBD}"/>
    <cellStyle name="40% - Ênfase1 2 2 6 2" xfId="14832" xr:uid="{9EC6115E-3CCB-4296-B67E-7D82046F996D}"/>
    <cellStyle name="40% - Ênfase1 2 2 6 2 2" xfId="31287" xr:uid="{41C1C384-5130-4C5F-8051-2E0B79FEDD22}"/>
    <cellStyle name="40% - Ênfase1 2 2 6 3" xfId="23250" xr:uid="{A5C52CE7-1F46-41AE-A734-0EEFF5C3B06D}"/>
    <cellStyle name="40% - Ênfase1 2 2 7" xfId="2478" xr:uid="{980D517B-C9BE-4115-86F8-0CF7672237F4}"/>
    <cellStyle name="40% - Ênfase1 2 2 7 2" xfId="10755" xr:uid="{ECEA4E1E-BEB2-4CC9-BFF2-4A6CB3A20EC0}"/>
    <cellStyle name="40% - Ênfase1 2 2 7 2 2" xfId="27271" xr:uid="{7858789D-D287-479C-9239-C79DDF6C2DE5}"/>
    <cellStyle name="40% - Ênfase1 2 2 7 3" xfId="19234" xr:uid="{59C4C538-530E-476C-B270-BED232471D2F}"/>
    <cellStyle name="40% - Ênfase1 2 2 8" xfId="8708" xr:uid="{A1C7F56A-26F5-4291-A9E7-BBF15EACFC4E}"/>
    <cellStyle name="40% - Ênfase1 2 2 8 2" xfId="25256" xr:uid="{065914C0-E826-4B45-8409-FC421B02849D}"/>
    <cellStyle name="40% - Ênfase1 2 2 9" xfId="17206" xr:uid="{4921CE28-6C17-4F25-8C8B-F90A365DE46C}"/>
    <cellStyle name="40% - Ênfase1 2 3" xfId="1434" xr:uid="{6B701E84-066B-4983-94ED-FD6A539CDD61}"/>
    <cellStyle name="40% - Ênfase1 2 3 2" xfId="5524" xr:uid="{9E568611-088A-40B5-A05E-460608AA54D8}"/>
    <cellStyle name="40% - Ênfase1 2 3 2 2" xfId="13801" xr:uid="{D8C2DA6A-CEFC-4BD2-86C1-6B8595795B24}"/>
    <cellStyle name="40% - Ênfase1 2 3 2 2 2" xfId="30280" xr:uid="{59E3EC9F-FEEC-4119-8194-C6BB9FBCF05A}"/>
    <cellStyle name="40% - Ênfase1 2 3 2 3" xfId="22243" xr:uid="{6A56A8E6-90AE-4D10-A607-C3A0A8344A5C}"/>
    <cellStyle name="40% - Ênfase1 2 3 3" xfId="7548" xr:uid="{B0A885F7-9598-464E-A28E-603C6CD1053E}"/>
    <cellStyle name="40% - Ênfase1 2 3 3 2" xfId="15825" xr:uid="{F275FAC7-6962-4F48-8FD6-12DD307B90B0}"/>
    <cellStyle name="40% - Ênfase1 2 3 3 2 2" xfId="32280" xr:uid="{BDAC80A2-BA2A-4CBB-9ED9-997A0DA4765E}"/>
    <cellStyle name="40% - Ênfase1 2 3 3 3" xfId="24243" xr:uid="{1EC80185-8C7B-4656-97BA-C5A71143D417}"/>
    <cellStyle name="40% - Ênfase1 2 3 4" xfId="3490" xr:uid="{F8CC6F31-2B03-436A-BF60-D81DF82EBFDF}"/>
    <cellStyle name="40% - Ênfase1 2 3 4 2" xfId="11767" xr:uid="{16518173-8F8B-4F86-B9C9-24F408FFB1E8}"/>
    <cellStyle name="40% - Ênfase1 2 3 4 2 2" xfId="28276" xr:uid="{4F3B2941-F2DC-4912-ABD7-22563B2A8029}"/>
    <cellStyle name="40% - Ênfase1 2 3 4 3" xfId="20239" xr:uid="{BF8C7A6C-6C01-4A01-98F2-0E3364F42B5C}"/>
    <cellStyle name="40% - Ênfase1 2 3 5" xfId="9718" xr:uid="{A829CF4F-974A-463B-B12B-5F71EFB4E051}"/>
    <cellStyle name="40% - Ênfase1 2 3 5 2" xfId="26261" xr:uid="{98BA736F-5905-461C-99F1-D43FDD16F822}"/>
    <cellStyle name="40% - Ênfase1 2 3 6" xfId="18222" xr:uid="{C23B0C5F-BA03-404A-A1FB-27DB98C273FA}"/>
    <cellStyle name="40% - Ênfase1 2 4" xfId="924" xr:uid="{313DA5F4-96B6-437A-8064-761C9F063222}"/>
    <cellStyle name="40% - Ênfase1 2 4 2" xfId="5027" xr:uid="{AEF1C2FD-6D01-4520-821E-670A4E4DC68D}"/>
    <cellStyle name="40% - Ênfase1 2 4 2 2" xfId="13304" xr:uid="{A0F1FDC4-1406-4F71-B95D-43ABDDD243D9}"/>
    <cellStyle name="40% - Ênfase1 2 4 2 2 2" xfId="29784" xr:uid="{72D3F08A-0015-4FF2-A9D3-8B1998F8B477}"/>
    <cellStyle name="40% - Ênfase1 2 4 2 3" xfId="21747" xr:uid="{7BE2D96C-77DB-4F54-A2A4-F847F7EC25B8}"/>
    <cellStyle name="40% - Ênfase1 2 4 3" xfId="7052" xr:uid="{2F0C912E-577E-4464-9C5E-F67DA897468D}"/>
    <cellStyle name="40% - Ênfase1 2 4 3 2" xfId="15329" xr:uid="{6200FDB0-72D3-4F70-AFB5-A1693F3F14B0}"/>
    <cellStyle name="40% - Ênfase1 2 4 3 2 2" xfId="31784" xr:uid="{6BA3B84C-5FE9-4384-B9CD-E0B95970732A}"/>
    <cellStyle name="40% - Ênfase1 2 4 3 3" xfId="23747" xr:uid="{489C1380-4EA8-4637-BCB5-BB94011C387A}"/>
    <cellStyle name="40% - Ênfase1 2 4 4" xfId="2984" xr:uid="{939DCC32-89CC-4C3A-8C42-EEF97FCBA80F}"/>
    <cellStyle name="40% - Ênfase1 2 4 4 2" xfId="11261" xr:uid="{CCE8BB32-6A78-4FDC-8D15-1F9ECF22B8BB}"/>
    <cellStyle name="40% - Ênfase1 2 4 4 2 2" xfId="27772" xr:uid="{571F4505-B804-46CA-A82B-625EDC67DEA7}"/>
    <cellStyle name="40% - Ênfase1 2 4 4 3" xfId="19735" xr:uid="{0555ED0C-DAB1-491F-916A-6385DE119D7B}"/>
    <cellStyle name="40% - Ênfase1 2 4 5" xfId="9213" xr:uid="{1D210A34-7486-4CDE-B5E2-D2BA9A112EE5}"/>
    <cellStyle name="40% - Ênfase1 2 4 5 2" xfId="25757" xr:uid="{F9B530F5-E75E-4D14-94F0-00F07F8A23AD}"/>
    <cellStyle name="40% - Ênfase1 2 4 6" xfId="17715" xr:uid="{A157980E-2CD9-4FAE-9D1E-CC35A901354D}"/>
    <cellStyle name="40% - Ênfase1 2 5" xfId="1974" xr:uid="{7B0A5514-F48D-4300-B841-AC2D720EA6FF}"/>
    <cellStyle name="40% - Ênfase1 2 5 2" xfId="6060" xr:uid="{E96A4E33-EE98-41F6-8083-1AF2A1430DF7}"/>
    <cellStyle name="40% - Ênfase1 2 5 2 2" xfId="14337" xr:uid="{9ADC8B16-287B-49A3-918A-E1CD68949220}"/>
    <cellStyle name="40% - Ênfase1 2 5 2 2 2" xfId="30792" xr:uid="{FC071840-434A-4A2F-A63A-DAF1644A1CC4}"/>
    <cellStyle name="40% - Ênfase1 2 5 2 3" xfId="22755" xr:uid="{BB23D026-A34E-4D7F-AF98-98E3007EBC2E}"/>
    <cellStyle name="40% - Ênfase1 2 5 3" xfId="8060" xr:uid="{21ACFD82-0AFB-4F24-9FC0-CB94368B8069}"/>
    <cellStyle name="40% - Ênfase1 2 5 3 2" xfId="16337" xr:uid="{0A6290D8-FA65-4563-A184-99096C2B026C}"/>
    <cellStyle name="40% - Ênfase1 2 5 3 2 2" xfId="32792" xr:uid="{02AE3BFA-3536-4FF8-AFA0-F11E0BAA635E}"/>
    <cellStyle name="40% - Ênfase1 2 5 3 3" xfId="24755" xr:uid="{289A8ECC-81D2-44F0-B348-914A1C91E807}"/>
    <cellStyle name="40% - Ênfase1 2 5 4" xfId="4027" xr:uid="{9E10DB6E-7857-47EE-95B0-84D6074DF54A}"/>
    <cellStyle name="40% - Ênfase1 2 5 4 2" xfId="12304" xr:uid="{36316B9D-B0F1-4F7F-A4B9-908738E4C0E8}"/>
    <cellStyle name="40% - Ênfase1 2 5 4 2 2" xfId="28789" xr:uid="{D29FE35B-1C92-4B9D-B46E-59D433B7E20A}"/>
    <cellStyle name="40% - Ênfase1 2 5 4 3" xfId="20752" xr:uid="{A256CFA2-6626-4921-9501-A18B960D7E4C}"/>
    <cellStyle name="40% - Ênfase1 2 5 5" xfId="10255" xr:uid="{E51CC0B4-ABFE-48CF-8F8A-194234A2834F}"/>
    <cellStyle name="40% - Ênfase1 2 5 5 2" xfId="26774" xr:uid="{B05E91D3-1F8C-4741-9A53-34C7FF3551CE}"/>
    <cellStyle name="40% - Ênfase1 2 5 6" xfId="18736" xr:uid="{A3924BE2-C8C3-4CBC-AD72-68902218B005}"/>
    <cellStyle name="40% - Ênfase1 2 6" xfId="4524" xr:uid="{FCB62CE1-BEF4-43E1-96F4-300065834290}"/>
    <cellStyle name="40% - Ênfase1 2 6 2" xfId="12801" xr:uid="{B1717FF5-A2C2-4E63-9565-63777C74AD4B}"/>
    <cellStyle name="40% - Ênfase1 2 6 2 2" xfId="29285" xr:uid="{86AEF533-BCF8-4AF6-A312-36EE8D6B1A19}"/>
    <cellStyle name="40% - Ênfase1 2 6 3" xfId="21248" xr:uid="{33A9BE0A-6AEB-4F0A-861E-6D76E3C0031D}"/>
    <cellStyle name="40% - Ênfase1 2 7" xfId="6554" xr:uid="{A863791F-BCBE-4137-AD37-4823897C6628}"/>
    <cellStyle name="40% - Ênfase1 2 7 2" xfId="14831" xr:uid="{3A310559-812D-462D-9FAB-7CDF0C21D823}"/>
    <cellStyle name="40% - Ênfase1 2 7 2 2" xfId="31286" xr:uid="{54E82A99-589D-46AA-9303-FD70C453000A}"/>
    <cellStyle name="40% - Ênfase1 2 7 3" xfId="23249" xr:uid="{3E88F011-074C-470E-9BA7-D6BED70F33B9}"/>
    <cellStyle name="40% - Ênfase1 2 8" xfId="2477" xr:uid="{6D9A198C-76BE-4FF7-AC3C-27365400893D}"/>
    <cellStyle name="40% - Ênfase1 2 8 2" xfId="10754" xr:uid="{81C1DE58-5F54-4326-A490-1D24FED170EA}"/>
    <cellStyle name="40% - Ênfase1 2 8 2 2" xfId="27270" xr:uid="{16999797-F4E5-49D5-A907-FB46AB946D20}"/>
    <cellStyle name="40% - Ênfase1 2 8 3" xfId="19233" xr:uid="{4D832ECE-6D72-4B52-B28F-7D164464E286}"/>
    <cellStyle name="40% - Ênfase1 2 9" xfId="8707" xr:uid="{52A831C7-8A5C-4418-A14B-410C6AA8476A}"/>
    <cellStyle name="40% - Ênfase1 2 9 2" xfId="25255" xr:uid="{E4485FA8-52FC-46E6-86B4-59AC463ABD7B}"/>
    <cellStyle name="40% - Ênfase1 20" xfId="75" xr:uid="{022C49AA-6955-430C-8D63-FFDEF5946BC3}"/>
    <cellStyle name="40% - Ênfase1 20 2" xfId="1172" xr:uid="{FE193716-76B9-49AB-AB97-A3657EEB82D1}"/>
    <cellStyle name="40% - Ênfase1 20 2 2" xfId="5264" xr:uid="{589632C5-7ABE-4C06-BB2B-49AEE0F46E20}"/>
    <cellStyle name="40% - Ênfase1 20 2 2 2" xfId="13541" xr:uid="{0A6E75CE-390E-4E67-81BF-70C6CA2E2016}"/>
    <cellStyle name="40% - Ênfase1 20 2 2 2 2" xfId="30021" xr:uid="{96891D57-D67C-4DD4-83F7-9664CA00A776}"/>
    <cellStyle name="40% - Ênfase1 20 2 2 3" xfId="21984" xr:uid="{5584446F-2BC2-40D3-B445-CAC49A04414B}"/>
    <cellStyle name="40% - Ênfase1 20 2 3" xfId="7289" xr:uid="{E2ECCCBA-EC3B-46CB-89BB-49ABD4854644}"/>
    <cellStyle name="40% - Ênfase1 20 2 3 2" xfId="15566" xr:uid="{1A140E79-C23F-4033-B775-FB4B40E37B11}"/>
    <cellStyle name="40% - Ênfase1 20 2 3 2 2" xfId="32021" xr:uid="{568FC005-D234-41E3-9693-66446DC8CA63}"/>
    <cellStyle name="40% - Ênfase1 20 2 3 3" xfId="23984" xr:uid="{D5973E8E-F7F0-4997-92F8-E70EC721C7B3}"/>
    <cellStyle name="40% - Ênfase1 20 2 4" xfId="3229" xr:uid="{2FA4A4FC-64A8-4233-BFAD-35A97A553FCF}"/>
    <cellStyle name="40% - Ênfase1 20 2 4 2" xfId="11506" xr:uid="{650EF507-FBCB-46F3-9CD2-80940D4B2DE3}"/>
    <cellStyle name="40% - Ênfase1 20 2 4 2 2" xfId="28016" xr:uid="{06F13199-C76F-489E-9B83-EABD4AC775ED}"/>
    <cellStyle name="40% - Ênfase1 20 2 4 3" xfId="19979" xr:uid="{3AFCC1A5-667C-4FC4-82F0-717179EB94C3}"/>
    <cellStyle name="40% - Ênfase1 20 2 5" xfId="9457" xr:uid="{BDCAF030-39CA-4D41-9669-436338AF2988}"/>
    <cellStyle name="40% - Ênfase1 20 2 5 2" xfId="26001" xr:uid="{D99AF468-D2A3-4BED-B662-8ABFDCAE2E21}"/>
    <cellStyle name="40% - Ênfase1 20 2 6" xfId="17961" xr:uid="{C78C39AB-FBF1-4FC1-A029-B27AE7389D51}"/>
    <cellStyle name="40% - Ênfase1 20 3" xfId="662" xr:uid="{355D282A-B59E-48AA-A112-A679E9025139}"/>
    <cellStyle name="40% - Ênfase1 20 3 2" xfId="4768" xr:uid="{BE1274B3-45C0-4945-9F76-BCD464AAF9FD}"/>
    <cellStyle name="40% - Ênfase1 20 3 2 2" xfId="13045" xr:uid="{C2A7CC2C-BE22-4539-BE91-94263EE50E4C}"/>
    <cellStyle name="40% - Ênfase1 20 3 2 2 2" xfId="29525" xr:uid="{8883B9A5-5A97-4D00-8166-65E9D425F7C4}"/>
    <cellStyle name="40% - Ênfase1 20 3 2 3" xfId="21488" xr:uid="{A914BEF9-8EF0-484E-BD9F-7E0231CC5029}"/>
    <cellStyle name="40% - Ênfase1 20 3 3" xfId="6793" xr:uid="{E7661AD6-96D6-4230-A6B3-E9304EFC55D9}"/>
    <cellStyle name="40% - Ênfase1 20 3 3 2" xfId="15070" xr:uid="{0503ADCD-D071-4AA2-8EEA-59BF3843ED45}"/>
    <cellStyle name="40% - Ênfase1 20 3 3 2 2" xfId="31525" xr:uid="{23B1BF34-B4B3-4195-8349-01B30B7E8B52}"/>
    <cellStyle name="40% - Ênfase1 20 3 3 3" xfId="23488" xr:uid="{A216B79B-5A7E-485D-BD3D-A6B80713CE0F}"/>
    <cellStyle name="40% - Ênfase1 20 3 4" xfId="2723" xr:uid="{4CB78705-2087-4412-9B31-B0CA45710D4A}"/>
    <cellStyle name="40% - Ênfase1 20 3 4 2" xfId="11000" xr:uid="{3F4E6924-153B-4849-9BF6-8311CB5706E7}"/>
    <cellStyle name="40% - Ênfase1 20 3 4 2 2" xfId="27511" xr:uid="{7806B0A7-11CC-469E-A00B-9334EF67F93B}"/>
    <cellStyle name="40% - Ênfase1 20 3 4 3" xfId="19474" xr:uid="{48DE25AB-8132-4401-A2D1-61AFD03C49EE}"/>
    <cellStyle name="40% - Ênfase1 20 3 5" xfId="8952" xr:uid="{D7B1368D-E42F-4645-B7A4-0AF5F5DF50FD}"/>
    <cellStyle name="40% - Ênfase1 20 3 5 2" xfId="25496" xr:uid="{7C5AF89D-461E-46AD-9712-BB78EEFAC4F4}"/>
    <cellStyle name="40% - Ênfase1 20 3 6" xfId="17453" xr:uid="{75ACB860-4271-4864-93F5-096398823FE5}"/>
    <cellStyle name="40% - Ênfase1 20 4" xfId="1714" xr:uid="{BF315DE6-2135-4B55-910D-F3CA7FD1F85C}"/>
    <cellStyle name="40% - Ênfase1 20 4 2" xfId="5801" xr:uid="{C3DA1DB4-118E-4585-BA6A-6565A1433857}"/>
    <cellStyle name="40% - Ênfase1 20 4 2 2" xfId="14078" xr:uid="{B4CD1295-588B-4A27-BCA7-1C0B8BD3FE47}"/>
    <cellStyle name="40% - Ênfase1 20 4 2 2 2" xfId="30533" xr:uid="{897ED8CD-FC84-4003-B0C0-D94C5A6315CF}"/>
    <cellStyle name="40% - Ênfase1 20 4 2 3" xfId="22496" xr:uid="{456A2B0A-B5E3-4A74-A463-673C3FA3AC06}"/>
    <cellStyle name="40% - Ênfase1 20 4 3" xfId="7801" xr:uid="{9F0F5787-C9CE-4919-AFC7-F13523FBEE9F}"/>
    <cellStyle name="40% - Ênfase1 20 4 3 2" xfId="16078" xr:uid="{5942FE76-9CCD-4F01-A9C7-09E92AB834D9}"/>
    <cellStyle name="40% - Ênfase1 20 4 3 2 2" xfId="32533" xr:uid="{58AD1DD7-F273-4EF4-8DDB-FE7E91FE144D}"/>
    <cellStyle name="40% - Ênfase1 20 4 3 3" xfId="24496" xr:uid="{09584AAF-F830-4E57-A5E3-F6BE3240D366}"/>
    <cellStyle name="40% - Ênfase1 20 4 4" xfId="3767" xr:uid="{64034675-9156-4DA8-ADF8-8AAA9CEA58AE}"/>
    <cellStyle name="40% - Ênfase1 20 4 4 2" xfId="12044" xr:uid="{8566B88A-1C98-4CFD-A92D-D8F978ADA04A}"/>
    <cellStyle name="40% - Ênfase1 20 4 4 2 2" xfId="28529" xr:uid="{849B9A9F-959F-42BF-B34F-3F6BF79126A2}"/>
    <cellStyle name="40% - Ênfase1 20 4 4 3" xfId="20492" xr:uid="{E9A4F115-8CD9-4216-A7A4-79AD0113F00F}"/>
    <cellStyle name="40% - Ênfase1 20 4 5" xfId="9995" xr:uid="{6A37AE3C-25BB-44C3-A3DA-7DA170AC8AF8}"/>
    <cellStyle name="40% - Ênfase1 20 4 5 2" xfId="26514" xr:uid="{4F5C03E7-A5DA-412B-9918-62D1EDA0DD3C}"/>
    <cellStyle name="40% - Ênfase1 20 4 6" xfId="18476" xr:uid="{2D5E7D8D-D483-485C-9EF7-18BC529C3D35}"/>
    <cellStyle name="40% - Ênfase1 20 5" xfId="4264" xr:uid="{CD723D82-13FC-4F4D-A133-65F3DD7DAD91}"/>
    <cellStyle name="40% - Ênfase1 20 5 2" xfId="12541" xr:uid="{7FD8E0BD-A102-4C5A-8F54-332AA0E13AA0}"/>
    <cellStyle name="40% - Ênfase1 20 5 2 2" xfId="29026" xr:uid="{FBC39D3F-E90F-4EC1-8205-9868E23A0A82}"/>
    <cellStyle name="40% - Ênfase1 20 5 3" xfId="20989" xr:uid="{D5431A39-580F-4198-AFDB-175217A8E308}"/>
    <cellStyle name="40% - Ênfase1 20 6" xfId="6295" xr:uid="{7A72945F-1B0B-4DF2-8B59-4D77515A1327}"/>
    <cellStyle name="40% - Ênfase1 20 6 2" xfId="14572" xr:uid="{49FCC21B-C12E-40E4-9B3E-20C58759AD47}"/>
    <cellStyle name="40% - Ênfase1 20 6 2 2" xfId="31027" xr:uid="{7F343067-1104-4CEB-9A84-A4E34140595A}"/>
    <cellStyle name="40% - Ênfase1 20 6 3" xfId="22990" xr:uid="{9C4D2451-557B-481C-816D-1675757FC8B1}"/>
    <cellStyle name="40% - Ênfase1 20 7" xfId="2215" xr:uid="{7B2A3AE2-4E46-4958-ADDA-B040C54FC28B}"/>
    <cellStyle name="40% - Ênfase1 20 7 2" xfId="10492" xr:uid="{2C6F831F-9789-44AF-9206-65501D04A466}"/>
    <cellStyle name="40% - Ênfase1 20 7 2 2" xfId="27010" xr:uid="{B3788548-08AB-4932-9747-B2B4EDDB0705}"/>
    <cellStyle name="40% - Ênfase1 20 7 3" xfId="18973" xr:uid="{B6591734-2EFC-42A4-A243-5F291EB86288}"/>
    <cellStyle name="40% - Ênfase1 20 8" xfId="8446" xr:uid="{940241D1-F48E-414F-A806-9FDA0A829503}"/>
    <cellStyle name="40% - Ênfase1 20 8 2" xfId="24995" xr:uid="{32C6DC8E-44FF-42DD-BFF8-3F80B278E61D}"/>
    <cellStyle name="40% - Ênfase1 20 9" xfId="16943" xr:uid="{399E2312-28EA-4538-A990-90B7354BE8ED}"/>
    <cellStyle name="40% - Ênfase1 21" xfId="344" xr:uid="{2686B076-A134-4A3F-BA04-A13AB3B00FC2}"/>
    <cellStyle name="40% - Ênfase1 21 2" xfId="1429" xr:uid="{0B5D0BA6-8F25-4AA0-BD0F-DC5DA24BEABE}"/>
    <cellStyle name="40% - Ênfase1 21 2 2" xfId="5519" xr:uid="{5F5F0BF8-6823-4E65-81AD-10B73A19C30B}"/>
    <cellStyle name="40% - Ênfase1 21 2 2 2" xfId="13796" xr:uid="{CB9F127F-2A29-4E6D-B2E6-290D5B7889E6}"/>
    <cellStyle name="40% - Ênfase1 21 2 2 2 2" xfId="30275" xr:uid="{79676AC7-419E-4156-B198-A9BA31AEED88}"/>
    <cellStyle name="40% - Ênfase1 21 2 2 3" xfId="22238" xr:uid="{816CCFAC-9C55-4506-BC5F-408EAB299C36}"/>
    <cellStyle name="40% - Ênfase1 21 2 3" xfId="7543" xr:uid="{CF391566-F5DC-4805-8B79-1B499DC0E311}"/>
    <cellStyle name="40% - Ênfase1 21 2 3 2" xfId="15820" xr:uid="{2C816D4E-485C-430C-9A2D-391F0B2791D2}"/>
    <cellStyle name="40% - Ênfase1 21 2 3 2 2" xfId="32275" xr:uid="{A8EE95C6-2609-48C5-8F27-7D662E0D86F7}"/>
    <cellStyle name="40% - Ênfase1 21 2 3 3" xfId="24238" xr:uid="{6FD1DF55-F273-496B-8FD4-ED67AEF64742}"/>
    <cellStyle name="40% - Ênfase1 21 2 4" xfId="3485" xr:uid="{E6B857D3-E8A7-47C4-A2C9-7DC5E5DBFF21}"/>
    <cellStyle name="40% - Ênfase1 21 2 4 2" xfId="11762" xr:uid="{EF1D4628-091C-472F-B06A-3D0CF7FDD343}"/>
    <cellStyle name="40% - Ênfase1 21 2 4 2 2" xfId="28271" xr:uid="{FAD49646-5A2D-4682-A038-3702229375DD}"/>
    <cellStyle name="40% - Ênfase1 21 2 4 3" xfId="20234" xr:uid="{4C9CB36C-BA87-4E27-9693-3CCAFDE4866E}"/>
    <cellStyle name="40% - Ênfase1 21 2 5" xfId="9713" xr:uid="{EDBC5482-7AB9-450D-8E7C-D54FC16599B8}"/>
    <cellStyle name="40% - Ênfase1 21 2 5 2" xfId="26256" xr:uid="{1941AAB5-49DC-44B0-9C0B-ACE60932B55C}"/>
    <cellStyle name="40% - Ênfase1 21 2 6" xfId="18217" xr:uid="{B06D2488-1FA6-4AB9-82E6-E986B38C412D}"/>
    <cellStyle name="40% - Ênfase1 21 3" xfId="919" xr:uid="{6B6D2E16-395F-4DC9-82C6-A0A29C1FABF7}"/>
    <cellStyle name="40% - Ênfase1 21 3 2" xfId="5022" xr:uid="{D2C978E8-D53E-426B-B212-9F71AC1B0BC1}"/>
    <cellStyle name="40% - Ênfase1 21 3 2 2" xfId="13299" xr:uid="{9294ADD5-A3AB-431F-87F2-BF98B60A80A0}"/>
    <cellStyle name="40% - Ênfase1 21 3 2 2 2" xfId="29779" xr:uid="{A0246509-30E8-4633-9A4E-3F1C67524409}"/>
    <cellStyle name="40% - Ênfase1 21 3 2 3" xfId="21742" xr:uid="{0176F805-3D33-4099-85F1-7A4257C7F5EA}"/>
    <cellStyle name="40% - Ênfase1 21 3 3" xfId="7047" xr:uid="{D1300C77-2A57-4A20-B1E9-D6E27C7F8246}"/>
    <cellStyle name="40% - Ênfase1 21 3 3 2" xfId="15324" xr:uid="{576F218D-AE6F-4588-B580-1BDD758ABECD}"/>
    <cellStyle name="40% - Ênfase1 21 3 3 2 2" xfId="31779" xr:uid="{990B76EF-C9D5-4290-BA41-0B84363E5C4E}"/>
    <cellStyle name="40% - Ênfase1 21 3 3 3" xfId="23742" xr:uid="{E6063528-9BF4-4EC5-8EE5-1674AB7E8320}"/>
    <cellStyle name="40% - Ênfase1 21 3 4" xfId="2979" xr:uid="{E0747A01-EF7A-4FE9-BCC0-4319175D3EBC}"/>
    <cellStyle name="40% - Ênfase1 21 3 4 2" xfId="11256" xr:uid="{84FB921B-9D80-4A02-AA49-6682A3F6F57F}"/>
    <cellStyle name="40% - Ênfase1 21 3 4 2 2" xfId="27767" xr:uid="{595A63E5-3DC3-42B0-A218-D118DE657A15}"/>
    <cellStyle name="40% - Ênfase1 21 3 4 3" xfId="19730" xr:uid="{265160A8-19D8-47BB-8187-BDC798705A6E}"/>
    <cellStyle name="40% - Ênfase1 21 3 5" xfId="9208" xr:uid="{6F3C6A92-A6DA-493F-872D-BB2E0B0F0D26}"/>
    <cellStyle name="40% - Ênfase1 21 3 5 2" xfId="25752" xr:uid="{6C99D532-73A0-4C7B-8F82-FF850200F9F9}"/>
    <cellStyle name="40% - Ênfase1 21 3 6" xfId="17710" xr:uid="{E1BDB113-65C2-466A-8267-E6208B5863F5}"/>
    <cellStyle name="40% - Ênfase1 21 4" xfId="1969" xr:uid="{FE68DEB8-E77B-4763-B2C7-C5D000B636AD}"/>
    <cellStyle name="40% - Ênfase1 21 4 2" xfId="6055" xr:uid="{8AEC40CA-ACFA-4B3B-A34E-3BF030F44F52}"/>
    <cellStyle name="40% - Ênfase1 21 4 2 2" xfId="14332" xr:uid="{A34D9210-4002-4A3A-A441-1A9A23A53710}"/>
    <cellStyle name="40% - Ênfase1 21 4 2 2 2" xfId="30787" xr:uid="{824451C4-3E34-4EF7-BC58-4F783E4A8090}"/>
    <cellStyle name="40% - Ênfase1 21 4 2 3" xfId="22750" xr:uid="{459752B2-2EE6-45F0-8083-C062B88B3904}"/>
    <cellStyle name="40% - Ênfase1 21 4 3" xfId="8055" xr:uid="{38141637-2AA9-48DF-97B1-C27894FC8D50}"/>
    <cellStyle name="40% - Ênfase1 21 4 3 2" xfId="16332" xr:uid="{4880D14D-C639-4CC6-870C-FAB288B0655B}"/>
    <cellStyle name="40% - Ênfase1 21 4 3 2 2" xfId="32787" xr:uid="{81B58F3C-3030-4FEA-9F01-294651DFDC0C}"/>
    <cellStyle name="40% - Ênfase1 21 4 3 3" xfId="24750" xr:uid="{8E847533-EA0B-47C0-96C9-5B4CDA0AA6F8}"/>
    <cellStyle name="40% - Ênfase1 21 4 4" xfId="4022" xr:uid="{27A05587-A19C-405F-943B-5D0C19E88DE8}"/>
    <cellStyle name="40% - Ênfase1 21 4 4 2" xfId="12299" xr:uid="{3E0FCB5C-07CD-4B0D-845C-C0D74E38286F}"/>
    <cellStyle name="40% - Ênfase1 21 4 4 2 2" xfId="28784" xr:uid="{00018109-85C4-4C11-94A8-3189EA0E2B88}"/>
    <cellStyle name="40% - Ênfase1 21 4 4 3" xfId="20747" xr:uid="{77398BC6-4917-4963-90B3-D028D73E1266}"/>
    <cellStyle name="40% - Ênfase1 21 4 5" xfId="10250" xr:uid="{6978C9E6-0DD7-493C-9BCE-BABE53152822}"/>
    <cellStyle name="40% - Ênfase1 21 4 5 2" xfId="26769" xr:uid="{6DF7F94F-E534-45E9-B9E3-2977943FAF9C}"/>
    <cellStyle name="40% - Ênfase1 21 4 6" xfId="18731" xr:uid="{65DA37CC-4958-4376-A540-4B491E780E74}"/>
    <cellStyle name="40% - Ênfase1 21 5" xfId="4519" xr:uid="{71A54129-7D85-4CAF-8F3E-B5D2D8B5FA68}"/>
    <cellStyle name="40% - Ênfase1 21 5 2" xfId="12796" xr:uid="{38BC688C-E0AA-42AE-916B-BD14CCEF2EE6}"/>
    <cellStyle name="40% - Ênfase1 21 5 2 2" xfId="29280" xr:uid="{F26F58CB-0A4F-4C03-BD05-66861A23AE16}"/>
    <cellStyle name="40% - Ênfase1 21 5 3" xfId="21243" xr:uid="{57EC28BC-B9E4-44D8-8916-A7B0C2866C1A}"/>
    <cellStyle name="40% - Ênfase1 21 6" xfId="6549" xr:uid="{1148C2E8-936A-43D9-9E9F-6C4A8B24D1A4}"/>
    <cellStyle name="40% - Ênfase1 21 6 2" xfId="14826" xr:uid="{671F6949-FE98-420A-A4F3-E86DCB078B74}"/>
    <cellStyle name="40% - Ênfase1 21 6 2 2" xfId="31281" xr:uid="{61B0A720-3F8A-446E-8EE0-5E3F4CBDA5D2}"/>
    <cellStyle name="40% - Ênfase1 21 6 3" xfId="23244" xr:uid="{953B3FB6-8ABB-4038-83FA-5A9CF0EF403D}"/>
    <cellStyle name="40% - Ênfase1 21 7" xfId="2471" xr:uid="{5183A4E2-D7E1-4A0C-B4B7-CAF9DEFAAB56}"/>
    <cellStyle name="40% - Ênfase1 21 7 2" xfId="10748" xr:uid="{A36EA12A-BE67-4E03-80F2-DFAAFBB5244F}"/>
    <cellStyle name="40% - Ênfase1 21 7 2 2" xfId="27265" xr:uid="{C1AB6960-56A7-457B-9B99-F4BE8EAF80D5}"/>
    <cellStyle name="40% - Ênfase1 21 7 3" xfId="19228" xr:uid="{2456EFCD-700F-403B-8CC5-00A3DEDB276E}"/>
    <cellStyle name="40% - Ênfase1 21 8" xfId="8702" xr:uid="{A5509424-5BAF-494F-8FB1-DFBEC507915E}"/>
    <cellStyle name="40% - Ênfase1 21 8 2" xfId="25250" xr:uid="{ECC31EDC-1FFC-45C2-AFB9-621AA0C49D07}"/>
    <cellStyle name="40% - Ênfase1 21 9" xfId="17200" xr:uid="{9528C37D-0255-4A91-BEC2-28549E0DA42B}"/>
    <cellStyle name="40% - Ênfase1 22" xfId="266" xr:uid="{A7D19315-EFB6-49AA-A6CF-E708A07E61C5}"/>
    <cellStyle name="40% - Ênfase1 22 2" xfId="1354" xr:uid="{AC37FC18-CD84-4F33-9F4B-CF3D1B355C38}"/>
    <cellStyle name="40% - Ênfase1 22 2 2" xfId="5444" xr:uid="{3225F91E-F31D-4E3F-A7C6-D70DBC9C8183}"/>
    <cellStyle name="40% - Ênfase1 22 2 2 2" xfId="13721" xr:uid="{B235B007-AB42-43B6-8FF8-39D3A60B40E1}"/>
    <cellStyle name="40% - Ênfase1 22 2 2 2 2" xfId="30201" xr:uid="{839D3A91-0BF7-425B-8AFA-30E480544F5B}"/>
    <cellStyle name="40% - Ênfase1 22 2 2 3" xfId="22164" xr:uid="{933F7ECC-AB0A-4BE8-A1EC-2911C9757128}"/>
    <cellStyle name="40% - Ênfase1 22 2 3" xfId="7469" xr:uid="{363B2B10-5332-466C-BD44-F827F1162E46}"/>
    <cellStyle name="40% - Ênfase1 22 2 3 2" xfId="15746" xr:uid="{1D17973E-C25B-4D86-9D2C-A73F78D7D55C}"/>
    <cellStyle name="40% - Ênfase1 22 2 3 2 2" xfId="32201" xr:uid="{99A4319B-6554-4F3B-940F-E6BC3A484A31}"/>
    <cellStyle name="40% - Ênfase1 22 2 3 3" xfId="24164" xr:uid="{0702B7DB-5A55-4E6F-B21D-4564B8CFCF86}"/>
    <cellStyle name="40% - Ênfase1 22 2 4" xfId="3410" xr:uid="{217ACB12-7BE8-43C1-802F-02FECA88B63B}"/>
    <cellStyle name="40% - Ênfase1 22 2 4 2" xfId="11687" xr:uid="{462FFEBF-081B-422E-BA93-A85EFFD0F181}"/>
    <cellStyle name="40% - Ênfase1 22 2 4 2 2" xfId="28197" xr:uid="{D9362B02-8862-4E88-B9D7-36749A6362EC}"/>
    <cellStyle name="40% - Ênfase1 22 2 4 3" xfId="20160" xr:uid="{0E634B6A-CC46-414F-990F-DAC2CA93BC57}"/>
    <cellStyle name="40% - Ênfase1 22 2 5" xfId="9638" xr:uid="{1999A32B-EBA6-45EA-9E36-DA42A1ED759D}"/>
    <cellStyle name="40% - Ênfase1 22 2 5 2" xfId="26182" xr:uid="{7E8F27FD-C2C4-4EE1-8A21-1738299827A5}"/>
    <cellStyle name="40% - Ênfase1 22 2 6" xfId="18143" xr:uid="{B1F30AFD-B85D-48CB-B0EA-585A3AB601E7}"/>
    <cellStyle name="40% - Ênfase1 22 3" xfId="845" xr:uid="{D4F29FCC-D914-45DC-A33C-B4D44B560F13}"/>
    <cellStyle name="40% - Ênfase1 22 3 2" xfId="4948" xr:uid="{957CD153-0139-4530-A10C-C72D586961CF}"/>
    <cellStyle name="40% - Ênfase1 22 3 2 2" xfId="13225" xr:uid="{A24CA401-AD43-42A8-A540-8EA4F1E9B3FA}"/>
    <cellStyle name="40% - Ênfase1 22 3 2 2 2" xfId="29705" xr:uid="{EAD28CEE-B1A3-41AD-BCF4-B1DD4ED3F494}"/>
    <cellStyle name="40% - Ênfase1 22 3 2 3" xfId="21668" xr:uid="{FF4E3573-9CB7-4553-AC31-2CEB8BA993AA}"/>
    <cellStyle name="40% - Ênfase1 22 3 3" xfId="6973" xr:uid="{34880AEA-A915-4305-AB32-6DF081F1D124}"/>
    <cellStyle name="40% - Ênfase1 22 3 3 2" xfId="15250" xr:uid="{AE5AE185-AE86-486D-BBEE-56173B0BC78D}"/>
    <cellStyle name="40% - Ênfase1 22 3 3 2 2" xfId="31705" xr:uid="{68D45E70-4FD5-426C-9275-642699D520B9}"/>
    <cellStyle name="40% - Ênfase1 22 3 3 3" xfId="23668" xr:uid="{7FC0442F-2927-40AD-92E6-EDC1256BEA62}"/>
    <cellStyle name="40% - Ênfase1 22 3 4" xfId="2905" xr:uid="{14D5E076-7582-4A61-9630-754EB08F11BC}"/>
    <cellStyle name="40% - Ênfase1 22 3 4 2" xfId="11182" xr:uid="{C66431BE-4F5B-48AF-9C24-F9A7C0C65001}"/>
    <cellStyle name="40% - Ênfase1 22 3 4 2 2" xfId="27693" xr:uid="{08E50396-0473-4FBF-8C2F-C7210806B1D8}"/>
    <cellStyle name="40% - Ênfase1 22 3 4 3" xfId="19656" xr:uid="{85D9B2C8-5AD2-4AFC-8B81-8CA638F0541D}"/>
    <cellStyle name="40% - Ênfase1 22 3 5" xfId="9134" xr:uid="{E4A50E68-B1C3-4F23-A4FE-5BC983744E8D}"/>
    <cellStyle name="40% - Ênfase1 22 3 5 2" xfId="25678" xr:uid="{DDF3C0F3-B079-4C3B-9607-C6080ACCE8D1}"/>
    <cellStyle name="40% - Ênfase1 22 3 6" xfId="17636" xr:uid="{12D2513D-F60C-4629-99CB-58B8927AAD8E}"/>
    <cellStyle name="40% - Ênfase1 22 4" xfId="1895" xr:uid="{DEDFF3FA-D54E-499A-AC08-47BE8DDA4607}"/>
    <cellStyle name="40% - Ênfase1 22 4 2" xfId="5981" xr:uid="{7DA770CC-2A1E-4993-A553-D515B52E6C8A}"/>
    <cellStyle name="40% - Ênfase1 22 4 2 2" xfId="14258" xr:uid="{F9E366ED-BCED-4FEF-AEAB-64FB58E0E51E}"/>
    <cellStyle name="40% - Ênfase1 22 4 2 2 2" xfId="30713" xr:uid="{F4759489-DDF2-4244-B0EC-3651C4F8A63F}"/>
    <cellStyle name="40% - Ênfase1 22 4 2 3" xfId="22676" xr:uid="{B14BEF3F-87E9-4193-86A5-E9BCB5716869}"/>
    <cellStyle name="40% - Ênfase1 22 4 3" xfId="7981" xr:uid="{13E68AF3-D8B8-4694-BF36-D744C2766879}"/>
    <cellStyle name="40% - Ênfase1 22 4 3 2" xfId="16258" xr:uid="{9DF058C9-8DEE-4049-A04D-ACD47364FB6B}"/>
    <cellStyle name="40% - Ênfase1 22 4 3 2 2" xfId="32713" xr:uid="{8AA7104C-89C9-41D7-9E94-D038B83D42CC}"/>
    <cellStyle name="40% - Ênfase1 22 4 3 3" xfId="24676" xr:uid="{28D9819B-EA4E-436B-988B-48EB653B2849}"/>
    <cellStyle name="40% - Ênfase1 22 4 4" xfId="3948" xr:uid="{82EF3A1D-8F43-4FB5-9EA4-5F309B5CEB35}"/>
    <cellStyle name="40% - Ênfase1 22 4 4 2" xfId="12225" xr:uid="{8B9E56A5-AB72-4015-9B2A-81A3F45E9230}"/>
    <cellStyle name="40% - Ênfase1 22 4 4 2 2" xfId="28710" xr:uid="{EAC0B46F-89A7-400F-9CD6-28367E0ECAF5}"/>
    <cellStyle name="40% - Ênfase1 22 4 4 3" xfId="20673" xr:uid="{D98AE916-882F-447F-97EB-0CB9568DE437}"/>
    <cellStyle name="40% - Ênfase1 22 4 5" xfId="10176" xr:uid="{160C6EC2-580D-49D6-B1A6-FD4A2943E10E}"/>
    <cellStyle name="40% - Ênfase1 22 4 5 2" xfId="26695" xr:uid="{BD65ECB9-9995-4314-8DBA-A59227035897}"/>
    <cellStyle name="40% - Ênfase1 22 4 6" xfId="18657" xr:uid="{C9E8796A-6C0A-4F5B-B169-8534C58CE4CB}"/>
    <cellStyle name="40% - Ênfase1 22 5" xfId="4444" xr:uid="{76353042-602C-4407-956D-EC2FADA48FC9}"/>
    <cellStyle name="40% - Ênfase1 22 5 2" xfId="12721" xr:uid="{1763EAA3-0C2D-4CEE-A25C-32BB40958BFD}"/>
    <cellStyle name="40% - Ênfase1 22 5 2 2" xfId="29206" xr:uid="{772DDBB4-0822-49EE-BB63-844EDFFB6857}"/>
    <cellStyle name="40% - Ênfase1 22 5 3" xfId="21169" xr:uid="{CD14B344-CC0F-4620-A999-258ABAD32404}"/>
    <cellStyle name="40% - Ênfase1 22 6" xfId="6475" xr:uid="{52550FC9-7102-47A2-AEE4-F0F5502DE41F}"/>
    <cellStyle name="40% - Ênfase1 22 6 2" xfId="14752" xr:uid="{D8B670F0-906E-4C37-9CFE-316F88BD96AD}"/>
    <cellStyle name="40% - Ênfase1 22 6 2 2" xfId="31207" xr:uid="{A7D9654F-A72C-41DD-B167-CC53C65021A0}"/>
    <cellStyle name="40% - Ênfase1 22 6 3" xfId="23170" xr:uid="{D8AF5B3E-186E-4A09-9DC0-8B7AA84DB28B}"/>
    <cellStyle name="40% - Ênfase1 22 7" xfId="2396" xr:uid="{3F0F5192-DC29-4920-A059-30E98B48B508}"/>
    <cellStyle name="40% - Ênfase1 22 7 2" xfId="10673" xr:uid="{43DC8CC0-0E46-46D7-A104-C793F5C21AD2}"/>
    <cellStyle name="40% - Ênfase1 22 7 2 2" xfId="27191" xr:uid="{01D56632-6175-4157-B6E7-AAF9D92A66C6}"/>
    <cellStyle name="40% - Ênfase1 22 7 3" xfId="19154" xr:uid="{96B97251-DA19-4B3B-BC0D-EAC48C00178D}"/>
    <cellStyle name="40% - Ênfase1 22 8" xfId="8627" xr:uid="{4C520D88-49BD-4DC0-AE49-F3E0F0754B66}"/>
    <cellStyle name="40% - Ênfase1 22 8 2" xfId="25176" xr:uid="{9B31AEC1-5CAE-4558-8CEB-DB376105DAC5}"/>
    <cellStyle name="40% - Ênfase1 22 9" xfId="17126" xr:uid="{A1202C57-B352-482B-B2D1-3F8BF01ACA02}"/>
    <cellStyle name="40% - Ênfase1 23" xfId="346" xr:uid="{6AC8E4A6-2D2E-4C89-8470-95A377B2815F}"/>
    <cellStyle name="40% - Ênfase1 3" xfId="129" xr:uid="{545CAD56-33A6-4D9D-A035-10E5F3537656}"/>
    <cellStyle name="40% - Ênfase1 3 10" xfId="16995" xr:uid="{6A03179C-7DB7-42F0-9268-9D6770A26D42}"/>
    <cellStyle name="40% - Ênfase1 3 2" xfId="353" xr:uid="{B46A345E-6D60-495A-AE56-6CD22BAADB29}"/>
    <cellStyle name="40% - Ênfase1 3 2 2" xfId="1436" xr:uid="{F5D1A321-7933-4A7F-8851-7CBDCB4B274D}"/>
    <cellStyle name="40% - Ênfase1 3 2 2 2" xfId="5526" xr:uid="{1F5F81EA-BC05-4ABB-A3C1-EE0BCF19E4E0}"/>
    <cellStyle name="40% - Ênfase1 3 2 2 2 2" xfId="13803" xr:uid="{2631909E-AB06-4B5A-8B8B-6DE350809DBC}"/>
    <cellStyle name="40% - Ênfase1 3 2 2 2 2 2" xfId="30282" xr:uid="{B44B5B0E-3A03-4463-9852-13175CD274A6}"/>
    <cellStyle name="40% - Ênfase1 3 2 2 2 3" xfId="22245" xr:uid="{70FA5333-62F8-4151-A83B-BF89BE7C55DD}"/>
    <cellStyle name="40% - Ênfase1 3 2 2 3" xfId="7550" xr:uid="{EBA9C0AF-B059-4688-ABDC-3A5F172647D5}"/>
    <cellStyle name="40% - Ênfase1 3 2 2 3 2" xfId="15827" xr:uid="{AACC4470-E38F-4D90-B2C5-81BDDD4612B2}"/>
    <cellStyle name="40% - Ênfase1 3 2 2 3 2 2" xfId="32282" xr:uid="{632D55DF-88DB-4FAC-B23C-03DDE40B32C3}"/>
    <cellStyle name="40% - Ênfase1 3 2 2 3 3" xfId="24245" xr:uid="{046998A2-4F5B-4234-81E6-5370DBB6B931}"/>
    <cellStyle name="40% - Ênfase1 3 2 2 4" xfId="3492" xr:uid="{70989675-4762-46AF-BD43-A1EA2A2A575C}"/>
    <cellStyle name="40% - Ênfase1 3 2 2 4 2" xfId="11769" xr:uid="{9F2D0F88-5FC4-4A23-8F45-494A4B6003F7}"/>
    <cellStyle name="40% - Ênfase1 3 2 2 4 2 2" xfId="28278" xr:uid="{149EC98C-696A-4D66-B2E2-22F7A89B9125}"/>
    <cellStyle name="40% - Ênfase1 3 2 2 4 3" xfId="20241" xr:uid="{C6BDA650-92E2-403C-BCC8-0422B25D08D8}"/>
    <cellStyle name="40% - Ênfase1 3 2 2 5" xfId="9720" xr:uid="{74FFA347-B574-486B-93B9-5B67EB1DB623}"/>
    <cellStyle name="40% - Ênfase1 3 2 2 5 2" xfId="26263" xr:uid="{A6B6D8A8-58B5-49E6-B716-F0492C4F07E7}"/>
    <cellStyle name="40% - Ênfase1 3 2 2 6" xfId="18224" xr:uid="{DE25405F-CBD9-4603-9D70-D6AF1A5B645F}"/>
    <cellStyle name="40% - Ênfase1 3 2 3" xfId="926" xr:uid="{799B596D-D134-4C97-956D-68E4C438523A}"/>
    <cellStyle name="40% - Ênfase1 3 2 3 2" xfId="5029" xr:uid="{D2425CE5-3221-475A-B339-A803B717E4DB}"/>
    <cellStyle name="40% - Ênfase1 3 2 3 2 2" xfId="13306" xr:uid="{E28F723A-504F-415E-8035-2EA10F7B5897}"/>
    <cellStyle name="40% - Ênfase1 3 2 3 2 2 2" xfId="29786" xr:uid="{1262D696-2485-4C3E-8848-9D78E25D1A37}"/>
    <cellStyle name="40% - Ênfase1 3 2 3 2 3" xfId="21749" xr:uid="{C67BAF33-7A5B-4CB6-84FF-A0C931FED534}"/>
    <cellStyle name="40% - Ênfase1 3 2 3 3" xfId="7054" xr:uid="{088BA6BF-43F3-4A4E-8493-B46976050506}"/>
    <cellStyle name="40% - Ênfase1 3 2 3 3 2" xfId="15331" xr:uid="{1B48FC40-D224-49B6-8D88-C6C45242F55F}"/>
    <cellStyle name="40% - Ênfase1 3 2 3 3 2 2" xfId="31786" xr:uid="{331DCC06-67F1-4498-B340-3EA94BF2B3E3}"/>
    <cellStyle name="40% - Ênfase1 3 2 3 3 3" xfId="23749" xr:uid="{B39B34DB-D1D2-468B-A674-CF33BE4CDCF1}"/>
    <cellStyle name="40% - Ênfase1 3 2 3 4" xfId="2986" xr:uid="{FAA1E7C7-2E83-421C-BDB4-3A5D25FAF2CD}"/>
    <cellStyle name="40% - Ênfase1 3 2 3 4 2" xfId="11263" xr:uid="{C04FB4BD-A595-494E-B433-339E51269BFE}"/>
    <cellStyle name="40% - Ênfase1 3 2 3 4 2 2" xfId="27774" xr:uid="{10655D3B-EA82-43EC-AD28-C9A01DB3FE28}"/>
    <cellStyle name="40% - Ênfase1 3 2 3 4 3" xfId="19737" xr:uid="{A62AAF46-1F7D-44AD-A8A2-B345C731BDF6}"/>
    <cellStyle name="40% - Ênfase1 3 2 3 5" xfId="9215" xr:uid="{44AB1C2C-E2FE-407E-A9BB-3ACA7216EC70}"/>
    <cellStyle name="40% - Ênfase1 3 2 3 5 2" xfId="25759" xr:uid="{5BACB321-5A2C-4A33-8747-B0B688A649AC}"/>
    <cellStyle name="40% - Ênfase1 3 2 3 6" xfId="17717" xr:uid="{3D570191-878A-4A8D-A129-C286228DF2D5}"/>
    <cellStyle name="40% - Ênfase1 3 2 4" xfId="1976" xr:uid="{E6EA20BF-C4FD-4AE3-87C7-840404B0933A}"/>
    <cellStyle name="40% - Ênfase1 3 2 4 2" xfId="6062" xr:uid="{5B76A848-B83E-499B-9875-6E9CE17E1C39}"/>
    <cellStyle name="40% - Ênfase1 3 2 4 2 2" xfId="14339" xr:uid="{C1FC1500-7832-4D25-A1F2-0AD332814FFC}"/>
    <cellStyle name="40% - Ênfase1 3 2 4 2 2 2" xfId="30794" xr:uid="{56173DB5-2397-4D76-B487-663D9DC5168D}"/>
    <cellStyle name="40% - Ênfase1 3 2 4 2 3" xfId="22757" xr:uid="{F1791556-FC85-4B84-B306-721AC97CB5E3}"/>
    <cellStyle name="40% - Ênfase1 3 2 4 3" xfId="8062" xr:uid="{02133B64-FDC7-424B-9BC8-9A25BE3ECA33}"/>
    <cellStyle name="40% - Ênfase1 3 2 4 3 2" xfId="16339" xr:uid="{5321A4F0-E558-4D42-BF4C-FF0691554487}"/>
    <cellStyle name="40% - Ênfase1 3 2 4 3 2 2" xfId="32794" xr:uid="{0B8DB9FE-30CD-4B8D-A43B-B85AE73755A8}"/>
    <cellStyle name="40% - Ênfase1 3 2 4 3 3" xfId="24757" xr:uid="{91426E6D-5DFB-44E8-B55C-B3679644011C}"/>
    <cellStyle name="40% - Ênfase1 3 2 4 4" xfId="4029" xr:uid="{27C14E4B-8859-4F79-B8CC-A187D0973023}"/>
    <cellStyle name="40% - Ênfase1 3 2 4 4 2" xfId="12306" xr:uid="{DE7728DA-B453-4584-9476-08AAEB93D0F6}"/>
    <cellStyle name="40% - Ênfase1 3 2 4 4 2 2" xfId="28791" xr:uid="{5DC36A0B-F61D-4EB0-B433-1F3302E6EAEF}"/>
    <cellStyle name="40% - Ênfase1 3 2 4 4 3" xfId="20754" xr:uid="{4739F82A-F3E4-4B11-822B-C185AAEA1B86}"/>
    <cellStyle name="40% - Ênfase1 3 2 4 5" xfId="10257" xr:uid="{18D5AD93-DA8E-492F-B8DB-4AEE4885327D}"/>
    <cellStyle name="40% - Ênfase1 3 2 4 5 2" xfId="26776" xr:uid="{003F0678-4EF0-42F7-88E9-F6DF15C1E98A}"/>
    <cellStyle name="40% - Ênfase1 3 2 4 6" xfId="18738" xr:uid="{F9072444-1F06-45F4-965E-7F40279CDDA5}"/>
    <cellStyle name="40% - Ênfase1 3 2 5" xfId="4526" xr:uid="{2E63D062-C9B9-4DC1-9755-530C2172479A}"/>
    <cellStyle name="40% - Ênfase1 3 2 5 2" xfId="12803" xr:uid="{E658FA20-D0F7-422E-8DBA-60476735D441}"/>
    <cellStyle name="40% - Ênfase1 3 2 5 2 2" xfId="29287" xr:uid="{26BA3F77-6756-4FF6-A084-C5FC34977F67}"/>
    <cellStyle name="40% - Ênfase1 3 2 5 3" xfId="21250" xr:uid="{BBD64D6B-F089-4DD7-9CB6-10315679F06C}"/>
    <cellStyle name="40% - Ênfase1 3 2 6" xfId="6556" xr:uid="{0A5248A9-DE9D-4A07-A6B3-F46AF95E511C}"/>
    <cellStyle name="40% - Ênfase1 3 2 6 2" xfId="14833" xr:uid="{676A76BC-9A5B-4719-927E-A59E57AD4A42}"/>
    <cellStyle name="40% - Ênfase1 3 2 6 2 2" xfId="31288" xr:uid="{85E96AA3-F9CF-467D-9A4C-7B015276DC1E}"/>
    <cellStyle name="40% - Ênfase1 3 2 6 3" xfId="23251" xr:uid="{0C6A2C74-94DE-4A0B-A727-DEDD9D8A66A6}"/>
    <cellStyle name="40% - Ênfase1 3 2 7" xfId="2479" xr:uid="{A1E31D49-F4CE-4E62-A488-464305AA1B7F}"/>
    <cellStyle name="40% - Ênfase1 3 2 7 2" xfId="10756" xr:uid="{2DD17DEF-9DAA-4CAB-A70F-F152692E0E0C}"/>
    <cellStyle name="40% - Ênfase1 3 2 7 2 2" xfId="27272" xr:uid="{064DF9C4-E6FB-487E-9B8E-1F001F51430C}"/>
    <cellStyle name="40% - Ênfase1 3 2 7 3" xfId="19235" xr:uid="{4F5E2CFF-22E9-48C3-AA83-488489828ECA}"/>
    <cellStyle name="40% - Ênfase1 3 2 8" xfId="8709" xr:uid="{CB5A6004-12C9-4371-9784-4E027F8A5676}"/>
    <cellStyle name="40% - Ênfase1 3 2 8 2" xfId="25257" xr:uid="{1D544161-C025-4365-8CB4-0F9CE5EEB23E}"/>
    <cellStyle name="40% - Ênfase1 3 2 9" xfId="17207" xr:uid="{1945884D-D659-4FDF-BE61-7FB94697E95A}"/>
    <cellStyle name="40% - Ênfase1 3 3" xfId="1224" xr:uid="{9AB328D3-ED4D-41D8-8028-1FFF4998AD0E}"/>
    <cellStyle name="40% - Ênfase1 3 3 2" xfId="5315" xr:uid="{E5A944C8-A66D-4B7C-91F7-D20D736B1647}"/>
    <cellStyle name="40% - Ênfase1 3 3 2 2" xfId="13592" xr:uid="{DEFE45BD-B4ED-4BDD-B758-9237025FA8F8}"/>
    <cellStyle name="40% - Ênfase1 3 3 2 2 2" xfId="30072" xr:uid="{8BB96ACB-DC51-42FE-8863-92244E29EC4C}"/>
    <cellStyle name="40% - Ênfase1 3 3 2 3" xfId="22035" xr:uid="{F1E33E89-D84C-4B00-AC62-886E1AA98FCD}"/>
    <cellStyle name="40% - Ênfase1 3 3 3" xfId="7340" xr:uid="{98CF3918-71D7-4672-923A-7F39E11CEBD3}"/>
    <cellStyle name="40% - Ênfase1 3 3 3 2" xfId="15617" xr:uid="{26025A93-E671-485B-83F5-C8D8C7730ACC}"/>
    <cellStyle name="40% - Ênfase1 3 3 3 2 2" xfId="32072" xr:uid="{16F40172-1B3E-46C2-9E11-DA13BE3D8EE8}"/>
    <cellStyle name="40% - Ênfase1 3 3 3 3" xfId="24035" xr:uid="{9C392726-B13F-4772-98FC-1F52A9DCA226}"/>
    <cellStyle name="40% - Ênfase1 3 3 4" xfId="3280" xr:uid="{C98A5748-E089-4AE5-BA2F-9B4ABF8F2583}"/>
    <cellStyle name="40% - Ênfase1 3 3 4 2" xfId="11557" xr:uid="{0C5A473F-157A-46C8-BF4C-39352346DB9C}"/>
    <cellStyle name="40% - Ênfase1 3 3 4 2 2" xfId="28067" xr:uid="{378ABE46-7B5B-4C42-BB9E-A9E0B5BD45C2}"/>
    <cellStyle name="40% - Ênfase1 3 3 4 3" xfId="20030" xr:uid="{3FDFB52F-BBBB-4920-95E9-BA2667B34244}"/>
    <cellStyle name="40% - Ênfase1 3 3 5" xfId="9508" xr:uid="{426C417F-DF9C-4961-AEC0-5E460B4360B5}"/>
    <cellStyle name="40% - Ênfase1 3 3 5 2" xfId="26052" xr:uid="{0A5F234D-CF32-4196-90CD-F351753B1835}"/>
    <cellStyle name="40% - Ênfase1 3 3 6" xfId="18013" xr:uid="{A4CE02D0-B255-4590-9093-5DF91F4B1B0B}"/>
    <cellStyle name="40% - Ênfase1 3 4" xfId="714" xr:uid="{BA7A6AB5-508A-411C-91D2-63582D7AD072}"/>
    <cellStyle name="40% - Ênfase1 3 4 2" xfId="4819" xr:uid="{0713025B-53E5-488A-8F06-2881326C3908}"/>
    <cellStyle name="40% - Ênfase1 3 4 2 2" xfId="13096" xr:uid="{CBCD3119-03C3-4F3C-9FCC-709C63FAE315}"/>
    <cellStyle name="40% - Ênfase1 3 4 2 2 2" xfId="29576" xr:uid="{49C61366-3FA1-4CB2-B5CA-FBC53A010905}"/>
    <cellStyle name="40% - Ênfase1 3 4 2 3" xfId="21539" xr:uid="{07F4318A-87A5-4D23-8F24-A81D5CA518C6}"/>
    <cellStyle name="40% - Ênfase1 3 4 3" xfId="6844" xr:uid="{749FB031-97D4-4FC7-9442-2DBDF71BDAF4}"/>
    <cellStyle name="40% - Ênfase1 3 4 3 2" xfId="15121" xr:uid="{5ABD0BCD-F71B-483F-B181-9866222A19C8}"/>
    <cellStyle name="40% - Ênfase1 3 4 3 2 2" xfId="31576" xr:uid="{CD53A9E4-C89F-41B0-8859-7ED6F053394D}"/>
    <cellStyle name="40% - Ênfase1 3 4 3 3" xfId="23539" xr:uid="{0A14789D-48FA-4D37-BA43-9F06B5188394}"/>
    <cellStyle name="40% - Ênfase1 3 4 4" xfId="2774" xr:uid="{FC58FC88-7ED8-4B31-B075-2825120E3CF0}"/>
    <cellStyle name="40% - Ênfase1 3 4 4 2" xfId="11051" xr:uid="{E77B9FD6-DD69-4CAB-8DAD-664B24FE1334}"/>
    <cellStyle name="40% - Ênfase1 3 4 4 2 2" xfId="27562" xr:uid="{572BD354-2240-4A7C-80A8-07108D92CEAB}"/>
    <cellStyle name="40% - Ênfase1 3 4 4 3" xfId="19525" xr:uid="{2B2238ED-3CB8-493A-A95E-05BF0C3BAB2C}"/>
    <cellStyle name="40% - Ênfase1 3 4 5" xfId="9003" xr:uid="{CCAFF2B1-D9AB-4E18-91E2-4BAF8847D9A4}"/>
    <cellStyle name="40% - Ênfase1 3 4 5 2" xfId="25547" xr:uid="{B469779C-7C29-4C34-8A71-B3E92AF83DFB}"/>
    <cellStyle name="40% - Ênfase1 3 4 6" xfId="17505" xr:uid="{62AB173C-49EC-4498-A2D1-CFBE6421DB94}"/>
    <cellStyle name="40% - Ênfase1 3 5" xfId="1765" xr:uid="{9B984405-5A25-448A-8E03-F30CD3EFC7F7}"/>
    <cellStyle name="40% - Ênfase1 3 5 2" xfId="5852" xr:uid="{152F889C-10BD-4050-8B5A-2CEC39465448}"/>
    <cellStyle name="40% - Ênfase1 3 5 2 2" xfId="14129" xr:uid="{86D4BA8E-3E54-4615-8805-9B7D70303B0D}"/>
    <cellStyle name="40% - Ênfase1 3 5 2 2 2" xfId="30584" xr:uid="{5E8C3C3F-6C85-4486-A331-A79AB88652FE}"/>
    <cellStyle name="40% - Ênfase1 3 5 2 3" xfId="22547" xr:uid="{226A1A36-5EFE-4FF3-B0A5-0DE6A6F08247}"/>
    <cellStyle name="40% - Ênfase1 3 5 3" xfId="7852" xr:uid="{D86CD581-ED9F-45B4-AFD6-2635C9469270}"/>
    <cellStyle name="40% - Ênfase1 3 5 3 2" xfId="16129" xr:uid="{201963BE-B87A-444B-84E1-9C8253520F53}"/>
    <cellStyle name="40% - Ênfase1 3 5 3 2 2" xfId="32584" xr:uid="{6EB09781-9FDC-48A6-A4FB-F05A378D5F2F}"/>
    <cellStyle name="40% - Ênfase1 3 5 3 3" xfId="24547" xr:uid="{75262EEE-AB32-4313-9015-EA40A5027588}"/>
    <cellStyle name="40% - Ênfase1 3 5 4" xfId="3818" xr:uid="{032E6CC6-2CE1-450C-9CFF-8FECDA312BA0}"/>
    <cellStyle name="40% - Ênfase1 3 5 4 2" xfId="12095" xr:uid="{DCBC4376-D5DE-448C-81A8-89C506F6C97F}"/>
    <cellStyle name="40% - Ênfase1 3 5 4 2 2" xfId="28580" xr:uid="{6D5B73CA-C65F-495A-9C0F-4401D31F7D08}"/>
    <cellStyle name="40% - Ênfase1 3 5 4 3" xfId="20543" xr:uid="{34AA4736-EE49-4E5C-9C59-852DDCFC4F76}"/>
    <cellStyle name="40% - Ênfase1 3 5 5" xfId="10046" xr:uid="{C9AC1992-EE8D-40B6-9AE2-81B9ADAA5B62}"/>
    <cellStyle name="40% - Ênfase1 3 5 5 2" xfId="26565" xr:uid="{5F59AF64-3EFF-4BAB-95C1-AA7970B480AF}"/>
    <cellStyle name="40% - Ênfase1 3 5 6" xfId="18527" xr:uid="{2B25A415-1FF3-4AAE-A4E6-AD3C173D0E4B}"/>
    <cellStyle name="40% - Ênfase1 3 6" xfId="4315" xr:uid="{2D40BE07-EA4B-4CB3-A5A5-9F69AB6FAA0D}"/>
    <cellStyle name="40% - Ênfase1 3 6 2" xfId="12592" xr:uid="{243F457D-5468-44FE-A755-3622048557E8}"/>
    <cellStyle name="40% - Ênfase1 3 6 2 2" xfId="29077" xr:uid="{99C0C3ED-6C27-44F2-BD64-761A5FF74663}"/>
    <cellStyle name="40% - Ênfase1 3 6 3" xfId="21040" xr:uid="{D0CBA522-7E63-4D36-8E12-8C7430DE73AD}"/>
    <cellStyle name="40% - Ênfase1 3 7" xfId="6346" xr:uid="{6A80431C-E4B2-4FA7-895B-3734F30F723C}"/>
    <cellStyle name="40% - Ênfase1 3 7 2" xfId="14623" xr:uid="{C497B54E-4E14-47C5-8F7F-A2B51AD410E8}"/>
    <cellStyle name="40% - Ênfase1 3 7 2 2" xfId="31078" xr:uid="{396ED1B3-6E07-479B-9D2B-8563D9C701B5}"/>
    <cellStyle name="40% - Ênfase1 3 7 3" xfId="23041" xr:uid="{4E0BBE57-D4FB-45B0-9496-91BEC71CABE1}"/>
    <cellStyle name="40% - Ênfase1 3 8" xfId="2266" xr:uid="{9EBA71AC-6047-4C2A-BAA7-E3B9FE8DB2F5}"/>
    <cellStyle name="40% - Ênfase1 3 8 2" xfId="10543" xr:uid="{6EA00555-9A36-4832-8E0F-329DF601ACFF}"/>
    <cellStyle name="40% - Ênfase1 3 8 2 2" xfId="27061" xr:uid="{203EB21A-E901-431F-8924-6D79B924E71B}"/>
    <cellStyle name="40% - Ênfase1 3 8 3" xfId="19024" xr:uid="{B2E69997-0987-4A28-B9A9-1500711092D8}"/>
    <cellStyle name="40% - Ênfase1 3 9" xfId="8497" xr:uid="{353696F8-CC84-4AE5-B248-8F63C8164542}"/>
    <cellStyle name="40% - Ênfase1 3 9 2" xfId="25046" xr:uid="{C79B05BD-D275-435F-8925-18F89A688C8D}"/>
    <cellStyle name="40% - Ênfase1 4" xfId="356" xr:uid="{CEBA1B41-7D2A-4A38-AFEC-7FE4637A0A9A}"/>
    <cellStyle name="40% - Ênfase1 4 10" xfId="17210" xr:uid="{9321A134-B4E3-46C2-A49F-84917ECF75CF}"/>
    <cellStyle name="40% - Ênfase1 4 2" xfId="357" xr:uid="{DCEA6DB0-001F-489D-A161-988185835511}"/>
    <cellStyle name="40% - Ênfase1 4 2 2" xfId="1440" xr:uid="{DD694712-5C49-4B62-85A6-9C9191DC1BD6}"/>
    <cellStyle name="40% - Ênfase1 4 2 2 2" xfId="5530" xr:uid="{6706EFF4-A5FA-45D6-BD3D-B484DE94B294}"/>
    <cellStyle name="40% - Ênfase1 4 2 2 2 2" xfId="13807" xr:uid="{9BA560A1-9EA6-4E54-995A-5421FF4EB8F4}"/>
    <cellStyle name="40% - Ênfase1 4 2 2 2 2 2" xfId="30286" xr:uid="{688EE93F-8C6F-41F1-BD75-8F527C946F26}"/>
    <cellStyle name="40% - Ênfase1 4 2 2 2 3" xfId="22249" xr:uid="{6BCE2BEB-31ED-4F4D-AF6A-68887C80CF73}"/>
    <cellStyle name="40% - Ênfase1 4 2 2 3" xfId="7554" xr:uid="{8CB21300-82E2-42DA-84E0-3C82537E5C55}"/>
    <cellStyle name="40% - Ênfase1 4 2 2 3 2" xfId="15831" xr:uid="{D50032E9-9AA7-4375-B46E-FB5B57F3996F}"/>
    <cellStyle name="40% - Ênfase1 4 2 2 3 2 2" xfId="32286" xr:uid="{BDEBDCFA-56A0-4B35-B4B6-DDB52F2EC240}"/>
    <cellStyle name="40% - Ênfase1 4 2 2 3 3" xfId="24249" xr:uid="{1C625A8D-5F4D-4974-B2DE-66A2F7995206}"/>
    <cellStyle name="40% - Ênfase1 4 2 2 4" xfId="3496" xr:uid="{0FD6C635-2362-488C-BF9D-17FC19AE841A}"/>
    <cellStyle name="40% - Ênfase1 4 2 2 4 2" xfId="11773" xr:uid="{0570710D-814A-4D7A-93F3-35F854225553}"/>
    <cellStyle name="40% - Ênfase1 4 2 2 4 2 2" xfId="28282" xr:uid="{51D5CD1C-AB8A-4AB8-821C-FC61F099A692}"/>
    <cellStyle name="40% - Ênfase1 4 2 2 4 3" xfId="20245" xr:uid="{68C23176-F59D-4C7E-B58A-9CDC762C05E0}"/>
    <cellStyle name="40% - Ênfase1 4 2 2 5" xfId="9724" xr:uid="{863EC40E-0749-4B17-941A-1B4025C3F133}"/>
    <cellStyle name="40% - Ênfase1 4 2 2 5 2" xfId="26267" xr:uid="{802F5DD1-85B4-49A5-B3C1-1E516F38821D}"/>
    <cellStyle name="40% - Ênfase1 4 2 2 6" xfId="18228" xr:uid="{392E5419-EE9F-40B5-B8FB-5EB8450C509A}"/>
    <cellStyle name="40% - Ênfase1 4 2 3" xfId="930" xr:uid="{D242F789-2BE0-4E9F-A461-3593FAAC2475}"/>
    <cellStyle name="40% - Ênfase1 4 2 3 2" xfId="5033" xr:uid="{760069C6-E7FD-4110-9B34-EF186891FFA6}"/>
    <cellStyle name="40% - Ênfase1 4 2 3 2 2" xfId="13310" xr:uid="{77024EE0-68C1-462F-99D2-E45DF9319CD2}"/>
    <cellStyle name="40% - Ênfase1 4 2 3 2 2 2" xfId="29790" xr:uid="{679657E1-96A1-4F33-9162-D269DB2C89AA}"/>
    <cellStyle name="40% - Ênfase1 4 2 3 2 3" xfId="21753" xr:uid="{A5A91893-60DD-4E00-AF00-00099C260385}"/>
    <cellStyle name="40% - Ênfase1 4 2 3 3" xfId="7058" xr:uid="{1B86E33C-6201-42D1-BCA9-6FF0A3C54350}"/>
    <cellStyle name="40% - Ênfase1 4 2 3 3 2" xfId="15335" xr:uid="{6ADE6843-A0C8-4EBE-9A46-D347F72E40DF}"/>
    <cellStyle name="40% - Ênfase1 4 2 3 3 2 2" xfId="31790" xr:uid="{B4B213C5-0A92-44F0-A668-738BF6022630}"/>
    <cellStyle name="40% - Ênfase1 4 2 3 3 3" xfId="23753" xr:uid="{70870373-E2BB-47F0-9759-5F1E56D541CB}"/>
    <cellStyle name="40% - Ênfase1 4 2 3 4" xfId="2990" xr:uid="{DE86BE7C-DD57-41A2-A9F1-65E20C79EA94}"/>
    <cellStyle name="40% - Ênfase1 4 2 3 4 2" xfId="11267" xr:uid="{AED93A2B-B899-4098-A772-08EAC6F47861}"/>
    <cellStyle name="40% - Ênfase1 4 2 3 4 2 2" xfId="27778" xr:uid="{28AA5373-6B83-4327-909B-F160C4055307}"/>
    <cellStyle name="40% - Ênfase1 4 2 3 4 3" xfId="19741" xr:uid="{5F20E57B-3CBD-4338-BC2B-F1E70848B365}"/>
    <cellStyle name="40% - Ênfase1 4 2 3 5" xfId="9219" xr:uid="{45E2CC91-2B72-4B10-8AB3-62203128F078}"/>
    <cellStyle name="40% - Ênfase1 4 2 3 5 2" xfId="25763" xr:uid="{26DA5C31-EAD0-450C-B3F6-6D15D95EBB0F}"/>
    <cellStyle name="40% - Ênfase1 4 2 3 6" xfId="17721" xr:uid="{DCDE19C7-A774-45D5-B4F3-CB05631AF424}"/>
    <cellStyle name="40% - Ênfase1 4 2 4" xfId="1980" xr:uid="{6C7B8059-CF99-4F1C-9265-716F550BDB14}"/>
    <cellStyle name="40% - Ênfase1 4 2 4 2" xfId="6066" xr:uid="{59CCD320-C2D0-44DB-ABA5-042CFFA135F4}"/>
    <cellStyle name="40% - Ênfase1 4 2 4 2 2" xfId="14343" xr:uid="{1897EE62-1D9C-4C7E-9C9F-31A164AAC733}"/>
    <cellStyle name="40% - Ênfase1 4 2 4 2 2 2" xfId="30798" xr:uid="{EC97DE37-39A6-4854-B800-055A11598D0C}"/>
    <cellStyle name="40% - Ênfase1 4 2 4 2 3" xfId="22761" xr:uid="{2A5A3FC9-DAB8-4B58-B3DE-3F6DC70E8198}"/>
    <cellStyle name="40% - Ênfase1 4 2 4 3" xfId="8066" xr:uid="{10A49E68-60CE-40D9-A8A8-90B9B60529D9}"/>
    <cellStyle name="40% - Ênfase1 4 2 4 3 2" xfId="16343" xr:uid="{F4F59884-92E1-4FFA-9F89-6F3EEF96B1B5}"/>
    <cellStyle name="40% - Ênfase1 4 2 4 3 2 2" xfId="32798" xr:uid="{8B07168F-B56F-4389-B692-FF9A518E2100}"/>
    <cellStyle name="40% - Ênfase1 4 2 4 3 3" xfId="24761" xr:uid="{6B15575F-41FB-454D-A058-5F66CA3179E8}"/>
    <cellStyle name="40% - Ênfase1 4 2 4 4" xfId="4033" xr:uid="{67050B51-16C4-462E-A410-2BB3479ABC2C}"/>
    <cellStyle name="40% - Ênfase1 4 2 4 4 2" xfId="12310" xr:uid="{24C6CE97-D5DF-4DD6-9335-37EAA9960B35}"/>
    <cellStyle name="40% - Ênfase1 4 2 4 4 2 2" xfId="28795" xr:uid="{8F510A5F-F5DC-4414-9C26-3005336CDEB9}"/>
    <cellStyle name="40% - Ênfase1 4 2 4 4 3" xfId="20758" xr:uid="{8EC3AEED-C84A-4CEB-850B-7E4EA12679A3}"/>
    <cellStyle name="40% - Ênfase1 4 2 4 5" xfId="10261" xr:uid="{39638648-2B4A-43BC-8995-A3F21E78F678}"/>
    <cellStyle name="40% - Ênfase1 4 2 4 5 2" xfId="26780" xr:uid="{D9F62F65-BAB7-4262-A5C8-C545FF1B5EE6}"/>
    <cellStyle name="40% - Ênfase1 4 2 4 6" xfId="18742" xr:uid="{3D7BA857-8627-4C34-B95D-342184FB355D}"/>
    <cellStyle name="40% - Ênfase1 4 2 5" xfId="4530" xr:uid="{7F6B5C0A-FCED-411B-B2F9-22B23A325676}"/>
    <cellStyle name="40% - Ênfase1 4 2 5 2" xfId="12807" xr:uid="{D619E7C4-A0F2-4491-B7EA-A32DDD23C9BD}"/>
    <cellStyle name="40% - Ênfase1 4 2 5 2 2" xfId="29291" xr:uid="{578AFF14-8FC4-4790-99C2-C85905C0945A}"/>
    <cellStyle name="40% - Ênfase1 4 2 5 3" xfId="21254" xr:uid="{50DF752C-B48D-49F6-B789-E3EDA7DAF7C2}"/>
    <cellStyle name="40% - Ênfase1 4 2 6" xfId="6560" xr:uid="{36DD1EB6-053A-4B12-BDAD-17FE4235BCAD}"/>
    <cellStyle name="40% - Ênfase1 4 2 6 2" xfId="14837" xr:uid="{50CC921E-E00A-4F67-B34F-393C324081B9}"/>
    <cellStyle name="40% - Ênfase1 4 2 6 2 2" xfId="31292" xr:uid="{65EE0033-B2C5-4895-A5FB-EC453B17B34A}"/>
    <cellStyle name="40% - Ênfase1 4 2 6 3" xfId="23255" xr:uid="{2F04816D-A1C2-4266-879F-55D8EFE46465}"/>
    <cellStyle name="40% - Ênfase1 4 2 7" xfId="2483" xr:uid="{6316C00A-3342-4184-84F8-C488D141AC60}"/>
    <cellStyle name="40% - Ênfase1 4 2 7 2" xfId="10760" xr:uid="{B6ABEFE4-5DF6-4A15-B3E7-B315774E8B2C}"/>
    <cellStyle name="40% - Ênfase1 4 2 7 2 2" xfId="27276" xr:uid="{B460F0C9-FF82-4428-8711-4720FB2B47E3}"/>
    <cellStyle name="40% - Ênfase1 4 2 7 3" xfId="19239" xr:uid="{F532DE1F-EA01-43D9-A37F-689D40D9B65B}"/>
    <cellStyle name="40% - Ênfase1 4 2 8" xfId="8713" xr:uid="{35DCA36D-DFCC-4A74-849B-2358DAECF645}"/>
    <cellStyle name="40% - Ênfase1 4 2 8 2" xfId="25261" xr:uid="{75F685D2-0B62-4AD7-964D-F7F4995D93E0}"/>
    <cellStyle name="40% - Ênfase1 4 2 9" xfId="17211" xr:uid="{EA56DEE9-7082-4611-8A26-4BA90A57C379}"/>
    <cellStyle name="40% - Ênfase1 4 3" xfId="1439" xr:uid="{EA067503-6107-476B-BF7B-822573227F4E}"/>
    <cellStyle name="40% - Ênfase1 4 3 2" xfId="5529" xr:uid="{8D23DB11-9249-4086-8695-E4D3A748AF5A}"/>
    <cellStyle name="40% - Ênfase1 4 3 2 2" xfId="13806" xr:uid="{2A9E078A-45B0-46C8-B93F-D4E73EAB3633}"/>
    <cellStyle name="40% - Ênfase1 4 3 2 2 2" xfId="30285" xr:uid="{FDF9C55E-2F28-48D2-8210-FE7882C9740B}"/>
    <cellStyle name="40% - Ênfase1 4 3 2 3" xfId="22248" xr:uid="{950513FE-C956-4FCF-8EFA-4CDDD8ED48F6}"/>
    <cellStyle name="40% - Ênfase1 4 3 3" xfId="7553" xr:uid="{4D9AC2D9-5660-402F-A1C8-40DD261C93C7}"/>
    <cellStyle name="40% - Ênfase1 4 3 3 2" xfId="15830" xr:uid="{F3361B52-2821-4F91-AEBB-330EAB639875}"/>
    <cellStyle name="40% - Ênfase1 4 3 3 2 2" xfId="32285" xr:uid="{1D1CA5FE-22A9-4134-8AB1-D7623981CC96}"/>
    <cellStyle name="40% - Ênfase1 4 3 3 3" xfId="24248" xr:uid="{7F6EE2A0-5A06-4768-8441-A310BF8747BE}"/>
    <cellStyle name="40% - Ênfase1 4 3 4" xfId="3495" xr:uid="{B47B7748-A4DC-4D3D-8E3B-D28B6FFDD9EF}"/>
    <cellStyle name="40% - Ênfase1 4 3 4 2" xfId="11772" xr:uid="{D7AFF9A6-26C3-48D9-8F7F-B54D0FFC77D7}"/>
    <cellStyle name="40% - Ênfase1 4 3 4 2 2" xfId="28281" xr:uid="{689EF804-B9D5-476E-8536-CF767812EF7A}"/>
    <cellStyle name="40% - Ênfase1 4 3 4 3" xfId="20244" xr:uid="{5C0A4EA2-671E-47E9-8E1B-35974086BBFE}"/>
    <cellStyle name="40% - Ênfase1 4 3 5" xfId="9723" xr:uid="{AA47247B-CB86-4AD8-84D5-3DC8AA4F21E2}"/>
    <cellStyle name="40% - Ênfase1 4 3 5 2" xfId="26266" xr:uid="{22DC3DCF-692D-417E-8CAB-3510A22BED94}"/>
    <cellStyle name="40% - Ênfase1 4 3 6" xfId="18227" xr:uid="{833CF206-80D7-4384-8EEF-EAB3D82A4FDF}"/>
    <cellStyle name="40% - Ênfase1 4 4" xfId="929" xr:uid="{DFF051D5-A2C7-4DFF-847E-E89337DE4400}"/>
    <cellStyle name="40% - Ênfase1 4 4 2" xfId="5032" xr:uid="{5139BC46-1CCB-4730-902C-23CE6202F818}"/>
    <cellStyle name="40% - Ênfase1 4 4 2 2" xfId="13309" xr:uid="{412A11F0-AC02-4799-8627-B2D73F49AAB5}"/>
    <cellStyle name="40% - Ênfase1 4 4 2 2 2" xfId="29789" xr:uid="{1D633D5D-467B-44D4-89A2-9EC624AF246B}"/>
    <cellStyle name="40% - Ênfase1 4 4 2 3" xfId="21752" xr:uid="{245C08A5-9493-46FD-B670-F2E4BD25F23F}"/>
    <cellStyle name="40% - Ênfase1 4 4 3" xfId="7057" xr:uid="{ECB56790-FDA1-49B2-8D89-754DD7CD5A58}"/>
    <cellStyle name="40% - Ênfase1 4 4 3 2" xfId="15334" xr:uid="{D59E20FD-9B19-438B-A78F-5702E9EB3010}"/>
    <cellStyle name="40% - Ênfase1 4 4 3 2 2" xfId="31789" xr:uid="{BC603D74-DF75-4002-A381-BC2C30FC7554}"/>
    <cellStyle name="40% - Ênfase1 4 4 3 3" xfId="23752" xr:uid="{32C46C63-EDCD-4679-B2A2-19C7AFE49F17}"/>
    <cellStyle name="40% - Ênfase1 4 4 4" xfId="2989" xr:uid="{1BAB952D-3566-4DEC-8AFB-5EAF6C99DD75}"/>
    <cellStyle name="40% - Ênfase1 4 4 4 2" xfId="11266" xr:uid="{3B40D022-729E-4935-A6E6-40599702498B}"/>
    <cellStyle name="40% - Ênfase1 4 4 4 2 2" xfId="27777" xr:uid="{4DA8D486-BAC8-48C5-8296-5BEE1D81B931}"/>
    <cellStyle name="40% - Ênfase1 4 4 4 3" xfId="19740" xr:uid="{B3A0FB99-BF67-490B-B890-313A172C05AD}"/>
    <cellStyle name="40% - Ênfase1 4 4 5" xfId="9218" xr:uid="{CF1DF6AC-7C37-4B3E-93B3-DCF38FBD9281}"/>
    <cellStyle name="40% - Ênfase1 4 4 5 2" xfId="25762" xr:uid="{727C0DFA-00D6-40D4-A723-079736F7BBBA}"/>
    <cellStyle name="40% - Ênfase1 4 4 6" xfId="17720" xr:uid="{B9E99B51-C0FA-44B2-BACF-72DA347A1E3A}"/>
    <cellStyle name="40% - Ênfase1 4 5" xfId="1979" xr:uid="{FBFE2657-18BB-48A9-B586-8AA8F4C10681}"/>
    <cellStyle name="40% - Ênfase1 4 5 2" xfId="6065" xr:uid="{6FFC43E1-6CB5-4FC8-841D-05AD5BDEA7E9}"/>
    <cellStyle name="40% - Ênfase1 4 5 2 2" xfId="14342" xr:uid="{459DC453-2228-4C7B-9A6E-2FF57A986A6E}"/>
    <cellStyle name="40% - Ênfase1 4 5 2 2 2" xfId="30797" xr:uid="{823A7FD9-4A77-44EF-8F5C-395E104CB326}"/>
    <cellStyle name="40% - Ênfase1 4 5 2 3" xfId="22760" xr:uid="{82B4F245-7D68-4F1E-82E6-EC8E1A7DF714}"/>
    <cellStyle name="40% - Ênfase1 4 5 3" xfId="8065" xr:uid="{22CA6CB4-AC16-40A5-8596-3450E34BC7DD}"/>
    <cellStyle name="40% - Ênfase1 4 5 3 2" xfId="16342" xr:uid="{5A4EA747-974C-4F6E-B432-88A927B47767}"/>
    <cellStyle name="40% - Ênfase1 4 5 3 2 2" xfId="32797" xr:uid="{B04F3AD8-0B41-422E-AF20-54A4FE57946E}"/>
    <cellStyle name="40% - Ênfase1 4 5 3 3" xfId="24760" xr:uid="{DA75AEB1-8C70-4EF7-B1E2-513EF76800DA}"/>
    <cellStyle name="40% - Ênfase1 4 5 4" xfId="4032" xr:uid="{CD261FEB-8EF6-4678-B543-E70DBEBCCB0F}"/>
    <cellStyle name="40% - Ênfase1 4 5 4 2" xfId="12309" xr:uid="{C7928292-6305-4435-BF60-DD5B979F4498}"/>
    <cellStyle name="40% - Ênfase1 4 5 4 2 2" xfId="28794" xr:uid="{1AFD4DE1-2EFA-4C64-A712-88F1C80EAB30}"/>
    <cellStyle name="40% - Ênfase1 4 5 4 3" xfId="20757" xr:uid="{B0AFA1A1-721B-42A4-B6BE-5B95025858CC}"/>
    <cellStyle name="40% - Ênfase1 4 5 5" xfId="10260" xr:uid="{E33D15ED-F587-4199-81BE-9FC8AC7A8EC8}"/>
    <cellStyle name="40% - Ênfase1 4 5 5 2" xfId="26779" xr:uid="{53A2D752-538E-466E-B428-BDE505BC4539}"/>
    <cellStyle name="40% - Ênfase1 4 5 6" xfId="18741" xr:uid="{DC03192D-F1B1-4891-BE45-86F1AFA52ED2}"/>
    <cellStyle name="40% - Ênfase1 4 6" xfId="4529" xr:uid="{F408FE80-882C-4834-A898-3CA72B5311BD}"/>
    <cellStyle name="40% - Ênfase1 4 6 2" xfId="12806" xr:uid="{EC6DDE3D-2D9C-4158-B591-6E5FF8E9778E}"/>
    <cellStyle name="40% - Ênfase1 4 6 2 2" xfId="29290" xr:uid="{BED29203-B10F-4453-BAA3-EB2308592A63}"/>
    <cellStyle name="40% - Ênfase1 4 6 3" xfId="21253" xr:uid="{57D24548-0CAA-48B4-9755-9660356FCE3A}"/>
    <cellStyle name="40% - Ênfase1 4 7" xfId="6559" xr:uid="{29E535E9-3007-4D0D-A2A5-E4F4AA18731D}"/>
    <cellStyle name="40% - Ênfase1 4 7 2" xfId="14836" xr:uid="{E0B0B3DF-B3CA-4829-9902-D9B098239940}"/>
    <cellStyle name="40% - Ênfase1 4 7 2 2" xfId="31291" xr:uid="{462CE94A-C9E5-47EE-8F0C-6F4ABCBA7411}"/>
    <cellStyle name="40% - Ênfase1 4 7 3" xfId="23254" xr:uid="{98160625-817F-4650-BE3B-594E39E3DB7E}"/>
    <cellStyle name="40% - Ênfase1 4 8" xfId="2482" xr:uid="{BDEF6C39-D6EA-4D05-B6A4-9049BB73EC15}"/>
    <cellStyle name="40% - Ênfase1 4 8 2" xfId="10759" xr:uid="{0D3DA033-2606-403A-8490-24751BF7AD7F}"/>
    <cellStyle name="40% - Ênfase1 4 8 2 2" xfId="27275" xr:uid="{652D6E34-C4A6-4F00-8A3F-E653F5919E06}"/>
    <cellStyle name="40% - Ênfase1 4 8 3" xfId="19238" xr:uid="{348297AC-3AD3-4F5C-A9D2-BE6216B55BEC}"/>
    <cellStyle name="40% - Ênfase1 4 9" xfId="8712" xr:uid="{62883DE9-D8B7-4A13-ACB4-33E92E38BEDA}"/>
    <cellStyle name="40% - Ênfase1 4 9 2" xfId="25260" xr:uid="{A8F15BDA-C44B-4AE2-B9E4-8341D82C5B41}"/>
    <cellStyle name="40% - Ênfase1 5" xfId="305" xr:uid="{1010D9DD-A606-4A02-AD0F-BE173FB80525}"/>
    <cellStyle name="40% - Ênfase1 5 10" xfId="17163" xr:uid="{08091F14-70B7-47E3-BAD2-638383ED773D}"/>
    <cellStyle name="40% - Ênfase1 5 2" xfId="358" xr:uid="{C877DA49-501E-4CE9-9275-24F608DF3918}"/>
    <cellStyle name="40% - Ênfase1 5 2 2" xfId="1441" xr:uid="{37B9B547-35E9-4F1B-A878-6A3965E0C1CA}"/>
    <cellStyle name="40% - Ênfase1 5 2 2 2" xfId="5531" xr:uid="{DA695DA4-22AB-4674-B552-EDBB65B76167}"/>
    <cellStyle name="40% - Ênfase1 5 2 2 2 2" xfId="13808" xr:uid="{CD6F5E25-6F34-4AA3-B263-1ABCD2698376}"/>
    <cellStyle name="40% - Ênfase1 5 2 2 2 2 2" xfId="30287" xr:uid="{A09052D8-65F5-4687-8990-ABD7191243E5}"/>
    <cellStyle name="40% - Ênfase1 5 2 2 2 3" xfId="22250" xr:uid="{532CA592-3C9E-4A55-91E0-855749A5F336}"/>
    <cellStyle name="40% - Ênfase1 5 2 2 3" xfId="7555" xr:uid="{1C34E974-33F4-40D0-AC08-607FA5DFD479}"/>
    <cellStyle name="40% - Ênfase1 5 2 2 3 2" xfId="15832" xr:uid="{67F162E2-8AD2-4EF6-8D00-FBEC801E43B5}"/>
    <cellStyle name="40% - Ênfase1 5 2 2 3 2 2" xfId="32287" xr:uid="{079719CD-4FC4-4275-AB0E-23A65A1CDC53}"/>
    <cellStyle name="40% - Ênfase1 5 2 2 3 3" xfId="24250" xr:uid="{4AB77B9E-F440-452A-A5C6-0D4360E4B1BE}"/>
    <cellStyle name="40% - Ênfase1 5 2 2 4" xfId="3497" xr:uid="{53BE4023-9526-4AE5-B202-79301A15E30B}"/>
    <cellStyle name="40% - Ênfase1 5 2 2 4 2" xfId="11774" xr:uid="{EAB1BFFA-0DE8-4B12-8788-6DF9EA01CC38}"/>
    <cellStyle name="40% - Ênfase1 5 2 2 4 2 2" xfId="28283" xr:uid="{824D7C25-B097-48F4-9137-919443B4AFFD}"/>
    <cellStyle name="40% - Ênfase1 5 2 2 4 3" xfId="20246" xr:uid="{97C4D189-ABB2-4BB4-A972-08A1FCFFF2D9}"/>
    <cellStyle name="40% - Ênfase1 5 2 2 5" xfId="9725" xr:uid="{7B97504C-CF5A-401D-A432-B3ABB829BA01}"/>
    <cellStyle name="40% - Ênfase1 5 2 2 5 2" xfId="26268" xr:uid="{262AD160-2C86-4748-A062-71C445A2E68E}"/>
    <cellStyle name="40% - Ênfase1 5 2 2 6" xfId="18229" xr:uid="{E7770130-F235-46EC-8D1A-2C45CB02D2AC}"/>
    <cellStyle name="40% - Ênfase1 5 2 3" xfId="931" xr:uid="{615B99BA-5A7F-40DD-AB0E-39254A447E7E}"/>
    <cellStyle name="40% - Ênfase1 5 2 3 2" xfId="5034" xr:uid="{1D285DC2-DA65-41C4-B8CE-B3A117BB9C68}"/>
    <cellStyle name="40% - Ênfase1 5 2 3 2 2" xfId="13311" xr:uid="{7AADE525-B96E-48B1-81B9-572F68C5B5F4}"/>
    <cellStyle name="40% - Ênfase1 5 2 3 2 2 2" xfId="29791" xr:uid="{BCF2C68B-C627-40CE-884E-92AF2362AFBD}"/>
    <cellStyle name="40% - Ênfase1 5 2 3 2 3" xfId="21754" xr:uid="{F9C46803-B0DB-439A-94E7-FE20AAB7E12F}"/>
    <cellStyle name="40% - Ênfase1 5 2 3 3" xfId="7059" xr:uid="{63D74D1E-9A77-49C4-9E6B-F2B4091C317E}"/>
    <cellStyle name="40% - Ênfase1 5 2 3 3 2" xfId="15336" xr:uid="{BCC1A798-0AE4-4671-8CCB-50C052FDA47E}"/>
    <cellStyle name="40% - Ênfase1 5 2 3 3 2 2" xfId="31791" xr:uid="{73AB9FFC-0AC6-4397-9343-A4F65C1E0DA6}"/>
    <cellStyle name="40% - Ênfase1 5 2 3 3 3" xfId="23754" xr:uid="{B17C5F0D-6329-4E1B-BF5B-A3139E46FEE9}"/>
    <cellStyle name="40% - Ênfase1 5 2 3 4" xfId="2991" xr:uid="{F7CBE774-053F-4C3D-B1B0-DCF9F34FBB67}"/>
    <cellStyle name="40% - Ênfase1 5 2 3 4 2" xfId="11268" xr:uid="{D6BBE58D-8D61-443D-BB8F-0E785CFB7A81}"/>
    <cellStyle name="40% - Ênfase1 5 2 3 4 2 2" xfId="27779" xr:uid="{A5466175-A54A-4453-A093-8FC2AFFBF3DC}"/>
    <cellStyle name="40% - Ênfase1 5 2 3 4 3" xfId="19742" xr:uid="{2E67DEA1-7F83-49C9-A3A6-A708BAE1F03C}"/>
    <cellStyle name="40% - Ênfase1 5 2 3 5" xfId="9220" xr:uid="{CD74B145-ABAD-4FD8-B580-C3CF936FADAD}"/>
    <cellStyle name="40% - Ênfase1 5 2 3 5 2" xfId="25764" xr:uid="{996AC851-CFB8-4DD5-A939-FAEA12DC1A2B}"/>
    <cellStyle name="40% - Ênfase1 5 2 3 6" xfId="17722" xr:uid="{BB81C9F4-BE38-46C6-B0B6-1E2290802F12}"/>
    <cellStyle name="40% - Ênfase1 5 2 4" xfId="1981" xr:uid="{92D0C783-ABCB-4DFF-A47B-3A9F54D46344}"/>
    <cellStyle name="40% - Ênfase1 5 2 4 2" xfId="6067" xr:uid="{3B66704A-7BF9-4CDA-BFFB-817647D1A422}"/>
    <cellStyle name="40% - Ênfase1 5 2 4 2 2" xfId="14344" xr:uid="{CD3984AF-C9AC-4243-9034-CA9A9DF5DFA1}"/>
    <cellStyle name="40% - Ênfase1 5 2 4 2 2 2" xfId="30799" xr:uid="{B8522918-1E48-489E-BD69-C14D169B0BAB}"/>
    <cellStyle name="40% - Ênfase1 5 2 4 2 3" xfId="22762" xr:uid="{8015C1C8-E1D4-48E2-8D04-3BAFC09D255A}"/>
    <cellStyle name="40% - Ênfase1 5 2 4 3" xfId="8067" xr:uid="{E6E1EFF8-4281-4AF1-99DC-91141BFF5FAA}"/>
    <cellStyle name="40% - Ênfase1 5 2 4 3 2" xfId="16344" xr:uid="{9417E55A-5BDB-4AFB-A80A-06B7F76AD5F3}"/>
    <cellStyle name="40% - Ênfase1 5 2 4 3 2 2" xfId="32799" xr:uid="{5F3B5F1A-ADE7-4F0C-AD38-75F4BB394EFC}"/>
    <cellStyle name="40% - Ênfase1 5 2 4 3 3" xfId="24762" xr:uid="{13C3D277-300F-44C5-8981-819F354BA730}"/>
    <cellStyle name="40% - Ênfase1 5 2 4 4" xfId="4034" xr:uid="{E09C20B4-FC76-43DA-9500-B916823BE11B}"/>
    <cellStyle name="40% - Ênfase1 5 2 4 4 2" xfId="12311" xr:uid="{BB15DBCD-6534-47FE-B5AE-2BB96B042872}"/>
    <cellStyle name="40% - Ênfase1 5 2 4 4 2 2" xfId="28796" xr:uid="{9C01608F-3151-459E-938F-A74D647C1464}"/>
    <cellStyle name="40% - Ênfase1 5 2 4 4 3" xfId="20759" xr:uid="{74ADCDEC-BBDE-464A-8556-BD0B2A9B0995}"/>
    <cellStyle name="40% - Ênfase1 5 2 4 5" xfId="10262" xr:uid="{50DAAEE4-2984-4D58-B2C5-6A1B112BE6E4}"/>
    <cellStyle name="40% - Ênfase1 5 2 4 5 2" xfId="26781" xr:uid="{323BA8E4-E1E8-4066-8572-61208F6BF99A}"/>
    <cellStyle name="40% - Ênfase1 5 2 4 6" xfId="18743" xr:uid="{09F6EECC-D5E3-4640-8FAD-5F01009F2DF0}"/>
    <cellStyle name="40% - Ênfase1 5 2 5" xfId="4531" xr:uid="{D0959D5E-8A6C-4E2C-99FE-CC04941FB8DE}"/>
    <cellStyle name="40% - Ênfase1 5 2 5 2" xfId="12808" xr:uid="{4BE709E7-7334-48D6-A99E-885C06ADCFC2}"/>
    <cellStyle name="40% - Ênfase1 5 2 5 2 2" xfId="29292" xr:uid="{9EA97548-978C-44E8-9BAB-229F6D2E5F06}"/>
    <cellStyle name="40% - Ênfase1 5 2 5 3" xfId="21255" xr:uid="{B7AD0C49-86F2-405C-87E2-C69A4E41B3AC}"/>
    <cellStyle name="40% - Ênfase1 5 2 6" xfId="6561" xr:uid="{95C41B1B-5342-4F7F-A38C-F460F86C7A6A}"/>
    <cellStyle name="40% - Ênfase1 5 2 6 2" xfId="14838" xr:uid="{C2D97F6E-9DE0-4D9E-B521-EE2020A36C30}"/>
    <cellStyle name="40% - Ênfase1 5 2 6 2 2" xfId="31293" xr:uid="{B2C46A26-F59D-48E6-B595-D80EEE50AB7D}"/>
    <cellStyle name="40% - Ênfase1 5 2 6 3" xfId="23256" xr:uid="{3FBF20AC-8FA7-4EDB-922F-F05086E8516B}"/>
    <cellStyle name="40% - Ênfase1 5 2 7" xfId="2484" xr:uid="{18689020-B9F4-42BF-90A6-91BB4CE03316}"/>
    <cellStyle name="40% - Ênfase1 5 2 7 2" xfId="10761" xr:uid="{9D93BD69-0173-41BF-992E-26FE7F4A2268}"/>
    <cellStyle name="40% - Ênfase1 5 2 7 2 2" xfId="27277" xr:uid="{D1A39277-2AC0-4F1D-91CC-867889B3C938}"/>
    <cellStyle name="40% - Ênfase1 5 2 7 3" xfId="19240" xr:uid="{2B5F732F-397D-49BA-A738-220013DBB21F}"/>
    <cellStyle name="40% - Ênfase1 5 2 8" xfId="8714" xr:uid="{7216D706-7124-43E3-BDF0-D68700614C3C}"/>
    <cellStyle name="40% - Ênfase1 5 2 8 2" xfId="25262" xr:uid="{88F759A3-4C56-46A4-9DCE-57298DEDCF39}"/>
    <cellStyle name="40% - Ênfase1 5 2 9" xfId="17212" xr:uid="{8FE94D40-5A0E-4CD4-AF9A-DF1846C2DFEA}"/>
    <cellStyle name="40% - Ênfase1 5 3" xfId="1391" xr:uid="{331DBFED-F468-4B58-890C-125F7E337901}"/>
    <cellStyle name="40% - Ênfase1 5 3 2" xfId="5481" xr:uid="{B9D8E04F-CB69-41EF-9E65-5AABEE185D65}"/>
    <cellStyle name="40% - Ênfase1 5 3 2 2" xfId="13758" xr:uid="{85E07312-8FCB-4E04-858D-BEFC105B032F}"/>
    <cellStyle name="40% - Ênfase1 5 3 2 2 2" xfId="30238" xr:uid="{0290EA5C-B559-4837-A9BC-E042F0DEF37A}"/>
    <cellStyle name="40% - Ênfase1 5 3 2 3" xfId="22201" xr:uid="{14FFA2C5-2B24-4ABE-85E4-6F5E58BFE2DD}"/>
    <cellStyle name="40% - Ênfase1 5 3 3" xfId="7506" xr:uid="{E06594E1-8E19-46AF-8961-4D24E7FD305A}"/>
    <cellStyle name="40% - Ênfase1 5 3 3 2" xfId="15783" xr:uid="{738A5693-BD03-474B-978A-7AA4FAD76ACB}"/>
    <cellStyle name="40% - Ênfase1 5 3 3 2 2" xfId="32238" xr:uid="{948B8097-329B-4647-908A-0C9B1F0089C8}"/>
    <cellStyle name="40% - Ênfase1 5 3 3 3" xfId="24201" xr:uid="{89AAD496-71A9-4714-A1FF-E957F68ADAF0}"/>
    <cellStyle name="40% - Ênfase1 5 3 4" xfId="3447" xr:uid="{0E88CA4C-69DF-4AD2-BBAF-8D308DFC73BC}"/>
    <cellStyle name="40% - Ênfase1 5 3 4 2" xfId="11724" xr:uid="{F22AFE99-4774-474C-87F6-AB80EA8CCB23}"/>
    <cellStyle name="40% - Ênfase1 5 3 4 2 2" xfId="28234" xr:uid="{EF2D9B33-AA18-45A8-8B0C-8E1E74337C58}"/>
    <cellStyle name="40% - Ênfase1 5 3 4 3" xfId="20197" xr:uid="{76863E9B-BAEE-4DA6-9C89-9B7E2D9D1BF8}"/>
    <cellStyle name="40% - Ênfase1 5 3 5" xfId="9675" xr:uid="{020B4523-E3DB-441E-95AC-FE93678C0BA5}"/>
    <cellStyle name="40% - Ênfase1 5 3 5 2" xfId="26219" xr:uid="{077829C6-A316-4762-9792-97FD338A6884}"/>
    <cellStyle name="40% - Ênfase1 5 3 6" xfId="18180" xr:uid="{FB25833E-2A51-4423-B8BB-24E0CC6F93BF}"/>
    <cellStyle name="40% - Ênfase1 5 4" xfId="882" xr:uid="{A4A4E7BA-C5D2-4B36-8EF7-EFBD865D3796}"/>
    <cellStyle name="40% - Ênfase1 5 4 2" xfId="4985" xr:uid="{E9710DEE-7F28-436E-BFC1-2A27849114D8}"/>
    <cellStyle name="40% - Ênfase1 5 4 2 2" xfId="13262" xr:uid="{A82EB3CC-926B-4362-9576-AB577B37158B}"/>
    <cellStyle name="40% - Ênfase1 5 4 2 2 2" xfId="29742" xr:uid="{D952AD93-768F-45AE-BC1A-B068857C7C0B}"/>
    <cellStyle name="40% - Ênfase1 5 4 2 3" xfId="21705" xr:uid="{6F3756F2-DBD2-4F67-A387-86643CEDD16C}"/>
    <cellStyle name="40% - Ênfase1 5 4 3" xfId="7010" xr:uid="{5412CE02-7771-469F-B234-84FF8196CF8D}"/>
    <cellStyle name="40% - Ênfase1 5 4 3 2" xfId="15287" xr:uid="{2C460C79-5A0B-403B-9D8D-BA86C1789A64}"/>
    <cellStyle name="40% - Ênfase1 5 4 3 2 2" xfId="31742" xr:uid="{1D1DB87A-FBD0-47BC-ABF5-2407161F04C8}"/>
    <cellStyle name="40% - Ênfase1 5 4 3 3" xfId="23705" xr:uid="{801E45B5-F3A2-4365-ABF6-55094A3D74D2}"/>
    <cellStyle name="40% - Ênfase1 5 4 4" xfId="2942" xr:uid="{19BEB7FD-948E-4CBB-8B25-CDDA9D2BA5DC}"/>
    <cellStyle name="40% - Ênfase1 5 4 4 2" xfId="11219" xr:uid="{DB7D4D0D-B958-4EA3-8605-3FFCE9CBC634}"/>
    <cellStyle name="40% - Ênfase1 5 4 4 2 2" xfId="27730" xr:uid="{CF25225C-665D-4A91-8244-7F3B6C42D375}"/>
    <cellStyle name="40% - Ênfase1 5 4 4 3" xfId="19693" xr:uid="{EB8612D7-A808-48F3-8CAE-79B563630C91}"/>
    <cellStyle name="40% - Ênfase1 5 4 5" xfId="9171" xr:uid="{93C77A29-D869-4C30-9DC0-3F3B2E83C411}"/>
    <cellStyle name="40% - Ênfase1 5 4 5 2" xfId="25715" xr:uid="{BB83D644-CADA-495A-85BA-3B85BA838888}"/>
    <cellStyle name="40% - Ênfase1 5 4 6" xfId="17673" xr:uid="{B0FD3B9D-1A8F-4302-820C-30D767ACC9C1}"/>
    <cellStyle name="40% - Ênfase1 5 5" xfId="1932" xr:uid="{F479E2A5-CBE0-4753-83C4-456C06255CDD}"/>
    <cellStyle name="40% - Ênfase1 5 5 2" xfId="6018" xr:uid="{52DF9A08-9B2E-486C-8ED3-2660D24D4E47}"/>
    <cellStyle name="40% - Ênfase1 5 5 2 2" xfId="14295" xr:uid="{662016C2-B238-4E82-AB96-FA60AD0F09DF}"/>
    <cellStyle name="40% - Ênfase1 5 5 2 2 2" xfId="30750" xr:uid="{F920D4DA-5851-44F6-8187-A16F1B006911}"/>
    <cellStyle name="40% - Ênfase1 5 5 2 3" xfId="22713" xr:uid="{9FD8C4E6-3E2E-42AA-ACCA-41C65672D2E9}"/>
    <cellStyle name="40% - Ênfase1 5 5 3" xfId="8018" xr:uid="{B08ACEF5-9DD3-4FDD-A69C-720B4887B407}"/>
    <cellStyle name="40% - Ênfase1 5 5 3 2" xfId="16295" xr:uid="{4629F937-E5AC-4A00-8394-1E0505E3BF6F}"/>
    <cellStyle name="40% - Ênfase1 5 5 3 2 2" xfId="32750" xr:uid="{23C02E73-7DD6-4D85-8890-4C391EDE64BC}"/>
    <cellStyle name="40% - Ênfase1 5 5 3 3" xfId="24713" xr:uid="{532C38F1-412A-47F0-83C5-624F2ACC92D9}"/>
    <cellStyle name="40% - Ênfase1 5 5 4" xfId="3985" xr:uid="{619FAD74-AF95-4271-A8A6-AEE585C1B93F}"/>
    <cellStyle name="40% - Ênfase1 5 5 4 2" xfId="12262" xr:uid="{FD69341E-7670-41FC-B02A-346D98F7750D}"/>
    <cellStyle name="40% - Ênfase1 5 5 4 2 2" xfId="28747" xr:uid="{B3FB2D5D-16B8-4F9B-A44B-95149B9A4B20}"/>
    <cellStyle name="40% - Ênfase1 5 5 4 3" xfId="20710" xr:uid="{7ACFAC8F-7A6D-4246-A098-B027D8B62088}"/>
    <cellStyle name="40% - Ênfase1 5 5 5" xfId="10213" xr:uid="{56C6B8C8-18DC-430A-8EE7-58AF35930792}"/>
    <cellStyle name="40% - Ênfase1 5 5 5 2" xfId="26732" xr:uid="{D4B9514B-BFC6-431A-A521-82C49877802D}"/>
    <cellStyle name="40% - Ênfase1 5 5 6" xfId="18694" xr:uid="{02FC46EC-8D30-4EEE-9EED-C7CB3D175C2B}"/>
    <cellStyle name="40% - Ênfase1 5 6" xfId="4481" xr:uid="{7CD8F822-987F-43D5-A832-98960107D4DF}"/>
    <cellStyle name="40% - Ênfase1 5 6 2" xfId="12758" xr:uid="{4A8B9797-F732-40E5-8B04-CB79EB00CB81}"/>
    <cellStyle name="40% - Ênfase1 5 6 2 2" xfId="29243" xr:uid="{E0523B79-D6BF-43D0-9FAF-706A317E2771}"/>
    <cellStyle name="40% - Ênfase1 5 6 3" xfId="21206" xr:uid="{3AD36D74-3944-419F-88C3-F430C1F3EBDD}"/>
    <cellStyle name="40% - Ênfase1 5 7" xfId="6512" xr:uid="{2F771579-59B0-48DB-AD29-027D3790512C}"/>
    <cellStyle name="40% - Ênfase1 5 7 2" xfId="14789" xr:uid="{527C5C8C-A80A-48AD-A7E4-412023ED7FE9}"/>
    <cellStyle name="40% - Ênfase1 5 7 2 2" xfId="31244" xr:uid="{EDF581BD-F823-47BA-9D6A-2684B9C63882}"/>
    <cellStyle name="40% - Ênfase1 5 7 3" xfId="23207" xr:uid="{DE812CFF-7F47-44C2-AD87-136C8A36BDEB}"/>
    <cellStyle name="40% - Ênfase1 5 8" xfId="2433" xr:uid="{24F08A35-0707-49E7-981A-3D34BA13C3EA}"/>
    <cellStyle name="40% - Ênfase1 5 8 2" xfId="10710" xr:uid="{E86223DD-3128-4121-9464-63421FD353B1}"/>
    <cellStyle name="40% - Ênfase1 5 8 2 2" xfId="27228" xr:uid="{2DFAB559-2FDC-4740-9ADF-AE4457FC2627}"/>
    <cellStyle name="40% - Ênfase1 5 8 3" xfId="19191" xr:uid="{36EFCC68-D265-452B-B5F6-291D2E553158}"/>
    <cellStyle name="40% - Ênfase1 5 9" xfId="8664" xr:uid="{8EDB7CEA-DA40-46D4-A419-272F1E58D7B0}"/>
    <cellStyle name="40% - Ênfase1 5 9 2" xfId="25213" xr:uid="{1C5F0002-4B0A-48CF-B6A8-A5343B870FBC}"/>
    <cellStyle name="40% - Ênfase1 6" xfId="361" xr:uid="{0DBE1F1E-056E-4529-9671-1ADB20BF6D0D}"/>
    <cellStyle name="40% - Ênfase1 6 10" xfId="17214" xr:uid="{7C158D50-8563-4877-925F-E892F99E69D5}"/>
    <cellStyle name="40% - Ênfase1 6 2" xfId="362" xr:uid="{4F69555A-80D7-4118-8DD9-62726A902313}"/>
    <cellStyle name="40% - Ênfase1 6 2 2" xfId="1444" xr:uid="{C202D40D-105B-422D-8A37-10D000EA53C6}"/>
    <cellStyle name="40% - Ênfase1 6 2 2 2" xfId="5534" xr:uid="{63BF4E3B-6F6A-4871-BA1F-ACF864EFC18E}"/>
    <cellStyle name="40% - Ênfase1 6 2 2 2 2" xfId="13811" xr:uid="{3BE04E4F-3A43-4865-8177-30D31486B1E8}"/>
    <cellStyle name="40% - Ênfase1 6 2 2 2 2 2" xfId="30290" xr:uid="{EE517F9E-F155-46EA-A5DA-9153DAF8ECC9}"/>
    <cellStyle name="40% - Ênfase1 6 2 2 2 3" xfId="22253" xr:uid="{6143D20F-64A0-478D-B07A-A2748C17AE4D}"/>
    <cellStyle name="40% - Ênfase1 6 2 2 3" xfId="7558" xr:uid="{D99DDC27-0863-4071-B576-5D82980444EC}"/>
    <cellStyle name="40% - Ênfase1 6 2 2 3 2" xfId="15835" xr:uid="{D680D89B-C4AF-4662-A825-A00A9C59B41D}"/>
    <cellStyle name="40% - Ênfase1 6 2 2 3 2 2" xfId="32290" xr:uid="{0211C431-0A38-4230-A236-F2CA77D5081A}"/>
    <cellStyle name="40% - Ênfase1 6 2 2 3 3" xfId="24253" xr:uid="{09398EF9-38CC-48CA-971A-B1FA714DB3C4}"/>
    <cellStyle name="40% - Ênfase1 6 2 2 4" xfId="3500" xr:uid="{6886A616-D6BC-42CD-A526-161975234BCF}"/>
    <cellStyle name="40% - Ênfase1 6 2 2 4 2" xfId="11777" xr:uid="{A54EB356-2CF0-4B3F-9ABD-D891A39EA972}"/>
    <cellStyle name="40% - Ênfase1 6 2 2 4 2 2" xfId="28286" xr:uid="{D201A2E9-7C61-4E9B-9364-2C64360F9D00}"/>
    <cellStyle name="40% - Ênfase1 6 2 2 4 3" xfId="20249" xr:uid="{87FF247A-4BA4-43E6-B000-8ACE1ACCBE03}"/>
    <cellStyle name="40% - Ênfase1 6 2 2 5" xfId="9728" xr:uid="{DABE1B7A-D233-45FF-B713-6D170571F7F5}"/>
    <cellStyle name="40% - Ênfase1 6 2 2 5 2" xfId="26271" xr:uid="{8F2D701B-9529-41FA-8643-15C550762B67}"/>
    <cellStyle name="40% - Ênfase1 6 2 2 6" xfId="18232" xr:uid="{15A940B5-9F99-4BF5-AD5B-9CA951873487}"/>
    <cellStyle name="40% - Ênfase1 6 2 3" xfId="934" xr:uid="{D4DEE78E-25FE-4851-89CC-BFC6A652922E}"/>
    <cellStyle name="40% - Ênfase1 6 2 3 2" xfId="5037" xr:uid="{E1524401-3496-4780-A50D-8BB986EC696C}"/>
    <cellStyle name="40% - Ênfase1 6 2 3 2 2" xfId="13314" xr:uid="{62347F3C-47F0-42FD-BDC4-AA52205721A9}"/>
    <cellStyle name="40% - Ênfase1 6 2 3 2 2 2" xfId="29794" xr:uid="{C32E8E9A-E6D3-4FEA-A394-84053EDBA707}"/>
    <cellStyle name="40% - Ênfase1 6 2 3 2 3" xfId="21757" xr:uid="{FE4FE48B-C8F5-49B7-98F6-0DB05E1B9260}"/>
    <cellStyle name="40% - Ênfase1 6 2 3 3" xfId="7062" xr:uid="{65A2448D-29D4-410A-9E97-071EC586EEE8}"/>
    <cellStyle name="40% - Ênfase1 6 2 3 3 2" xfId="15339" xr:uid="{A11B0287-5746-4731-9EEB-EFC56F6D97D8}"/>
    <cellStyle name="40% - Ênfase1 6 2 3 3 2 2" xfId="31794" xr:uid="{072D32B0-B9B1-49D9-B5EF-B185D8987032}"/>
    <cellStyle name="40% - Ênfase1 6 2 3 3 3" xfId="23757" xr:uid="{CF773FE0-69AB-4B7D-B512-073DE5A5C865}"/>
    <cellStyle name="40% - Ênfase1 6 2 3 4" xfId="2994" xr:uid="{12F10B06-A41B-4D1F-829C-B01AB10F5C36}"/>
    <cellStyle name="40% - Ênfase1 6 2 3 4 2" xfId="11271" xr:uid="{2AFC2155-2476-43BF-844F-492881AE0842}"/>
    <cellStyle name="40% - Ênfase1 6 2 3 4 2 2" xfId="27782" xr:uid="{A6D68B79-DABA-433F-9777-88582FE16F52}"/>
    <cellStyle name="40% - Ênfase1 6 2 3 4 3" xfId="19745" xr:uid="{8BE12356-E7C7-4366-A284-FB0069947801}"/>
    <cellStyle name="40% - Ênfase1 6 2 3 5" xfId="9223" xr:uid="{F5206319-95C7-48D1-B3BD-D8139A6EF1EB}"/>
    <cellStyle name="40% - Ênfase1 6 2 3 5 2" xfId="25767" xr:uid="{9030DDCF-2B19-4E16-A04F-318842B9DD49}"/>
    <cellStyle name="40% - Ênfase1 6 2 3 6" xfId="17725" xr:uid="{0E9130C3-D7C0-4081-9A17-4214184C84AF}"/>
    <cellStyle name="40% - Ênfase1 6 2 4" xfId="1984" xr:uid="{BD85CB36-9530-4A58-8BE8-9D8FAB9BC79F}"/>
    <cellStyle name="40% - Ênfase1 6 2 4 2" xfId="6070" xr:uid="{E3B5C175-3052-4368-82E5-A3C141B8606B}"/>
    <cellStyle name="40% - Ênfase1 6 2 4 2 2" xfId="14347" xr:uid="{2F2181A9-924F-400A-8742-47C878FE4C08}"/>
    <cellStyle name="40% - Ênfase1 6 2 4 2 2 2" xfId="30802" xr:uid="{55A0369D-2108-4F41-9350-0F04ECB7A154}"/>
    <cellStyle name="40% - Ênfase1 6 2 4 2 3" xfId="22765" xr:uid="{25BB27AF-17EE-4067-BB4F-9406312F185E}"/>
    <cellStyle name="40% - Ênfase1 6 2 4 3" xfId="8070" xr:uid="{301696A5-D4E5-4BB6-9E38-94AC66FCA874}"/>
    <cellStyle name="40% - Ênfase1 6 2 4 3 2" xfId="16347" xr:uid="{C134A997-59C4-4C01-9AB7-D8446A1059BE}"/>
    <cellStyle name="40% - Ênfase1 6 2 4 3 2 2" xfId="32802" xr:uid="{C1D290F6-CA77-451D-A66D-644CFF59668C}"/>
    <cellStyle name="40% - Ênfase1 6 2 4 3 3" xfId="24765" xr:uid="{D30CCFBF-F6C1-4BBF-91AF-F24484307D1A}"/>
    <cellStyle name="40% - Ênfase1 6 2 4 4" xfId="4037" xr:uid="{112AC293-13F3-4173-BA35-D37DA493436C}"/>
    <cellStyle name="40% - Ênfase1 6 2 4 4 2" xfId="12314" xr:uid="{A3129226-905E-4A22-AAB5-55A2FF9389A4}"/>
    <cellStyle name="40% - Ênfase1 6 2 4 4 2 2" xfId="28799" xr:uid="{64DDF6B3-DC46-420E-A82B-8AA3452145AC}"/>
    <cellStyle name="40% - Ênfase1 6 2 4 4 3" xfId="20762" xr:uid="{D12F647C-BD72-4CF4-BE5B-DE33AA5171E9}"/>
    <cellStyle name="40% - Ênfase1 6 2 4 5" xfId="10265" xr:uid="{EA27709F-8384-4240-B1E1-56C0DFA01DA2}"/>
    <cellStyle name="40% - Ênfase1 6 2 4 5 2" xfId="26784" xr:uid="{CE38AD69-3AE7-425C-8672-F06C9AA4EF74}"/>
    <cellStyle name="40% - Ênfase1 6 2 4 6" xfId="18746" xr:uid="{DE9187AB-2F96-46B0-B502-3EBA47BB9F24}"/>
    <cellStyle name="40% - Ênfase1 6 2 5" xfId="4534" xr:uid="{27B41E61-389B-4321-AC9E-2FBDC506D6C4}"/>
    <cellStyle name="40% - Ênfase1 6 2 5 2" xfId="12811" xr:uid="{6F0179D1-4B93-4543-9127-D599D999A1AA}"/>
    <cellStyle name="40% - Ênfase1 6 2 5 2 2" xfId="29295" xr:uid="{D5398386-95E5-4B00-8F9F-585274458673}"/>
    <cellStyle name="40% - Ênfase1 6 2 5 3" xfId="21258" xr:uid="{80DFC245-6B78-4FB0-8BE4-823480971CB9}"/>
    <cellStyle name="40% - Ênfase1 6 2 6" xfId="6564" xr:uid="{4140E140-53A5-46BD-8CFB-40038CF6B4D0}"/>
    <cellStyle name="40% - Ênfase1 6 2 6 2" xfId="14841" xr:uid="{11150F2A-0400-4AA8-8A35-6C7BAAA77CBE}"/>
    <cellStyle name="40% - Ênfase1 6 2 6 2 2" xfId="31296" xr:uid="{FAE3914A-2B5F-4F54-8955-7F937E55221F}"/>
    <cellStyle name="40% - Ênfase1 6 2 6 3" xfId="23259" xr:uid="{51223630-74F6-435C-A11E-49BF18FBB607}"/>
    <cellStyle name="40% - Ênfase1 6 2 7" xfId="2487" xr:uid="{0DA97EAC-6788-437E-A3FB-34875F1367FE}"/>
    <cellStyle name="40% - Ênfase1 6 2 7 2" xfId="10764" xr:uid="{CC0FAEEA-1F3C-4C6A-8A2F-CB1452480C1D}"/>
    <cellStyle name="40% - Ênfase1 6 2 7 2 2" xfId="27280" xr:uid="{15145D53-8715-4FC5-AFC5-4B286A2D63C9}"/>
    <cellStyle name="40% - Ênfase1 6 2 7 3" xfId="19243" xr:uid="{3109CCFB-0103-41C0-AFE1-1A49E136B8FC}"/>
    <cellStyle name="40% - Ênfase1 6 2 8" xfId="8717" xr:uid="{5A0B54DF-44BE-4A2B-B500-2072F64F5CC1}"/>
    <cellStyle name="40% - Ênfase1 6 2 8 2" xfId="25265" xr:uid="{53322E3B-EA5E-476C-AC97-D0D7606ED793}"/>
    <cellStyle name="40% - Ênfase1 6 2 9" xfId="17215" xr:uid="{E19356F6-669E-4B3A-9E8F-FC9922855BE3}"/>
    <cellStyle name="40% - Ênfase1 6 3" xfId="1443" xr:uid="{71DC80E4-19FE-4361-8339-B875AD56BF87}"/>
    <cellStyle name="40% - Ênfase1 6 3 2" xfId="5533" xr:uid="{F0B5F655-E3C1-4F91-BA9F-E66E213388C4}"/>
    <cellStyle name="40% - Ênfase1 6 3 2 2" xfId="13810" xr:uid="{D2BD03F2-2165-4286-A951-ECD36ECB32EB}"/>
    <cellStyle name="40% - Ênfase1 6 3 2 2 2" xfId="30289" xr:uid="{B268DF89-B173-4C7D-B4F4-5A002EDBF4F9}"/>
    <cellStyle name="40% - Ênfase1 6 3 2 3" xfId="22252" xr:uid="{88B7D068-0379-4861-B5A6-A738B7A791D6}"/>
    <cellStyle name="40% - Ênfase1 6 3 3" xfId="7557" xr:uid="{D0F109C9-1543-4523-B92D-6C54B9C0B066}"/>
    <cellStyle name="40% - Ênfase1 6 3 3 2" xfId="15834" xr:uid="{3F807B5F-A082-4372-A6DA-02ED8398EECF}"/>
    <cellStyle name="40% - Ênfase1 6 3 3 2 2" xfId="32289" xr:uid="{98210484-06C1-4728-AB7F-80347C5D6FA9}"/>
    <cellStyle name="40% - Ênfase1 6 3 3 3" xfId="24252" xr:uid="{194C86D1-A00A-442F-BA75-E9452699014D}"/>
    <cellStyle name="40% - Ênfase1 6 3 4" xfId="3499" xr:uid="{419AFCE7-5B22-4EEE-8CA6-572EAE0B6BCB}"/>
    <cellStyle name="40% - Ênfase1 6 3 4 2" xfId="11776" xr:uid="{D6F1C241-FA41-4576-B43A-C8CFABB6756B}"/>
    <cellStyle name="40% - Ênfase1 6 3 4 2 2" xfId="28285" xr:uid="{EB82A445-C18F-4B0D-9B44-C88C7132F7E0}"/>
    <cellStyle name="40% - Ênfase1 6 3 4 3" xfId="20248" xr:uid="{7B9EFA70-0121-4570-B797-EFD07B03F98E}"/>
    <cellStyle name="40% - Ênfase1 6 3 5" xfId="9727" xr:uid="{D3BB0B23-3277-4ADA-9FBC-78C6875E4FFB}"/>
    <cellStyle name="40% - Ênfase1 6 3 5 2" xfId="26270" xr:uid="{45396E43-BFE5-499C-8EA6-946EC923F78B}"/>
    <cellStyle name="40% - Ênfase1 6 3 6" xfId="18231" xr:uid="{60E1BAA4-826E-4504-AD68-A4D29A81DDBD}"/>
    <cellStyle name="40% - Ênfase1 6 4" xfId="933" xr:uid="{5FF853D0-F833-4879-9432-873D0FC2827B}"/>
    <cellStyle name="40% - Ênfase1 6 4 2" xfId="5036" xr:uid="{5B2F8067-FF4E-48DE-B682-957234A2C824}"/>
    <cellStyle name="40% - Ênfase1 6 4 2 2" xfId="13313" xr:uid="{20DF921F-6881-4D05-8AA8-15EED8D81785}"/>
    <cellStyle name="40% - Ênfase1 6 4 2 2 2" xfId="29793" xr:uid="{10914037-7CAC-4966-963B-7D1D881F5265}"/>
    <cellStyle name="40% - Ênfase1 6 4 2 3" xfId="21756" xr:uid="{70068C7A-74ED-4308-A801-794890832C89}"/>
    <cellStyle name="40% - Ênfase1 6 4 3" xfId="7061" xr:uid="{6FC840B3-970E-4075-AE04-AB490F782B31}"/>
    <cellStyle name="40% - Ênfase1 6 4 3 2" xfId="15338" xr:uid="{4473E412-1E73-4552-BCF7-003DE5405145}"/>
    <cellStyle name="40% - Ênfase1 6 4 3 2 2" xfId="31793" xr:uid="{462F53EB-B449-4D91-855D-84AA3F994D8A}"/>
    <cellStyle name="40% - Ênfase1 6 4 3 3" xfId="23756" xr:uid="{A14C60C5-3F38-4ED1-9AAE-D007132C0B20}"/>
    <cellStyle name="40% - Ênfase1 6 4 4" xfId="2993" xr:uid="{6C3BD5CD-D798-4078-9ECD-D5FF348F7328}"/>
    <cellStyle name="40% - Ênfase1 6 4 4 2" xfId="11270" xr:uid="{7E4A5C68-ABE4-49CC-9AA4-DE6B55E45A1D}"/>
    <cellStyle name="40% - Ênfase1 6 4 4 2 2" xfId="27781" xr:uid="{1B3311C4-3D6C-428A-8E96-1677E0DFB21C}"/>
    <cellStyle name="40% - Ênfase1 6 4 4 3" xfId="19744" xr:uid="{94BAFD8C-E269-4C97-B375-CA99BE614CC3}"/>
    <cellStyle name="40% - Ênfase1 6 4 5" xfId="9222" xr:uid="{E1C3E60E-72BA-4A57-B6FA-F135314AA23D}"/>
    <cellStyle name="40% - Ênfase1 6 4 5 2" xfId="25766" xr:uid="{FD9AE870-EC96-42B7-AB3F-4A2D13CAF619}"/>
    <cellStyle name="40% - Ênfase1 6 4 6" xfId="17724" xr:uid="{022A6406-57EA-4111-81A0-792CF21A03EE}"/>
    <cellStyle name="40% - Ênfase1 6 5" xfId="1983" xr:uid="{9F0D2B8D-3000-48B5-86C6-0D0951070897}"/>
    <cellStyle name="40% - Ênfase1 6 5 2" xfId="6069" xr:uid="{F08E76E7-8DE0-49B1-80A5-E28B89CFE929}"/>
    <cellStyle name="40% - Ênfase1 6 5 2 2" xfId="14346" xr:uid="{A16D01B1-4A73-48AF-B680-2CF22FD75E92}"/>
    <cellStyle name="40% - Ênfase1 6 5 2 2 2" xfId="30801" xr:uid="{2C54EFED-FA96-4F97-9CB8-9216CD6371B6}"/>
    <cellStyle name="40% - Ênfase1 6 5 2 3" xfId="22764" xr:uid="{9F859F72-FC19-47A4-95B1-2423A98DF689}"/>
    <cellStyle name="40% - Ênfase1 6 5 3" xfId="8069" xr:uid="{7F5D2E34-6081-4B6A-9C06-B8C690E06934}"/>
    <cellStyle name="40% - Ênfase1 6 5 3 2" xfId="16346" xr:uid="{BDD06E75-BCDC-48B5-B5DC-F67E027A4BFD}"/>
    <cellStyle name="40% - Ênfase1 6 5 3 2 2" xfId="32801" xr:uid="{4B3202B4-B378-4170-A1C6-209809BC5F50}"/>
    <cellStyle name="40% - Ênfase1 6 5 3 3" xfId="24764" xr:uid="{67196179-B8C4-434F-B570-03EE3B0EDE37}"/>
    <cellStyle name="40% - Ênfase1 6 5 4" xfId="4036" xr:uid="{FF388976-A5AE-4498-AA2F-4DB036087014}"/>
    <cellStyle name="40% - Ênfase1 6 5 4 2" xfId="12313" xr:uid="{0994DDBE-8520-4754-9A77-BF332A423AF8}"/>
    <cellStyle name="40% - Ênfase1 6 5 4 2 2" xfId="28798" xr:uid="{0A3C2872-57B9-4698-BB52-23DD63955750}"/>
    <cellStyle name="40% - Ênfase1 6 5 4 3" xfId="20761" xr:uid="{1662F3A1-EFE7-4EB4-AE35-D7A1C7835112}"/>
    <cellStyle name="40% - Ênfase1 6 5 5" xfId="10264" xr:uid="{A3A90838-4D8A-47BF-A8C6-8FAAC98EEC1C}"/>
    <cellStyle name="40% - Ênfase1 6 5 5 2" xfId="26783" xr:uid="{867FD093-23CA-4D7E-8E45-759147860944}"/>
    <cellStyle name="40% - Ênfase1 6 5 6" xfId="18745" xr:uid="{85727D90-40BE-4AFC-81E2-8893FF85E6F5}"/>
    <cellStyle name="40% - Ênfase1 6 6" xfId="4533" xr:uid="{B2379228-E91D-4C44-8C4A-925BA063009C}"/>
    <cellStyle name="40% - Ênfase1 6 6 2" xfId="12810" xr:uid="{DCCC02C6-C748-4E68-BB33-2E7526C92603}"/>
    <cellStyle name="40% - Ênfase1 6 6 2 2" xfId="29294" xr:uid="{B302A43C-62EB-4763-9450-948C51053FE5}"/>
    <cellStyle name="40% - Ênfase1 6 6 3" xfId="21257" xr:uid="{C9BD3968-9860-412D-BEC9-53CF7F459C1F}"/>
    <cellStyle name="40% - Ênfase1 6 7" xfId="6563" xr:uid="{A6E3348A-BCD6-4265-A387-285390554E31}"/>
    <cellStyle name="40% - Ênfase1 6 7 2" xfId="14840" xr:uid="{FE877EF4-571C-41A2-889E-B61678C137C6}"/>
    <cellStyle name="40% - Ênfase1 6 7 2 2" xfId="31295" xr:uid="{36566716-BC97-4A54-A32A-53E76A00AE05}"/>
    <cellStyle name="40% - Ênfase1 6 7 3" xfId="23258" xr:uid="{17C04844-3784-408F-97AE-3ACD1E85A2CF}"/>
    <cellStyle name="40% - Ênfase1 6 8" xfId="2486" xr:uid="{B18E84DF-900C-4F9D-8E5A-26778372C97D}"/>
    <cellStyle name="40% - Ênfase1 6 8 2" xfId="10763" xr:uid="{7C07C58B-6882-49CC-B630-E6F5999DB0D6}"/>
    <cellStyle name="40% - Ênfase1 6 8 2 2" xfId="27279" xr:uid="{B6B1DCE9-C67B-4086-8873-B1BABC04E7A4}"/>
    <cellStyle name="40% - Ênfase1 6 8 3" xfId="19242" xr:uid="{7E8C1F40-7931-480B-9990-A9488E1130D0}"/>
    <cellStyle name="40% - Ênfase1 6 9" xfId="8716" xr:uid="{00801694-2DA3-4D8E-9910-783A25D9C4BA}"/>
    <cellStyle name="40% - Ênfase1 6 9 2" xfId="25264" xr:uid="{9BFD603F-BFF7-4EE8-B369-48840161B03E}"/>
    <cellStyle name="40% - Ênfase1 7" xfId="365" xr:uid="{1430DEED-56BD-493E-BBB7-154A71EDAF65}"/>
    <cellStyle name="40% - Ênfase1 7 10" xfId="17217" xr:uid="{F6EFF18B-7A73-4E72-82D3-CBE11FFCC05D}"/>
    <cellStyle name="40% - Ênfase1 7 2" xfId="341" xr:uid="{DA1B9412-6B0E-4145-95E9-6FBF09A283CB}"/>
    <cellStyle name="40% - Ênfase1 7 2 2" xfId="1426" xr:uid="{FC91F775-7196-4EC8-954B-3469495EA55B}"/>
    <cellStyle name="40% - Ênfase1 7 2 2 2" xfId="5516" xr:uid="{8414198B-6837-4462-86CC-E601BAB18953}"/>
    <cellStyle name="40% - Ênfase1 7 2 2 2 2" xfId="13793" xr:uid="{46267735-79FA-4ABF-965A-6FDEDFC13771}"/>
    <cellStyle name="40% - Ênfase1 7 2 2 2 2 2" xfId="30272" xr:uid="{F79EE7BA-6E23-445D-9721-1D3331030880}"/>
    <cellStyle name="40% - Ênfase1 7 2 2 2 3" xfId="22235" xr:uid="{94704B7A-B4C3-4E80-B7E1-3BD803AC2A73}"/>
    <cellStyle name="40% - Ênfase1 7 2 2 3" xfId="7540" xr:uid="{1708ED75-E015-41FD-8A20-D30A0B01FE64}"/>
    <cellStyle name="40% - Ênfase1 7 2 2 3 2" xfId="15817" xr:uid="{87D933FC-FA7C-4270-96B9-B21CD53A8414}"/>
    <cellStyle name="40% - Ênfase1 7 2 2 3 2 2" xfId="32272" xr:uid="{B9272A0E-CD34-4646-97C1-2B24644CFBEF}"/>
    <cellStyle name="40% - Ênfase1 7 2 2 3 3" xfId="24235" xr:uid="{1DFE40C3-5271-4E3E-9A7C-31965493D16E}"/>
    <cellStyle name="40% - Ênfase1 7 2 2 4" xfId="3482" xr:uid="{E048DB43-8253-4709-88E2-53866B4713D1}"/>
    <cellStyle name="40% - Ênfase1 7 2 2 4 2" xfId="11759" xr:uid="{A3F1AF01-F124-4696-8F27-F762C3E2B4E1}"/>
    <cellStyle name="40% - Ênfase1 7 2 2 4 2 2" xfId="28268" xr:uid="{E32AC28D-56C0-447C-B732-5F5812F70B56}"/>
    <cellStyle name="40% - Ênfase1 7 2 2 4 3" xfId="20231" xr:uid="{646F1607-1FBD-4F6E-B021-A7BF93079AC7}"/>
    <cellStyle name="40% - Ênfase1 7 2 2 5" xfId="9710" xr:uid="{14CC4A24-7F8E-44F9-B82E-5AA5A652BFEB}"/>
    <cellStyle name="40% - Ênfase1 7 2 2 5 2" xfId="26253" xr:uid="{1C4778BC-804B-4E84-9C1A-5E637752D338}"/>
    <cellStyle name="40% - Ênfase1 7 2 2 6" xfId="18214" xr:uid="{15B444DB-93BB-4C4B-87A1-9617E61FD25C}"/>
    <cellStyle name="40% - Ênfase1 7 2 3" xfId="916" xr:uid="{2864592E-48EA-475E-8641-9E7A15E86A79}"/>
    <cellStyle name="40% - Ênfase1 7 2 3 2" xfId="5019" xr:uid="{96974F6C-9EF2-42AD-8130-105BB8871680}"/>
    <cellStyle name="40% - Ênfase1 7 2 3 2 2" xfId="13296" xr:uid="{58A33405-4724-41AA-B37B-EB014F83C8CE}"/>
    <cellStyle name="40% - Ênfase1 7 2 3 2 2 2" xfId="29776" xr:uid="{8B581CA3-1650-4257-9206-A3C0D5C45168}"/>
    <cellStyle name="40% - Ênfase1 7 2 3 2 3" xfId="21739" xr:uid="{7E773396-D667-429A-9D4D-74BDDC820CA5}"/>
    <cellStyle name="40% - Ênfase1 7 2 3 3" xfId="7044" xr:uid="{E4B46CCA-EAEE-4DB6-A822-3F1EBB5A6383}"/>
    <cellStyle name="40% - Ênfase1 7 2 3 3 2" xfId="15321" xr:uid="{7E45560A-05D0-4892-B61F-DE8245554857}"/>
    <cellStyle name="40% - Ênfase1 7 2 3 3 2 2" xfId="31776" xr:uid="{A2F9E4C1-AA13-46B2-AC54-AD04AA95CB52}"/>
    <cellStyle name="40% - Ênfase1 7 2 3 3 3" xfId="23739" xr:uid="{C4D04838-AB6D-4385-B8A7-DD067B5A9A1C}"/>
    <cellStyle name="40% - Ênfase1 7 2 3 4" xfId="2976" xr:uid="{72B574D2-B635-440C-84BA-49762840F555}"/>
    <cellStyle name="40% - Ênfase1 7 2 3 4 2" xfId="11253" xr:uid="{EC8BCD81-4307-4BB9-A443-3650C892BE95}"/>
    <cellStyle name="40% - Ênfase1 7 2 3 4 2 2" xfId="27764" xr:uid="{836FD252-7ABA-4B2C-9952-5A89F50CBD00}"/>
    <cellStyle name="40% - Ênfase1 7 2 3 4 3" xfId="19727" xr:uid="{5005AC9F-12BD-4E85-81D4-E418B3D72805}"/>
    <cellStyle name="40% - Ênfase1 7 2 3 5" xfId="9205" xr:uid="{7421E766-DFEF-402B-BBFB-97772A8EFEC2}"/>
    <cellStyle name="40% - Ênfase1 7 2 3 5 2" xfId="25749" xr:uid="{CB92B738-7130-4C44-8BF6-47FDCCC6D350}"/>
    <cellStyle name="40% - Ênfase1 7 2 3 6" xfId="17707" xr:uid="{17AFAE3A-0F8E-4B05-AEA5-46FB8806C6FB}"/>
    <cellStyle name="40% - Ênfase1 7 2 4" xfId="1966" xr:uid="{0A6A0DC1-F64D-4DB4-A05D-47D480181E80}"/>
    <cellStyle name="40% - Ênfase1 7 2 4 2" xfId="6052" xr:uid="{CCBD124E-BF12-4945-98B8-3415A52D74C0}"/>
    <cellStyle name="40% - Ênfase1 7 2 4 2 2" xfId="14329" xr:uid="{411ED6A0-FD3F-4C85-9151-87A87F6F36B2}"/>
    <cellStyle name="40% - Ênfase1 7 2 4 2 2 2" xfId="30784" xr:uid="{2CC860DA-998C-4FCB-BECF-1A58A2B94FC0}"/>
    <cellStyle name="40% - Ênfase1 7 2 4 2 3" xfId="22747" xr:uid="{CC5EBB9B-D148-4636-8D9B-FE17BF2FAB47}"/>
    <cellStyle name="40% - Ênfase1 7 2 4 3" xfId="8052" xr:uid="{6E91613D-166B-4DEE-9EF4-7D78B34C5384}"/>
    <cellStyle name="40% - Ênfase1 7 2 4 3 2" xfId="16329" xr:uid="{E8DF3287-08EE-4B26-9E21-0E3478CD35D3}"/>
    <cellStyle name="40% - Ênfase1 7 2 4 3 2 2" xfId="32784" xr:uid="{74C450BC-E1DB-4E67-B6E7-6F730BB4DA9D}"/>
    <cellStyle name="40% - Ênfase1 7 2 4 3 3" xfId="24747" xr:uid="{F8329114-9F00-4A9A-8C9D-9FAE0B28D4A5}"/>
    <cellStyle name="40% - Ênfase1 7 2 4 4" xfId="4019" xr:uid="{231B773D-5A91-425A-B31E-88BB4D64BC5C}"/>
    <cellStyle name="40% - Ênfase1 7 2 4 4 2" xfId="12296" xr:uid="{077328CF-45EB-4748-BA37-24562AA62DCA}"/>
    <cellStyle name="40% - Ênfase1 7 2 4 4 2 2" xfId="28781" xr:uid="{3F3A240B-00D2-4D23-A6DD-0AB8EE7C7997}"/>
    <cellStyle name="40% - Ênfase1 7 2 4 4 3" xfId="20744" xr:uid="{CB4FDB92-B82D-4D8C-9F9D-3AB2C82BF845}"/>
    <cellStyle name="40% - Ênfase1 7 2 4 5" xfId="10247" xr:uid="{8E2D1664-7808-4041-8CBA-1E4A19F623F9}"/>
    <cellStyle name="40% - Ênfase1 7 2 4 5 2" xfId="26766" xr:uid="{F7E5C2BB-D485-46A0-9B98-EB6C881B3408}"/>
    <cellStyle name="40% - Ênfase1 7 2 4 6" xfId="18728" xr:uid="{A80DF7E2-8093-43EF-BFCC-457D210B3CCB}"/>
    <cellStyle name="40% - Ênfase1 7 2 5" xfId="4516" xr:uid="{8BCFE2F0-6120-42B5-A4FE-3B9F3BF22A3A}"/>
    <cellStyle name="40% - Ênfase1 7 2 5 2" xfId="12793" xr:uid="{3A8E17D8-05F6-41FF-8FEA-92A568B3ACDC}"/>
    <cellStyle name="40% - Ênfase1 7 2 5 2 2" xfId="29277" xr:uid="{E326C8C2-128F-4FD7-8310-11BD2DE54EFD}"/>
    <cellStyle name="40% - Ênfase1 7 2 5 3" xfId="21240" xr:uid="{CAF24A08-049F-49C3-B161-473F73CCAEA7}"/>
    <cellStyle name="40% - Ênfase1 7 2 6" xfId="6546" xr:uid="{1FE2116F-124D-4514-8DA7-96C8C8CF6478}"/>
    <cellStyle name="40% - Ênfase1 7 2 6 2" xfId="14823" xr:uid="{7ACBE277-666F-4A42-BF01-D2C58FF297B1}"/>
    <cellStyle name="40% - Ênfase1 7 2 6 2 2" xfId="31278" xr:uid="{7221EEFD-98DD-46F8-9714-A6982A66CE29}"/>
    <cellStyle name="40% - Ênfase1 7 2 6 3" xfId="23241" xr:uid="{7C719D68-A07B-4CAB-A4BC-1410AC917DEB}"/>
    <cellStyle name="40% - Ênfase1 7 2 7" xfId="2468" xr:uid="{3A959205-5698-45CA-9FDF-90715BCE6BEF}"/>
    <cellStyle name="40% - Ênfase1 7 2 7 2" xfId="10745" xr:uid="{E967728E-3625-4E3D-921D-34EBFFFDC5CD}"/>
    <cellStyle name="40% - Ênfase1 7 2 7 2 2" xfId="27262" xr:uid="{D2B3164C-1536-465E-AF53-A22C9E1F8F09}"/>
    <cellStyle name="40% - Ênfase1 7 2 7 3" xfId="19225" xr:uid="{4A97C1BF-4585-4F4E-BCB3-FA47A1E8C6B7}"/>
    <cellStyle name="40% - Ênfase1 7 2 8" xfId="8699" xr:uid="{92AB9B70-5F06-492A-9F5A-6CD86BC4364B}"/>
    <cellStyle name="40% - Ênfase1 7 2 8 2" xfId="25247" xr:uid="{3E59362B-69D3-474B-ADA8-0DA46D4C9928}"/>
    <cellStyle name="40% - Ênfase1 7 2 9" xfId="17197" xr:uid="{849CE44B-F08D-4F30-9D42-C420D6A0B828}"/>
    <cellStyle name="40% - Ênfase1 7 3" xfId="1446" xr:uid="{6D286E83-F6DA-462C-A134-2E52F4AED0A6}"/>
    <cellStyle name="40% - Ênfase1 7 3 2" xfId="5536" xr:uid="{D69C658D-EA69-4A9A-A9DE-3B0195662F61}"/>
    <cellStyle name="40% - Ênfase1 7 3 2 2" xfId="13813" xr:uid="{03421C7E-9984-4D05-A3AA-7C7B860F1761}"/>
    <cellStyle name="40% - Ênfase1 7 3 2 2 2" xfId="30292" xr:uid="{5665D119-58BD-478B-A014-6199CE201A05}"/>
    <cellStyle name="40% - Ênfase1 7 3 2 3" xfId="22255" xr:uid="{9105E79C-2A4A-4501-A654-11881FF66798}"/>
    <cellStyle name="40% - Ênfase1 7 3 3" xfId="7560" xr:uid="{9B430B68-3A64-4DB1-87D2-89997BE35B18}"/>
    <cellStyle name="40% - Ênfase1 7 3 3 2" xfId="15837" xr:uid="{B9354A29-D9C1-461F-BB44-7719DF0A1F85}"/>
    <cellStyle name="40% - Ênfase1 7 3 3 2 2" xfId="32292" xr:uid="{FF9FE04B-3684-421A-9E7F-C124F038F4A7}"/>
    <cellStyle name="40% - Ênfase1 7 3 3 3" xfId="24255" xr:uid="{00142309-9093-4B04-A8FB-7E2569CFFC88}"/>
    <cellStyle name="40% - Ênfase1 7 3 4" xfId="3502" xr:uid="{1EC57356-FE15-4355-AE88-3D75753B4E79}"/>
    <cellStyle name="40% - Ênfase1 7 3 4 2" xfId="11779" xr:uid="{EDDB4055-091D-41CE-B768-8CC177B56B58}"/>
    <cellStyle name="40% - Ênfase1 7 3 4 2 2" xfId="28288" xr:uid="{609AA6CC-12C9-4758-BB08-83D0E726FFFD}"/>
    <cellStyle name="40% - Ênfase1 7 3 4 3" xfId="20251" xr:uid="{5121D8D9-E99E-4EAA-8FA2-AD9DA1CF487B}"/>
    <cellStyle name="40% - Ênfase1 7 3 5" xfId="9730" xr:uid="{8D461F3C-227F-40AB-9135-7DBB8C720487}"/>
    <cellStyle name="40% - Ênfase1 7 3 5 2" xfId="26273" xr:uid="{6C543701-C242-4DE8-A70D-63DB9E36A423}"/>
    <cellStyle name="40% - Ênfase1 7 3 6" xfId="18234" xr:uid="{D6719E39-10D8-4559-BAB7-D52B8B33AF8C}"/>
    <cellStyle name="40% - Ênfase1 7 4" xfId="936" xr:uid="{75119C2A-EF2B-47DF-B927-6B176E385FC9}"/>
    <cellStyle name="40% - Ênfase1 7 4 2" xfId="5039" xr:uid="{187D6295-1068-43FC-9794-266D54F48E6A}"/>
    <cellStyle name="40% - Ênfase1 7 4 2 2" xfId="13316" xr:uid="{6D44ECA2-C41B-4F54-A998-406FE5E7A47B}"/>
    <cellStyle name="40% - Ênfase1 7 4 2 2 2" xfId="29796" xr:uid="{11538B2A-0D43-4831-8A54-0D0441D788E2}"/>
    <cellStyle name="40% - Ênfase1 7 4 2 3" xfId="21759" xr:uid="{A5E50022-013C-441B-8C47-3DA47DB7FDD1}"/>
    <cellStyle name="40% - Ênfase1 7 4 3" xfId="7064" xr:uid="{BB8EF857-C4CE-4145-B50A-1ABFAAFCC831}"/>
    <cellStyle name="40% - Ênfase1 7 4 3 2" xfId="15341" xr:uid="{69DA1C9D-7190-4582-8340-3CEF3BBE91B0}"/>
    <cellStyle name="40% - Ênfase1 7 4 3 2 2" xfId="31796" xr:uid="{BA764687-71F0-40E6-9ECE-FD71EA654E9C}"/>
    <cellStyle name="40% - Ênfase1 7 4 3 3" xfId="23759" xr:uid="{5DD00DCD-069D-481A-9AD5-4DC9558ACD0D}"/>
    <cellStyle name="40% - Ênfase1 7 4 4" xfId="2996" xr:uid="{A583E06A-63D6-4C86-B7DD-995E829B4B6B}"/>
    <cellStyle name="40% - Ênfase1 7 4 4 2" xfId="11273" xr:uid="{98252211-4FBA-449A-B97A-4C74CA5317D7}"/>
    <cellStyle name="40% - Ênfase1 7 4 4 2 2" xfId="27784" xr:uid="{F504169A-75A6-4DE1-A289-7F2F248187CF}"/>
    <cellStyle name="40% - Ênfase1 7 4 4 3" xfId="19747" xr:uid="{F6154C72-60C1-451F-8346-8C62FF3FD38C}"/>
    <cellStyle name="40% - Ênfase1 7 4 5" xfId="9225" xr:uid="{C5FB27C8-F6AE-4C77-829D-88B13C82674F}"/>
    <cellStyle name="40% - Ênfase1 7 4 5 2" xfId="25769" xr:uid="{1DA04CA4-501D-476C-A5DD-2E41A46A596D}"/>
    <cellStyle name="40% - Ênfase1 7 4 6" xfId="17727" xr:uid="{91AF3984-77E0-4C94-B4EA-1337D91498FB}"/>
    <cellStyle name="40% - Ênfase1 7 5" xfId="1986" xr:uid="{5B488971-C796-4A0F-BB1C-0D7617E5396A}"/>
    <cellStyle name="40% - Ênfase1 7 5 2" xfId="6072" xr:uid="{BE6D8605-5FC4-43B2-B935-195A0C7F97FE}"/>
    <cellStyle name="40% - Ênfase1 7 5 2 2" xfId="14349" xr:uid="{7ED0DCFA-F1AE-452F-9CB0-6FE71B3262E8}"/>
    <cellStyle name="40% - Ênfase1 7 5 2 2 2" xfId="30804" xr:uid="{727006FA-9A5B-4317-96C6-25FB4F2B36DD}"/>
    <cellStyle name="40% - Ênfase1 7 5 2 3" xfId="22767" xr:uid="{57FCC929-2338-481A-AA76-49D1CEDF5D32}"/>
    <cellStyle name="40% - Ênfase1 7 5 3" xfId="8072" xr:uid="{AEE384C6-0A29-4E88-8E1B-0C5797C98E0F}"/>
    <cellStyle name="40% - Ênfase1 7 5 3 2" xfId="16349" xr:uid="{35F47CF1-0ABE-41E3-80DD-C600FB3910BB}"/>
    <cellStyle name="40% - Ênfase1 7 5 3 2 2" xfId="32804" xr:uid="{59DAC95B-B659-462D-9D55-4F4F65E78998}"/>
    <cellStyle name="40% - Ênfase1 7 5 3 3" xfId="24767" xr:uid="{0549FE5C-FF07-4DB2-B030-460F7BBACE2F}"/>
    <cellStyle name="40% - Ênfase1 7 5 4" xfId="4039" xr:uid="{5FFDBFFE-2411-4249-8E7E-6DDC1F5BD917}"/>
    <cellStyle name="40% - Ênfase1 7 5 4 2" xfId="12316" xr:uid="{39560A8B-814F-4BC1-8D76-94DF2B55DD86}"/>
    <cellStyle name="40% - Ênfase1 7 5 4 2 2" xfId="28801" xr:uid="{3EE3ACC7-9228-416D-A5E9-A258145873FA}"/>
    <cellStyle name="40% - Ênfase1 7 5 4 3" xfId="20764" xr:uid="{2372B11C-7481-425B-89F1-491CBB5C18BA}"/>
    <cellStyle name="40% - Ênfase1 7 5 5" xfId="10267" xr:uid="{2B8D11C8-8056-49FA-BADD-C0F7747E2CBC}"/>
    <cellStyle name="40% - Ênfase1 7 5 5 2" xfId="26786" xr:uid="{4DA831FD-7840-4818-A21B-11585E93F01A}"/>
    <cellStyle name="40% - Ênfase1 7 5 6" xfId="18748" xr:uid="{55441030-78F6-4693-995B-0B1B291245E7}"/>
    <cellStyle name="40% - Ênfase1 7 6" xfId="4536" xr:uid="{FBF9BF64-6A07-44BD-A0BF-5974FD086916}"/>
    <cellStyle name="40% - Ênfase1 7 6 2" xfId="12813" xr:uid="{B603120D-521E-4ABF-B757-3F5DA24D8E32}"/>
    <cellStyle name="40% - Ênfase1 7 6 2 2" xfId="29297" xr:uid="{A77B3A13-7356-4E78-B63A-2FD9085BCBEB}"/>
    <cellStyle name="40% - Ênfase1 7 6 3" xfId="21260" xr:uid="{A1E81862-5C60-4E2C-91C1-13AFA957F083}"/>
    <cellStyle name="40% - Ênfase1 7 7" xfId="6566" xr:uid="{C1B45A9A-9BC1-4B7B-AD25-3D31369FA154}"/>
    <cellStyle name="40% - Ênfase1 7 7 2" xfId="14843" xr:uid="{214D5E7B-113A-4B88-8312-575B3F1C5B49}"/>
    <cellStyle name="40% - Ênfase1 7 7 2 2" xfId="31298" xr:uid="{4DD73F3D-1CB8-4668-8C4F-0C906C03B18C}"/>
    <cellStyle name="40% - Ênfase1 7 7 3" xfId="23261" xr:uid="{5125E2A3-4586-41B5-B047-275EAB80031A}"/>
    <cellStyle name="40% - Ênfase1 7 8" xfId="2489" xr:uid="{816CB004-2602-4C73-8AF2-47D30B97611D}"/>
    <cellStyle name="40% - Ênfase1 7 8 2" xfId="10766" xr:uid="{7EE00CC0-556C-4B34-8AC1-ED57419425CA}"/>
    <cellStyle name="40% - Ênfase1 7 8 2 2" xfId="27282" xr:uid="{F4CADFDC-3219-41EA-A0CF-B364099CE885}"/>
    <cellStyle name="40% - Ênfase1 7 8 3" xfId="19245" xr:uid="{CD995CA4-1DEF-43C5-ADCD-2E5B2D03F123}"/>
    <cellStyle name="40% - Ênfase1 7 9" xfId="8719" xr:uid="{A650D78B-9F01-4DF2-9171-0AB5FB6AC004}"/>
    <cellStyle name="40% - Ênfase1 7 9 2" xfId="25267" xr:uid="{BCF4AF32-BD41-4703-984B-DF776307D47D}"/>
    <cellStyle name="40% - Ênfase1 8" xfId="366" xr:uid="{821FC112-5111-4C4E-BC5A-FF5D679085FD}"/>
    <cellStyle name="40% - Ênfase1 8 10" xfId="17218" xr:uid="{A1DE17F3-6DFA-4F38-8954-66B08A2453FB}"/>
    <cellStyle name="40% - Ênfase1 8 2" xfId="367" xr:uid="{D4E93B77-02FB-4794-BDAC-DA9533028DE8}"/>
    <cellStyle name="40% - Ênfase1 8 2 2" xfId="1448" xr:uid="{BCD39E5D-50EB-41ED-BDE3-EC4D798F1216}"/>
    <cellStyle name="40% - Ênfase1 8 2 2 2" xfId="5538" xr:uid="{806138F8-3E61-4500-B8DB-C77DBF32A7A1}"/>
    <cellStyle name="40% - Ênfase1 8 2 2 2 2" xfId="13815" xr:uid="{2EBC93DA-12EE-425B-A4CB-631C45C1D48F}"/>
    <cellStyle name="40% - Ênfase1 8 2 2 2 2 2" xfId="30294" xr:uid="{B6B885E3-EE4B-40A0-A346-5F579A51833D}"/>
    <cellStyle name="40% - Ênfase1 8 2 2 2 3" xfId="22257" xr:uid="{E024E0AA-C46E-4593-B716-BDF5EBD4C8DE}"/>
    <cellStyle name="40% - Ênfase1 8 2 2 3" xfId="7562" xr:uid="{3DF7CDDE-752C-44ED-89EA-D1AADC084DF3}"/>
    <cellStyle name="40% - Ênfase1 8 2 2 3 2" xfId="15839" xr:uid="{6CA5E2B4-FAE4-4F97-B8A6-5828047EB478}"/>
    <cellStyle name="40% - Ênfase1 8 2 2 3 2 2" xfId="32294" xr:uid="{341B10DF-A36C-4672-A4A1-4CE8DFE053CB}"/>
    <cellStyle name="40% - Ênfase1 8 2 2 3 3" xfId="24257" xr:uid="{1D7F25A8-4DC9-4B9D-82C8-C6A48097785A}"/>
    <cellStyle name="40% - Ênfase1 8 2 2 4" xfId="3504" xr:uid="{A9D2C61B-4A77-4391-8E95-152FAB67C9DB}"/>
    <cellStyle name="40% - Ênfase1 8 2 2 4 2" xfId="11781" xr:uid="{66A5FD2D-835C-46C2-B8B8-024B925043DF}"/>
    <cellStyle name="40% - Ênfase1 8 2 2 4 2 2" xfId="28290" xr:uid="{418AFDAE-76B3-4311-8B95-742D9EC07FF9}"/>
    <cellStyle name="40% - Ênfase1 8 2 2 4 3" xfId="20253" xr:uid="{7E9C7045-3FB5-4232-9FEA-54E66DDA793D}"/>
    <cellStyle name="40% - Ênfase1 8 2 2 5" xfId="9732" xr:uid="{9BA192A1-CAFB-4FB7-91B9-44C9207E181C}"/>
    <cellStyle name="40% - Ênfase1 8 2 2 5 2" xfId="26275" xr:uid="{D32D9116-311E-4AE7-A406-7FB64B99FDAE}"/>
    <cellStyle name="40% - Ênfase1 8 2 2 6" xfId="18236" xr:uid="{7B2DA7A9-A58A-42D9-8CE6-9A31AC4E0155}"/>
    <cellStyle name="40% - Ênfase1 8 2 3" xfId="938" xr:uid="{6AC27DA4-B8F5-4EE9-BFF9-38020E911EB8}"/>
    <cellStyle name="40% - Ênfase1 8 2 3 2" xfId="5041" xr:uid="{F28951C7-3FA8-4BE9-A830-E890D978465A}"/>
    <cellStyle name="40% - Ênfase1 8 2 3 2 2" xfId="13318" xr:uid="{D402DA0E-11EA-4B7D-9649-699789B84CDD}"/>
    <cellStyle name="40% - Ênfase1 8 2 3 2 2 2" xfId="29798" xr:uid="{DD0EEE3A-E207-4689-8719-7DD23C15B127}"/>
    <cellStyle name="40% - Ênfase1 8 2 3 2 3" xfId="21761" xr:uid="{4A60CF2C-CBA6-41A0-9604-86ADBE8B6095}"/>
    <cellStyle name="40% - Ênfase1 8 2 3 3" xfId="7066" xr:uid="{4303EEA3-7424-4548-B3CE-493E00393A01}"/>
    <cellStyle name="40% - Ênfase1 8 2 3 3 2" xfId="15343" xr:uid="{50617AC8-7D53-4198-8092-CE57631B9FB2}"/>
    <cellStyle name="40% - Ênfase1 8 2 3 3 2 2" xfId="31798" xr:uid="{ECC6DBC6-6BA3-4379-BE83-A794EDB6D3FF}"/>
    <cellStyle name="40% - Ênfase1 8 2 3 3 3" xfId="23761" xr:uid="{9AEEF416-4C22-47D1-A7B0-80F0312763B1}"/>
    <cellStyle name="40% - Ênfase1 8 2 3 4" xfId="2998" xr:uid="{43553273-A612-4536-AD63-7246467A2631}"/>
    <cellStyle name="40% - Ênfase1 8 2 3 4 2" xfId="11275" xr:uid="{50C2E749-5217-4246-A726-88BDC6B3F7BF}"/>
    <cellStyle name="40% - Ênfase1 8 2 3 4 2 2" xfId="27786" xr:uid="{9AECC721-F2CD-4886-AC72-6B2C6982BDA1}"/>
    <cellStyle name="40% - Ênfase1 8 2 3 4 3" xfId="19749" xr:uid="{50CF7A43-6268-4D2D-BB2F-5C232A4EB277}"/>
    <cellStyle name="40% - Ênfase1 8 2 3 5" xfId="9227" xr:uid="{CC221818-0FBC-4B04-857C-5F57FE7D2F33}"/>
    <cellStyle name="40% - Ênfase1 8 2 3 5 2" xfId="25771" xr:uid="{901F14AE-C65A-4CEE-9FC7-7731075A000D}"/>
    <cellStyle name="40% - Ênfase1 8 2 3 6" xfId="17729" xr:uid="{EDD2AE98-497A-4B77-BCBD-C838E7859773}"/>
    <cellStyle name="40% - Ênfase1 8 2 4" xfId="1988" xr:uid="{EE96F24C-682B-4321-AE41-E269355F219A}"/>
    <cellStyle name="40% - Ênfase1 8 2 4 2" xfId="6074" xr:uid="{E1A2B674-B612-4F20-A50A-B1673C742579}"/>
    <cellStyle name="40% - Ênfase1 8 2 4 2 2" xfId="14351" xr:uid="{200A799B-25EF-4DCA-BF1F-FCA17C94D382}"/>
    <cellStyle name="40% - Ênfase1 8 2 4 2 2 2" xfId="30806" xr:uid="{B663D1B3-9C17-4660-A568-56EF51B84A3B}"/>
    <cellStyle name="40% - Ênfase1 8 2 4 2 3" xfId="22769" xr:uid="{32E387A7-8EDC-4E3C-9E7C-7E51CD612974}"/>
    <cellStyle name="40% - Ênfase1 8 2 4 3" xfId="8074" xr:uid="{D3F4EED4-BE29-4BD9-BB3F-7C56374C6A46}"/>
    <cellStyle name="40% - Ênfase1 8 2 4 3 2" xfId="16351" xr:uid="{2D03E847-986A-48BF-942C-6757F7384406}"/>
    <cellStyle name="40% - Ênfase1 8 2 4 3 2 2" xfId="32806" xr:uid="{C0F867C0-54C2-467A-B603-687D67B3FEC3}"/>
    <cellStyle name="40% - Ênfase1 8 2 4 3 3" xfId="24769" xr:uid="{7F4E8BB2-74D0-4A8F-A946-7AE32EC025E9}"/>
    <cellStyle name="40% - Ênfase1 8 2 4 4" xfId="4041" xr:uid="{8DED34A3-9B8B-441B-BF3E-9DCAF84A51DE}"/>
    <cellStyle name="40% - Ênfase1 8 2 4 4 2" xfId="12318" xr:uid="{DB0BC42D-B97B-4E84-BEFA-429D022585C5}"/>
    <cellStyle name="40% - Ênfase1 8 2 4 4 2 2" xfId="28803" xr:uid="{353C3AA7-3301-4493-85DA-1FAEFDB35EF5}"/>
    <cellStyle name="40% - Ênfase1 8 2 4 4 3" xfId="20766" xr:uid="{3AEC5643-F2BF-469F-959C-D97A2E947304}"/>
    <cellStyle name="40% - Ênfase1 8 2 4 5" xfId="10269" xr:uid="{21996A28-EDE7-4C99-AEFC-39CBC92E7C5D}"/>
    <cellStyle name="40% - Ênfase1 8 2 4 5 2" xfId="26788" xr:uid="{B53D1B67-3268-4AAE-9989-3F8866CED15D}"/>
    <cellStyle name="40% - Ênfase1 8 2 4 6" xfId="18750" xr:uid="{0E19942D-893E-4DA4-8B0D-6221A2F9D93B}"/>
    <cellStyle name="40% - Ênfase1 8 2 5" xfId="4538" xr:uid="{736E6F25-2992-49D2-9826-9C295638935B}"/>
    <cellStyle name="40% - Ênfase1 8 2 5 2" xfId="12815" xr:uid="{919387DD-3050-4E22-96C7-F35297E54968}"/>
    <cellStyle name="40% - Ênfase1 8 2 5 2 2" xfId="29299" xr:uid="{90014283-C556-42E4-B0E1-B53BCC6F491D}"/>
    <cellStyle name="40% - Ênfase1 8 2 5 3" xfId="21262" xr:uid="{F300C20B-DD99-403D-B2C1-C8CD191C22F1}"/>
    <cellStyle name="40% - Ênfase1 8 2 6" xfId="6568" xr:uid="{7062C012-9A1A-47AA-9A16-577D2CC762B5}"/>
    <cellStyle name="40% - Ênfase1 8 2 6 2" xfId="14845" xr:uid="{570A2DFF-0736-4FBF-BD9F-0216D4524709}"/>
    <cellStyle name="40% - Ênfase1 8 2 6 2 2" xfId="31300" xr:uid="{ACDDB679-5167-4EE5-9854-0B76202EAAFD}"/>
    <cellStyle name="40% - Ênfase1 8 2 6 3" xfId="23263" xr:uid="{61611878-D115-4FCE-9EB2-3F9905FB8F44}"/>
    <cellStyle name="40% - Ênfase1 8 2 7" xfId="2491" xr:uid="{69DAF199-2D2D-4282-9F62-8552478FEBBE}"/>
    <cellStyle name="40% - Ênfase1 8 2 7 2" xfId="10768" xr:uid="{1A7F9C3D-56F4-46F0-A901-9228AD92AA99}"/>
    <cellStyle name="40% - Ênfase1 8 2 7 2 2" xfId="27284" xr:uid="{3B0C1937-170C-426E-B3D3-A9C352AF7C9F}"/>
    <cellStyle name="40% - Ênfase1 8 2 7 3" xfId="19247" xr:uid="{9FD9C3D1-8880-4A16-87A7-3DEEB5DFBFC3}"/>
    <cellStyle name="40% - Ênfase1 8 2 8" xfId="8721" xr:uid="{C32209C4-9DA9-444A-BB10-E86792C9FC7A}"/>
    <cellStyle name="40% - Ênfase1 8 2 8 2" xfId="25269" xr:uid="{6B8D7818-492A-4FCE-8BD0-C2B654833C67}"/>
    <cellStyle name="40% - Ênfase1 8 2 9" xfId="17219" xr:uid="{C2F11C6B-F1D6-417C-B2EB-5053D977A3D3}"/>
    <cellStyle name="40% - Ênfase1 8 3" xfId="1447" xr:uid="{A0C44C73-9CB8-4C6A-AA97-E6E76B0E9681}"/>
    <cellStyle name="40% - Ênfase1 8 3 2" xfId="5537" xr:uid="{370637FF-3731-49EA-803E-D66D2B1CA031}"/>
    <cellStyle name="40% - Ênfase1 8 3 2 2" xfId="13814" xr:uid="{0B63E82F-A747-4594-8B37-68867EFE3954}"/>
    <cellStyle name="40% - Ênfase1 8 3 2 2 2" xfId="30293" xr:uid="{2C6EFC75-C5F3-4560-AF83-4F60CBF922A5}"/>
    <cellStyle name="40% - Ênfase1 8 3 2 3" xfId="22256" xr:uid="{C841D40A-6812-475A-8C4D-1EB51EC48A21}"/>
    <cellStyle name="40% - Ênfase1 8 3 3" xfId="7561" xr:uid="{7F91DD45-A831-490D-B3C4-58D4FF36289D}"/>
    <cellStyle name="40% - Ênfase1 8 3 3 2" xfId="15838" xr:uid="{56B2BC1C-49F1-404A-AD68-431CD95BE42E}"/>
    <cellStyle name="40% - Ênfase1 8 3 3 2 2" xfId="32293" xr:uid="{139FAD18-F4FF-44CF-9876-27482F533627}"/>
    <cellStyle name="40% - Ênfase1 8 3 3 3" xfId="24256" xr:uid="{FA4D6B44-5815-4CB7-AFFF-7A43ABA27E28}"/>
    <cellStyle name="40% - Ênfase1 8 3 4" xfId="3503" xr:uid="{83BEB32C-A9A7-415B-AA7B-EA6CD70C08E7}"/>
    <cellStyle name="40% - Ênfase1 8 3 4 2" xfId="11780" xr:uid="{A9833726-0D54-4234-9D2F-90C7BC535EBD}"/>
    <cellStyle name="40% - Ênfase1 8 3 4 2 2" xfId="28289" xr:uid="{2FAF66B4-211C-4273-86CB-78537C50D32E}"/>
    <cellStyle name="40% - Ênfase1 8 3 4 3" xfId="20252" xr:uid="{B4CF9728-0B45-42C0-B313-619366B23733}"/>
    <cellStyle name="40% - Ênfase1 8 3 5" xfId="9731" xr:uid="{74CCE02F-486B-40A0-99D9-AE7E53939292}"/>
    <cellStyle name="40% - Ênfase1 8 3 5 2" xfId="26274" xr:uid="{60B79EF7-C8B0-4EAF-A43A-AE890A842FB0}"/>
    <cellStyle name="40% - Ênfase1 8 3 6" xfId="18235" xr:uid="{A356CDF6-7A3D-4051-BA9D-7F737CC8E639}"/>
    <cellStyle name="40% - Ênfase1 8 4" xfId="937" xr:uid="{78FFD5E6-4B60-46FD-BBD2-45CDDA9CC09C}"/>
    <cellStyle name="40% - Ênfase1 8 4 2" xfId="5040" xr:uid="{AD65119D-FB92-4DF3-8609-052A9575E99F}"/>
    <cellStyle name="40% - Ênfase1 8 4 2 2" xfId="13317" xr:uid="{A8ED5553-58AA-491C-9959-68C28DA4DACD}"/>
    <cellStyle name="40% - Ênfase1 8 4 2 2 2" xfId="29797" xr:uid="{3C271A50-8BBE-4BF6-9454-02E776A765E5}"/>
    <cellStyle name="40% - Ênfase1 8 4 2 3" xfId="21760" xr:uid="{52E6E5ED-7D65-41AD-8EFC-DCBCEAA8DF4A}"/>
    <cellStyle name="40% - Ênfase1 8 4 3" xfId="7065" xr:uid="{239544DF-3FDD-464C-B16A-F83786F1FBC2}"/>
    <cellStyle name="40% - Ênfase1 8 4 3 2" xfId="15342" xr:uid="{64B87CEE-BFF3-40D9-8FFE-F0C7146B54DD}"/>
    <cellStyle name="40% - Ênfase1 8 4 3 2 2" xfId="31797" xr:uid="{1263F393-9A5E-435B-871B-5017C10ED88F}"/>
    <cellStyle name="40% - Ênfase1 8 4 3 3" xfId="23760" xr:uid="{25391FF3-A9B4-462D-B449-4611AADB95A6}"/>
    <cellStyle name="40% - Ênfase1 8 4 4" xfId="2997" xr:uid="{ABC05431-3CE2-4691-B7D0-6090AE80C483}"/>
    <cellStyle name="40% - Ênfase1 8 4 4 2" xfId="11274" xr:uid="{E294E09A-1A2E-40C2-8B2C-FFAAC3917D54}"/>
    <cellStyle name="40% - Ênfase1 8 4 4 2 2" xfId="27785" xr:uid="{4109705D-E69E-46D7-A60F-04659E558692}"/>
    <cellStyle name="40% - Ênfase1 8 4 4 3" xfId="19748" xr:uid="{1D283465-F058-43A1-8AFB-6C2766367800}"/>
    <cellStyle name="40% - Ênfase1 8 4 5" xfId="9226" xr:uid="{5BA3C6A0-E349-49CF-ACF7-DD3C46FABE77}"/>
    <cellStyle name="40% - Ênfase1 8 4 5 2" xfId="25770" xr:uid="{D439D4D2-D72E-4113-82E7-4CEC2B5EDD55}"/>
    <cellStyle name="40% - Ênfase1 8 4 6" xfId="17728" xr:uid="{545C2B4F-7CEE-479E-B420-B8E1E4144A70}"/>
    <cellStyle name="40% - Ênfase1 8 5" xfId="1987" xr:uid="{1EDD5666-CAF2-4D89-92AC-4A837B35536A}"/>
    <cellStyle name="40% - Ênfase1 8 5 2" xfId="6073" xr:uid="{90776B9F-3D6E-43AC-80BA-11E9B4F3E7DD}"/>
    <cellStyle name="40% - Ênfase1 8 5 2 2" xfId="14350" xr:uid="{45A8ECC8-4898-44B8-A7A5-68A7F32E0003}"/>
    <cellStyle name="40% - Ênfase1 8 5 2 2 2" xfId="30805" xr:uid="{242F1F8B-177C-4EAF-A9EC-2264D09238BB}"/>
    <cellStyle name="40% - Ênfase1 8 5 2 3" xfId="22768" xr:uid="{157F89B6-D2C5-49F1-969F-4206951E1ADA}"/>
    <cellStyle name="40% - Ênfase1 8 5 3" xfId="8073" xr:uid="{39076F02-1C66-426C-923A-D0208D8ECA35}"/>
    <cellStyle name="40% - Ênfase1 8 5 3 2" xfId="16350" xr:uid="{FF296106-BE53-40CE-9741-BCD4F0CBB404}"/>
    <cellStyle name="40% - Ênfase1 8 5 3 2 2" xfId="32805" xr:uid="{EE663705-324E-46A7-957E-69086BC5E728}"/>
    <cellStyle name="40% - Ênfase1 8 5 3 3" xfId="24768" xr:uid="{C83C831A-9A4E-4E2D-B519-BEC0BF0DB973}"/>
    <cellStyle name="40% - Ênfase1 8 5 4" xfId="4040" xr:uid="{B5FCD1ED-DD78-4381-820B-0494AAD29941}"/>
    <cellStyle name="40% - Ênfase1 8 5 4 2" xfId="12317" xr:uid="{82867D2B-E184-436B-B2F8-D8589C9F18C7}"/>
    <cellStyle name="40% - Ênfase1 8 5 4 2 2" xfId="28802" xr:uid="{547FA2AB-94AE-4128-A6BE-13158777EE08}"/>
    <cellStyle name="40% - Ênfase1 8 5 4 3" xfId="20765" xr:uid="{3174EBFA-7A5B-418A-816D-076DF0BA7FBE}"/>
    <cellStyle name="40% - Ênfase1 8 5 5" xfId="10268" xr:uid="{C20DB2C2-8764-4234-9548-29F1D1549513}"/>
    <cellStyle name="40% - Ênfase1 8 5 5 2" xfId="26787" xr:uid="{79E39BE6-5A46-480E-B811-CA7313DDC9EC}"/>
    <cellStyle name="40% - Ênfase1 8 5 6" xfId="18749" xr:uid="{0275938C-DE79-407D-B8A7-D3613E14C910}"/>
    <cellStyle name="40% - Ênfase1 8 6" xfId="4537" xr:uid="{331BAF5D-7B0C-4865-BDD0-4F1D81AA28F8}"/>
    <cellStyle name="40% - Ênfase1 8 6 2" xfId="12814" xr:uid="{9371BF16-F546-4E9E-93C2-C14C5E859889}"/>
    <cellStyle name="40% - Ênfase1 8 6 2 2" xfId="29298" xr:uid="{96CE22A0-1D4E-4CFD-9963-EDB051E6F895}"/>
    <cellStyle name="40% - Ênfase1 8 6 3" xfId="21261" xr:uid="{14009348-DF42-4F4A-9543-BAA9F2A1D13A}"/>
    <cellStyle name="40% - Ênfase1 8 7" xfId="6567" xr:uid="{0A2E9D36-F55C-4B30-A357-96EDBB380CAE}"/>
    <cellStyle name="40% - Ênfase1 8 7 2" xfId="14844" xr:uid="{8B742F73-46BB-45A8-B50D-4815A693F263}"/>
    <cellStyle name="40% - Ênfase1 8 7 2 2" xfId="31299" xr:uid="{E88E84CC-1162-4D2A-A0AF-A27A37A5F221}"/>
    <cellStyle name="40% - Ênfase1 8 7 3" xfId="23262" xr:uid="{1E868AB9-F828-471C-81D9-B6EF66AEA93B}"/>
    <cellStyle name="40% - Ênfase1 8 8" xfId="2490" xr:uid="{CCF913DA-5FAF-4673-92E9-82CD6D8AB6CA}"/>
    <cellStyle name="40% - Ênfase1 8 8 2" xfId="10767" xr:uid="{4B02550C-2F53-43E2-A936-D0AF1ABDB3AE}"/>
    <cellStyle name="40% - Ênfase1 8 8 2 2" xfId="27283" xr:uid="{83564478-AC74-4CDE-88DA-FAB79E2CBEB2}"/>
    <cellStyle name="40% - Ênfase1 8 8 3" xfId="19246" xr:uid="{0F8FC20E-CDAD-4074-94F1-D07DD8BE76C5}"/>
    <cellStyle name="40% - Ênfase1 8 9" xfId="8720" xr:uid="{8D37B4E9-DB00-4721-9202-7DDDB3C0F28D}"/>
    <cellStyle name="40% - Ênfase1 8 9 2" xfId="25268" xr:uid="{915C97C1-D0C0-4933-9E95-2C78F7A31707}"/>
    <cellStyle name="40% - Ênfase1 9" xfId="368" xr:uid="{B6B36048-B899-4602-A941-871838150C6B}"/>
    <cellStyle name="40% - Ênfase1 9 10" xfId="17220" xr:uid="{A9171B02-BC45-4339-AE3B-6F2AD1029809}"/>
    <cellStyle name="40% - Ênfase1 9 2" xfId="369" xr:uid="{B21968D5-0773-46ED-A6DE-35856F0EA044}"/>
    <cellStyle name="40% - Ênfase1 9 2 2" xfId="1450" xr:uid="{BC3340C3-CAED-4721-A174-FF66B1AB1275}"/>
    <cellStyle name="40% - Ênfase1 9 2 2 2" xfId="5540" xr:uid="{745998E1-BD41-4C3D-AECB-FE2D5C161A4D}"/>
    <cellStyle name="40% - Ênfase1 9 2 2 2 2" xfId="13817" xr:uid="{9EF52AB0-531C-4F22-9558-F82DA1D67204}"/>
    <cellStyle name="40% - Ênfase1 9 2 2 2 2 2" xfId="30296" xr:uid="{3D92CE5C-C4C5-43D2-A09A-E8D4F1EFB405}"/>
    <cellStyle name="40% - Ênfase1 9 2 2 2 3" xfId="22259" xr:uid="{0BFC9239-0CCD-4077-A0B3-E208F611A257}"/>
    <cellStyle name="40% - Ênfase1 9 2 2 3" xfId="7564" xr:uid="{73AB7B6F-9484-4D32-BA3B-DAA8456BC8A7}"/>
    <cellStyle name="40% - Ênfase1 9 2 2 3 2" xfId="15841" xr:uid="{79B80D53-9E4F-45A8-A2DF-773B8BB57D28}"/>
    <cellStyle name="40% - Ênfase1 9 2 2 3 2 2" xfId="32296" xr:uid="{938A7505-42B1-47BD-830E-1D7754937662}"/>
    <cellStyle name="40% - Ênfase1 9 2 2 3 3" xfId="24259" xr:uid="{5B9D53AE-215B-4267-9CF0-ABAF666BF5AD}"/>
    <cellStyle name="40% - Ênfase1 9 2 2 4" xfId="3506" xr:uid="{C5005031-FEFC-40EB-9AD8-76B7778ADFB5}"/>
    <cellStyle name="40% - Ênfase1 9 2 2 4 2" xfId="11783" xr:uid="{73E37D6E-9487-4C92-9B1D-949F965F2F3E}"/>
    <cellStyle name="40% - Ênfase1 9 2 2 4 2 2" xfId="28292" xr:uid="{4EAB625E-F69A-4998-B48F-50F275FCE45D}"/>
    <cellStyle name="40% - Ênfase1 9 2 2 4 3" xfId="20255" xr:uid="{C70E0684-06D8-4F7F-8559-150D551815F5}"/>
    <cellStyle name="40% - Ênfase1 9 2 2 5" xfId="9734" xr:uid="{27D4F3C8-5298-40EF-BB7D-D4332CDE1E81}"/>
    <cellStyle name="40% - Ênfase1 9 2 2 5 2" xfId="26277" xr:uid="{55B2E26D-8093-49F7-944F-9DDACB77D54D}"/>
    <cellStyle name="40% - Ênfase1 9 2 2 6" xfId="18238" xr:uid="{DE9D5131-0C5B-4BFF-9FDC-63D12794C5D6}"/>
    <cellStyle name="40% - Ênfase1 9 2 3" xfId="940" xr:uid="{CF7E026A-12DA-45C2-86C9-ED3406FFE8E9}"/>
    <cellStyle name="40% - Ênfase1 9 2 3 2" xfId="5043" xr:uid="{957E3530-7467-4440-A44B-3300E01611F3}"/>
    <cellStyle name="40% - Ênfase1 9 2 3 2 2" xfId="13320" xr:uid="{7992D427-F6D6-4A36-93BD-47C24C5A2DD0}"/>
    <cellStyle name="40% - Ênfase1 9 2 3 2 2 2" xfId="29800" xr:uid="{B9BC154D-41B4-4C99-89ED-5869E801C331}"/>
    <cellStyle name="40% - Ênfase1 9 2 3 2 3" xfId="21763" xr:uid="{3F1966C8-09AE-47FF-9EDC-F6FCB89454F3}"/>
    <cellStyle name="40% - Ênfase1 9 2 3 3" xfId="7068" xr:uid="{9C1F45A7-FDDD-42CF-8AE5-4137D60534B0}"/>
    <cellStyle name="40% - Ênfase1 9 2 3 3 2" xfId="15345" xr:uid="{DA9DD93C-9269-40BF-8521-B9F0BBBC4787}"/>
    <cellStyle name="40% - Ênfase1 9 2 3 3 2 2" xfId="31800" xr:uid="{FBE0B128-31FE-4FB3-BB5D-E9F1D7A545C0}"/>
    <cellStyle name="40% - Ênfase1 9 2 3 3 3" xfId="23763" xr:uid="{E787B1EA-C5C2-4D07-96F9-FF1E682F3A41}"/>
    <cellStyle name="40% - Ênfase1 9 2 3 4" xfId="3000" xr:uid="{50919FC2-129D-4845-A697-83FEE945734C}"/>
    <cellStyle name="40% - Ênfase1 9 2 3 4 2" xfId="11277" xr:uid="{AA9CDC2B-2365-4F32-A193-3FA06BB8865B}"/>
    <cellStyle name="40% - Ênfase1 9 2 3 4 2 2" xfId="27788" xr:uid="{8CC92281-8538-4F5C-8BF8-A24F30AA2680}"/>
    <cellStyle name="40% - Ênfase1 9 2 3 4 3" xfId="19751" xr:uid="{3A08C343-F6C1-4215-9317-CAEB77573B81}"/>
    <cellStyle name="40% - Ênfase1 9 2 3 5" xfId="9229" xr:uid="{621E7AEA-6AFC-4221-8F63-81F79236DA76}"/>
    <cellStyle name="40% - Ênfase1 9 2 3 5 2" xfId="25773" xr:uid="{32AADA10-CD90-4498-A0EE-C91736244832}"/>
    <cellStyle name="40% - Ênfase1 9 2 3 6" xfId="17731" xr:uid="{7D72CCA3-CB66-45CC-B552-752B7546F5FB}"/>
    <cellStyle name="40% - Ênfase1 9 2 4" xfId="1990" xr:uid="{9EF46229-D12C-4E8F-B54B-2A7A1DDDDF42}"/>
    <cellStyle name="40% - Ênfase1 9 2 4 2" xfId="6076" xr:uid="{D08D36D3-62DA-44B7-B20B-E8B893AD1CB6}"/>
    <cellStyle name="40% - Ênfase1 9 2 4 2 2" xfId="14353" xr:uid="{D97CADA2-9CE7-494C-B3D3-5DBE48D1FAA9}"/>
    <cellStyle name="40% - Ênfase1 9 2 4 2 2 2" xfId="30808" xr:uid="{9B239DEB-CCA8-455B-BEF8-062DD5FF6381}"/>
    <cellStyle name="40% - Ênfase1 9 2 4 2 3" xfId="22771" xr:uid="{E7497E8D-A173-4D81-A3EE-349564B68494}"/>
    <cellStyle name="40% - Ênfase1 9 2 4 3" xfId="8076" xr:uid="{CE625260-4285-4EEC-AFE8-62F65805EEEB}"/>
    <cellStyle name="40% - Ênfase1 9 2 4 3 2" xfId="16353" xr:uid="{C97BC745-C4A8-40B3-BAC3-811B418E99F8}"/>
    <cellStyle name="40% - Ênfase1 9 2 4 3 2 2" xfId="32808" xr:uid="{2D06E08F-A5E8-4395-9AF3-60664986C802}"/>
    <cellStyle name="40% - Ênfase1 9 2 4 3 3" xfId="24771" xr:uid="{63C8E560-954C-45BD-8875-B78BB44EAEC0}"/>
    <cellStyle name="40% - Ênfase1 9 2 4 4" xfId="4043" xr:uid="{22476D48-1AA5-4E4F-AD6A-99B006AEF1B0}"/>
    <cellStyle name="40% - Ênfase1 9 2 4 4 2" xfId="12320" xr:uid="{5378114B-28A2-41D4-9D14-3885270FC5A3}"/>
    <cellStyle name="40% - Ênfase1 9 2 4 4 2 2" xfId="28805" xr:uid="{F1B762C3-FEF6-4B37-926C-111A19F6EA9E}"/>
    <cellStyle name="40% - Ênfase1 9 2 4 4 3" xfId="20768" xr:uid="{92FCFE1C-1A8E-4EB3-8C1F-F3F204A99E4D}"/>
    <cellStyle name="40% - Ênfase1 9 2 4 5" xfId="10271" xr:uid="{8EE5D19A-F33E-4998-8ACE-06335102019F}"/>
    <cellStyle name="40% - Ênfase1 9 2 4 5 2" xfId="26790" xr:uid="{7C6C0B0B-562D-4BC7-BD2B-1E56A97A3F95}"/>
    <cellStyle name="40% - Ênfase1 9 2 4 6" xfId="18752" xr:uid="{92E2343C-D8E6-4C3E-8B19-8245A5C690A4}"/>
    <cellStyle name="40% - Ênfase1 9 2 5" xfId="4540" xr:uid="{85FAD2C8-8FC2-4B2E-B44F-8E218F2A0674}"/>
    <cellStyle name="40% - Ênfase1 9 2 5 2" xfId="12817" xr:uid="{A6363765-AFB4-4DF4-8539-C1F5FD4B527F}"/>
    <cellStyle name="40% - Ênfase1 9 2 5 2 2" xfId="29301" xr:uid="{878F24AF-5EF3-43EB-92E9-82817F776022}"/>
    <cellStyle name="40% - Ênfase1 9 2 5 3" xfId="21264" xr:uid="{D28AED20-2190-40D2-BC04-7D11FBA36954}"/>
    <cellStyle name="40% - Ênfase1 9 2 6" xfId="6570" xr:uid="{8637F470-45AB-4701-9791-9EB1049F70C6}"/>
    <cellStyle name="40% - Ênfase1 9 2 6 2" xfId="14847" xr:uid="{636D6AFF-5D20-4FC3-AC96-CAD5990BDCE8}"/>
    <cellStyle name="40% - Ênfase1 9 2 6 2 2" xfId="31302" xr:uid="{FAF7D0BD-9E5F-40F4-9D63-946E10F3338C}"/>
    <cellStyle name="40% - Ênfase1 9 2 6 3" xfId="23265" xr:uid="{DE682C00-879A-43EF-8B6F-6D5CF8A86994}"/>
    <cellStyle name="40% - Ênfase1 9 2 7" xfId="2493" xr:uid="{04B181AE-3AF9-4296-A262-B0A824793252}"/>
    <cellStyle name="40% - Ênfase1 9 2 7 2" xfId="10770" xr:uid="{BD099924-A58D-4F52-AD58-A0ADBE615C26}"/>
    <cellStyle name="40% - Ênfase1 9 2 7 2 2" xfId="27286" xr:uid="{91111F7E-1057-44AA-AC73-FF3EE0880D67}"/>
    <cellStyle name="40% - Ênfase1 9 2 7 3" xfId="19249" xr:uid="{97C37FCF-A869-4B0B-B841-65E8692277AB}"/>
    <cellStyle name="40% - Ênfase1 9 2 8" xfId="8723" xr:uid="{25F105EE-70C3-4530-801C-F235708FFD2C}"/>
    <cellStyle name="40% - Ênfase1 9 2 8 2" xfId="25271" xr:uid="{C51CDF49-37B7-4A86-BD8D-EC842632D5EC}"/>
    <cellStyle name="40% - Ênfase1 9 2 9" xfId="17221" xr:uid="{90BAA81E-2FCB-47EB-8890-82DA449A871B}"/>
    <cellStyle name="40% - Ênfase1 9 3" xfId="1449" xr:uid="{007C1EEB-6D76-45B6-B6C0-232E498C7E94}"/>
    <cellStyle name="40% - Ênfase1 9 3 2" xfId="5539" xr:uid="{6E334F48-C223-49E2-B665-104CF1F7B6A3}"/>
    <cellStyle name="40% - Ênfase1 9 3 2 2" xfId="13816" xr:uid="{7D04095F-D1A3-4AAD-A0BF-39483402B24F}"/>
    <cellStyle name="40% - Ênfase1 9 3 2 2 2" xfId="30295" xr:uid="{A29ED6E2-7980-4794-AA85-FAD4E0219C2C}"/>
    <cellStyle name="40% - Ênfase1 9 3 2 3" xfId="22258" xr:uid="{40B79CEA-7EA1-4D27-9047-441A39C4B535}"/>
    <cellStyle name="40% - Ênfase1 9 3 3" xfId="7563" xr:uid="{AB48FC32-85B5-4CAF-997B-26CE9DA1AE6D}"/>
    <cellStyle name="40% - Ênfase1 9 3 3 2" xfId="15840" xr:uid="{7F78077D-02AC-40F6-8B93-79F53C48FADE}"/>
    <cellStyle name="40% - Ênfase1 9 3 3 2 2" xfId="32295" xr:uid="{9A2BA3C3-42F0-4676-AA81-94C2E2F23829}"/>
    <cellStyle name="40% - Ênfase1 9 3 3 3" xfId="24258" xr:uid="{25BECFDC-F266-43DD-A4A3-762E789ECB50}"/>
    <cellStyle name="40% - Ênfase1 9 3 4" xfId="3505" xr:uid="{7F93D951-726E-4C58-B5AF-B97D5EF22A4C}"/>
    <cellStyle name="40% - Ênfase1 9 3 4 2" xfId="11782" xr:uid="{ADDEC9C8-F367-4857-9F6D-FCE14D60A490}"/>
    <cellStyle name="40% - Ênfase1 9 3 4 2 2" xfId="28291" xr:uid="{9805460C-D18B-41C2-A6FC-FFDEF4A64743}"/>
    <cellStyle name="40% - Ênfase1 9 3 4 3" xfId="20254" xr:uid="{C9710D72-4CF1-4695-A336-60981D3C9D48}"/>
    <cellStyle name="40% - Ênfase1 9 3 5" xfId="9733" xr:uid="{7B472817-75D3-4BFB-A0BE-02E6E0C9E6D3}"/>
    <cellStyle name="40% - Ênfase1 9 3 5 2" xfId="26276" xr:uid="{0C7BA7E4-1BF4-4014-8C0C-721D4A1961CC}"/>
    <cellStyle name="40% - Ênfase1 9 3 6" xfId="18237" xr:uid="{9B0A3D06-6C15-4D8B-846D-9D966A338A44}"/>
    <cellStyle name="40% - Ênfase1 9 4" xfId="939" xr:uid="{E436D13B-8A0D-4E8D-BE7C-118F1A3E3B40}"/>
    <cellStyle name="40% - Ênfase1 9 4 2" xfId="5042" xr:uid="{74BEBAE3-71FB-4079-ADE0-3D10080DB8D8}"/>
    <cellStyle name="40% - Ênfase1 9 4 2 2" xfId="13319" xr:uid="{51543F20-DDDD-4540-BC0A-3742CC777AE0}"/>
    <cellStyle name="40% - Ênfase1 9 4 2 2 2" xfId="29799" xr:uid="{E0E718F5-1729-4DA9-8CDE-093CA5D3ABCF}"/>
    <cellStyle name="40% - Ênfase1 9 4 2 3" xfId="21762" xr:uid="{639A0F28-4C9D-4F51-89C7-D9821BFB671A}"/>
    <cellStyle name="40% - Ênfase1 9 4 3" xfId="7067" xr:uid="{43AD1250-B754-4B62-8C62-69341B76DCDE}"/>
    <cellStyle name="40% - Ênfase1 9 4 3 2" xfId="15344" xr:uid="{A796EA2E-F1DA-4ED5-98B6-32DA3E626E46}"/>
    <cellStyle name="40% - Ênfase1 9 4 3 2 2" xfId="31799" xr:uid="{DFBA7F28-D164-4659-A31B-F8C59EC2350C}"/>
    <cellStyle name="40% - Ênfase1 9 4 3 3" xfId="23762" xr:uid="{D2A42D50-12DF-41FA-A703-1F4E01B46AE1}"/>
    <cellStyle name="40% - Ênfase1 9 4 4" xfId="2999" xr:uid="{6CEC5E69-00C0-4472-B907-DCA6CFF6F77F}"/>
    <cellStyle name="40% - Ênfase1 9 4 4 2" xfId="11276" xr:uid="{06B0C4BE-D7A3-4DCE-9571-B1D1E2997943}"/>
    <cellStyle name="40% - Ênfase1 9 4 4 2 2" xfId="27787" xr:uid="{E5A50316-7591-4C70-9ED0-F05CC0624018}"/>
    <cellStyle name="40% - Ênfase1 9 4 4 3" xfId="19750" xr:uid="{D16432A9-8F5B-43F9-9FD5-2B2F1C9BF2CF}"/>
    <cellStyle name="40% - Ênfase1 9 4 5" xfId="9228" xr:uid="{B5C55118-38A7-4882-9DB3-BF3F310AA508}"/>
    <cellStyle name="40% - Ênfase1 9 4 5 2" xfId="25772" xr:uid="{0C9F4B8E-D0C2-4E5E-AA0D-FAEC0C98DD9D}"/>
    <cellStyle name="40% - Ênfase1 9 4 6" xfId="17730" xr:uid="{B2FDB2A4-EC8C-4FE5-AD2A-F3649DB2D57E}"/>
    <cellStyle name="40% - Ênfase1 9 5" xfId="1989" xr:uid="{A4CB516C-FE8B-4F27-88C5-669CBE4988DC}"/>
    <cellStyle name="40% - Ênfase1 9 5 2" xfId="6075" xr:uid="{ACA24C67-F98F-483F-A512-D0A909783437}"/>
    <cellStyle name="40% - Ênfase1 9 5 2 2" xfId="14352" xr:uid="{8832DD33-30E3-4BB7-9CB8-49AB9BAE3A34}"/>
    <cellStyle name="40% - Ênfase1 9 5 2 2 2" xfId="30807" xr:uid="{89771E32-87A2-4A7F-9BEE-BDB01734CE5B}"/>
    <cellStyle name="40% - Ênfase1 9 5 2 3" xfId="22770" xr:uid="{044543DE-7EDB-4EA4-9729-025A37A6C3A9}"/>
    <cellStyle name="40% - Ênfase1 9 5 3" xfId="8075" xr:uid="{F2ED205F-4265-4DFB-B419-A2FCF49361FD}"/>
    <cellStyle name="40% - Ênfase1 9 5 3 2" xfId="16352" xr:uid="{81035097-7072-47EA-9993-F7684CEB4D09}"/>
    <cellStyle name="40% - Ênfase1 9 5 3 2 2" xfId="32807" xr:uid="{9CBCF948-B9C4-425F-BB77-FB5AC77703C8}"/>
    <cellStyle name="40% - Ênfase1 9 5 3 3" xfId="24770" xr:uid="{D1EA92E5-CAEE-416B-B556-2EEB85DEAFC4}"/>
    <cellStyle name="40% - Ênfase1 9 5 4" xfId="4042" xr:uid="{0071FDE6-8DCD-4D62-BF64-557C8431E01E}"/>
    <cellStyle name="40% - Ênfase1 9 5 4 2" xfId="12319" xr:uid="{8499DEDF-21EB-4D04-A900-279B900BB782}"/>
    <cellStyle name="40% - Ênfase1 9 5 4 2 2" xfId="28804" xr:uid="{EC33BA9F-A5D7-4F81-96A5-68EFEEB3D40D}"/>
    <cellStyle name="40% - Ênfase1 9 5 4 3" xfId="20767" xr:uid="{8C994133-4397-463E-BC7D-29D0CB9EB5EA}"/>
    <cellStyle name="40% - Ênfase1 9 5 5" xfId="10270" xr:uid="{F2A3BBA1-0723-4E4B-AA9E-F8EFCF5DA22E}"/>
    <cellStyle name="40% - Ênfase1 9 5 5 2" xfId="26789" xr:uid="{E8496CA2-C264-4D65-9181-708A8E6197FE}"/>
    <cellStyle name="40% - Ênfase1 9 5 6" xfId="18751" xr:uid="{26E7D0A9-C9CA-4BEA-A61C-DBA1E3B48510}"/>
    <cellStyle name="40% - Ênfase1 9 6" xfId="4539" xr:uid="{806309C9-B22F-4F6A-A8CA-AD15E78DDE72}"/>
    <cellStyle name="40% - Ênfase1 9 6 2" xfId="12816" xr:uid="{C5E24B61-7696-43FC-BF76-C4DE112BA9B8}"/>
    <cellStyle name="40% - Ênfase1 9 6 2 2" xfId="29300" xr:uid="{428C2D2D-468A-4E3E-8F29-1A8B004ED405}"/>
    <cellStyle name="40% - Ênfase1 9 6 3" xfId="21263" xr:uid="{A939B3CA-EA39-4DDF-9967-AB2831483D4E}"/>
    <cellStyle name="40% - Ênfase1 9 7" xfId="6569" xr:uid="{859F883E-BB47-4C24-8DA1-CA89D4C736B4}"/>
    <cellStyle name="40% - Ênfase1 9 7 2" xfId="14846" xr:uid="{C968F438-E975-417E-A34C-97C218293112}"/>
    <cellStyle name="40% - Ênfase1 9 7 2 2" xfId="31301" xr:uid="{97FF7822-9E5A-41A2-A03E-EAF3ED5E7FA0}"/>
    <cellStyle name="40% - Ênfase1 9 7 3" xfId="23264" xr:uid="{0405249B-11BE-4F24-B687-1493749AE068}"/>
    <cellStyle name="40% - Ênfase1 9 8" xfId="2492" xr:uid="{29214EAC-D4D7-41C2-94AB-9333ED4E959D}"/>
    <cellStyle name="40% - Ênfase1 9 8 2" xfId="10769" xr:uid="{F5C42495-AE30-4947-9B55-5C206B9055E5}"/>
    <cellStyle name="40% - Ênfase1 9 8 2 2" xfId="27285" xr:uid="{4C0D306E-A877-4B50-A79B-4269A88A75AD}"/>
    <cellStyle name="40% - Ênfase1 9 8 3" xfId="19248" xr:uid="{21065F4B-CECB-4334-9BCC-AD6807EF8504}"/>
    <cellStyle name="40% - Ênfase1 9 9" xfId="8722" xr:uid="{57B5793A-556B-4967-A0B5-4CC7C6E0DB56}"/>
    <cellStyle name="40% - Ênfase1 9 9 2" xfId="25270" xr:uid="{D3643BF2-BCEC-4B04-928F-C04869AC4ECA}"/>
    <cellStyle name="40% - Ênfase2 10" xfId="370" xr:uid="{2065B3DC-0F89-49D6-AB0D-661FBE219C4D}"/>
    <cellStyle name="40% - Ênfase2 10 10" xfId="17222" xr:uid="{E17B196D-2255-4696-BB54-57237319CB63}"/>
    <cellStyle name="40% - Ênfase2 10 2" xfId="20" xr:uid="{DC32D6F9-CC66-45CC-8A34-D1D639018EFA}"/>
    <cellStyle name="40% - Ênfase2 10 2 2" xfId="1127" xr:uid="{C12CEE05-DBEF-4DDC-ACDC-98D7E0D8DFDC}"/>
    <cellStyle name="40% - Ênfase2 10 2 2 2" xfId="5219" xr:uid="{C2871A83-FFED-45B2-8C32-20DC4B10FFFA}"/>
    <cellStyle name="40% - Ênfase2 10 2 2 2 2" xfId="13496" xr:uid="{B0EB3B25-9F0F-42C1-9F54-0E9D228B67F3}"/>
    <cellStyle name="40% - Ênfase2 10 2 2 2 2 2" xfId="29976" xr:uid="{C2FB973D-CBBF-4FC3-A377-7229BCFF9D98}"/>
    <cellStyle name="40% - Ênfase2 10 2 2 2 3" xfId="21939" xr:uid="{EB3AC89C-6C5A-4785-8FF1-2961B75B5121}"/>
    <cellStyle name="40% - Ênfase2 10 2 2 3" xfId="7244" xr:uid="{09700317-B1C9-4196-A56B-566785501E06}"/>
    <cellStyle name="40% - Ênfase2 10 2 2 3 2" xfId="15521" xr:uid="{9D4993A3-D1F8-4B0C-8316-65410A0642FD}"/>
    <cellStyle name="40% - Ênfase2 10 2 2 3 2 2" xfId="31976" xr:uid="{70954397-2D96-4A10-A703-249899CC7F11}"/>
    <cellStyle name="40% - Ênfase2 10 2 2 3 3" xfId="23939" xr:uid="{8A561ADD-80DD-42BC-B851-AD50039CB500}"/>
    <cellStyle name="40% - Ênfase2 10 2 2 4" xfId="3184" xr:uid="{F4BD3709-4D79-4B1C-8559-8F69F12EEB01}"/>
    <cellStyle name="40% - Ênfase2 10 2 2 4 2" xfId="11461" xr:uid="{C206B2A8-EAC2-49F9-9EB3-C56E3E5A3CA4}"/>
    <cellStyle name="40% - Ênfase2 10 2 2 4 2 2" xfId="27971" xr:uid="{6C5638DE-E894-4F4B-847F-4AA63C52E5BA}"/>
    <cellStyle name="40% - Ênfase2 10 2 2 4 3" xfId="19934" xr:uid="{24936C98-3F64-435E-A80E-32A21CB3E7D1}"/>
    <cellStyle name="40% - Ênfase2 10 2 2 5" xfId="9412" xr:uid="{74356216-DE2E-4893-B62F-79BC74D014A0}"/>
    <cellStyle name="40% - Ênfase2 10 2 2 5 2" xfId="25956" xr:uid="{2C1C331E-EF1E-469E-8BA7-87775E7E1F31}"/>
    <cellStyle name="40% - Ênfase2 10 2 2 6" xfId="17916" xr:uid="{A7D5A5DB-0A92-418F-9774-3D2E3FBCADB2}"/>
    <cellStyle name="40% - Ênfase2 10 2 3" xfId="619" xr:uid="{BC83153B-8F3F-4CD9-BE7E-2B50FCF7AD52}"/>
    <cellStyle name="40% - Ênfase2 10 2 3 2" xfId="4725" xr:uid="{E9B9D9A6-D5C6-4BA0-B6A5-3C5AD3206655}"/>
    <cellStyle name="40% - Ênfase2 10 2 3 2 2" xfId="13002" xr:uid="{E0D278A3-B6C9-4363-ACAB-86CDC8D6E2EE}"/>
    <cellStyle name="40% - Ênfase2 10 2 3 2 2 2" xfId="29482" xr:uid="{D1A172F1-AF67-4D13-AF0D-1A64F8B4FA2B}"/>
    <cellStyle name="40% - Ênfase2 10 2 3 2 3" xfId="21445" xr:uid="{8A75F80D-2EEA-4C16-AEEE-1A242B810863}"/>
    <cellStyle name="40% - Ênfase2 10 2 3 3" xfId="6750" xr:uid="{CD96FD66-D7EF-447B-A5AB-3E91E5BCC886}"/>
    <cellStyle name="40% - Ênfase2 10 2 3 3 2" xfId="15027" xr:uid="{9CCE90C4-87AE-4129-8BBA-6644EE724554}"/>
    <cellStyle name="40% - Ênfase2 10 2 3 3 2 2" xfId="31482" xr:uid="{4C813E65-6247-4858-8A2C-ABA0BF4E861A}"/>
    <cellStyle name="40% - Ênfase2 10 2 3 3 3" xfId="23445" xr:uid="{E704E83D-38A2-4ED8-A436-B1FDF4EBC7F0}"/>
    <cellStyle name="40% - Ênfase2 10 2 3 4" xfId="2680" xr:uid="{A7003A98-1DE3-4C77-B127-EA4F50E7238D}"/>
    <cellStyle name="40% - Ênfase2 10 2 3 4 2" xfId="10957" xr:uid="{3BCCD767-7AB8-44A2-B933-797F04372FD4}"/>
    <cellStyle name="40% - Ênfase2 10 2 3 4 2 2" xfId="27468" xr:uid="{C9A4C0C2-39C2-4C0B-AD73-EDEE029FED5B}"/>
    <cellStyle name="40% - Ênfase2 10 2 3 4 3" xfId="19431" xr:uid="{1BEE7C24-B2A4-40FB-B86D-7F58560FD3C0}"/>
    <cellStyle name="40% - Ênfase2 10 2 3 5" xfId="8909" xr:uid="{46BB2A15-6C80-4BC8-8FD6-F091A1C2491D}"/>
    <cellStyle name="40% - Ênfase2 10 2 3 5 2" xfId="25453" xr:uid="{FF7B50F0-4BBD-4AE3-AF96-25BD6BD90533}"/>
    <cellStyle name="40% - Ênfase2 10 2 3 6" xfId="17410" xr:uid="{CC5DE82E-5918-4391-879B-CD6B14E0B3CB}"/>
    <cellStyle name="40% - Ênfase2 10 2 4" xfId="1671" xr:uid="{C2B18612-CDD8-40B6-B9B1-CEC5694690FC}"/>
    <cellStyle name="40% - Ênfase2 10 2 4 2" xfId="5758" xr:uid="{DC6F34AF-7AAF-44F8-9A01-E7994FA7B25E}"/>
    <cellStyle name="40% - Ênfase2 10 2 4 2 2" xfId="14035" xr:uid="{38603460-5462-4E05-9866-485E4918A697}"/>
    <cellStyle name="40% - Ênfase2 10 2 4 2 2 2" xfId="30490" xr:uid="{6ACEF8BC-F47F-4906-9456-57B996F3F9CF}"/>
    <cellStyle name="40% - Ênfase2 10 2 4 2 3" xfId="22453" xr:uid="{A7656601-B4A4-450A-BB3F-5208C7B43BC3}"/>
    <cellStyle name="40% - Ênfase2 10 2 4 3" xfId="7758" xr:uid="{93233E87-8EA1-4424-B4AF-EC8A9D56F7ED}"/>
    <cellStyle name="40% - Ênfase2 10 2 4 3 2" xfId="16035" xr:uid="{83C3B423-F964-499E-A616-ADB2D4F72408}"/>
    <cellStyle name="40% - Ênfase2 10 2 4 3 2 2" xfId="32490" xr:uid="{733976E1-ACA7-4CBF-9A13-429EA93C4002}"/>
    <cellStyle name="40% - Ênfase2 10 2 4 3 3" xfId="24453" xr:uid="{10E29369-83CB-4935-875E-811BE531421C}"/>
    <cellStyle name="40% - Ênfase2 10 2 4 4" xfId="3724" xr:uid="{4150F4AD-0A10-404A-BDB7-D0C2AF337CB3}"/>
    <cellStyle name="40% - Ênfase2 10 2 4 4 2" xfId="12001" xr:uid="{106C8193-659D-433C-B179-E0A77BF841C0}"/>
    <cellStyle name="40% - Ênfase2 10 2 4 4 2 2" xfId="28486" xr:uid="{1D445981-176A-4BB8-BF13-088E442E4B50}"/>
    <cellStyle name="40% - Ênfase2 10 2 4 4 3" xfId="20449" xr:uid="{A4A77A3D-8B59-41C5-A56F-26EEEBA5CA87}"/>
    <cellStyle name="40% - Ênfase2 10 2 4 5" xfId="9952" xr:uid="{32527908-CB49-4BC7-8D5C-B2407FCE7F9A}"/>
    <cellStyle name="40% - Ênfase2 10 2 4 5 2" xfId="26471" xr:uid="{9FAA6C10-5E1D-449B-9DCD-A8BF8F891D21}"/>
    <cellStyle name="40% - Ênfase2 10 2 4 6" xfId="18433" xr:uid="{D4630187-7123-43C8-A205-AD0CB70B81C7}"/>
    <cellStyle name="40% - Ênfase2 10 2 5" xfId="4221" xr:uid="{8DC13D32-6A89-41A7-BC98-FE937B86268C}"/>
    <cellStyle name="40% - Ênfase2 10 2 5 2" xfId="12498" xr:uid="{714928CE-DDF7-4116-9F5F-4FBCC8D59826}"/>
    <cellStyle name="40% - Ênfase2 10 2 5 2 2" xfId="28983" xr:uid="{C960B0C7-E262-490D-8D6F-43A439E97DEC}"/>
    <cellStyle name="40% - Ênfase2 10 2 5 3" xfId="20946" xr:uid="{01FC4D85-3E87-42F5-8143-E1A036C41312}"/>
    <cellStyle name="40% - Ênfase2 10 2 6" xfId="6252" xr:uid="{F93D4CA6-F2A4-4C01-BB1C-3FF6A8AB11CC}"/>
    <cellStyle name="40% - Ênfase2 10 2 6 2" xfId="14529" xr:uid="{960EBDDF-7316-432B-A20D-CBA051FC2780}"/>
    <cellStyle name="40% - Ênfase2 10 2 6 2 2" xfId="30984" xr:uid="{C6EF230F-B07A-44FF-AEB9-C6B0F862C135}"/>
    <cellStyle name="40% - Ênfase2 10 2 6 3" xfId="22947" xr:uid="{29732224-1C5C-4075-A306-0530FDE269B6}"/>
    <cellStyle name="40% - Ênfase2 10 2 7" xfId="2171" xr:uid="{46367DD4-54E8-4D62-AC0B-CCAC3833D435}"/>
    <cellStyle name="40% - Ênfase2 10 2 7 2" xfId="10448" xr:uid="{F7A362C2-182D-418B-9FC5-0FBE4066F89B}"/>
    <cellStyle name="40% - Ênfase2 10 2 7 2 2" xfId="26967" xr:uid="{F0E98BF6-A211-4951-B17B-F5870D2A819B}"/>
    <cellStyle name="40% - Ênfase2 10 2 7 3" xfId="18930" xr:uid="{2B0032A0-1F1D-4BDE-8F13-33D47E903BBB}"/>
    <cellStyle name="40% - Ênfase2 10 2 8" xfId="8403" xr:uid="{1A070376-D137-4A56-B3EA-698570BE942E}"/>
    <cellStyle name="40% - Ênfase2 10 2 8 2" xfId="24952" xr:uid="{DAA370E6-0BCB-4D27-A344-C1F294AC16D0}"/>
    <cellStyle name="40% - Ênfase2 10 2 9" xfId="16899" xr:uid="{59F712FE-754E-411F-A44A-7C0C26C72442}"/>
    <cellStyle name="40% - Ênfase2 10 3" xfId="1451" xr:uid="{765A1E3C-807D-4F4E-8D1D-6E2462F17706}"/>
    <cellStyle name="40% - Ênfase2 10 3 2" xfId="5541" xr:uid="{97904C0A-AE24-46DF-A7CF-FF8DDC8A0F6B}"/>
    <cellStyle name="40% - Ênfase2 10 3 2 2" xfId="13818" xr:uid="{863DF3D7-4D83-42F0-A054-55FA02CA87CA}"/>
    <cellStyle name="40% - Ênfase2 10 3 2 2 2" xfId="30297" xr:uid="{9825FA7C-D03D-426A-B308-E2AFE7A18BBC}"/>
    <cellStyle name="40% - Ênfase2 10 3 2 3" xfId="22260" xr:uid="{5A200211-820E-4A95-9B0C-0D64D966CECF}"/>
    <cellStyle name="40% - Ênfase2 10 3 3" xfId="7565" xr:uid="{9CB08018-40A4-4711-AD1C-6A640A78B87A}"/>
    <cellStyle name="40% - Ênfase2 10 3 3 2" xfId="15842" xr:uid="{021444B5-37D6-4AAE-84B6-3C342C18A718}"/>
    <cellStyle name="40% - Ênfase2 10 3 3 2 2" xfId="32297" xr:uid="{CE1EA069-5389-46DB-AD62-A2B56DC60281}"/>
    <cellStyle name="40% - Ênfase2 10 3 3 3" xfId="24260" xr:uid="{CF6B7E2F-8C47-4FCA-8D80-09434E762C0D}"/>
    <cellStyle name="40% - Ênfase2 10 3 4" xfId="3507" xr:uid="{E837D021-D3A0-4C17-90D1-81092AF2F30E}"/>
    <cellStyle name="40% - Ênfase2 10 3 4 2" xfId="11784" xr:uid="{06486DDB-C920-4EB6-B3A8-7CDFBEEE892D}"/>
    <cellStyle name="40% - Ênfase2 10 3 4 2 2" xfId="28293" xr:uid="{AFD4C87A-AD9C-4B9D-B32F-975A00C9344B}"/>
    <cellStyle name="40% - Ênfase2 10 3 4 3" xfId="20256" xr:uid="{9A1783DB-EC6C-46A0-92F1-F9B365592876}"/>
    <cellStyle name="40% - Ênfase2 10 3 5" xfId="9735" xr:uid="{5DAB6CF3-866E-4503-9BFC-6D0109B5DEC7}"/>
    <cellStyle name="40% - Ênfase2 10 3 5 2" xfId="26278" xr:uid="{DBF16E1B-6750-4105-9386-C02D044EFF6B}"/>
    <cellStyle name="40% - Ênfase2 10 3 6" xfId="18239" xr:uid="{7DA6071E-61C0-44DD-883B-8FF6AF8C796C}"/>
    <cellStyle name="40% - Ênfase2 10 4" xfId="941" xr:uid="{BA4C1E3B-4BA2-4757-8BCF-AB94AF856C61}"/>
    <cellStyle name="40% - Ênfase2 10 4 2" xfId="5044" xr:uid="{9D559E39-9917-4B38-88D4-B471F5CADC0F}"/>
    <cellStyle name="40% - Ênfase2 10 4 2 2" xfId="13321" xr:uid="{7537DD29-C131-4193-8F1E-39B5F622FDE5}"/>
    <cellStyle name="40% - Ênfase2 10 4 2 2 2" xfId="29801" xr:uid="{8B65C6E7-3539-4F30-B8EA-8B43F21AEB99}"/>
    <cellStyle name="40% - Ênfase2 10 4 2 3" xfId="21764" xr:uid="{CF8269E1-B536-405E-A9B8-20B63FC13075}"/>
    <cellStyle name="40% - Ênfase2 10 4 3" xfId="7069" xr:uid="{1F177480-8A34-486C-A2F9-104C17FF80D3}"/>
    <cellStyle name="40% - Ênfase2 10 4 3 2" xfId="15346" xr:uid="{49C7FCF4-6BAE-4FF0-8C6C-7A03B490FE01}"/>
    <cellStyle name="40% - Ênfase2 10 4 3 2 2" xfId="31801" xr:uid="{34665952-4B03-40D8-933D-AC2F3AF52DC3}"/>
    <cellStyle name="40% - Ênfase2 10 4 3 3" xfId="23764" xr:uid="{E380F468-6E7F-4667-8D58-B5463D5A81BE}"/>
    <cellStyle name="40% - Ênfase2 10 4 4" xfId="3001" xr:uid="{FBE147C0-8E1B-4CB4-A33C-DABC91B1D076}"/>
    <cellStyle name="40% - Ênfase2 10 4 4 2" xfId="11278" xr:uid="{1E381EE2-451C-4089-8F40-8A12AA13E2E6}"/>
    <cellStyle name="40% - Ênfase2 10 4 4 2 2" xfId="27789" xr:uid="{39913316-F823-44EF-BCAA-B0A8F5BCA9D4}"/>
    <cellStyle name="40% - Ênfase2 10 4 4 3" xfId="19752" xr:uid="{64B72A16-7D54-4D1E-BFCF-876286E3C9AD}"/>
    <cellStyle name="40% - Ênfase2 10 4 5" xfId="9230" xr:uid="{32B3F05B-6D9C-47F6-892E-3484C6F245C4}"/>
    <cellStyle name="40% - Ênfase2 10 4 5 2" xfId="25774" xr:uid="{4D8C8106-1167-4942-89E3-04BB4E96631E}"/>
    <cellStyle name="40% - Ênfase2 10 4 6" xfId="17732" xr:uid="{B673CEAB-856C-497E-820E-48A76D34522C}"/>
    <cellStyle name="40% - Ênfase2 10 5" xfId="1991" xr:uid="{C4E609FA-FB67-4400-A2EC-656BE5498345}"/>
    <cellStyle name="40% - Ênfase2 10 5 2" xfId="6077" xr:uid="{9670E28E-84F4-4807-A423-959817A8E49E}"/>
    <cellStyle name="40% - Ênfase2 10 5 2 2" xfId="14354" xr:uid="{4EBBE54A-355D-4FC0-9988-885C592CAB4C}"/>
    <cellStyle name="40% - Ênfase2 10 5 2 2 2" xfId="30809" xr:uid="{B2AFEB3A-4C5E-41B1-A0CC-D203B25E48B3}"/>
    <cellStyle name="40% - Ênfase2 10 5 2 3" xfId="22772" xr:uid="{3A48ABB0-C7F8-4374-B528-26F66DC471BA}"/>
    <cellStyle name="40% - Ênfase2 10 5 3" xfId="8077" xr:uid="{407AF7D0-3DE7-4807-A230-89B2B06A3742}"/>
    <cellStyle name="40% - Ênfase2 10 5 3 2" xfId="16354" xr:uid="{3275B970-5036-46C2-85B5-CFEA7301A2C5}"/>
    <cellStyle name="40% - Ênfase2 10 5 3 2 2" xfId="32809" xr:uid="{912C9597-3819-42AA-9E39-718CA91DB0E9}"/>
    <cellStyle name="40% - Ênfase2 10 5 3 3" xfId="24772" xr:uid="{10117022-AC2C-45AF-AA84-ABA4570DB54E}"/>
    <cellStyle name="40% - Ênfase2 10 5 4" xfId="4044" xr:uid="{A6705D71-625A-4D7B-B0BC-F905508E2F6B}"/>
    <cellStyle name="40% - Ênfase2 10 5 4 2" xfId="12321" xr:uid="{A82E0149-0C03-4833-BD11-551B43DA4F97}"/>
    <cellStyle name="40% - Ênfase2 10 5 4 2 2" xfId="28806" xr:uid="{9CF477BA-3B63-4E24-A541-997315647B52}"/>
    <cellStyle name="40% - Ênfase2 10 5 4 3" xfId="20769" xr:uid="{F05E0CD1-421F-4572-BE6E-F189D16D0846}"/>
    <cellStyle name="40% - Ênfase2 10 5 5" xfId="10272" xr:uid="{AC855A18-8D9D-41A0-8BE2-F941F678D9BA}"/>
    <cellStyle name="40% - Ênfase2 10 5 5 2" xfId="26791" xr:uid="{305B51F8-BC2B-471F-B77C-3D12B1702326}"/>
    <cellStyle name="40% - Ênfase2 10 5 6" xfId="18753" xr:uid="{6B5283E8-4308-4AA3-99B1-F7F8DF82BF8A}"/>
    <cellStyle name="40% - Ênfase2 10 6" xfId="4541" xr:uid="{DCA24285-939E-46BD-8915-2737C603597A}"/>
    <cellStyle name="40% - Ênfase2 10 6 2" xfId="12818" xr:uid="{AFE32BB0-6DEC-4B77-B728-051FBA65C928}"/>
    <cellStyle name="40% - Ênfase2 10 6 2 2" xfId="29302" xr:uid="{C6680A7A-DEC0-41F8-9344-177327177145}"/>
    <cellStyle name="40% - Ênfase2 10 6 3" xfId="21265" xr:uid="{60988B20-3E1C-4B2F-8A74-84791E7F8C09}"/>
    <cellStyle name="40% - Ênfase2 10 7" xfId="6571" xr:uid="{244275A2-E335-431E-8FFB-D299971CCF92}"/>
    <cellStyle name="40% - Ênfase2 10 7 2" xfId="14848" xr:uid="{A3EE5631-27F0-467D-8E54-84C05FAFDBF6}"/>
    <cellStyle name="40% - Ênfase2 10 7 2 2" xfId="31303" xr:uid="{1A4A08C4-B7C0-4470-8B15-CE4B8890E5FA}"/>
    <cellStyle name="40% - Ênfase2 10 7 3" xfId="23266" xr:uid="{FE701ED1-9A2F-44B7-92F7-5237998A0E5C}"/>
    <cellStyle name="40% - Ênfase2 10 8" xfId="2494" xr:uid="{3F813FD0-56B1-4878-9EF4-E5701C49379E}"/>
    <cellStyle name="40% - Ênfase2 10 8 2" xfId="10771" xr:uid="{8C299FD7-E26F-4385-A73A-B941179C759B}"/>
    <cellStyle name="40% - Ênfase2 10 8 2 2" xfId="27287" xr:uid="{20B14237-6BAB-4DA1-B508-96D4A3A1C006}"/>
    <cellStyle name="40% - Ênfase2 10 8 3" xfId="19250" xr:uid="{93D00A07-B771-4B90-86D2-8184126C00D0}"/>
    <cellStyle name="40% - Ênfase2 10 9" xfId="8724" xr:uid="{01D82837-177F-45B6-9988-3BFB56879D84}"/>
    <cellStyle name="40% - Ênfase2 10 9 2" xfId="25272" xr:uid="{9709861C-2AA1-41F6-8256-003331C05ACE}"/>
    <cellStyle name="40% - Ênfase2 11" xfId="371" xr:uid="{9A897A55-02B8-4FD6-A53C-161B473F91AF}"/>
    <cellStyle name="40% - Ênfase2 11 2" xfId="1452" xr:uid="{8A44FCF0-A447-45CE-8416-A6E2863796B4}"/>
    <cellStyle name="40% - Ênfase2 11 2 2" xfId="5542" xr:uid="{3263D14F-F907-4E6E-A76A-B91746EBF8FD}"/>
    <cellStyle name="40% - Ênfase2 11 2 2 2" xfId="13819" xr:uid="{8FBA105A-4B08-492E-AB26-F676024ED7BF}"/>
    <cellStyle name="40% - Ênfase2 11 2 2 2 2" xfId="30298" xr:uid="{94D15F2E-01DD-450C-8A4E-EE0CA24DB3BF}"/>
    <cellStyle name="40% - Ênfase2 11 2 2 3" xfId="22261" xr:uid="{8B3F482C-2A77-4208-9116-1379F2F75EB6}"/>
    <cellStyle name="40% - Ênfase2 11 2 3" xfId="7566" xr:uid="{CA2F3E83-B6B6-48F3-B408-4BEF02D723A9}"/>
    <cellStyle name="40% - Ênfase2 11 2 3 2" xfId="15843" xr:uid="{C7BCAF75-E462-4AB4-92FD-227B1E2EB771}"/>
    <cellStyle name="40% - Ênfase2 11 2 3 2 2" xfId="32298" xr:uid="{16248922-FEB7-4E12-AB48-1BE5A9285990}"/>
    <cellStyle name="40% - Ênfase2 11 2 3 3" xfId="24261" xr:uid="{14581A1F-F98A-4E16-8E17-2139C347D800}"/>
    <cellStyle name="40% - Ênfase2 11 2 4" xfId="3508" xr:uid="{6AE2BBA6-02EC-4D4E-82B9-F0637D1EC1BE}"/>
    <cellStyle name="40% - Ênfase2 11 2 4 2" xfId="11785" xr:uid="{94DD91B1-3724-4915-9A25-F2194080C63B}"/>
    <cellStyle name="40% - Ênfase2 11 2 4 2 2" xfId="28294" xr:uid="{AFD90255-29F5-4B41-A71B-3DD022CCA0FC}"/>
    <cellStyle name="40% - Ênfase2 11 2 4 3" xfId="20257" xr:uid="{5B2D674F-A0B7-446A-8631-553FFE5004F4}"/>
    <cellStyle name="40% - Ênfase2 11 2 5" xfId="9736" xr:uid="{4D5960A7-D3AA-43A4-9A81-1C880606CD93}"/>
    <cellStyle name="40% - Ênfase2 11 2 5 2" xfId="26279" xr:uid="{C4A20314-EC59-46CD-B443-591996948AB1}"/>
    <cellStyle name="40% - Ênfase2 11 2 6" xfId="18240" xr:uid="{A52FCC3B-678D-4F43-97B1-0FB75D8CE62C}"/>
    <cellStyle name="40% - Ênfase2 11 3" xfId="942" xr:uid="{0C87762F-4F39-4362-94B7-666A6DCE4EE0}"/>
    <cellStyle name="40% - Ênfase2 11 3 2" xfId="5045" xr:uid="{C1024714-D65C-414A-AADA-19B23224BB83}"/>
    <cellStyle name="40% - Ênfase2 11 3 2 2" xfId="13322" xr:uid="{EB89B5DE-B450-48E3-91BB-817D09068983}"/>
    <cellStyle name="40% - Ênfase2 11 3 2 2 2" xfId="29802" xr:uid="{79B654D9-EFCF-4C86-BE17-35E76B6166CC}"/>
    <cellStyle name="40% - Ênfase2 11 3 2 3" xfId="21765" xr:uid="{03B7A2E1-829C-4A7A-922C-CD275238C1D1}"/>
    <cellStyle name="40% - Ênfase2 11 3 3" xfId="7070" xr:uid="{E226996D-6B17-4225-B558-C86B3BBC940D}"/>
    <cellStyle name="40% - Ênfase2 11 3 3 2" xfId="15347" xr:uid="{54A10679-E19B-4097-AD62-AA5092F8DF28}"/>
    <cellStyle name="40% - Ênfase2 11 3 3 2 2" xfId="31802" xr:uid="{070C8537-0195-43AB-AAB3-0A3F5B5278C3}"/>
    <cellStyle name="40% - Ênfase2 11 3 3 3" xfId="23765" xr:uid="{0D09D21D-1C34-43B7-9180-6D2B75BC6ACA}"/>
    <cellStyle name="40% - Ênfase2 11 3 4" xfId="3002" xr:uid="{5CA27921-F1D9-4293-9E4E-4C71F34081F7}"/>
    <cellStyle name="40% - Ênfase2 11 3 4 2" xfId="11279" xr:uid="{4D8EE926-D68A-40F5-9A5D-4BAFE275AB84}"/>
    <cellStyle name="40% - Ênfase2 11 3 4 2 2" xfId="27790" xr:uid="{EB65D638-D5C2-4BF7-9172-416A51FBC89D}"/>
    <cellStyle name="40% - Ênfase2 11 3 4 3" xfId="19753" xr:uid="{661A3133-2769-481C-A422-20186DE8A87C}"/>
    <cellStyle name="40% - Ênfase2 11 3 5" xfId="9231" xr:uid="{EAED32BA-A0CE-46D1-93E6-B059955C41ED}"/>
    <cellStyle name="40% - Ênfase2 11 3 5 2" xfId="25775" xr:uid="{1D8C3DA5-EE0F-42B1-B2B1-F78BBF6F0FFC}"/>
    <cellStyle name="40% - Ênfase2 11 3 6" xfId="17733" xr:uid="{59BC2F22-B2F9-45ED-A6A5-B256B2ECA163}"/>
    <cellStyle name="40% - Ênfase2 11 4" xfId="1992" xr:uid="{524C647E-1DB9-448C-BAFF-C42465072E49}"/>
    <cellStyle name="40% - Ênfase2 11 4 2" xfId="6078" xr:uid="{E8CBD8D8-D95E-4ECA-916B-B88B40A0C131}"/>
    <cellStyle name="40% - Ênfase2 11 4 2 2" xfId="14355" xr:uid="{733B0B47-F4F0-4FC1-A1FC-442D0499C37A}"/>
    <cellStyle name="40% - Ênfase2 11 4 2 2 2" xfId="30810" xr:uid="{F6A3FFE3-A538-431A-A383-AC9A48E3339F}"/>
    <cellStyle name="40% - Ênfase2 11 4 2 3" xfId="22773" xr:uid="{602DE5A8-0C25-4676-9EB2-573869BF5F74}"/>
    <cellStyle name="40% - Ênfase2 11 4 3" xfId="8078" xr:uid="{9C81F9DB-9BDF-489E-8BBB-40DB0FE76E01}"/>
    <cellStyle name="40% - Ênfase2 11 4 3 2" xfId="16355" xr:uid="{0C9498CE-BE2C-47BB-9511-D07A261E0AF5}"/>
    <cellStyle name="40% - Ênfase2 11 4 3 2 2" xfId="32810" xr:uid="{80B0573E-E67A-4917-8FF0-7069CD3A0D13}"/>
    <cellStyle name="40% - Ênfase2 11 4 3 3" xfId="24773" xr:uid="{06F84CC1-3AC2-4D96-83C3-042071220329}"/>
    <cellStyle name="40% - Ênfase2 11 4 4" xfId="4045" xr:uid="{EB8DE35E-9DE9-410A-A688-C9EFD63573A0}"/>
    <cellStyle name="40% - Ênfase2 11 4 4 2" xfId="12322" xr:uid="{BE324F15-F22A-4A07-A514-8163E1E40C41}"/>
    <cellStyle name="40% - Ênfase2 11 4 4 2 2" xfId="28807" xr:uid="{A378E55E-ED91-416F-A68B-7B4B6A548BB3}"/>
    <cellStyle name="40% - Ênfase2 11 4 4 3" xfId="20770" xr:uid="{CEE5D33C-0932-45D4-8DCC-1D3C76BAC01C}"/>
    <cellStyle name="40% - Ênfase2 11 4 5" xfId="10273" xr:uid="{C13FD5EF-D7B1-4BC7-AE23-04D6F8C8FD67}"/>
    <cellStyle name="40% - Ênfase2 11 4 5 2" xfId="26792" xr:uid="{63952772-97EF-4A3C-A687-4181DADAB47D}"/>
    <cellStyle name="40% - Ênfase2 11 4 6" xfId="18754" xr:uid="{985A83B7-C9F8-4DC6-ADE7-65C718394A08}"/>
    <cellStyle name="40% - Ênfase2 11 5" xfId="4542" xr:uid="{B915364C-5FDF-449C-8C79-A352636D61FE}"/>
    <cellStyle name="40% - Ênfase2 11 5 2" xfId="12819" xr:uid="{D59105A7-F4B9-4489-818C-1B7916289445}"/>
    <cellStyle name="40% - Ênfase2 11 5 2 2" xfId="29303" xr:uid="{B184FE6E-AFEB-431D-BC2B-730759DD521F}"/>
    <cellStyle name="40% - Ênfase2 11 5 3" xfId="21266" xr:uid="{0041E010-C844-4CCB-935F-8DC352AC5328}"/>
    <cellStyle name="40% - Ênfase2 11 6" xfId="6572" xr:uid="{5BDA0BC9-3911-4832-98A9-2BBD3469BBA6}"/>
    <cellStyle name="40% - Ênfase2 11 6 2" xfId="14849" xr:uid="{FB9F3D3B-B478-4AC7-AF46-447214776D36}"/>
    <cellStyle name="40% - Ênfase2 11 6 2 2" xfId="31304" xr:uid="{0C977A0A-B2E2-48A5-8215-4BE566F3AC2E}"/>
    <cellStyle name="40% - Ênfase2 11 6 3" xfId="23267" xr:uid="{E3641F1C-D436-4742-821B-01B68929CABE}"/>
    <cellStyle name="40% - Ênfase2 11 7" xfId="2495" xr:uid="{31E0D47A-7DF7-4A28-ABDA-405CABBAA9F3}"/>
    <cellStyle name="40% - Ênfase2 11 7 2" xfId="10772" xr:uid="{0315879C-6575-4807-9E4C-1A78D51B1CB4}"/>
    <cellStyle name="40% - Ênfase2 11 7 2 2" xfId="27288" xr:uid="{5A966B71-F393-43B3-99F3-89A200B07DA2}"/>
    <cellStyle name="40% - Ênfase2 11 7 3" xfId="19251" xr:uid="{B4B08DEC-817D-434D-B179-D5B6FF30C2C8}"/>
    <cellStyle name="40% - Ênfase2 11 8" xfId="8725" xr:uid="{BBD1A86F-5A6C-4387-97ED-64F74B25BE8B}"/>
    <cellStyle name="40% - Ênfase2 11 8 2" xfId="25273" xr:uid="{CFA5891B-6B41-455B-9D48-BE5E8BD51DAB}"/>
    <cellStyle name="40% - Ênfase2 11 9" xfId="17223" xr:uid="{2837215E-E8C9-4395-A1C2-20A89BEA9D81}"/>
    <cellStyle name="40% - Ênfase2 12" xfId="372" xr:uid="{A7B321AD-770F-46C4-BFD2-5C3718941741}"/>
    <cellStyle name="40% - Ênfase2 12 2" xfId="1453" xr:uid="{4A352858-C353-4A51-873B-A87119A4EE8C}"/>
    <cellStyle name="40% - Ênfase2 12 2 2" xfId="5543" xr:uid="{60095224-6B84-4332-BE1A-F0A16ECAD69F}"/>
    <cellStyle name="40% - Ênfase2 12 2 2 2" xfId="13820" xr:uid="{F57CA3FE-B4D3-4E0E-9ACB-7B29E7C59E72}"/>
    <cellStyle name="40% - Ênfase2 12 2 2 2 2" xfId="30299" xr:uid="{6054D8B9-4CFC-4E21-9AC0-CFC4F082448A}"/>
    <cellStyle name="40% - Ênfase2 12 2 2 3" xfId="22262" xr:uid="{15AF9179-94C3-4EBD-AB36-F34886C531CD}"/>
    <cellStyle name="40% - Ênfase2 12 2 3" xfId="7567" xr:uid="{329247F2-8FE5-44B3-9416-8368CF397FBB}"/>
    <cellStyle name="40% - Ênfase2 12 2 3 2" xfId="15844" xr:uid="{37B1630E-FB25-4B77-8B79-D9D427386F40}"/>
    <cellStyle name="40% - Ênfase2 12 2 3 2 2" xfId="32299" xr:uid="{05C492EE-AA01-47CD-977E-2726C890AD86}"/>
    <cellStyle name="40% - Ênfase2 12 2 3 3" xfId="24262" xr:uid="{0083FB60-AE36-4A01-A7F7-D11AE269725A}"/>
    <cellStyle name="40% - Ênfase2 12 2 4" xfId="3509" xr:uid="{10EC8885-2544-426F-8AE1-DAB91000EF78}"/>
    <cellStyle name="40% - Ênfase2 12 2 4 2" xfId="11786" xr:uid="{ECF92378-13C2-40D0-A499-78093E1E1562}"/>
    <cellStyle name="40% - Ênfase2 12 2 4 2 2" xfId="28295" xr:uid="{186E2158-DE0F-488A-AC4D-7C672A65D813}"/>
    <cellStyle name="40% - Ênfase2 12 2 4 3" xfId="20258" xr:uid="{3D55B961-3564-46E1-B581-1C2D280578A7}"/>
    <cellStyle name="40% - Ênfase2 12 2 5" xfId="9737" xr:uid="{C07E630B-A433-46DA-A69E-A257B1379E21}"/>
    <cellStyle name="40% - Ênfase2 12 2 5 2" xfId="26280" xr:uid="{DE1C9C2F-ED4F-43A4-9A2B-B74869046799}"/>
    <cellStyle name="40% - Ênfase2 12 2 6" xfId="18241" xr:uid="{9DA8DF82-66C0-43E4-B141-AD732AEE6B5C}"/>
    <cellStyle name="40% - Ênfase2 12 3" xfId="943" xr:uid="{41F34441-3780-4C6B-8D78-63133433F130}"/>
    <cellStyle name="40% - Ênfase2 12 3 2" xfId="5046" xr:uid="{E795C3B0-8C50-451A-942F-1405E3FBB593}"/>
    <cellStyle name="40% - Ênfase2 12 3 2 2" xfId="13323" xr:uid="{10502736-7308-43C3-937B-B71E37BEEE60}"/>
    <cellStyle name="40% - Ênfase2 12 3 2 2 2" xfId="29803" xr:uid="{6333DBC0-2FFC-4E3C-AAF0-6B27EE2EE050}"/>
    <cellStyle name="40% - Ênfase2 12 3 2 3" xfId="21766" xr:uid="{DCE513BD-ECF0-436C-BCB9-9B0958E462FC}"/>
    <cellStyle name="40% - Ênfase2 12 3 3" xfId="7071" xr:uid="{195A8EFC-9BC4-475C-BCAC-8F8A1CF1C7BD}"/>
    <cellStyle name="40% - Ênfase2 12 3 3 2" xfId="15348" xr:uid="{79392180-A544-49A4-B6ED-89F659414A4B}"/>
    <cellStyle name="40% - Ênfase2 12 3 3 2 2" xfId="31803" xr:uid="{1593BDA8-B51E-4ABF-A396-32081DF56AA3}"/>
    <cellStyle name="40% - Ênfase2 12 3 3 3" xfId="23766" xr:uid="{BBA4B23B-1DE0-4F4B-8749-946E1B19F641}"/>
    <cellStyle name="40% - Ênfase2 12 3 4" xfId="3003" xr:uid="{4557AD8F-3EE4-461A-A233-7C8BF2D7F324}"/>
    <cellStyle name="40% - Ênfase2 12 3 4 2" xfId="11280" xr:uid="{35DF61F7-833C-4773-A24C-73DF110045CA}"/>
    <cellStyle name="40% - Ênfase2 12 3 4 2 2" xfId="27791" xr:uid="{0BC9049A-57D3-4B6B-8F7B-D9BDC0B23B21}"/>
    <cellStyle name="40% - Ênfase2 12 3 4 3" xfId="19754" xr:uid="{18749807-3D05-41A3-8065-541C57EE49A8}"/>
    <cellStyle name="40% - Ênfase2 12 3 5" xfId="9232" xr:uid="{DE05459E-DA91-4C7A-9514-D1A45E6CF126}"/>
    <cellStyle name="40% - Ênfase2 12 3 5 2" xfId="25776" xr:uid="{B4783FC3-55A2-49C5-8E50-D0F55C6BAD52}"/>
    <cellStyle name="40% - Ênfase2 12 3 6" xfId="17734" xr:uid="{59EDB0E3-BD9E-443E-9853-856FBD645B3F}"/>
    <cellStyle name="40% - Ênfase2 12 4" xfId="1993" xr:uid="{EEDCEF5E-F96B-422F-B0A1-4ECCAB52E875}"/>
    <cellStyle name="40% - Ênfase2 12 4 2" xfId="6079" xr:uid="{96E1BC7B-52F9-4A5B-8537-22D5AA11E7EB}"/>
    <cellStyle name="40% - Ênfase2 12 4 2 2" xfId="14356" xr:uid="{F65353B1-00BB-409C-8F8F-8D72166B4323}"/>
    <cellStyle name="40% - Ênfase2 12 4 2 2 2" xfId="30811" xr:uid="{19A21885-7097-4787-B000-4CE8A2F38479}"/>
    <cellStyle name="40% - Ênfase2 12 4 2 3" xfId="22774" xr:uid="{4AE38848-7360-47FC-A407-8E662D11102A}"/>
    <cellStyle name="40% - Ênfase2 12 4 3" xfId="8079" xr:uid="{DAAE1097-1851-435A-B93A-42C4A78E14CD}"/>
    <cellStyle name="40% - Ênfase2 12 4 3 2" xfId="16356" xr:uid="{FBC49D19-DAA3-490E-885C-9C666908A3A7}"/>
    <cellStyle name="40% - Ênfase2 12 4 3 2 2" xfId="32811" xr:uid="{F00BE9DF-B2FE-4717-B21B-41F20F880424}"/>
    <cellStyle name="40% - Ênfase2 12 4 3 3" xfId="24774" xr:uid="{C0DB9251-A52E-4AAA-BB6F-ADDE107ADAF1}"/>
    <cellStyle name="40% - Ênfase2 12 4 4" xfId="4046" xr:uid="{EAE1B50F-AC09-4146-9FE8-745B1F98F452}"/>
    <cellStyle name="40% - Ênfase2 12 4 4 2" xfId="12323" xr:uid="{B19D2C1E-87F2-4042-A426-8BED6832BE81}"/>
    <cellStyle name="40% - Ênfase2 12 4 4 2 2" xfId="28808" xr:uid="{FB9C4FBD-0312-4BE1-A237-8DA5DDF08EA8}"/>
    <cellStyle name="40% - Ênfase2 12 4 4 3" xfId="20771" xr:uid="{3566E2DD-3B84-485C-89E2-A39AD805180B}"/>
    <cellStyle name="40% - Ênfase2 12 4 5" xfId="10274" xr:uid="{38CE1A3B-2E21-40FF-8476-93F9F1678D7D}"/>
    <cellStyle name="40% - Ênfase2 12 4 5 2" xfId="26793" xr:uid="{F4019B8D-5659-4F54-817A-DFAFFE0A0998}"/>
    <cellStyle name="40% - Ênfase2 12 4 6" xfId="18755" xr:uid="{3614BF55-B8A1-425B-B59B-C94ABABBF058}"/>
    <cellStyle name="40% - Ênfase2 12 5" xfId="4543" xr:uid="{FA2ACD6F-CC0B-4D2B-B493-436AF63383F3}"/>
    <cellStyle name="40% - Ênfase2 12 5 2" xfId="12820" xr:uid="{530BE9DA-F377-4555-9988-9D2861ED19D8}"/>
    <cellStyle name="40% - Ênfase2 12 5 2 2" xfId="29304" xr:uid="{B85D17E5-C4B5-4457-8374-50D09A4EBD15}"/>
    <cellStyle name="40% - Ênfase2 12 5 3" xfId="21267" xr:uid="{9B5FB6D0-A39E-4746-8D7B-C9A5D3910E0D}"/>
    <cellStyle name="40% - Ênfase2 12 6" xfId="6573" xr:uid="{DC2EBA30-B168-4252-8C0B-57357B9120FE}"/>
    <cellStyle name="40% - Ênfase2 12 6 2" xfId="14850" xr:uid="{CC76DC20-E606-4A56-B7F0-4CDBD5323D55}"/>
    <cellStyle name="40% - Ênfase2 12 6 2 2" xfId="31305" xr:uid="{C5E9350B-8C1A-4365-8E1D-3FE11586090D}"/>
    <cellStyle name="40% - Ênfase2 12 6 3" xfId="23268" xr:uid="{D100DDCF-004F-40BC-808C-755C2A6E17EA}"/>
    <cellStyle name="40% - Ênfase2 12 7" xfId="2496" xr:uid="{4B34B179-41C9-4DD0-9F7B-04E2B5CDECF3}"/>
    <cellStyle name="40% - Ênfase2 12 7 2" xfId="10773" xr:uid="{0B83ABC2-674E-4613-ADC6-971B33FAA187}"/>
    <cellStyle name="40% - Ênfase2 12 7 2 2" xfId="27289" xr:uid="{4E9DB977-635C-4B26-B7C8-0407A24D39DC}"/>
    <cellStyle name="40% - Ênfase2 12 7 3" xfId="19252" xr:uid="{3A44E2ED-8E04-43F8-A7FF-341C09780410}"/>
    <cellStyle name="40% - Ênfase2 12 8" xfId="8726" xr:uid="{E3ACB878-6B99-44C7-83C2-66979086005B}"/>
    <cellStyle name="40% - Ênfase2 12 8 2" xfId="25274" xr:uid="{CB75B1DC-25D8-46B3-B55F-7B60A8EE752C}"/>
    <cellStyle name="40% - Ênfase2 12 9" xfId="17224" xr:uid="{A06A82A1-1296-42A8-B7A9-082B9517A963}"/>
    <cellStyle name="40% - Ênfase2 13" xfId="373" xr:uid="{3905F30A-DF69-4F12-B061-F7094E715845}"/>
    <cellStyle name="40% - Ênfase2 13 2" xfId="1454" xr:uid="{C7201234-8B18-4208-A394-88E599B243C8}"/>
    <cellStyle name="40% - Ênfase2 13 2 2" xfId="5544" xr:uid="{92F82BD3-E434-4FF2-A2D2-70E553578E50}"/>
    <cellStyle name="40% - Ênfase2 13 2 2 2" xfId="13821" xr:uid="{37FB188D-EF02-4B07-90F3-505032D3C475}"/>
    <cellStyle name="40% - Ênfase2 13 2 2 2 2" xfId="30300" xr:uid="{4C6E5B12-FA7F-43A9-8252-985AE3886EA0}"/>
    <cellStyle name="40% - Ênfase2 13 2 2 3" xfId="22263" xr:uid="{593CC329-04FA-47E8-A8EB-FC72BE5BE040}"/>
    <cellStyle name="40% - Ênfase2 13 2 3" xfId="7568" xr:uid="{88A537CD-6246-498A-8D04-97D93291EB87}"/>
    <cellStyle name="40% - Ênfase2 13 2 3 2" xfId="15845" xr:uid="{434A7355-93CD-4352-9C00-E365FACD04DB}"/>
    <cellStyle name="40% - Ênfase2 13 2 3 2 2" xfId="32300" xr:uid="{D55DF9A6-AAB4-4C7B-9C28-596FBF1121CD}"/>
    <cellStyle name="40% - Ênfase2 13 2 3 3" xfId="24263" xr:uid="{7BC8D6C1-4D23-409F-89E8-74DD9A30D1FC}"/>
    <cellStyle name="40% - Ênfase2 13 2 4" xfId="3510" xr:uid="{41615F2D-B12F-4E33-BB75-990AE93ADCDA}"/>
    <cellStyle name="40% - Ênfase2 13 2 4 2" xfId="11787" xr:uid="{275A07E0-F9A9-47A1-A0D3-DA3C0B2A2207}"/>
    <cellStyle name="40% - Ênfase2 13 2 4 2 2" xfId="28296" xr:uid="{31F0948A-22D7-4B7F-9C92-EDEC172607E6}"/>
    <cellStyle name="40% - Ênfase2 13 2 4 3" xfId="20259" xr:uid="{DFA37685-E53B-4549-90E9-3BC7E986527D}"/>
    <cellStyle name="40% - Ênfase2 13 2 5" xfId="9738" xr:uid="{016EB5E8-7BE0-4B19-BF41-2A9AE6C1605D}"/>
    <cellStyle name="40% - Ênfase2 13 2 5 2" xfId="26281" xr:uid="{4E682651-85A6-45F9-8CC8-23B0267A2733}"/>
    <cellStyle name="40% - Ênfase2 13 2 6" xfId="18242" xr:uid="{846AFBF6-9266-415B-A494-3808BAE8E666}"/>
    <cellStyle name="40% - Ênfase2 13 3" xfId="944" xr:uid="{E329CE2F-8B9F-4BED-9DC4-8EA6D6E7490C}"/>
    <cellStyle name="40% - Ênfase2 13 3 2" xfId="5047" xr:uid="{F1404CFF-F4B7-4D6A-AEB0-A375AF128C42}"/>
    <cellStyle name="40% - Ênfase2 13 3 2 2" xfId="13324" xr:uid="{A5551C02-EC8D-4AD7-BCAA-C38E04903F48}"/>
    <cellStyle name="40% - Ênfase2 13 3 2 2 2" xfId="29804" xr:uid="{37F806B9-9EA5-4560-B98A-D2965CE3DBFE}"/>
    <cellStyle name="40% - Ênfase2 13 3 2 3" xfId="21767" xr:uid="{20818BE3-1B61-4A75-9931-EE3426050EDF}"/>
    <cellStyle name="40% - Ênfase2 13 3 3" xfId="7072" xr:uid="{C92BD883-F447-4222-B678-0A149DC22A5E}"/>
    <cellStyle name="40% - Ênfase2 13 3 3 2" xfId="15349" xr:uid="{D8D3E17E-689C-4028-8EE2-03C1446E6690}"/>
    <cellStyle name="40% - Ênfase2 13 3 3 2 2" xfId="31804" xr:uid="{86BA585E-29AC-4812-AD92-DF9EE6109E82}"/>
    <cellStyle name="40% - Ênfase2 13 3 3 3" xfId="23767" xr:uid="{78E9E2F8-AE30-4229-84D8-2193FD0D6ABD}"/>
    <cellStyle name="40% - Ênfase2 13 3 4" xfId="3004" xr:uid="{0631A8B2-4D25-42CE-A7C2-9223D246FD1B}"/>
    <cellStyle name="40% - Ênfase2 13 3 4 2" xfId="11281" xr:uid="{A55A0F9E-3265-48BC-BFF6-3D354808013B}"/>
    <cellStyle name="40% - Ênfase2 13 3 4 2 2" xfId="27792" xr:uid="{D6128831-3C18-42DF-AA5D-16ADB25EBEF1}"/>
    <cellStyle name="40% - Ênfase2 13 3 4 3" xfId="19755" xr:uid="{61F99117-B65A-4D24-A3D1-04CD0F6ED5E0}"/>
    <cellStyle name="40% - Ênfase2 13 3 5" xfId="9233" xr:uid="{6B4F701E-5E15-4563-8F36-8B2F610D3023}"/>
    <cellStyle name="40% - Ênfase2 13 3 5 2" xfId="25777" xr:uid="{53C67D01-E5D6-46DB-A146-DE5E4F0358A2}"/>
    <cellStyle name="40% - Ênfase2 13 3 6" xfId="17735" xr:uid="{EA2D1EA8-42F2-489E-8231-E21164878249}"/>
    <cellStyle name="40% - Ênfase2 13 4" xfId="1994" xr:uid="{018F3826-D8BF-4F3E-AD3E-B9148C5DEB8F}"/>
    <cellStyle name="40% - Ênfase2 13 4 2" xfId="6080" xr:uid="{D0DEA5E5-F94A-4A77-B6D7-C6843B080F6F}"/>
    <cellStyle name="40% - Ênfase2 13 4 2 2" xfId="14357" xr:uid="{FD21ED5B-7D74-4837-B4F2-A649373DDFE4}"/>
    <cellStyle name="40% - Ênfase2 13 4 2 2 2" xfId="30812" xr:uid="{C911104C-F6D1-40E3-9350-2FBEDEE4BBC9}"/>
    <cellStyle name="40% - Ênfase2 13 4 2 3" xfId="22775" xr:uid="{7CC0FF4F-6897-40AF-AA1D-15F4730AA6BC}"/>
    <cellStyle name="40% - Ênfase2 13 4 3" xfId="8080" xr:uid="{AE9CE3AE-F451-47E7-9F39-147C77720411}"/>
    <cellStyle name="40% - Ênfase2 13 4 3 2" xfId="16357" xr:uid="{082B8F15-602A-42D5-AB50-41AD1167FCED}"/>
    <cellStyle name="40% - Ênfase2 13 4 3 2 2" xfId="32812" xr:uid="{AD3A58BC-C3FD-402E-8766-B02D8669C5C2}"/>
    <cellStyle name="40% - Ênfase2 13 4 3 3" xfId="24775" xr:uid="{824AB60E-2A4C-473E-9D01-B48FBC65457F}"/>
    <cellStyle name="40% - Ênfase2 13 4 4" xfId="4047" xr:uid="{16922B4E-51C3-4F45-93F6-26E1D38C516D}"/>
    <cellStyle name="40% - Ênfase2 13 4 4 2" xfId="12324" xr:uid="{EA911201-DC7C-4299-A787-4324BC033173}"/>
    <cellStyle name="40% - Ênfase2 13 4 4 2 2" xfId="28809" xr:uid="{297FEC84-9C7C-42BF-9770-7EE072C299C9}"/>
    <cellStyle name="40% - Ênfase2 13 4 4 3" xfId="20772" xr:uid="{FC110E03-18D4-4717-AB1F-54F24D523053}"/>
    <cellStyle name="40% - Ênfase2 13 4 5" xfId="10275" xr:uid="{33A5E5D5-8B77-4627-8BB9-0400367B0C32}"/>
    <cellStyle name="40% - Ênfase2 13 4 5 2" xfId="26794" xr:uid="{98136450-7C8C-4275-BD3B-9A280FCF09B5}"/>
    <cellStyle name="40% - Ênfase2 13 4 6" xfId="18756" xr:uid="{E8DB81D4-7230-4424-A53C-035B5A1BE97B}"/>
    <cellStyle name="40% - Ênfase2 13 5" xfId="4544" xr:uid="{686D133E-EDE5-4DB0-ABAB-E09AA32C9704}"/>
    <cellStyle name="40% - Ênfase2 13 5 2" xfId="12821" xr:uid="{E2228FCC-E1BA-4615-B7B3-B306F826FB82}"/>
    <cellStyle name="40% - Ênfase2 13 5 2 2" xfId="29305" xr:uid="{C7BE4384-E74C-4700-BF4F-748A934FC5A0}"/>
    <cellStyle name="40% - Ênfase2 13 5 3" xfId="21268" xr:uid="{C2DC8176-6C9E-41AA-AC76-85427B263A8E}"/>
    <cellStyle name="40% - Ênfase2 13 6" xfId="6574" xr:uid="{9DA5B909-5855-4C41-926E-5F70588068D2}"/>
    <cellStyle name="40% - Ênfase2 13 6 2" xfId="14851" xr:uid="{0A2E5034-7A26-48AF-83F7-AB6E54B83248}"/>
    <cellStyle name="40% - Ênfase2 13 6 2 2" xfId="31306" xr:uid="{2ED5D154-D302-4E73-A978-6C4C8DC6EC3C}"/>
    <cellStyle name="40% - Ênfase2 13 6 3" xfId="23269" xr:uid="{25839ECC-A16B-4EA5-90E5-50165D699638}"/>
    <cellStyle name="40% - Ênfase2 13 7" xfId="2497" xr:uid="{C382729C-08DB-4616-957B-5591073945EF}"/>
    <cellStyle name="40% - Ênfase2 13 7 2" xfId="10774" xr:uid="{3C37EEC1-74E6-4533-8601-D5916650411F}"/>
    <cellStyle name="40% - Ênfase2 13 7 2 2" xfId="27290" xr:uid="{44199955-081F-4EE4-8E0E-F052C7B37E97}"/>
    <cellStyle name="40% - Ênfase2 13 7 3" xfId="19253" xr:uid="{574B81FC-9BDF-4A3E-9CE2-CED7836C190D}"/>
    <cellStyle name="40% - Ênfase2 13 8" xfId="8727" xr:uid="{F5ADA79B-D3C3-4565-AC29-89CA2A4E5AF4}"/>
    <cellStyle name="40% - Ênfase2 13 8 2" xfId="25275" xr:uid="{CD2CC1B2-1A54-4CEE-A69E-0AE168ACE820}"/>
    <cellStyle name="40% - Ênfase2 13 9" xfId="17225" xr:uid="{5BC74EFF-DC9F-49E2-89AF-1240B71DC164}"/>
    <cellStyle name="40% - Ênfase2 14" xfId="374" xr:uid="{99CEF98B-B8F3-4326-A416-C57EADA55DE2}"/>
    <cellStyle name="40% - Ênfase2 14 2" xfId="1455" xr:uid="{ABA4C386-2DB8-4F07-980F-2E87E98DDA69}"/>
    <cellStyle name="40% - Ênfase2 14 2 2" xfId="5545" xr:uid="{CAEE0066-127C-4DDC-892B-205E94F53EDD}"/>
    <cellStyle name="40% - Ênfase2 14 2 2 2" xfId="13822" xr:uid="{0F6731BD-E271-45DE-A139-1BAEFED6FCEC}"/>
    <cellStyle name="40% - Ênfase2 14 2 2 2 2" xfId="30301" xr:uid="{745D4841-59D8-4B1A-8099-3AE2005B8AA0}"/>
    <cellStyle name="40% - Ênfase2 14 2 2 3" xfId="22264" xr:uid="{FEBCD027-9CF1-4BD1-9FE6-BB9552B57D8A}"/>
    <cellStyle name="40% - Ênfase2 14 2 3" xfId="7569" xr:uid="{85701A20-193B-4F79-896D-451E71702C07}"/>
    <cellStyle name="40% - Ênfase2 14 2 3 2" xfId="15846" xr:uid="{A83D05A0-F1BA-4A5A-9191-7B1FBB3292DF}"/>
    <cellStyle name="40% - Ênfase2 14 2 3 2 2" xfId="32301" xr:uid="{3180107C-C05A-4F6F-B633-CA0C75921D59}"/>
    <cellStyle name="40% - Ênfase2 14 2 3 3" xfId="24264" xr:uid="{CDC624FB-CC35-43C1-9BB4-07BC3514BB0E}"/>
    <cellStyle name="40% - Ênfase2 14 2 4" xfId="3511" xr:uid="{2882F6EA-46D1-4243-B369-25E6949F4BE2}"/>
    <cellStyle name="40% - Ênfase2 14 2 4 2" xfId="11788" xr:uid="{B9FE31B0-1D61-4748-AB25-73B8079F55E4}"/>
    <cellStyle name="40% - Ênfase2 14 2 4 2 2" xfId="28297" xr:uid="{537FE8AB-78A2-4C53-AAA2-FAAF1D304DB6}"/>
    <cellStyle name="40% - Ênfase2 14 2 4 3" xfId="20260" xr:uid="{3E3B6273-2DBF-40E9-9045-889DC3771F46}"/>
    <cellStyle name="40% - Ênfase2 14 2 5" xfId="9739" xr:uid="{2A1D441D-DC72-4507-9431-E0B96F69557D}"/>
    <cellStyle name="40% - Ênfase2 14 2 5 2" xfId="26282" xr:uid="{A17072B3-FC02-4AC1-9289-73FD5E3F18AC}"/>
    <cellStyle name="40% - Ênfase2 14 2 6" xfId="18243" xr:uid="{3AB83515-5F10-4E0E-8269-818B06F5EAC4}"/>
    <cellStyle name="40% - Ênfase2 14 3" xfId="945" xr:uid="{FF710A8F-F675-46CC-A066-BFF06C01098D}"/>
    <cellStyle name="40% - Ênfase2 14 3 2" xfId="5048" xr:uid="{877DC1F5-9C65-4CAA-9F8F-6970E3C73F94}"/>
    <cellStyle name="40% - Ênfase2 14 3 2 2" xfId="13325" xr:uid="{D8CAE4B0-4ACF-4017-BF89-6C69F722E083}"/>
    <cellStyle name="40% - Ênfase2 14 3 2 2 2" xfId="29805" xr:uid="{990CB32B-5FA0-41B8-ABE8-B9B776AE5D35}"/>
    <cellStyle name="40% - Ênfase2 14 3 2 3" xfId="21768" xr:uid="{3FB1EE56-1CD5-421A-A538-2B738E2F4721}"/>
    <cellStyle name="40% - Ênfase2 14 3 3" xfId="7073" xr:uid="{BA812A2E-6759-4F00-B1CC-8979290B1217}"/>
    <cellStyle name="40% - Ênfase2 14 3 3 2" xfId="15350" xr:uid="{C3143D99-D559-4CED-B28E-496B7E3DB4A4}"/>
    <cellStyle name="40% - Ênfase2 14 3 3 2 2" xfId="31805" xr:uid="{A4632AA6-33C0-4F27-8893-22BA6C6BD320}"/>
    <cellStyle name="40% - Ênfase2 14 3 3 3" xfId="23768" xr:uid="{B1A6B7DE-7B26-4B54-861B-699F6A156DFA}"/>
    <cellStyle name="40% - Ênfase2 14 3 4" xfId="3005" xr:uid="{E3463381-A1BB-40C7-A20D-40B6BE319FC1}"/>
    <cellStyle name="40% - Ênfase2 14 3 4 2" xfId="11282" xr:uid="{8AC40281-4761-4B40-867C-63E2017ACCB6}"/>
    <cellStyle name="40% - Ênfase2 14 3 4 2 2" xfId="27793" xr:uid="{B6E1E257-885E-479A-8B22-2E1EFAC537AC}"/>
    <cellStyle name="40% - Ênfase2 14 3 4 3" xfId="19756" xr:uid="{8C80CA86-CB61-41B2-BFB2-388F1B719B45}"/>
    <cellStyle name="40% - Ênfase2 14 3 5" xfId="9234" xr:uid="{BFE989AA-204B-47E6-A0D2-7D97C838DE38}"/>
    <cellStyle name="40% - Ênfase2 14 3 5 2" xfId="25778" xr:uid="{B03D5619-A41F-4193-A6C8-6EFBD73E3DFA}"/>
    <cellStyle name="40% - Ênfase2 14 3 6" xfId="17736" xr:uid="{8A9ABC9E-0039-4525-9F83-B39ABA320D5D}"/>
    <cellStyle name="40% - Ênfase2 14 4" xfId="1995" xr:uid="{C6A9EA1D-E31C-4849-B66F-979035BA6E3D}"/>
    <cellStyle name="40% - Ênfase2 14 4 2" xfId="6081" xr:uid="{1114AEA6-7712-43C6-A5CA-609338880DA8}"/>
    <cellStyle name="40% - Ênfase2 14 4 2 2" xfId="14358" xr:uid="{EDB10B29-4601-4428-832C-C719A495F5B6}"/>
    <cellStyle name="40% - Ênfase2 14 4 2 2 2" xfId="30813" xr:uid="{385AB33C-EFB2-401C-80C9-B49611CA7137}"/>
    <cellStyle name="40% - Ênfase2 14 4 2 3" xfId="22776" xr:uid="{BC46EA32-2AE0-4C52-8ABA-E141B4BB1C3D}"/>
    <cellStyle name="40% - Ênfase2 14 4 3" xfId="8081" xr:uid="{A241A85C-F194-499B-8BFF-9C7033DDFA9F}"/>
    <cellStyle name="40% - Ênfase2 14 4 3 2" xfId="16358" xr:uid="{521DC823-5FD5-4963-B37B-C00D723687FC}"/>
    <cellStyle name="40% - Ênfase2 14 4 3 2 2" xfId="32813" xr:uid="{0D90724B-157D-4642-9989-51053619EB31}"/>
    <cellStyle name="40% - Ênfase2 14 4 3 3" xfId="24776" xr:uid="{9A8A60FF-4FCB-4392-AA69-ED2ECAA3DB5E}"/>
    <cellStyle name="40% - Ênfase2 14 4 4" xfId="4048" xr:uid="{BCAAEA76-FB9E-4BAF-9893-BEE075116267}"/>
    <cellStyle name="40% - Ênfase2 14 4 4 2" xfId="12325" xr:uid="{E929A613-150A-49AC-A004-146DBFA4ABBD}"/>
    <cellStyle name="40% - Ênfase2 14 4 4 2 2" xfId="28810" xr:uid="{54AE600F-591C-466B-9537-3EAD814728F8}"/>
    <cellStyle name="40% - Ênfase2 14 4 4 3" xfId="20773" xr:uid="{8BEBEE7B-A6E6-48AE-A747-5733D4B5BDB4}"/>
    <cellStyle name="40% - Ênfase2 14 4 5" xfId="10276" xr:uid="{0FDA9B7A-02BD-4D62-AB71-03F01EA8BC3F}"/>
    <cellStyle name="40% - Ênfase2 14 4 5 2" xfId="26795" xr:uid="{777766E5-05CC-4EE2-A068-3D64BAB11C3A}"/>
    <cellStyle name="40% - Ênfase2 14 4 6" xfId="18757" xr:uid="{57AF2776-9EAC-474E-89B3-89CA15910559}"/>
    <cellStyle name="40% - Ênfase2 14 5" xfId="4545" xr:uid="{48262EF1-059B-41D7-9851-2BFF8F2E51D1}"/>
    <cellStyle name="40% - Ênfase2 14 5 2" xfId="12822" xr:uid="{9D5780F5-C2D9-4FD6-9C96-353A1FBF36D3}"/>
    <cellStyle name="40% - Ênfase2 14 5 2 2" xfId="29306" xr:uid="{FBE7D226-61C8-432B-AB2F-D43FE30C81D5}"/>
    <cellStyle name="40% - Ênfase2 14 5 3" xfId="21269" xr:uid="{ADAF92BD-5D53-412E-9648-2E16AAC00CF0}"/>
    <cellStyle name="40% - Ênfase2 14 6" xfId="6575" xr:uid="{B1C8E0F8-7075-470F-AFE7-8D5FB98C93AD}"/>
    <cellStyle name="40% - Ênfase2 14 6 2" xfId="14852" xr:uid="{D707F81B-C0D3-4693-B3E7-0DC44534380F}"/>
    <cellStyle name="40% - Ênfase2 14 6 2 2" xfId="31307" xr:uid="{A444EF45-02DA-4399-BA36-46DC1A9FD0CE}"/>
    <cellStyle name="40% - Ênfase2 14 6 3" xfId="23270" xr:uid="{222ADC62-F9C1-45B2-BDB8-1B908F1F362F}"/>
    <cellStyle name="40% - Ênfase2 14 7" xfId="2498" xr:uid="{E25397FC-41A3-44C5-B88A-02355482D0FF}"/>
    <cellStyle name="40% - Ênfase2 14 7 2" xfId="10775" xr:uid="{DC75B035-CDF5-466C-9B4A-BBD426AC81F3}"/>
    <cellStyle name="40% - Ênfase2 14 7 2 2" xfId="27291" xr:uid="{366BAEA5-A1D4-47FA-8EFD-D26AD0B66017}"/>
    <cellStyle name="40% - Ênfase2 14 7 3" xfId="19254" xr:uid="{1517EE45-314C-4EDB-A50F-D1BC434D3ACE}"/>
    <cellStyle name="40% - Ênfase2 14 8" xfId="8728" xr:uid="{9B7085FE-858E-4953-BF88-BEE7D100638A}"/>
    <cellStyle name="40% - Ênfase2 14 8 2" xfId="25276" xr:uid="{69D60AC6-25A5-4A59-8BFF-AB722775756F}"/>
    <cellStyle name="40% - Ênfase2 14 9" xfId="17226" xr:uid="{13B7A364-9232-4AFD-8626-BDFE9F9BF415}"/>
    <cellStyle name="40% - Ênfase2 15" xfId="92" xr:uid="{41CCD657-D1BA-47D2-A8C3-BCDA4270DE35}"/>
    <cellStyle name="40% - Ênfase2 15 2" xfId="1189" xr:uid="{A39E1830-5184-43EC-94A8-3BAFBBB6B2C1}"/>
    <cellStyle name="40% - Ênfase2 15 2 2" xfId="5280" xr:uid="{01AFECE3-E1C2-4C6E-8B15-A235005D896E}"/>
    <cellStyle name="40% - Ênfase2 15 2 2 2" xfId="13557" xr:uid="{A420A591-5F3F-4DD3-95DA-B2BF4EC77247}"/>
    <cellStyle name="40% - Ênfase2 15 2 2 2 2" xfId="30037" xr:uid="{B73F4693-90BA-42B0-9620-4D587FBA3693}"/>
    <cellStyle name="40% - Ênfase2 15 2 2 3" xfId="22000" xr:uid="{19E9056A-8BA7-451B-973C-F12F4562B9A2}"/>
    <cellStyle name="40% - Ênfase2 15 2 3" xfId="7305" xr:uid="{499E5554-16AA-4427-8547-6F08704E80D1}"/>
    <cellStyle name="40% - Ênfase2 15 2 3 2" xfId="15582" xr:uid="{5871A1F4-6255-4EB2-8EDE-4C9C67E2199E}"/>
    <cellStyle name="40% - Ênfase2 15 2 3 2 2" xfId="32037" xr:uid="{C21282BD-2DE6-47C9-9108-B47035B4E275}"/>
    <cellStyle name="40% - Ênfase2 15 2 3 3" xfId="24000" xr:uid="{225D11D1-BF43-45CD-8CA7-C9E1E08494AA}"/>
    <cellStyle name="40% - Ênfase2 15 2 4" xfId="3245" xr:uid="{39CDCC72-A7F6-47FA-9604-7483B5566C4B}"/>
    <cellStyle name="40% - Ênfase2 15 2 4 2" xfId="11522" xr:uid="{1EF1855E-4B74-4FD1-AF07-D2CF3C4CDD03}"/>
    <cellStyle name="40% - Ênfase2 15 2 4 2 2" xfId="28032" xr:uid="{DDAA013D-A657-4F3F-9730-D2D9EEF38BC3}"/>
    <cellStyle name="40% - Ênfase2 15 2 4 3" xfId="19995" xr:uid="{D5D1B6A3-7EC6-4B75-A492-BFF88324517E}"/>
    <cellStyle name="40% - Ênfase2 15 2 5" xfId="9473" xr:uid="{E2820A48-01D9-43E0-826A-60492EF27647}"/>
    <cellStyle name="40% - Ênfase2 15 2 5 2" xfId="26017" xr:uid="{924B0678-62B6-4E9B-80C8-1B62D759DB3D}"/>
    <cellStyle name="40% - Ênfase2 15 2 6" xfId="17978" xr:uid="{BF99D885-0A36-4FC8-869C-6DC1DA47067D}"/>
    <cellStyle name="40% - Ênfase2 15 3" xfId="679" xr:uid="{CC292D93-DF6A-4C1B-85B9-7C3EBB180C92}"/>
    <cellStyle name="40% - Ênfase2 15 3 2" xfId="4784" xr:uid="{9A1A790D-82D2-46D4-ACB7-0C05C24BAF13}"/>
    <cellStyle name="40% - Ênfase2 15 3 2 2" xfId="13061" xr:uid="{0C8391BD-6FB2-4265-A472-3E38C1D01928}"/>
    <cellStyle name="40% - Ênfase2 15 3 2 2 2" xfId="29541" xr:uid="{A728A6B7-B52E-4ACF-92D7-F02C789EA5B3}"/>
    <cellStyle name="40% - Ênfase2 15 3 2 3" xfId="21504" xr:uid="{B71F0A73-90E3-4BB3-97B9-B98E2DBBD3FA}"/>
    <cellStyle name="40% - Ênfase2 15 3 3" xfId="6809" xr:uid="{A868A225-B182-471D-8415-BECD29C363C4}"/>
    <cellStyle name="40% - Ênfase2 15 3 3 2" xfId="15086" xr:uid="{5217AF4A-452A-442E-BBE0-431F0F75F472}"/>
    <cellStyle name="40% - Ênfase2 15 3 3 2 2" xfId="31541" xr:uid="{0D098D75-CCB2-436B-BC9D-3944ACD1B920}"/>
    <cellStyle name="40% - Ênfase2 15 3 3 3" xfId="23504" xr:uid="{EF037659-AC16-4853-A5E3-C9C37924713B}"/>
    <cellStyle name="40% - Ênfase2 15 3 4" xfId="2739" xr:uid="{CBC11793-94A4-43FD-8AD8-725E34E9AB42}"/>
    <cellStyle name="40% - Ênfase2 15 3 4 2" xfId="11016" xr:uid="{310CD0EC-FA4C-4A65-A962-A440B1363EA0}"/>
    <cellStyle name="40% - Ênfase2 15 3 4 2 2" xfId="27527" xr:uid="{D3F3AA24-8A00-486B-A2A2-44D0614B95DB}"/>
    <cellStyle name="40% - Ênfase2 15 3 4 3" xfId="19490" xr:uid="{A87A4E93-3604-488E-A311-EF05E1605C12}"/>
    <cellStyle name="40% - Ênfase2 15 3 5" xfId="8968" xr:uid="{188E8846-05DF-4DC8-AC5F-3CFA5FBE1DBD}"/>
    <cellStyle name="40% - Ênfase2 15 3 5 2" xfId="25512" xr:uid="{D859B199-DF9C-48C1-8402-A4154AD09195}"/>
    <cellStyle name="40% - Ênfase2 15 3 6" xfId="17470" xr:uid="{D3FF90D8-580E-4960-9997-0203B2E3EEFF}"/>
    <cellStyle name="40% - Ênfase2 15 4" xfId="1730" xr:uid="{CF3BA453-5012-40A8-B09C-894BAF4A15F8}"/>
    <cellStyle name="40% - Ênfase2 15 4 2" xfId="5817" xr:uid="{9424E0EB-AFCF-46CF-B44E-24FB92E9D927}"/>
    <cellStyle name="40% - Ênfase2 15 4 2 2" xfId="14094" xr:uid="{D996B456-7A4A-46D3-BDDE-22DFA5452AA9}"/>
    <cellStyle name="40% - Ênfase2 15 4 2 2 2" xfId="30549" xr:uid="{7B66328B-4A25-43AC-8B68-55A842ECD037}"/>
    <cellStyle name="40% - Ênfase2 15 4 2 3" xfId="22512" xr:uid="{AE477E1C-C18E-41C9-8CA2-63E0A0CF704C}"/>
    <cellStyle name="40% - Ênfase2 15 4 3" xfId="7817" xr:uid="{53A02CFE-6100-4A53-BD13-A20F3D9A2969}"/>
    <cellStyle name="40% - Ênfase2 15 4 3 2" xfId="16094" xr:uid="{ED84F79D-C36A-4564-AA50-9A58BA753DB8}"/>
    <cellStyle name="40% - Ênfase2 15 4 3 2 2" xfId="32549" xr:uid="{A49706BB-EAB2-4192-838D-0380DA92F06E}"/>
    <cellStyle name="40% - Ênfase2 15 4 3 3" xfId="24512" xr:uid="{DFA1D008-7560-4EC6-BC64-3C9405B529CD}"/>
    <cellStyle name="40% - Ênfase2 15 4 4" xfId="3783" xr:uid="{03FA4E23-42B1-42AA-A271-C0CB219BE135}"/>
    <cellStyle name="40% - Ênfase2 15 4 4 2" xfId="12060" xr:uid="{E32BDD63-73AC-4230-96E0-6A5ED94CBC57}"/>
    <cellStyle name="40% - Ênfase2 15 4 4 2 2" xfId="28545" xr:uid="{08CC60E5-C4B5-4DBE-912E-77E39C438214}"/>
    <cellStyle name="40% - Ênfase2 15 4 4 3" xfId="20508" xr:uid="{C6971CB2-BC18-4A2E-8A7E-47BBD0D3973A}"/>
    <cellStyle name="40% - Ênfase2 15 4 5" xfId="10011" xr:uid="{03381369-128E-49AB-8ED2-A23CB8AEBFB4}"/>
    <cellStyle name="40% - Ênfase2 15 4 5 2" xfId="26530" xr:uid="{BA75EEEC-AABF-49D4-ACD5-9EED524B8CC9}"/>
    <cellStyle name="40% - Ênfase2 15 4 6" xfId="18492" xr:uid="{68BA7FBF-8986-455A-A108-B3B574DC7727}"/>
    <cellStyle name="40% - Ênfase2 15 5" xfId="4280" xr:uid="{1C84E36F-03D9-4F54-BE18-F87DE93F808E}"/>
    <cellStyle name="40% - Ênfase2 15 5 2" xfId="12557" xr:uid="{EF095BD7-7171-4E73-87FC-6ABE6AA77E7F}"/>
    <cellStyle name="40% - Ênfase2 15 5 2 2" xfId="29042" xr:uid="{EA874B52-7622-41B4-886A-34B0495D4DD0}"/>
    <cellStyle name="40% - Ênfase2 15 5 3" xfId="21005" xr:uid="{7F298E92-9BEC-4E65-B946-3E8893D6A58B}"/>
    <cellStyle name="40% - Ênfase2 15 6" xfId="6311" xr:uid="{8C5C1963-1F71-489C-8C3B-4EE28C5C2708}"/>
    <cellStyle name="40% - Ênfase2 15 6 2" xfId="14588" xr:uid="{3A7159BF-E961-495F-B08D-DF31416AAB53}"/>
    <cellStyle name="40% - Ênfase2 15 6 2 2" xfId="31043" xr:uid="{10AEA651-3849-44F9-A3A1-95A0F2F6D160}"/>
    <cellStyle name="40% - Ênfase2 15 6 3" xfId="23006" xr:uid="{51BCFC88-762B-4A83-9E1E-8A5E3B685D00}"/>
    <cellStyle name="40% - Ênfase2 15 7" xfId="2231" xr:uid="{CF87035C-3077-4FF2-A3D9-5F99532E818C}"/>
    <cellStyle name="40% - Ênfase2 15 7 2" xfId="10508" xr:uid="{8BD204D5-6F2A-4ECE-9251-867FBB2D8C5E}"/>
    <cellStyle name="40% - Ênfase2 15 7 2 2" xfId="27026" xr:uid="{49A32812-04CA-4600-A5DE-87F41A7E0EF4}"/>
    <cellStyle name="40% - Ênfase2 15 7 3" xfId="18989" xr:uid="{4E872BF0-1824-48E2-9B61-4EDC3783B2FC}"/>
    <cellStyle name="40% - Ênfase2 15 8" xfId="8462" xr:uid="{CCCB4A62-DC73-4526-B491-D10E24288FC2}"/>
    <cellStyle name="40% - Ênfase2 15 8 2" xfId="25011" xr:uid="{73D1BFFA-BE7F-4C4A-8941-4F42D059CCCF}"/>
    <cellStyle name="40% - Ênfase2 15 9" xfId="16960" xr:uid="{F0C32245-FD83-41C1-A7DD-51745EE099D5}"/>
    <cellStyle name="40% - Ênfase2 16" xfId="375" xr:uid="{0C995DEA-18A1-4C9B-87E0-153484CEAB2F}"/>
    <cellStyle name="40% - Ênfase2 16 2" xfId="1456" xr:uid="{17A16DB5-7002-4B9C-AA73-9354587BACEA}"/>
    <cellStyle name="40% - Ênfase2 16 2 2" xfId="5546" xr:uid="{8FF6274F-F377-4B4E-B46E-F9EB9D563E35}"/>
    <cellStyle name="40% - Ênfase2 16 2 2 2" xfId="13823" xr:uid="{8D9464E4-0538-481C-AA4E-256F4D684E7D}"/>
    <cellStyle name="40% - Ênfase2 16 2 2 2 2" xfId="30302" xr:uid="{F04C7ADD-7DB8-42E6-B452-3F97DF4FCF93}"/>
    <cellStyle name="40% - Ênfase2 16 2 2 3" xfId="22265" xr:uid="{BC203BBB-D991-45C9-A4F8-30039398E9EB}"/>
    <cellStyle name="40% - Ênfase2 16 2 3" xfId="7570" xr:uid="{39929333-7B27-4C07-AC0D-F46F0A925F43}"/>
    <cellStyle name="40% - Ênfase2 16 2 3 2" xfId="15847" xr:uid="{AA71D07A-5F0C-4696-9E7F-9F5E1084B851}"/>
    <cellStyle name="40% - Ênfase2 16 2 3 2 2" xfId="32302" xr:uid="{9BA62039-C1DF-4FEC-8332-AAD188F83EC6}"/>
    <cellStyle name="40% - Ênfase2 16 2 3 3" xfId="24265" xr:uid="{62923043-C6FA-4A79-A45A-EDE3C0536E04}"/>
    <cellStyle name="40% - Ênfase2 16 2 4" xfId="3512" xr:uid="{BD75D4A8-355F-416E-A31D-EBE734E1DE56}"/>
    <cellStyle name="40% - Ênfase2 16 2 4 2" xfId="11789" xr:uid="{87268C5F-B7FF-4FA2-A7AC-CEE1A00870B7}"/>
    <cellStyle name="40% - Ênfase2 16 2 4 2 2" xfId="28298" xr:uid="{44FC50BA-FD4D-4CC3-B9E6-8356909528DC}"/>
    <cellStyle name="40% - Ênfase2 16 2 4 3" xfId="20261" xr:uid="{1E1535C9-3650-4C3F-A227-BF6E24A0CE1C}"/>
    <cellStyle name="40% - Ênfase2 16 2 5" xfId="9740" xr:uid="{65EEB230-6995-4131-AABB-A26FB8A5DD69}"/>
    <cellStyle name="40% - Ênfase2 16 2 5 2" xfId="26283" xr:uid="{38A230A3-9678-4547-988C-9984BD48673A}"/>
    <cellStyle name="40% - Ênfase2 16 2 6" xfId="18244" xr:uid="{8E55940D-D3D9-4EDC-9B6D-59342267AA81}"/>
    <cellStyle name="40% - Ênfase2 16 3" xfId="946" xr:uid="{95D67F54-D733-4F5B-BB61-4F3412FB6223}"/>
    <cellStyle name="40% - Ênfase2 16 3 2" xfId="5049" xr:uid="{C6278D2B-C9D3-4012-9E03-1A5E0AE624A0}"/>
    <cellStyle name="40% - Ênfase2 16 3 2 2" xfId="13326" xr:uid="{5DF2314B-86DB-4E47-92D6-6C473B7E022D}"/>
    <cellStyle name="40% - Ênfase2 16 3 2 2 2" xfId="29806" xr:uid="{78A3BF6C-1119-4201-BFDD-F3B23824DCC1}"/>
    <cellStyle name="40% - Ênfase2 16 3 2 3" xfId="21769" xr:uid="{8B4161D9-F913-4186-BD38-ABDA2A60F48D}"/>
    <cellStyle name="40% - Ênfase2 16 3 3" xfId="7074" xr:uid="{A93061FD-6A45-4352-8B6C-BF5FAE6263D8}"/>
    <cellStyle name="40% - Ênfase2 16 3 3 2" xfId="15351" xr:uid="{FCF55FA7-6F13-4907-9EBF-3CB79BC36E01}"/>
    <cellStyle name="40% - Ênfase2 16 3 3 2 2" xfId="31806" xr:uid="{91914524-D18D-41E3-B8A1-CC5DE2846F68}"/>
    <cellStyle name="40% - Ênfase2 16 3 3 3" xfId="23769" xr:uid="{4545D340-3B63-4AB9-BA4F-ACBB5FAECBAB}"/>
    <cellStyle name="40% - Ênfase2 16 3 4" xfId="3006" xr:uid="{D2FB86F5-707C-4937-89E9-0E15733D2EDE}"/>
    <cellStyle name="40% - Ênfase2 16 3 4 2" xfId="11283" xr:uid="{5F8BC0F9-6742-4648-AFE6-84376DDA8536}"/>
    <cellStyle name="40% - Ênfase2 16 3 4 2 2" xfId="27794" xr:uid="{4F89BF88-EB56-45D5-8743-9DDED31344E8}"/>
    <cellStyle name="40% - Ênfase2 16 3 4 3" xfId="19757" xr:uid="{2B577DF3-BBA9-454A-B032-9E7792EC8332}"/>
    <cellStyle name="40% - Ênfase2 16 3 5" xfId="9235" xr:uid="{6CB4B7B8-CD63-4849-B02C-CD7FBBDF72F4}"/>
    <cellStyle name="40% - Ênfase2 16 3 5 2" xfId="25779" xr:uid="{B5BFCD47-EB9B-47E6-B865-A73DCBA5E219}"/>
    <cellStyle name="40% - Ênfase2 16 3 6" xfId="17737" xr:uid="{E2AAC505-7D3B-4331-A9C9-E000848B522D}"/>
    <cellStyle name="40% - Ênfase2 16 4" xfId="1996" xr:uid="{C5A36B2D-EEB5-46CC-B618-2AB5AD92D63A}"/>
    <cellStyle name="40% - Ênfase2 16 4 2" xfId="6082" xr:uid="{5604A74E-B4C9-4194-A894-21DBCDC603A0}"/>
    <cellStyle name="40% - Ênfase2 16 4 2 2" xfId="14359" xr:uid="{FBE39643-6B25-4035-8825-76B01665C533}"/>
    <cellStyle name="40% - Ênfase2 16 4 2 2 2" xfId="30814" xr:uid="{0AB9D435-BEDC-4F30-8B30-A8B30BD59C97}"/>
    <cellStyle name="40% - Ênfase2 16 4 2 3" xfId="22777" xr:uid="{5C82B546-9148-42DA-8FFB-A496BF507573}"/>
    <cellStyle name="40% - Ênfase2 16 4 3" xfId="8082" xr:uid="{0D55BA08-B23A-4291-9D4B-7D067BBF997B}"/>
    <cellStyle name="40% - Ênfase2 16 4 3 2" xfId="16359" xr:uid="{9FE715A5-357A-4EDC-9EFC-65C282C02C0A}"/>
    <cellStyle name="40% - Ênfase2 16 4 3 2 2" xfId="32814" xr:uid="{BCC5974F-CBA4-4D48-96B8-AF9A3E033C92}"/>
    <cellStyle name="40% - Ênfase2 16 4 3 3" xfId="24777" xr:uid="{9C9C58F3-1600-48A7-BE07-FF87C597F3EC}"/>
    <cellStyle name="40% - Ênfase2 16 4 4" xfId="4049" xr:uid="{AD1DA763-8D24-47D4-8DDC-192EDDC01DA3}"/>
    <cellStyle name="40% - Ênfase2 16 4 4 2" xfId="12326" xr:uid="{ACB388E5-76DE-40A8-8E2B-248DEA0DE299}"/>
    <cellStyle name="40% - Ênfase2 16 4 4 2 2" xfId="28811" xr:uid="{4BCABC7D-1D1F-4ECE-BC57-F59805D46AE7}"/>
    <cellStyle name="40% - Ênfase2 16 4 4 3" xfId="20774" xr:uid="{B2196451-DEFE-421D-9528-6F89BA77851D}"/>
    <cellStyle name="40% - Ênfase2 16 4 5" xfId="10277" xr:uid="{316F915D-AB10-4A45-8512-422E3D8E0938}"/>
    <cellStyle name="40% - Ênfase2 16 4 5 2" xfId="26796" xr:uid="{50BCDB70-1D7D-4EA3-8B52-EF4BD97708B8}"/>
    <cellStyle name="40% - Ênfase2 16 4 6" xfId="18758" xr:uid="{06B2C3AD-E39A-45F4-AD26-6DE17FDF3731}"/>
    <cellStyle name="40% - Ênfase2 16 5" xfId="4546" xr:uid="{D9AE636D-4197-4936-98C7-0F5D2FD77468}"/>
    <cellStyle name="40% - Ênfase2 16 5 2" xfId="12823" xr:uid="{FE6B39F6-9F62-4974-BD6A-7C7154089E70}"/>
    <cellStyle name="40% - Ênfase2 16 5 2 2" xfId="29307" xr:uid="{5FB20C0D-B213-4F74-8A03-2D881CB682FD}"/>
    <cellStyle name="40% - Ênfase2 16 5 3" xfId="21270" xr:uid="{F3F56643-9E1D-4086-A4F1-8BE0713C9540}"/>
    <cellStyle name="40% - Ênfase2 16 6" xfId="6576" xr:uid="{B364BB3E-E1D7-4904-B773-0370A2859F62}"/>
    <cellStyle name="40% - Ênfase2 16 6 2" xfId="14853" xr:uid="{C4C595E9-E03B-4B4F-A397-241D675A4571}"/>
    <cellStyle name="40% - Ênfase2 16 6 2 2" xfId="31308" xr:uid="{0466813E-128B-4D22-B98B-EF1E7576BBF4}"/>
    <cellStyle name="40% - Ênfase2 16 6 3" xfId="23271" xr:uid="{48487703-0D30-4086-802A-389EFC7326B0}"/>
    <cellStyle name="40% - Ênfase2 16 7" xfId="2499" xr:uid="{1C44FBC2-1315-4933-8D4F-8D3030E48708}"/>
    <cellStyle name="40% - Ênfase2 16 7 2" xfId="10776" xr:uid="{01FF0F48-7075-4D9D-B287-8FCCEF4D11A7}"/>
    <cellStyle name="40% - Ênfase2 16 7 2 2" xfId="27292" xr:uid="{DBAF9E7B-371A-43BB-AF4E-B4CA55056AA5}"/>
    <cellStyle name="40% - Ênfase2 16 7 3" xfId="19255" xr:uid="{80FD243C-89A2-43B6-A253-7E5ADF2C6FFD}"/>
    <cellStyle name="40% - Ênfase2 16 8" xfId="8729" xr:uid="{26F41AEC-9F5F-466D-B7FF-D397E93A6A96}"/>
    <cellStyle name="40% - Ênfase2 16 8 2" xfId="25277" xr:uid="{8D02B0ED-63C0-468D-9135-8D33E5E92009}"/>
    <cellStyle name="40% - Ênfase2 16 9" xfId="17227" xr:uid="{D696B896-D87D-4084-AC08-585C784B3574}"/>
    <cellStyle name="40% - Ênfase2 17" xfId="377" xr:uid="{C553AE82-13EA-41C7-A5B1-DC5D7E3D211D}"/>
    <cellStyle name="40% - Ênfase2 17 2" xfId="1458" xr:uid="{F3222B12-1F09-4673-9901-C0C25395CFD9}"/>
    <cellStyle name="40% - Ênfase2 17 2 2" xfId="5548" xr:uid="{C23E61CF-286F-4E41-A87C-1A6E76993058}"/>
    <cellStyle name="40% - Ênfase2 17 2 2 2" xfId="13825" xr:uid="{EDC08304-0B13-4E15-9568-F3F493A68CC0}"/>
    <cellStyle name="40% - Ênfase2 17 2 2 2 2" xfId="30304" xr:uid="{232DA26A-140E-48B2-9696-86D92B242CFC}"/>
    <cellStyle name="40% - Ênfase2 17 2 2 3" xfId="22267" xr:uid="{F03976CB-39E8-4A89-A989-4427B9ABC555}"/>
    <cellStyle name="40% - Ênfase2 17 2 3" xfId="7572" xr:uid="{8296164A-0B91-43A1-9A98-B4E5A185BEA5}"/>
    <cellStyle name="40% - Ênfase2 17 2 3 2" xfId="15849" xr:uid="{FC645682-38DF-4B3A-B64D-9E7B46BD72A7}"/>
    <cellStyle name="40% - Ênfase2 17 2 3 2 2" xfId="32304" xr:uid="{07DB07C7-CAA6-469E-AA2E-A8CF24293D78}"/>
    <cellStyle name="40% - Ênfase2 17 2 3 3" xfId="24267" xr:uid="{3C64BA28-4DD9-4C46-A22F-00241BB5AA2F}"/>
    <cellStyle name="40% - Ênfase2 17 2 4" xfId="3514" xr:uid="{15F2D7C6-9521-441F-9F23-1EEE15061152}"/>
    <cellStyle name="40% - Ênfase2 17 2 4 2" xfId="11791" xr:uid="{0A6FE1F9-F5D9-4D6D-A0FC-953D94539B2A}"/>
    <cellStyle name="40% - Ênfase2 17 2 4 2 2" xfId="28300" xr:uid="{62C42866-8C61-4446-95D5-8E371019D128}"/>
    <cellStyle name="40% - Ênfase2 17 2 4 3" xfId="20263" xr:uid="{DCBF2E50-3177-457D-BD21-DB7ECFC85817}"/>
    <cellStyle name="40% - Ênfase2 17 2 5" xfId="9742" xr:uid="{7855EA2A-E9F7-4968-963C-0BD7B294FFE9}"/>
    <cellStyle name="40% - Ênfase2 17 2 5 2" xfId="26285" xr:uid="{1C59E56A-459A-4523-A835-35F56CF8129B}"/>
    <cellStyle name="40% - Ênfase2 17 2 6" xfId="18246" xr:uid="{68AD957D-325F-474B-9774-627404BAA238}"/>
    <cellStyle name="40% - Ênfase2 17 3" xfId="948" xr:uid="{2140EF68-A0B6-4508-8DDB-7F1E7888AE67}"/>
    <cellStyle name="40% - Ênfase2 17 3 2" xfId="5051" xr:uid="{DBB91579-A160-401C-843B-549FEE8AE5D9}"/>
    <cellStyle name="40% - Ênfase2 17 3 2 2" xfId="13328" xr:uid="{9036BCB9-826B-4C15-BD8F-A4DEB5008817}"/>
    <cellStyle name="40% - Ênfase2 17 3 2 2 2" xfId="29808" xr:uid="{322CE68B-846B-48C9-863A-DA05251AF216}"/>
    <cellStyle name="40% - Ênfase2 17 3 2 3" xfId="21771" xr:uid="{49A2AEB3-271A-4750-9C93-80FC4AEDC4CD}"/>
    <cellStyle name="40% - Ênfase2 17 3 3" xfId="7076" xr:uid="{9139F86A-4509-44C9-B053-0896419AC645}"/>
    <cellStyle name="40% - Ênfase2 17 3 3 2" xfId="15353" xr:uid="{67053164-B1DA-4C73-8EDE-1F890C6582F5}"/>
    <cellStyle name="40% - Ênfase2 17 3 3 2 2" xfId="31808" xr:uid="{85A8D346-B672-4F56-BAC6-00262CBE6B97}"/>
    <cellStyle name="40% - Ênfase2 17 3 3 3" xfId="23771" xr:uid="{4502E4D2-8E62-4111-8733-173C574A6327}"/>
    <cellStyle name="40% - Ênfase2 17 3 4" xfId="3008" xr:uid="{371ED035-FB65-49F9-83EB-D7C7E46A8597}"/>
    <cellStyle name="40% - Ênfase2 17 3 4 2" xfId="11285" xr:uid="{E80D6279-6A2B-4926-9CD5-C27C71F41C70}"/>
    <cellStyle name="40% - Ênfase2 17 3 4 2 2" xfId="27796" xr:uid="{6E923668-93CF-4C85-9637-199280354EE0}"/>
    <cellStyle name="40% - Ênfase2 17 3 4 3" xfId="19759" xr:uid="{53534142-D86C-4BE0-BDCF-5F328EF72C05}"/>
    <cellStyle name="40% - Ênfase2 17 3 5" xfId="9237" xr:uid="{CA10C7D7-F9A1-47E8-B5A0-48B472934359}"/>
    <cellStyle name="40% - Ênfase2 17 3 5 2" xfId="25781" xr:uid="{5DCBC1FC-7C18-4671-B1BA-6FAF74BFE121}"/>
    <cellStyle name="40% - Ênfase2 17 3 6" xfId="17739" xr:uid="{E43BA624-1E60-4144-A595-3AD5122E8D4C}"/>
    <cellStyle name="40% - Ênfase2 17 4" xfId="1998" xr:uid="{ADA27031-A3EC-4499-8AF8-55D4B142581D}"/>
    <cellStyle name="40% - Ênfase2 17 4 2" xfId="6084" xr:uid="{893D2B67-D3EA-4675-880E-49093F15D6D9}"/>
    <cellStyle name="40% - Ênfase2 17 4 2 2" xfId="14361" xr:uid="{90CAEC4C-471A-4B75-8FFF-652FECC8D390}"/>
    <cellStyle name="40% - Ênfase2 17 4 2 2 2" xfId="30816" xr:uid="{62D78E10-4EB6-46D2-B98F-A98A6041D89F}"/>
    <cellStyle name="40% - Ênfase2 17 4 2 3" xfId="22779" xr:uid="{10D09FBD-0D23-4190-847C-1AEA0003EA8C}"/>
    <cellStyle name="40% - Ênfase2 17 4 3" xfId="8084" xr:uid="{C3C5DB57-9A74-4541-B2C7-83D6387F721F}"/>
    <cellStyle name="40% - Ênfase2 17 4 3 2" xfId="16361" xr:uid="{37BF5EC9-EA98-4DD8-BA44-269D06A84945}"/>
    <cellStyle name="40% - Ênfase2 17 4 3 2 2" xfId="32816" xr:uid="{F7EECAB0-98F2-4CCF-82B4-1B11E363F578}"/>
    <cellStyle name="40% - Ênfase2 17 4 3 3" xfId="24779" xr:uid="{CE970CED-9FA0-401A-8C37-CB600BDB39DD}"/>
    <cellStyle name="40% - Ênfase2 17 4 4" xfId="4051" xr:uid="{C8D3E1FF-FFB3-4160-9E49-D275F923FCEE}"/>
    <cellStyle name="40% - Ênfase2 17 4 4 2" xfId="12328" xr:uid="{BA10F8C2-5192-4141-BB75-ADA360C44489}"/>
    <cellStyle name="40% - Ênfase2 17 4 4 2 2" xfId="28813" xr:uid="{2DA6D36B-0E80-47A1-BA87-2515482C12AC}"/>
    <cellStyle name="40% - Ênfase2 17 4 4 3" xfId="20776" xr:uid="{56C7D53C-9A65-43A6-A0F6-F61875F63D23}"/>
    <cellStyle name="40% - Ênfase2 17 4 5" xfId="10279" xr:uid="{3AF48732-F37E-4F39-97E2-2E1C4CA4A63C}"/>
    <cellStyle name="40% - Ênfase2 17 4 5 2" xfId="26798" xr:uid="{DF69290A-EFEA-459E-A044-22014170AFE8}"/>
    <cellStyle name="40% - Ênfase2 17 4 6" xfId="18760" xr:uid="{5820B928-4C9B-4BC6-BAA7-B3F0F62F64E1}"/>
    <cellStyle name="40% - Ênfase2 17 5" xfId="4548" xr:uid="{DF709C9E-C3C0-49E9-B519-2A1AE417A75B}"/>
    <cellStyle name="40% - Ênfase2 17 5 2" xfId="12825" xr:uid="{48B2A72B-90BA-4815-A787-815CE8FD808E}"/>
    <cellStyle name="40% - Ênfase2 17 5 2 2" xfId="29309" xr:uid="{6F745AAE-FCC1-4778-9B29-34A96816C5FC}"/>
    <cellStyle name="40% - Ênfase2 17 5 3" xfId="21272" xr:uid="{53D6E4E2-BE71-4F1A-803D-0BDAB2F44668}"/>
    <cellStyle name="40% - Ênfase2 17 6" xfId="6578" xr:uid="{35457E3E-D958-42BF-A546-AA2935997D4A}"/>
    <cellStyle name="40% - Ênfase2 17 6 2" xfId="14855" xr:uid="{1F86F0F9-3BF2-43C6-991B-56F7081D6F92}"/>
    <cellStyle name="40% - Ênfase2 17 6 2 2" xfId="31310" xr:uid="{AF1E06AB-F003-430C-B838-BB849E2B7B10}"/>
    <cellStyle name="40% - Ênfase2 17 6 3" xfId="23273" xr:uid="{5FDAC50F-0DAA-4DEF-9171-FAC6BE71CA3B}"/>
    <cellStyle name="40% - Ênfase2 17 7" xfId="2501" xr:uid="{B7B0F3D9-A548-4A59-B76D-D156CBFF7C85}"/>
    <cellStyle name="40% - Ênfase2 17 7 2" xfId="10778" xr:uid="{A0678969-1BEB-4134-BBBD-DF20D9EA9B87}"/>
    <cellStyle name="40% - Ênfase2 17 7 2 2" xfId="27294" xr:uid="{3D77DF29-AD2A-4B1A-815D-5B80EA0863FF}"/>
    <cellStyle name="40% - Ênfase2 17 7 3" xfId="19257" xr:uid="{C799054F-ACC5-412E-8699-F4C574CBDA07}"/>
    <cellStyle name="40% - Ênfase2 17 8" xfId="8731" xr:uid="{74631B5A-FC56-405A-B848-5326A0E2A03A}"/>
    <cellStyle name="40% - Ênfase2 17 8 2" xfId="25279" xr:uid="{5804A3F1-B8B9-49AB-997C-779E44DA450B}"/>
    <cellStyle name="40% - Ênfase2 17 9" xfId="17229" xr:uid="{624921DE-EAB3-41B8-A86A-12CAEC8BCF2D}"/>
    <cellStyle name="40% - Ênfase2 18" xfId="326" xr:uid="{C985692B-76C1-441B-8353-D1235399C859}"/>
    <cellStyle name="40% - Ênfase2 18 2" xfId="1411" xr:uid="{72AEC835-8399-47D2-AF09-16CDE51F5070}"/>
    <cellStyle name="40% - Ênfase2 18 2 2" xfId="5501" xr:uid="{D4531C5C-EB56-49CA-8398-3AD260052121}"/>
    <cellStyle name="40% - Ênfase2 18 2 2 2" xfId="13778" xr:uid="{B959BBE3-B1E0-46A1-9D63-73FD7A470F87}"/>
    <cellStyle name="40% - Ênfase2 18 2 2 2 2" xfId="30258" xr:uid="{6D906647-5356-49C7-923D-5324E182C038}"/>
    <cellStyle name="40% - Ênfase2 18 2 2 3" xfId="22221" xr:uid="{AC1B58F7-9BDF-4CFD-84EA-86625EA44C6E}"/>
    <cellStyle name="40% - Ênfase2 18 2 3" xfId="7526" xr:uid="{A5D8A73B-0CEF-40EF-B9D7-25BF7AA1F2F9}"/>
    <cellStyle name="40% - Ênfase2 18 2 3 2" xfId="15803" xr:uid="{AEDA8DB7-4222-4DD4-A738-D4F32278458A}"/>
    <cellStyle name="40% - Ênfase2 18 2 3 2 2" xfId="32258" xr:uid="{28B69725-7C60-43EB-9C10-AB9469B0453A}"/>
    <cellStyle name="40% - Ênfase2 18 2 3 3" xfId="24221" xr:uid="{C079606E-09E3-4A64-82A2-4BEA6B6B562F}"/>
    <cellStyle name="40% - Ênfase2 18 2 4" xfId="3467" xr:uid="{BA9BF3B1-94A5-4AA3-8CB5-36C15E11C741}"/>
    <cellStyle name="40% - Ênfase2 18 2 4 2" xfId="11744" xr:uid="{0E64083F-88FE-4B16-AF25-97BE2193838F}"/>
    <cellStyle name="40% - Ênfase2 18 2 4 2 2" xfId="28254" xr:uid="{BED2AF91-6AC7-4DC9-A048-A093B1F55C89}"/>
    <cellStyle name="40% - Ênfase2 18 2 4 3" xfId="20217" xr:uid="{AF8899F5-0412-473B-A18B-D9389C945360}"/>
    <cellStyle name="40% - Ênfase2 18 2 5" xfId="9695" xr:uid="{3472307B-F06D-42F3-A02F-62814D0F5C70}"/>
    <cellStyle name="40% - Ênfase2 18 2 5 2" xfId="26239" xr:uid="{EE45F3B1-AB6A-4D8B-9335-3C60AD94F050}"/>
    <cellStyle name="40% - Ênfase2 18 2 6" xfId="18200" xr:uid="{D32BD553-018E-4D78-B590-D695B1A9B8AB}"/>
    <cellStyle name="40% - Ênfase2 18 3" xfId="902" xr:uid="{FB1F5A63-36A9-4C17-B999-E5AAF1F996FB}"/>
    <cellStyle name="40% - Ênfase2 18 3 2" xfId="5005" xr:uid="{2A1C5DD4-5E64-4014-B3BD-83320C93B784}"/>
    <cellStyle name="40% - Ênfase2 18 3 2 2" xfId="13282" xr:uid="{EB37221B-FC41-4E2D-96FC-69BD2A0A52D7}"/>
    <cellStyle name="40% - Ênfase2 18 3 2 2 2" xfId="29762" xr:uid="{A0334059-6A7B-4730-9CD3-78C76CA220F6}"/>
    <cellStyle name="40% - Ênfase2 18 3 2 3" xfId="21725" xr:uid="{4310D90A-7832-45A4-A3E6-8049E9A21462}"/>
    <cellStyle name="40% - Ênfase2 18 3 3" xfId="7030" xr:uid="{4C743693-9861-4C6D-82F3-6FE404D9D7FC}"/>
    <cellStyle name="40% - Ênfase2 18 3 3 2" xfId="15307" xr:uid="{11FCDC9F-0600-45E3-AF16-A09293CB98DB}"/>
    <cellStyle name="40% - Ênfase2 18 3 3 2 2" xfId="31762" xr:uid="{F7E8CA3A-0DB2-4951-83AA-820E5510B1AA}"/>
    <cellStyle name="40% - Ênfase2 18 3 3 3" xfId="23725" xr:uid="{03754D2E-7AA5-4F80-B4A1-0D2D3AE6A7DD}"/>
    <cellStyle name="40% - Ênfase2 18 3 4" xfId="2962" xr:uid="{B4FC694A-3B82-4F67-884C-1CA0D3863847}"/>
    <cellStyle name="40% - Ênfase2 18 3 4 2" xfId="11239" xr:uid="{98870598-D8E7-4CE5-B08F-C07F6AE8BCDE}"/>
    <cellStyle name="40% - Ênfase2 18 3 4 2 2" xfId="27750" xr:uid="{027CDF48-3B1A-4D21-A786-C58CCA3BD6C0}"/>
    <cellStyle name="40% - Ênfase2 18 3 4 3" xfId="19713" xr:uid="{E06C31B3-59CE-4959-81BA-6BE880829D96}"/>
    <cellStyle name="40% - Ênfase2 18 3 5" xfId="9191" xr:uid="{32D8EA83-78B5-431A-93ED-1E4577CABB87}"/>
    <cellStyle name="40% - Ênfase2 18 3 5 2" xfId="25735" xr:uid="{3125B17C-077E-4194-B72D-80E283945434}"/>
    <cellStyle name="40% - Ênfase2 18 3 6" xfId="17693" xr:uid="{A8702508-E7C9-40A9-8AB3-56C40CBFEBCE}"/>
    <cellStyle name="40% - Ênfase2 18 4" xfId="1952" xr:uid="{931D0DBC-54EE-4DAC-9F0A-FBE1AF78B1E0}"/>
    <cellStyle name="40% - Ênfase2 18 4 2" xfId="6038" xr:uid="{D2ACA2B2-A5D5-40C6-B630-008C9B6EFB8B}"/>
    <cellStyle name="40% - Ênfase2 18 4 2 2" xfId="14315" xr:uid="{844B481A-2D36-46E9-9ABB-E5F650FDB099}"/>
    <cellStyle name="40% - Ênfase2 18 4 2 2 2" xfId="30770" xr:uid="{925FB81A-E251-4A3A-B88B-B3C0EFD31713}"/>
    <cellStyle name="40% - Ênfase2 18 4 2 3" xfId="22733" xr:uid="{2B00F1B8-7CA1-40E0-A38D-6CD851B47C2F}"/>
    <cellStyle name="40% - Ênfase2 18 4 3" xfId="8038" xr:uid="{C23D4C44-831D-4BEA-BA07-1191D08C9665}"/>
    <cellStyle name="40% - Ênfase2 18 4 3 2" xfId="16315" xr:uid="{F22AA99C-8D7A-4DD6-A53A-F7D3B6C1D45A}"/>
    <cellStyle name="40% - Ênfase2 18 4 3 2 2" xfId="32770" xr:uid="{E86E6B7C-D365-4A9A-9948-D87A7266E586}"/>
    <cellStyle name="40% - Ênfase2 18 4 3 3" xfId="24733" xr:uid="{08A698AD-E306-4130-A3D4-DCF5657B4945}"/>
    <cellStyle name="40% - Ênfase2 18 4 4" xfId="4005" xr:uid="{9C8B9131-63F6-41A0-80EB-793296410516}"/>
    <cellStyle name="40% - Ênfase2 18 4 4 2" xfId="12282" xr:uid="{93A9B86C-2FCC-4BF6-815F-565E02CB6799}"/>
    <cellStyle name="40% - Ênfase2 18 4 4 2 2" xfId="28767" xr:uid="{38FC0E89-4BC0-48EA-BAE0-30189C73A053}"/>
    <cellStyle name="40% - Ênfase2 18 4 4 3" xfId="20730" xr:uid="{9F5518EA-B658-4484-A4EA-310A24D72F88}"/>
    <cellStyle name="40% - Ênfase2 18 4 5" xfId="10233" xr:uid="{E23136B6-808A-40BD-9641-C3AD0214B090}"/>
    <cellStyle name="40% - Ênfase2 18 4 5 2" xfId="26752" xr:uid="{99BA0CF0-71A4-4986-9135-32CDCF5D8249}"/>
    <cellStyle name="40% - Ênfase2 18 4 6" xfId="18714" xr:uid="{B29EFA57-01F7-4B2A-B1DD-94B0083D88D1}"/>
    <cellStyle name="40% - Ênfase2 18 5" xfId="4501" xr:uid="{CD0E40BF-F0FD-4D77-B9AC-F38C4C7A07D6}"/>
    <cellStyle name="40% - Ênfase2 18 5 2" xfId="12778" xr:uid="{6C0A869B-F10E-4A69-A22D-C1BC7F447EB4}"/>
    <cellStyle name="40% - Ênfase2 18 5 2 2" xfId="29263" xr:uid="{7AC63341-1966-48C6-BFAD-E421E89A440C}"/>
    <cellStyle name="40% - Ênfase2 18 5 3" xfId="21226" xr:uid="{2EA1D6CA-943F-4594-8BC8-6F504BF2495F}"/>
    <cellStyle name="40% - Ênfase2 18 6" xfId="6532" xr:uid="{099F96AA-C95A-4ECB-9F34-7E39BE9BF1E2}"/>
    <cellStyle name="40% - Ênfase2 18 6 2" xfId="14809" xr:uid="{960CD495-31C8-4DF3-A629-74DDB16FC56A}"/>
    <cellStyle name="40% - Ênfase2 18 6 2 2" xfId="31264" xr:uid="{8648C6DC-798C-4AC9-9803-156898138F58}"/>
    <cellStyle name="40% - Ênfase2 18 6 3" xfId="23227" xr:uid="{E2B2FF1D-00F7-47DD-841D-023142495722}"/>
    <cellStyle name="40% - Ênfase2 18 7" xfId="2453" xr:uid="{383543FC-20FC-44FE-81C6-25CE5601338F}"/>
    <cellStyle name="40% - Ênfase2 18 7 2" xfId="10730" xr:uid="{E267F261-D556-4BC4-AF34-04E8F6BD97A0}"/>
    <cellStyle name="40% - Ênfase2 18 7 2 2" xfId="27248" xr:uid="{2187A04D-746C-4D83-A27F-30ECDBEAFD64}"/>
    <cellStyle name="40% - Ênfase2 18 7 3" xfId="19211" xr:uid="{45AA885B-C6BC-4DD4-9AEB-534AC58BFCDC}"/>
    <cellStyle name="40% - Ênfase2 18 8" xfId="8684" xr:uid="{763BB372-300B-455D-9B6D-539189973F81}"/>
    <cellStyle name="40% - Ênfase2 18 8 2" xfId="25233" xr:uid="{A45942DF-AFB4-4B8B-B3BD-582D71EE4A74}"/>
    <cellStyle name="40% - Ênfase2 18 9" xfId="17183" xr:uid="{7D070973-94D6-4D60-BDB0-24E55B81E6FE}"/>
    <cellStyle name="40% - Ênfase2 19" xfId="380" xr:uid="{4AE08363-66F9-4F6E-883E-62F011C9D959}"/>
    <cellStyle name="40% - Ênfase2 19 2" xfId="1460" xr:uid="{555BDCB5-71AA-4138-991C-81653FC33204}"/>
    <cellStyle name="40% - Ênfase2 19 2 2" xfId="5550" xr:uid="{F33FE38A-E6A2-4C47-8A8E-8939DC7974B3}"/>
    <cellStyle name="40% - Ênfase2 19 2 2 2" xfId="13827" xr:uid="{042D992F-F850-48BE-8717-42DFF3B3449A}"/>
    <cellStyle name="40% - Ênfase2 19 2 2 2 2" xfId="30306" xr:uid="{32DA19FD-DE14-4182-A421-1B5207038D01}"/>
    <cellStyle name="40% - Ênfase2 19 2 2 3" xfId="22269" xr:uid="{FBD9295B-99CF-4B08-8725-E783FB4C3326}"/>
    <cellStyle name="40% - Ênfase2 19 2 3" xfId="7574" xr:uid="{0B4103B7-CF03-4459-B012-A5EDEC1761CA}"/>
    <cellStyle name="40% - Ênfase2 19 2 3 2" xfId="15851" xr:uid="{C53F775F-0E87-4378-BBE0-2E05A7749346}"/>
    <cellStyle name="40% - Ênfase2 19 2 3 2 2" xfId="32306" xr:uid="{72F80E49-D33D-492E-BC3A-E9E16ED3219B}"/>
    <cellStyle name="40% - Ênfase2 19 2 3 3" xfId="24269" xr:uid="{E73E21CA-CF04-4BDB-9411-3A230FC553BA}"/>
    <cellStyle name="40% - Ênfase2 19 2 4" xfId="3516" xr:uid="{470ACE0C-C8BD-4B6A-A1FB-314F1E353458}"/>
    <cellStyle name="40% - Ênfase2 19 2 4 2" xfId="11793" xr:uid="{40B90071-D408-429F-9138-A775E766BF58}"/>
    <cellStyle name="40% - Ênfase2 19 2 4 2 2" xfId="28302" xr:uid="{FB7D0367-C87F-4C27-A06A-B3FAE29A8379}"/>
    <cellStyle name="40% - Ênfase2 19 2 4 3" xfId="20265" xr:uid="{A1C4C071-5BF7-4E29-80E5-CB00B33CD8EE}"/>
    <cellStyle name="40% - Ênfase2 19 2 5" xfId="9744" xr:uid="{297C1F2F-BD95-4422-B839-47C2CF7D3B2A}"/>
    <cellStyle name="40% - Ênfase2 19 2 5 2" xfId="26287" xr:uid="{88183621-9BBA-402C-B76E-F7AC99E7D297}"/>
    <cellStyle name="40% - Ênfase2 19 2 6" xfId="18248" xr:uid="{7710DB94-8A74-45A0-AE2E-A82A3FC0CBD7}"/>
    <cellStyle name="40% - Ênfase2 19 3" xfId="950" xr:uid="{8CE4B9D3-BA7F-452C-8365-28A1E799A64A}"/>
    <cellStyle name="40% - Ênfase2 19 3 2" xfId="5053" xr:uid="{1CE2BFB3-1B49-4D40-B544-B07F44E2606E}"/>
    <cellStyle name="40% - Ênfase2 19 3 2 2" xfId="13330" xr:uid="{158C5B7F-DC9B-4065-9728-329E42DDD07E}"/>
    <cellStyle name="40% - Ênfase2 19 3 2 2 2" xfId="29810" xr:uid="{7D89C548-4578-45DC-BE58-BD1CDF79EDD4}"/>
    <cellStyle name="40% - Ênfase2 19 3 2 3" xfId="21773" xr:uid="{DDF2846E-BC75-499A-82D9-9C4782116EB5}"/>
    <cellStyle name="40% - Ênfase2 19 3 3" xfId="7078" xr:uid="{B55A2F35-6732-4EFF-9C8B-A324CBDD30F7}"/>
    <cellStyle name="40% - Ênfase2 19 3 3 2" xfId="15355" xr:uid="{9CF871E0-BF04-4B4D-97FB-48ACBF6E17F9}"/>
    <cellStyle name="40% - Ênfase2 19 3 3 2 2" xfId="31810" xr:uid="{0952DCD1-D8D7-491C-9F53-32DCB855A360}"/>
    <cellStyle name="40% - Ênfase2 19 3 3 3" xfId="23773" xr:uid="{91880586-AF3E-4393-9BC6-7DC347FD1E61}"/>
    <cellStyle name="40% - Ênfase2 19 3 4" xfId="3010" xr:uid="{E3AD00F4-8DC9-4D95-BCAF-494BEB1C6D57}"/>
    <cellStyle name="40% - Ênfase2 19 3 4 2" xfId="11287" xr:uid="{900E2369-447A-4BA9-B2BF-59A747C486E6}"/>
    <cellStyle name="40% - Ênfase2 19 3 4 2 2" xfId="27798" xr:uid="{34A4B870-EE6E-4EF6-8D55-F27696325FFF}"/>
    <cellStyle name="40% - Ênfase2 19 3 4 3" xfId="19761" xr:uid="{B41C19B1-ED3B-4429-8959-A1CE1FED4691}"/>
    <cellStyle name="40% - Ênfase2 19 3 5" xfId="9239" xr:uid="{BAB1E551-A343-439D-A32C-2486A2B8CE11}"/>
    <cellStyle name="40% - Ênfase2 19 3 5 2" xfId="25783" xr:uid="{EE2A194E-303B-4DE7-B7C9-8A1B5094CD71}"/>
    <cellStyle name="40% - Ênfase2 19 3 6" xfId="17741" xr:uid="{CD6832FF-C491-4184-8B1D-CCEC55BD72EC}"/>
    <cellStyle name="40% - Ênfase2 19 4" xfId="2000" xr:uid="{C2F55463-82CB-4D7B-8608-39828D305EE4}"/>
    <cellStyle name="40% - Ênfase2 19 4 2" xfId="6086" xr:uid="{8C4BD631-8EE7-49C6-A155-FD160377746B}"/>
    <cellStyle name="40% - Ênfase2 19 4 2 2" xfId="14363" xr:uid="{6025F7FF-B2A6-4E87-A1C6-4A44BA43E919}"/>
    <cellStyle name="40% - Ênfase2 19 4 2 2 2" xfId="30818" xr:uid="{5AF2FAAD-43CA-4AF6-AE32-1144A2C7FDAD}"/>
    <cellStyle name="40% - Ênfase2 19 4 2 3" xfId="22781" xr:uid="{56CB1A54-440F-4BD6-A1A2-5CB1E9D3FEF5}"/>
    <cellStyle name="40% - Ênfase2 19 4 3" xfId="8086" xr:uid="{EB46CAC2-9206-4DE7-9857-8558F1F9693C}"/>
    <cellStyle name="40% - Ênfase2 19 4 3 2" xfId="16363" xr:uid="{DBA8D31D-FC63-4E16-AC0F-BC95D7B3C8F5}"/>
    <cellStyle name="40% - Ênfase2 19 4 3 2 2" xfId="32818" xr:uid="{0106D3CF-11AF-4327-86EE-D1DB69B4F606}"/>
    <cellStyle name="40% - Ênfase2 19 4 3 3" xfId="24781" xr:uid="{0845EE1B-BE6D-4BE9-BF08-D473166ED5B8}"/>
    <cellStyle name="40% - Ênfase2 19 4 4" xfId="4053" xr:uid="{90B53A03-191A-4B21-A449-D92CE05ED951}"/>
    <cellStyle name="40% - Ênfase2 19 4 4 2" xfId="12330" xr:uid="{C249B529-78D2-449D-9F32-55BC676CA788}"/>
    <cellStyle name="40% - Ênfase2 19 4 4 2 2" xfId="28815" xr:uid="{3F0954D3-91A7-4164-A306-0FED3324C622}"/>
    <cellStyle name="40% - Ênfase2 19 4 4 3" xfId="20778" xr:uid="{E448946B-65E3-4C18-AD8F-A75D46242B7C}"/>
    <cellStyle name="40% - Ênfase2 19 4 5" xfId="10281" xr:uid="{FF948889-926A-4AC9-96EE-AE5E2286DD19}"/>
    <cellStyle name="40% - Ênfase2 19 4 5 2" xfId="26800" xr:uid="{6D8B2359-DFBB-4B7C-8347-BF130561B033}"/>
    <cellStyle name="40% - Ênfase2 19 4 6" xfId="18762" xr:uid="{C8F3B5C1-08AB-4A0E-8617-DF21927418F9}"/>
    <cellStyle name="40% - Ênfase2 19 5" xfId="4550" xr:uid="{D09870D2-B8AA-4805-83E5-B70CB1FB4079}"/>
    <cellStyle name="40% - Ênfase2 19 5 2" xfId="12827" xr:uid="{15558CCC-0A60-457B-AE88-4000C068CAB1}"/>
    <cellStyle name="40% - Ênfase2 19 5 2 2" xfId="29311" xr:uid="{19C41BEA-7A90-4BE5-9DB5-1270C3A1E523}"/>
    <cellStyle name="40% - Ênfase2 19 5 3" xfId="21274" xr:uid="{DF9EEA86-6F30-43D7-B7BE-F619E6E47DA3}"/>
    <cellStyle name="40% - Ênfase2 19 6" xfId="6580" xr:uid="{03F2D0D0-F25F-48DA-BB2F-95763E1DCA81}"/>
    <cellStyle name="40% - Ênfase2 19 6 2" xfId="14857" xr:uid="{D476AADA-F3CD-44AD-AA3F-7FED7CB861C8}"/>
    <cellStyle name="40% - Ênfase2 19 6 2 2" xfId="31312" xr:uid="{758F9721-7050-40AC-96C9-FFCFCFC229D1}"/>
    <cellStyle name="40% - Ênfase2 19 6 3" xfId="23275" xr:uid="{2B420E43-96FF-4914-8F35-3AC9CAC1BB29}"/>
    <cellStyle name="40% - Ênfase2 19 7" xfId="2503" xr:uid="{2BFEA9F0-F68B-48AF-A6A0-2540F212A024}"/>
    <cellStyle name="40% - Ênfase2 19 7 2" xfId="10780" xr:uid="{CDA8A1FE-9C9C-479E-B648-772722E3157B}"/>
    <cellStyle name="40% - Ênfase2 19 7 2 2" xfId="27296" xr:uid="{ACACD5F1-9D4A-4DE8-B80E-1477A28D8D58}"/>
    <cellStyle name="40% - Ênfase2 19 7 3" xfId="19259" xr:uid="{CE31164C-92B8-4E71-B4BE-F45A4858AC22}"/>
    <cellStyle name="40% - Ênfase2 19 8" xfId="8733" xr:uid="{589FA1AC-9C3B-4284-B51E-352E302B9C40}"/>
    <cellStyle name="40% - Ênfase2 19 8 2" xfId="25281" xr:uid="{750C0767-181B-493B-97CA-D93D4A34E93B}"/>
    <cellStyle name="40% - Ênfase2 19 9" xfId="17231" xr:uid="{AFC57E0D-3BB4-49C4-A9D8-C7B75BD3B873}"/>
    <cellStyle name="40% - Ênfase2 2" xfId="382" xr:uid="{E5E11156-B6FD-4A7B-9A30-43F7C056C635}"/>
    <cellStyle name="40% - Ênfase2 2 10" xfId="17233" xr:uid="{CC911E2C-17D4-41AC-BAC3-4A10E00190E2}"/>
    <cellStyle name="40% - Ênfase2 2 2" xfId="384" xr:uid="{1F7D8AAD-C103-4F7C-B346-05CE383882E0}"/>
    <cellStyle name="40% - Ênfase2 2 2 2" xfId="1464" xr:uid="{1EF20D64-DCB5-4F5D-9DD0-947890B5BBB1}"/>
    <cellStyle name="40% - Ênfase2 2 2 2 2" xfId="5554" xr:uid="{0EA80877-37E2-4201-A6CD-74C810B434DD}"/>
    <cellStyle name="40% - Ênfase2 2 2 2 2 2" xfId="13831" xr:uid="{24D70C1C-9BB8-44B2-B7EC-10E345CD7F34}"/>
    <cellStyle name="40% - Ênfase2 2 2 2 2 2 2" xfId="30310" xr:uid="{51F7D663-832A-43E3-AAD0-D85324907B3D}"/>
    <cellStyle name="40% - Ênfase2 2 2 2 2 3" xfId="22273" xr:uid="{99423F3D-7EC3-48DA-942C-C4FE4A2AD32A}"/>
    <cellStyle name="40% - Ênfase2 2 2 2 3" xfId="7578" xr:uid="{D506A35F-47BF-4F30-B9E2-F39238911C6F}"/>
    <cellStyle name="40% - Ênfase2 2 2 2 3 2" xfId="15855" xr:uid="{357BDACF-62A6-4E55-ADAE-AD66AC555E5D}"/>
    <cellStyle name="40% - Ênfase2 2 2 2 3 2 2" xfId="32310" xr:uid="{A1A53604-FD40-4855-867B-927B9AA21692}"/>
    <cellStyle name="40% - Ênfase2 2 2 2 3 3" xfId="24273" xr:uid="{380C32EB-BF39-4647-8552-068A673C9344}"/>
    <cellStyle name="40% - Ênfase2 2 2 2 4" xfId="3520" xr:uid="{6D625D81-CB8D-4BB0-A27A-2B5E8CD67D28}"/>
    <cellStyle name="40% - Ênfase2 2 2 2 4 2" xfId="11797" xr:uid="{3CB466C0-753A-49F5-A23C-CEDF577580AD}"/>
    <cellStyle name="40% - Ênfase2 2 2 2 4 2 2" xfId="28306" xr:uid="{DBAE52E0-EE2F-4CD1-AAE4-A46F3D29E285}"/>
    <cellStyle name="40% - Ênfase2 2 2 2 4 3" xfId="20269" xr:uid="{9C2253F6-BD58-414F-8591-B8B9AF4C33F9}"/>
    <cellStyle name="40% - Ênfase2 2 2 2 5" xfId="9748" xr:uid="{0CCC88F2-CA5B-4951-B6BA-F76068E820C8}"/>
    <cellStyle name="40% - Ênfase2 2 2 2 5 2" xfId="26291" xr:uid="{A5BC4145-2327-4206-ADDD-0FDD59408526}"/>
    <cellStyle name="40% - Ênfase2 2 2 2 6" xfId="18252" xr:uid="{CC289CDA-816F-4795-A97B-933AF6D9372F}"/>
    <cellStyle name="40% - Ênfase2 2 2 3" xfId="954" xr:uid="{89B47F30-3554-4774-8BC9-3FC12335B8C7}"/>
    <cellStyle name="40% - Ênfase2 2 2 3 2" xfId="5057" xr:uid="{8C9AD93C-67BC-4613-8069-DD2C549C8540}"/>
    <cellStyle name="40% - Ênfase2 2 2 3 2 2" xfId="13334" xr:uid="{14ECFBC6-A334-4EAF-8295-7834F8BD85B5}"/>
    <cellStyle name="40% - Ênfase2 2 2 3 2 2 2" xfId="29814" xr:uid="{C12DC77A-4FD9-4EC0-A52B-B9E870361544}"/>
    <cellStyle name="40% - Ênfase2 2 2 3 2 3" xfId="21777" xr:uid="{1DF32F58-2EE9-4A62-A3F1-4160C0D4BE34}"/>
    <cellStyle name="40% - Ênfase2 2 2 3 3" xfId="7082" xr:uid="{2C076EE9-C03A-494A-98BB-6BFCDD0A7792}"/>
    <cellStyle name="40% - Ênfase2 2 2 3 3 2" xfId="15359" xr:uid="{C64D5450-8766-4574-A110-BF954620F257}"/>
    <cellStyle name="40% - Ênfase2 2 2 3 3 2 2" xfId="31814" xr:uid="{C6352B95-0CBC-4137-8CCF-0B4CE10987D7}"/>
    <cellStyle name="40% - Ênfase2 2 2 3 3 3" xfId="23777" xr:uid="{F5D85AD5-BD0E-42E3-AECE-76B240A98693}"/>
    <cellStyle name="40% - Ênfase2 2 2 3 4" xfId="3014" xr:uid="{A09FF8D5-341B-486A-96F6-35AC1D518122}"/>
    <cellStyle name="40% - Ênfase2 2 2 3 4 2" xfId="11291" xr:uid="{EDA4634C-7455-42AD-AD0C-A84310036C4E}"/>
    <cellStyle name="40% - Ênfase2 2 2 3 4 2 2" xfId="27802" xr:uid="{57E95F99-00D3-4585-B5F9-F64A7D7B5894}"/>
    <cellStyle name="40% - Ênfase2 2 2 3 4 3" xfId="19765" xr:uid="{E02A7BC0-BA5B-460A-8D6B-6193481A80D6}"/>
    <cellStyle name="40% - Ênfase2 2 2 3 5" xfId="9243" xr:uid="{0BEF1B93-75C4-4ED1-AE36-74B99D5D5EA8}"/>
    <cellStyle name="40% - Ênfase2 2 2 3 5 2" xfId="25787" xr:uid="{2B2F01D7-D153-455A-8907-180606722CED}"/>
    <cellStyle name="40% - Ênfase2 2 2 3 6" xfId="17745" xr:uid="{CBDA8122-CF58-438D-AD73-263F6AEDD5B7}"/>
    <cellStyle name="40% - Ênfase2 2 2 4" xfId="2004" xr:uid="{43B0230F-B876-4141-9E50-C5B8EF8DD358}"/>
    <cellStyle name="40% - Ênfase2 2 2 4 2" xfId="6090" xr:uid="{FEB46250-3A5B-4D2A-9E58-A02BDFDFDC8A}"/>
    <cellStyle name="40% - Ênfase2 2 2 4 2 2" xfId="14367" xr:uid="{CCE1CA42-4110-4639-B564-C250B5976991}"/>
    <cellStyle name="40% - Ênfase2 2 2 4 2 2 2" xfId="30822" xr:uid="{77392E64-9F37-4380-91A6-3D50BDA4EC92}"/>
    <cellStyle name="40% - Ênfase2 2 2 4 2 3" xfId="22785" xr:uid="{60CDCB21-53C0-4E89-869B-5E1133F74626}"/>
    <cellStyle name="40% - Ênfase2 2 2 4 3" xfId="8090" xr:uid="{97152B08-5683-4B6B-A24C-224C6BFCA458}"/>
    <cellStyle name="40% - Ênfase2 2 2 4 3 2" xfId="16367" xr:uid="{5ECE2F3B-4FA4-405F-8A9E-0C1F31CFDE14}"/>
    <cellStyle name="40% - Ênfase2 2 2 4 3 2 2" xfId="32822" xr:uid="{7BB40C8A-EDA9-491A-ADC7-2F48C486BDCC}"/>
    <cellStyle name="40% - Ênfase2 2 2 4 3 3" xfId="24785" xr:uid="{8153D782-B010-40EA-89DC-C0182B048048}"/>
    <cellStyle name="40% - Ênfase2 2 2 4 4" xfId="4057" xr:uid="{9C5D4196-FF36-4925-B859-AA21CC6EB9DE}"/>
    <cellStyle name="40% - Ênfase2 2 2 4 4 2" xfId="12334" xr:uid="{EC36CC17-845D-41E0-9744-97F47CCC850D}"/>
    <cellStyle name="40% - Ênfase2 2 2 4 4 2 2" xfId="28819" xr:uid="{B03CBDED-B53F-4B5E-A7F1-C82F0E189544}"/>
    <cellStyle name="40% - Ênfase2 2 2 4 4 3" xfId="20782" xr:uid="{4BBBE1FD-4D04-49D8-8DEE-7CEE3C464D8E}"/>
    <cellStyle name="40% - Ênfase2 2 2 4 5" xfId="10285" xr:uid="{6B0A8456-539D-4B72-8141-80DAA1478EF7}"/>
    <cellStyle name="40% - Ênfase2 2 2 4 5 2" xfId="26804" xr:uid="{49C40E57-E343-4653-B242-49CDFCC71E80}"/>
    <cellStyle name="40% - Ênfase2 2 2 4 6" xfId="18766" xr:uid="{B28794EA-AABA-46E1-9D22-46CEC645D6CA}"/>
    <cellStyle name="40% - Ênfase2 2 2 5" xfId="4554" xr:uid="{653842FD-9D47-4B7F-8994-2D61B0CA001A}"/>
    <cellStyle name="40% - Ênfase2 2 2 5 2" xfId="12831" xr:uid="{469485B2-1DA4-4186-BF17-7E8CC10C6D6F}"/>
    <cellStyle name="40% - Ênfase2 2 2 5 2 2" xfId="29315" xr:uid="{FA8D4B97-AF09-43AE-A513-2DA31CFB6978}"/>
    <cellStyle name="40% - Ênfase2 2 2 5 3" xfId="21278" xr:uid="{A7399CAC-6FF6-4F4F-9B3B-3FEF14C2BF51}"/>
    <cellStyle name="40% - Ênfase2 2 2 6" xfId="6584" xr:uid="{5EB9CD4E-0E21-412D-8512-7AAFDBF92E7D}"/>
    <cellStyle name="40% - Ênfase2 2 2 6 2" xfId="14861" xr:uid="{BA917CA1-FBEE-4C68-B50D-2452B08E1BF8}"/>
    <cellStyle name="40% - Ênfase2 2 2 6 2 2" xfId="31316" xr:uid="{5C184EC5-B1E7-4156-AADD-6C10673AB57A}"/>
    <cellStyle name="40% - Ênfase2 2 2 6 3" xfId="23279" xr:uid="{5B3A1F7F-EBDF-4439-B460-7F202522ADA0}"/>
    <cellStyle name="40% - Ênfase2 2 2 7" xfId="2507" xr:uid="{B8D45F5C-F75F-42D1-934E-9BDF7AD54220}"/>
    <cellStyle name="40% - Ênfase2 2 2 7 2" xfId="10784" xr:uid="{C0CBEEE2-8510-407E-B90F-F4EB7FEB7AD0}"/>
    <cellStyle name="40% - Ênfase2 2 2 7 2 2" xfId="27300" xr:uid="{032046D1-2199-45EA-B394-6A726A49A718}"/>
    <cellStyle name="40% - Ênfase2 2 2 7 3" xfId="19263" xr:uid="{EA55EF9D-5A5E-412F-A0F2-A8A2FF2E1557}"/>
    <cellStyle name="40% - Ênfase2 2 2 8" xfId="8737" xr:uid="{D77CA349-129D-4D01-8576-76F196CEA1C8}"/>
    <cellStyle name="40% - Ênfase2 2 2 8 2" xfId="25285" xr:uid="{0C356311-FA6D-43DA-9996-1A8105E19F90}"/>
    <cellStyle name="40% - Ênfase2 2 2 9" xfId="17235" xr:uid="{FE7D335B-13D1-4C00-8EBB-DF3672B7F12C}"/>
    <cellStyle name="40% - Ênfase2 2 3" xfId="1462" xr:uid="{3C4E90BC-7D1E-47A8-9843-3EE5ECDF0D2A}"/>
    <cellStyle name="40% - Ênfase2 2 3 2" xfId="5552" xr:uid="{9F19D7B2-461E-41A8-8481-85A8D709EC1E}"/>
    <cellStyle name="40% - Ênfase2 2 3 2 2" xfId="13829" xr:uid="{C4AE72AE-D135-4521-80C5-15F76A1984AC}"/>
    <cellStyle name="40% - Ênfase2 2 3 2 2 2" xfId="30308" xr:uid="{9981F907-50B0-4D17-8BB4-0DC6C707B31C}"/>
    <cellStyle name="40% - Ênfase2 2 3 2 3" xfId="22271" xr:uid="{1422D0C9-7C4A-45AA-AF26-23550ED01C37}"/>
    <cellStyle name="40% - Ênfase2 2 3 3" xfId="7576" xr:uid="{2A687F51-8DF2-4C3A-BD98-333E0EC4D20F}"/>
    <cellStyle name="40% - Ênfase2 2 3 3 2" xfId="15853" xr:uid="{D15AE988-6220-48B2-8A8D-15BC66735945}"/>
    <cellStyle name="40% - Ênfase2 2 3 3 2 2" xfId="32308" xr:uid="{E77B6363-23AD-47BC-809A-87E1E333B1CE}"/>
    <cellStyle name="40% - Ênfase2 2 3 3 3" xfId="24271" xr:uid="{6AC3F1E9-2606-4F60-AFF7-65844FF661AF}"/>
    <cellStyle name="40% - Ênfase2 2 3 4" xfId="3518" xr:uid="{AFCFE606-6877-4C6E-B751-F9D29AC65DC9}"/>
    <cellStyle name="40% - Ênfase2 2 3 4 2" xfId="11795" xr:uid="{2184C6C1-8594-409B-9B06-C56B0A166E51}"/>
    <cellStyle name="40% - Ênfase2 2 3 4 2 2" xfId="28304" xr:uid="{E084CB3D-67D9-4EDA-8BF6-A91E2227FBCF}"/>
    <cellStyle name="40% - Ênfase2 2 3 4 3" xfId="20267" xr:uid="{60B28F59-3368-434B-A432-A1E2A15B3EE4}"/>
    <cellStyle name="40% - Ênfase2 2 3 5" xfId="9746" xr:uid="{17F34A67-A293-46E5-B923-C152B0937064}"/>
    <cellStyle name="40% - Ênfase2 2 3 5 2" xfId="26289" xr:uid="{0E9BF59F-123B-4749-8613-309890EA6839}"/>
    <cellStyle name="40% - Ênfase2 2 3 6" xfId="18250" xr:uid="{F952BF1F-B4DF-4F90-9B66-D28DA7191D36}"/>
    <cellStyle name="40% - Ênfase2 2 4" xfId="952" xr:uid="{AE6158F4-AF0B-453D-AD3F-0A37CCFD1A77}"/>
    <cellStyle name="40% - Ênfase2 2 4 2" xfId="5055" xr:uid="{56BDA721-110E-48E8-8D9C-B4A52126C31E}"/>
    <cellStyle name="40% - Ênfase2 2 4 2 2" xfId="13332" xr:uid="{E5B11042-4B25-4456-8FB0-DD2E4BD50871}"/>
    <cellStyle name="40% - Ênfase2 2 4 2 2 2" xfId="29812" xr:uid="{903B54B6-03F1-467E-895D-15BC562CFB68}"/>
    <cellStyle name="40% - Ênfase2 2 4 2 3" xfId="21775" xr:uid="{966F16F5-A9B1-4F3E-91C0-2A259CE10873}"/>
    <cellStyle name="40% - Ênfase2 2 4 3" xfId="7080" xr:uid="{00EDEDD5-0C2B-494A-8169-E98738776DD8}"/>
    <cellStyle name="40% - Ênfase2 2 4 3 2" xfId="15357" xr:uid="{28DF2D49-5614-412B-ACBF-CAC3B4E65020}"/>
    <cellStyle name="40% - Ênfase2 2 4 3 2 2" xfId="31812" xr:uid="{3B569527-6D0E-4E49-92FB-5C72C375A86C}"/>
    <cellStyle name="40% - Ênfase2 2 4 3 3" xfId="23775" xr:uid="{7B50C921-E255-4737-BFAD-99B49F82CF58}"/>
    <cellStyle name="40% - Ênfase2 2 4 4" xfId="3012" xr:uid="{FD7A0A8C-7A3D-44E8-9E31-AC83750BBAB5}"/>
    <cellStyle name="40% - Ênfase2 2 4 4 2" xfId="11289" xr:uid="{004F4B1B-FBA2-4DE2-8809-360FCE0B8346}"/>
    <cellStyle name="40% - Ênfase2 2 4 4 2 2" xfId="27800" xr:uid="{7754DECF-98DF-45DF-B237-8D7C8B1BCFDD}"/>
    <cellStyle name="40% - Ênfase2 2 4 4 3" xfId="19763" xr:uid="{BEE279A9-B4F9-41C8-8B32-F6263BEEA603}"/>
    <cellStyle name="40% - Ênfase2 2 4 5" xfId="9241" xr:uid="{46DF7D54-4E54-401E-9414-68689FE57D6C}"/>
    <cellStyle name="40% - Ênfase2 2 4 5 2" xfId="25785" xr:uid="{A7BB7B89-C3D6-440C-9D1B-F253DA9D5391}"/>
    <cellStyle name="40% - Ênfase2 2 4 6" xfId="17743" xr:uid="{54F51058-D9DC-4F97-8C6C-86FCE9C1ACF5}"/>
    <cellStyle name="40% - Ênfase2 2 5" xfId="2002" xr:uid="{7F7304B9-A113-4D81-A183-C370263D6094}"/>
    <cellStyle name="40% - Ênfase2 2 5 2" xfId="6088" xr:uid="{4AC647F9-7967-41DD-AA3C-C440769B7AA2}"/>
    <cellStyle name="40% - Ênfase2 2 5 2 2" xfId="14365" xr:uid="{72BA67D2-F102-40D4-9D2D-61F25576C31F}"/>
    <cellStyle name="40% - Ênfase2 2 5 2 2 2" xfId="30820" xr:uid="{F89DF5DE-5171-4B92-8C64-2CD191E469D2}"/>
    <cellStyle name="40% - Ênfase2 2 5 2 3" xfId="22783" xr:uid="{B70DF70D-894B-4647-B69C-EC8F78E08F80}"/>
    <cellStyle name="40% - Ênfase2 2 5 3" xfId="8088" xr:uid="{AE86FAC2-02DF-4DA2-8E3C-896956168A35}"/>
    <cellStyle name="40% - Ênfase2 2 5 3 2" xfId="16365" xr:uid="{9E9AFB93-2FB0-4200-95B2-4B04999104F3}"/>
    <cellStyle name="40% - Ênfase2 2 5 3 2 2" xfId="32820" xr:uid="{9662167F-7BE6-43AF-A850-41B886DC7152}"/>
    <cellStyle name="40% - Ênfase2 2 5 3 3" xfId="24783" xr:uid="{FE24649B-1DC4-47B2-8412-6694B87AB1DB}"/>
    <cellStyle name="40% - Ênfase2 2 5 4" xfId="4055" xr:uid="{CD315509-37DE-4166-820D-142A954BF333}"/>
    <cellStyle name="40% - Ênfase2 2 5 4 2" xfId="12332" xr:uid="{2953A6AF-3185-41F0-B54F-0B5FF60666FB}"/>
    <cellStyle name="40% - Ênfase2 2 5 4 2 2" xfId="28817" xr:uid="{C28EEAF3-4399-4CFE-AFF1-7F6D48FB247C}"/>
    <cellStyle name="40% - Ênfase2 2 5 4 3" xfId="20780" xr:uid="{39DCA609-3F0F-41C6-9396-003FC1A18790}"/>
    <cellStyle name="40% - Ênfase2 2 5 5" xfId="10283" xr:uid="{2EBA7924-0A81-46E2-8FAC-FF55FBA88F93}"/>
    <cellStyle name="40% - Ênfase2 2 5 5 2" xfId="26802" xr:uid="{E6B600BD-89E3-41AE-8373-0720B6C1D99D}"/>
    <cellStyle name="40% - Ênfase2 2 5 6" xfId="18764" xr:uid="{9F764804-D6B5-46EB-B4A5-45FB26446E70}"/>
    <cellStyle name="40% - Ênfase2 2 6" xfId="4552" xr:uid="{6EAEB9A4-9272-459C-BA57-CF960435D8BA}"/>
    <cellStyle name="40% - Ênfase2 2 6 2" xfId="12829" xr:uid="{45C3670C-15E0-4F99-96C7-8A741F199539}"/>
    <cellStyle name="40% - Ênfase2 2 6 2 2" xfId="29313" xr:uid="{F15C06F5-6968-4F1E-969C-63B4B2636D3E}"/>
    <cellStyle name="40% - Ênfase2 2 6 3" xfId="21276" xr:uid="{EAD89EF8-C60A-4776-8322-A12BB5360BE3}"/>
    <cellStyle name="40% - Ênfase2 2 7" xfId="6582" xr:uid="{8B60EA61-7353-411F-978C-D7DCC238B05F}"/>
    <cellStyle name="40% - Ênfase2 2 7 2" xfId="14859" xr:uid="{0B80E0C4-C671-457F-9208-48178948BF5D}"/>
    <cellStyle name="40% - Ênfase2 2 7 2 2" xfId="31314" xr:uid="{1B7C7DD7-502F-4883-942A-E6E52887C0E2}"/>
    <cellStyle name="40% - Ênfase2 2 7 3" xfId="23277" xr:uid="{66EF88C0-7048-4F43-8F00-52E086DC5710}"/>
    <cellStyle name="40% - Ênfase2 2 8" xfId="2505" xr:uid="{8DFB81E1-B3F4-479B-BF29-3320BF2C7C6D}"/>
    <cellStyle name="40% - Ênfase2 2 8 2" xfId="10782" xr:uid="{6381DD17-CD76-4E69-AB2C-D6FC8EDFBA81}"/>
    <cellStyle name="40% - Ênfase2 2 8 2 2" xfId="27298" xr:uid="{EBFB2B75-3371-4F74-BF4D-B4364F76E4CA}"/>
    <cellStyle name="40% - Ênfase2 2 8 3" xfId="19261" xr:uid="{DCC5E606-8295-4111-8E64-027FF649B183}"/>
    <cellStyle name="40% - Ênfase2 2 9" xfId="8735" xr:uid="{3996D40F-FC3C-4EA3-96B5-324AABA866A5}"/>
    <cellStyle name="40% - Ênfase2 2 9 2" xfId="25283" xr:uid="{E1FC248C-32FD-43D4-8142-D77B6988DB85}"/>
    <cellStyle name="40% - Ênfase2 20" xfId="93" xr:uid="{6A7C9827-F94E-420B-8FD2-94D62E5511E8}"/>
    <cellStyle name="40% - Ênfase2 20 2" xfId="1190" xr:uid="{B7211CA2-804A-4F75-8659-A8DDD2921A70}"/>
    <cellStyle name="40% - Ênfase2 20 2 2" xfId="5281" xr:uid="{796BC466-6732-4E9A-BFCE-D009FA1F344B}"/>
    <cellStyle name="40% - Ênfase2 20 2 2 2" xfId="13558" xr:uid="{0592223F-F789-416E-955D-CD8509043FB9}"/>
    <cellStyle name="40% - Ênfase2 20 2 2 2 2" xfId="30038" xr:uid="{CA2A4ECD-1BCB-48DD-AF9D-E7373991C7E4}"/>
    <cellStyle name="40% - Ênfase2 20 2 2 3" xfId="22001" xr:uid="{1942F748-E9DC-4BA1-9EA0-DAC870F19F68}"/>
    <cellStyle name="40% - Ênfase2 20 2 3" xfId="7306" xr:uid="{84A1A39C-3ABB-4E13-90D0-E12E2FA337B8}"/>
    <cellStyle name="40% - Ênfase2 20 2 3 2" xfId="15583" xr:uid="{81C3C70B-3288-4B02-8A16-FB2053393841}"/>
    <cellStyle name="40% - Ênfase2 20 2 3 2 2" xfId="32038" xr:uid="{9F68B22C-450D-4AFB-9A7E-915EDF0B8FA5}"/>
    <cellStyle name="40% - Ênfase2 20 2 3 3" xfId="24001" xr:uid="{55C0A489-3006-4833-A466-7C0FE7216F07}"/>
    <cellStyle name="40% - Ênfase2 20 2 4" xfId="3246" xr:uid="{30B8296E-5727-4940-BD9A-97212F79AA5D}"/>
    <cellStyle name="40% - Ênfase2 20 2 4 2" xfId="11523" xr:uid="{7DB099D0-4AC7-4095-B5A3-77A340D6B515}"/>
    <cellStyle name="40% - Ênfase2 20 2 4 2 2" xfId="28033" xr:uid="{BEDFA428-4F75-4247-BC0E-0DB98D62527C}"/>
    <cellStyle name="40% - Ênfase2 20 2 4 3" xfId="19996" xr:uid="{413F62E2-9C1F-4D49-A851-5A71561A7727}"/>
    <cellStyle name="40% - Ênfase2 20 2 5" xfId="9474" xr:uid="{355F71C5-64C4-4343-843A-5F47528F2C92}"/>
    <cellStyle name="40% - Ênfase2 20 2 5 2" xfId="26018" xr:uid="{1876DC68-1820-4786-AC44-5FCD96B836DE}"/>
    <cellStyle name="40% - Ênfase2 20 2 6" xfId="17979" xr:uid="{4A57828C-4A2A-4626-B733-FB0611A69FDB}"/>
    <cellStyle name="40% - Ênfase2 20 3" xfId="680" xr:uid="{48CDCB00-FE6E-4DB7-8161-EE5B8A396062}"/>
    <cellStyle name="40% - Ênfase2 20 3 2" xfId="4785" xr:uid="{7FC7F745-5983-4681-BB2F-DF209E36B424}"/>
    <cellStyle name="40% - Ênfase2 20 3 2 2" xfId="13062" xr:uid="{1D030A5D-514C-48B5-94B4-61CF57121F6D}"/>
    <cellStyle name="40% - Ênfase2 20 3 2 2 2" xfId="29542" xr:uid="{EB70AD85-23CC-4CD2-9FE4-E2AEF89AA20A}"/>
    <cellStyle name="40% - Ênfase2 20 3 2 3" xfId="21505" xr:uid="{6CBA3D50-F188-48F7-B77C-8072DAF7DAC8}"/>
    <cellStyle name="40% - Ênfase2 20 3 3" xfId="6810" xr:uid="{CE736030-D690-42A0-A2CD-2B1C84C552FE}"/>
    <cellStyle name="40% - Ênfase2 20 3 3 2" xfId="15087" xr:uid="{D045A3CA-0B22-44ED-874E-4F66057ADD65}"/>
    <cellStyle name="40% - Ênfase2 20 3 3 2 2" xfId="31542" xr:uid="{F0EB1957-7241-402F-A908-39EC6F1833EA}"/>
    <cellStyle name="40% - Ênfase2 20 3 3 3" xfId="23505" xr:uid="{E29472EE-9538-4B10-AF90-C3411633C20F}"/>
    <cellStyle name="40% - Ênfase2 20 3 4" xfId="2740" xr:uid="{A3C3C548-4AED-481B-9BB9-8E8EB8696BCD}"/>
    <cellStyle name="40% - Ênfase2 20 3 4 2" xfId="11017" xr:uid="{19FF9F8C-6C0E-4B56-ADB3-EB2FDEC4AC91}"/>
    <cellStyle name="40% - Ênfase2 20 3 4 2 2" xfId="27528" xr:uid="{4EF21686-2CA6-42AC-893C-6F2397270B4F}"/>
    <cellStyle name="40% - Ênfase2 20 3 4 3" xfId="19491" xr:uid="{E0AFF265-AEAF-468E-BC01-89ED1FB8AFD2}"/>
    <cellStyle name="40% - Ênfase2 20 3 5" xfId="8969" xr:uid="{ED9F5A68-9EA5-451A-9FB8-3621D93415D2}"/>
    <cellStyle name="40% - Ênfase2 20 3 5 2" xfId="25513" xr:uid="{E6CE7661-0087-40DF-9D49-9B716B12E435}"/>
    <cellStyle name="40% - Ênfase2 20 3 6" xfId="17471" xr:uid="{DCF8A52C-0819-4519-ABAA-70B3016EC0F3}"/>
    <cellStyle name="40% - Ênfase2 20 4" xfId="1731" xr:uid="{CD643560-8849-4617-9EDC-1EF7F921CAD5}"/>
    <cellStyle name="40% - Ênfase2 20 4 2" xfId="5818" xr:uid="{0EBEC04B-1BC9-4F72-830D-747B942BA8F3}"/>
    <cellStyle name="40% - Ênfase2 20 4 2 2" xfId="14095" xr:uid="{B53859AA-9E06-4721-8C4D-64AEEF7372B6}"/>
    <cellStyle name="40% - Ênfase2 20 4 2 2 2" xfId="30550" xr:uid="{0E4DD304-9474-4BA6-8CBA-D8690C165DF7}"/>
    <cellStyle name="40% - Ênfase2 20 4 2 3" xfId="22513" xr:uid="{D55A2A52-EF95-4152-BFA6-CCAD4E24759B}"/>
    <cellStyle name="40% - Ênfase2 20 4 3" xfId="7818" xr:uid="{6DA170F5-6209-4B38-9931-218BE497F3D5}"/>
    <cellStyle name="40% - Ênfase2 20 4 3 2" xfId="16095" xr:uid="{BA05C951-E659-4764-89A0-06FBBA7F73DC}"/>
    <cellStyle name="40% - Ênfase2 20 4 3 2 2" xfId="32550" xr:uid="{EF56303A-A25F-476B-94F9-F10D75BE3457}"/>
    <cellStyle name="40% - Ênfase2 20 4 3 3" xfId="24513" xr:uid="{435899D2-A908-4C03-9D6D-ECFF72F06041}"/>
    <cellStyle name="40% - Ênfase2 20 4 4" xfId="3784" xr:uid="{8AA332BF-A786-4130-9522-C6A8965CDC60}"/>
    <cellStyle name="40% - Ênfase2 20 4 4 2" xfId="12061" xr:uid="{53241F1B-0478-45F4-B8E5-FA8EC766AF9A}"/>
    <cellStyle name="40% - Ênfase2 20 4 4 2 2" xfId="28546" xr:uid="{2201F334-69FA-4545-8DB8-825F1A6D3947}"/>
    <cellStyle name="40% - Ênfase2 20 4 4 3" xfId="20509" xr:uid="{D266088E-6227-4D4F-BE33-EC385F9BD991}"/>
    <cellStyle name="40% - Ênfase2 20 4 5" xfId="10012" xr:uid="{9771497B-ABE2-4541-9C3E-D40BB5D55AD0}"/>
    <cellStyle name="40% - Ênfase2 20 4 5 2" xfId="26531" xr:uid="{456DE2AE-1E01-41F2-AFA8-A21085E6D957}"/>
    <cellStyle name="40% - Ênfase2 20 4 6" xfId="18493" xr:uid="{EE49006F-45AB-43B2-9B36-F93A4B74B3F8}"/>
    <cellStyle name="40% - Ênfase2 20 5" xfId="4281" xr:uid="{ED935E66-2204-4C18-B698-4451D6CA162D}"/>
    <cellStyle name="40% - Ênfase2 20 5 2" xfId="12558" xr:uid="{210586AC-B57F-4B33-8A8C-1A0A58904C33}"/>
    <cellStyle name="40% - Ênfase2 20 5 2 2" xfId="29043" xr:uid="{71E5B53A-2C55-4EBA-B1CD-6D1BC937D312}"/>
    <cellStyle name="40% - Ênfase2 20 5 3" xfId="21006" xr:uid="{4E354FBE-252D-427D-84D4-9875FF58DD88}"/>
    <cellStyle name="40% - Ênfase2 20 6" xfId="6312" xr:uid="{B60C0147-09DE-47D4-91DE-30595DB3D22A}"/>
    <cellStyle name="40% - Ênfase2 20 6 2" xfId="14589" xr:uid="{2C22F404-E4BD-4933-BED5-DB90B31CF188}"/>
    <cellStyle name="40% - Ênfase2 20 6 2 2" xfId="31044" xr:uid="{80F061D2-23D6-4F63-A052-FE8BA675ED82}"/>
    <cellStyle name="40% - Ênfase2 20 6 3" xfId="23007" xr:uid="{55E738F5-FA08-4D44-850C-AE645A5D1E60}"/>
    <cellStyle name="40% - Ênfase2 20 7" xfId="2232" xr:uid="{8D7068AB-3968-4DDD-875D-11337B92060C}"/>
    <cellStyle name="40% - Ênfase2 20 7 2" xfId="10509" xr:uid="{677BA957-298F-42AD-8574-160D232EBB23}"/>
    <cellStyle name="40% - Ênfase2 20 7 2 2" xfId="27027" xr:uid="{4E7D3931-BAFF-4C20-8C58-5A90F37CE406}"/>
    <cellStyle name="40% - Ênfase2 20 7 3" xfId="18990" xr:uid="{86C31D1E-6F36-4D6C-B011-1B78488AC49B}"/>
    <cellStyle name="40% - Ênfase2 20 8" xfId="8463" xr:uid="{DE642AE7-0A2B-4F6B-8D7D-922C99088AA6}"/>
    <cellStyle name="40% - Ênfase2 20 8 2" xfId="25012" xr:uid="{2468B2F6-30F2-4F0F-977D-16B319D27CA8}"/>
    <cellStyle name="40% - Ênfase2 20 9" xfId="16961" xr:uid="{E61FF008-C11D-44A0-8598-71C0623A4EFB}"/>
    <cellStyle name="40% - Ênfase2 21" xfId="376" xr:uid="{EAE37669-F9AC-4CF4-AC2D-8CC02349CB93}"/>
    <cellStyle name="40% - Ênfase2 21 2" xfId="1457" xr:uid="{F26D5BAC-55C9-4A3C-89E0-0F3602178F30}"/>
    <cellStyle name="40% - Ênfase2 21 2 2" xfId="5547" xr:uid="{7B0496D0-84F9-4F4F-AFDF-052C0EADC3A2}"/>
    <cellStyle name="40% - Ênfase2 21 2 2 2" xfId="13824" xr:uid="{23381C9E-86F5-4701-9C74-36FB13550215}"/>
    <cellStyle name="40% - Ênfase2 21 2 2 2 2" xfId="30303" xr:uid="{6AC221A4-FA3E-40B4-9FE0-8238187A409E}"/>
    <cellStyle name="40% - Ênfase2 21 2 2 3" xfId="22266" xr:uid="{B077AC5C-23EC-4BE6-8579-DD085E1A3FE2}"/>
    <cellStyle name="40% - Ênfase2 21 2 3" xfId="7571" xr:uid="{249F7136-2BEB-48EF-BF1A-C5E30A39674B}"/>
    <cellStyle name="40% - Ênfase2 21 2 3 2" xfId="15848" xr:uid="{D2845086-C652-434A-8B4A-CBDD7925D855}"/>
    <cellStyle name="40% - Ênfase2 21 2 3 2 2" xfId="32303" xr:uid="{740499AC-3946-4039-AFAE-3AF23514E142}"/>
    <cellStyle name="40% - Ênfase2 21 2 3 3" xfId="24266" xr:uid="{687BA039-36ED-47BA-9A79-DA3DC284D9C8}"/>
    <cellStyle name="40% - Ênfase2 21 2 4" xfId="3513" xr:uid="{38131298-8590-4DEE-9CA3-786A58B353A6}"/>
    <cellStyle name="40% - Ênfase2 21 2 4 2" xfId="11790" xr:uid="{0970A248-ACE4-4BD2-85AD-C1394B12B47A}"/>
    <cellStyle name="40% - Ênfase2 21 2 4 2 2" xfId="28299" xr:uid="{17BB37D2-1C80-442D-9F22-5128B4C552A2}"/>
    <cellStyle name="40% - Ênfase2 21 2 4 3" xfId="20262" xr:uid="{B0160835-7F4B-40CF-BA05-27EA4FA52562}"/>
    <cellStyle name="40% - Ênfase2 21 2 5" xfId="9741" xr:uid="{EFA3BE03-71E4-477A-ACC1-F15D79ECD385}"/>
    <cellStyle name="40% - Ênfase2 21 2 5 2" xfId="26284" xr:uid="{894C143A-B4AD-4643-9098-7EA86F8672A5}"/>
    <cellStyle name="40% - Ênfase2 21 2 6" xfId="18245" xr:uid="{7D0FE856-F1C7-4DB8-80A8-7DA086AF3BE7}"/>
    <cellStyle name="40% - Ênfase2 21 3" xfId="947" xr:uid="{943E320C-F615-46EB-ABE1-CFFD38F2AC13}"/>
    <cellStyle name="40% - Ênfase2 21 3 2" xfId="5050" xr:uid="{DA00427E-4759-48A9-9A66-2490EC7492EB}"/>
    <cellStyle name="40% - Ênfase2 21 3 2 2" xfId="13327" xr:uid="{EBF73273-100B-44ED-A977-86C6BCF35B7E}"/>
    <cellStyle name="40% - Ênfase2 21 3 2 2 2" xfId="29807" xr:uid="{0DBCF7C9-D182-4C0D-ADB6-B6384C87041F}"/>
    <cellStyle name="40% - Ênfase2 21 3 2 3" xfId="21770" xr:uid="{0F0B034D-FCE0-4C96-9B09-FDE467F16AC5}"/>
    <cellStyle name="40% - Ênfase2 21 3 3" xfId="7075" xr:uid="{AFB3DD05-2397-482E-A3F8-28F5472E913E}"/>
    <cellStyle name="40% - Ênfase2 21 3 3 2" xfId="15352" xr:uid="{92B2EE92-10E1-4356-932A-007D3688827C}"/>
    <cellStyle name="40% - Ênfase2 21 3 3 2 2" xfId="31807" xr:uid="{85A4DE4D-D3BB-4859-AA07-D6161F72DDC7}"/>
    <cellStyle name="40% - Ênfase2 21 3 3 3" xfId="23770" xr:uid="{2BC7A315-E9E8-458C-8010-116C8F3EC958}"/>
    <cellStyle name="40% - Ênfase2 21 3 4" xfId="3007" xr:uid="{F10E5EEE-1EE6-4C8D-A754-F24A4163038C}"/>
    <cellStyle name="40% - Ênfase2 21 3 4 2" xfId="11284" xr:uid="{3AE74606-E24F-427D-A65A-B4509FAC1EEE}"/>
    <cellStyle name="40% - Ênfase2 21 3 4 2 2" xfId="27795" xr:uid="{0BB7E333-E31F-4CED-842C-041392CC66A4}"/>
    <cellStyle name="40% - Ênfase2 21 3 4 3" xfId="19758" xr:uid="{9BFBFFC3-4BB0-453F-9FC8-30B0553D1EBB}"/>
    <cellStyle name="40% - Ênfase2 21 3 5" xfId="9236" xr:uid="{A06720B5-2C7F-412C-91C8-4D26CEC75D89}"/>
    <cellStyle name="40% - Ênfase2 21 3 5 2" xfId="25780" xr:uid="{165C0206-052A-45D6-8359-67028FE4BEE0}"/>
    <cellStyle name="40% - Ênfase2 21 3 6" xfId="17738" xr:uid="{87243B2B-0783-40F2-A49D-13B89801E72C}"/>
    <cellStyle name="40% - Ênfase2 21 4" xfId="1997" xr:uid="{F1F25362-D3E6-414E-8265-AEE1D5378CE9}"/>
    <cellStyle name="40% - Ênfase2 21 4 2" xfId="6083" xr:uid="{1304AB29-1CDC-49C7-B6AF-3B7A9F237055}"/>
    <cellStyle name="40% - Ênfase2 21 4 2 2" xfId="14360" xr:uid="{8CF8898C-7433-498C-A07B-EAE2B689CB45}"/>
    <cellStyle name="40% - Ênfase2 21 4 2 2 2" xfId="30815" xr:uid="{E1B68525-710A-46DA-8506-680B6E3EE7AD}"/>
    <cellStyle name="40% - Ênfase2 21 4 2 3" xfId="22778" xr:uid="{3430D860-1F1D-4D8F-8862-17DBC606597D}"/>
    <cellStyle name="40% - Ênfase2 21 4 3" xfId="8083" xr:uid="{BAFC00C3-50BE-4B4D-A79C-322FFAAC2D69}"/>
    <cellStyle name="40% - Ênfase2 21 4 3 2" xfId="16360" xr:uid="{D81EA8D8-A068-40FD-B49E-A185EA40D2A2}"/>
    <cellStyle name="40% - Ênfase2 21 4 3 2 2" xfId="32815" xr:uid="{39AC3660-E799-49F9-88F1-8A5FA4F1A01D}"/>
    <cellStyle name="40% - Ênfase2 21 4 3 3" xfId="24778" xr:uid="{B76B8F4F-A6DC-4893-82DA-B116DD508D53}"/>
    <cellStyle name="40% - Ênfase2 21 4 4" xfId="4050" xr:uid="{FE86BE81-B51A-46DD-B465-83BC30AE40E1}"/>
    <cellStyle name="40% - Ênfase2 21 4 4 2" xfId="12327" xr:uid="{BBF8A43C-5979-41F8-9647-F10F3634B967}"/>
    <cellStyle name="40% - Ênfase2 21 4 4 2 2" xfId="28812" xr:uid="{EED521CA-FF7E-45A2-B2DC-A854A9F6BB3D}"/>
    <cellStyle name="40% - Ênfase2 21 4 4 3" xfId="20775" xr:uid="{46767A5F-95A3-4C7F-A559-7F296398D363}"/>
    <cellStyle name="40% - Ênfase2 21 4 5" xfId="10278" xr:uid="{B14FF836-F6C9-4CC5-A5D7-721CD10A2A13}"/>
    <cellStyle name="40% - Ênfase2 21 4 5 2" xfId="26797" xr:uid="{0C8A2299-8BD2-4C6F-A9A7-F0F52E397DC4}"/>
    <cellStyle name="40% - Ênfase2 21 4 6" xfId="18759" xr:uid="{27DB8D2B-69FC-4E1F-B6FB-67D79115560B}"/>
    <cellStyle name="40% - Ênfase2 21 5" xfId="4547" xr:uid="{4C6842B6-6BD7-4311-A7CE-964584DE25C6}"/>
    <cellStyle name="40% - Ênfase2 21 5 2" xfId="12824" xr:uid="{385E272A-B5D1-4F37-936C-1113F2B770A7}"/>
    <cellStyle name="40% - Ênfase2 21 5 2 2" xfId="29308" xr:uid="{7E04D7A0-95CF-40FC-8EA7-239A28C18222}"/>
    <cellStyle name="40% - Ênfase2 21 5 3" xfId="21271" xr:uid="{6BD1387F-95DB-4129-8422-0A987F4AC88B}"/>
    <cellStyle name="40% - Ênfase2 21 6" xfId="6577" xr:uid="{8AF8EFF7-ED17-4916-830C-590E01846992}"/>
    <cellStyle name="40% - Ênfase2 21 6 2" xfId="14854" xr:uid="{AFAD7C15-60DF-4F15-B7D2-E255FD638CBF}"/>
    <cellStyle name="40% - Ênfase2 21 6 2 2" xfId="31309" xr:uid="{0F16769F-247A-442C-9F02-708D0A912BE0}"/>
    <cellStyle name="40% - Ênfase2 21 6 3" xfId="23272" xr:uid="{DCE0DE94-E617-4835-AAF4-0244BFB3F476}"/>
    <cellStyle name="40% - Ênfase2 21 7" xfId="2500" xr:uid="{D79C48EF-C03C-4784-8025-6BD81746B00B}"/>
    <cellStyle name="40% - Ênfase2 21 7 2" xfId="10777" xr:uid="{EF82316B-AC7F-4E1D-9034-C19F675DFBCB}"/>
    <cellStyle name="40% - Ênfase2 21 7 2 2" xfId="27293" xr:uid="{C161D336-930D-4E27-8D8F-A820AA623E6C}"/>
    <cellStyle name="40% - Ênfase2 21 7 3" xfId="19256" xr:uid="{0CE36CA4-17BB-4843-B242-F7FAD5E4CCF6}"/>
    <cellStyle name="40% - Ênfase2 21 8" xfId="8730" xr:uid="{889A313E-56AB-4476-9FBB-2BD72B69A5CD}"/>
    <cellStyle name="40% - Ênfase2 21 8 2" xfId="25278" xr:uid="{713BA713-0D9D-4514-83F6-DFEA9B21601B}"/>
    <cellStyle name="40% - Ênfase2 21 9" xfId="17228" xr:uid="{23E0B266-FCCD-4DFB-9AFC-B000E2A29C2D}"/>
    <cellStyle name="40% - Ênfase2 22" xfId="378" xr:uid="{1460AAB4-D370-43D8-A7FF-E2A3CA26BAE9}"/>
    <cellStyle name="40% - Ênfase2 3" xfId="136" xr:uid="{B4FAE898-FEB4-4D70-BE72-0DF0F5242065}"/>
    <cellStyle name="40% - Ênfase2 3 10" xfId="17002" xr:uid="{DE4EF0E0-974D-4056-8307-0853D1374C7E}"/>
    <cellStyle name="40% - Ênfase2 3 2" xfId="385" xr:uid="{5E202D23-6710-43E7-906A-C2D0F6E52E09}"/>
    <cellStyle name="40% - Ênfase2 3 2 2" xfId="1465" xr:uid="{B76D05D8-6134-4ACB-957D-03228852FADF}"/>
    <cellStyle name="40% - Ênfase2 3 2 2 2" xfId="5555" xr:uid="{C334AF56-C825-4397-8FF0-100D71B3248A}"/>
    <cellStyle name="40% - Ênfase2 3 2 2 2 2" xfId="13832" xr:uid="{301330F5-1711-4957-83DF-214D4F38D39C}"/>
    <cellStyle name="40% - Ênfase2 3 2 2 2 2 2" xfId="30311" xr:uid="{8E1FD8CC-82FF-4F00-8E25-081333816F62}"/>
    <cellStyle name="40% - Ênfase2 3 2 2 2 3" xfId="22274" xr:uid="{CAB7951B-9DC7-4F48-B762-B46DF0DA9B2F}"/>
    <cellStyle name="40% - Ênfase2 3 2 2 3" xfId="7579" xr:uid="{D7B97629-1172-48DC-83AB-09A1CBB682F4}"/>
    <cellStyle name="40% - Ênfase2 3 2 2 3 2" xfId="15856" xr:uid="{92EA376D-2D84-48C4-B9EF-3A746C63A4D0}"/>
    <cellStyle name="40% - Ênfase2 3 2 2 3 2 2" xfId="32311" xr:uid="{7334B5FD-DF6B-451E-9FA2-EE67E54ABAC2}"/>
    <cellStyle name="40% - Ênfase2 3 2 2 3 3" xfId="24274" xr:uid="{6B3234EB-BC38-4194-BF2C-0DEEF1167849}"/>
    <cellStyle name="40% - Ênfase2 3 2 2 4" xfId="3521" xr:uid="{B3931318-7A9B-41EA-9680-5CAF311A15F4}"/>
    <cellStyle name="40% - Ênfase2 3 2 2 4 2" xfId="11798" xr:uid="{E4F0006E-496B-4332-AF6A-E6364D5F0F90}"/>
    <cellStyle name="40% - Ênfase2 3 2 2 4 2 2" xfId="28307" xr:uid="{AE1BBE5C-FC63-416E-915E-625F27E14F7B}"/>
    <cellStyle name="40% - Ênfase2 3 2 2 4 3" xfId="20270" xr:uid="{643A85F5-6DA6-4899-886C-B911D3F0C233}"/>
    <cellStyle name="40% - Ênfase2 3 2 2 5" xfId="9749" xr:uid="{B416E2E0-01EC-4098-A649-9D6C978D3BE0}"/>
    <cellStyle name="40% - Ênfase2 3 2 2 5 2" xfId="26292" xr:uid="{E2E58EAB-0F1A-41E2-9C95-44A6B542791D}"/>
    <cellStyle name="40% - Ênfase2 3 2 2 6" xfId="18253" xr:uid="{80396DC8-2E6E-466E-AEFE-77355FA83B0F}"/>
    <cellStyle name="40% - Ênfase2 3 2 3" xfId="955" xr:uid="{3643B833-3726-4786-8712-BDBB962A509F}"/>
    <cellStyle name="40% - Ênfase2 3 2 3 2" xfId="5058" xr:uid="{54FC0149-7316-47E1-8EC5-873DEE8DB175}"/>
    <cellStyle name="40% - Ênfase2 3 2 3 2 2" xfId="13335" xr:uid="{AC204935-57BA-41DC-82FE-110B13FFE453}"/>
    <cellStyle name="40% - Ênfase2 3 2 3 2 2 2" xfId="29815" xr:uid="{28D315FD-9BE0-4E7A-A111-E3C188037257}"/>
    <cellStyle name="40% - Ênfase2 3 2 3 2 3" xfId="21778" xr:uid="{4AFEA0D8-44A1-43E6-AB8A-93017D2F2498}"/>
    <cellStyle name="40% - Ênfase2 3 2 3 3" xfId="7083" xr:uid="{946AB46F-7413-42CB-BF57-83C73E8FB861}"/>
    <cellStyle name="40% - Ênfase2 3 2 3 3 2" xfId="15360" xr:uid="{3A0D3771-5086-42F3-A7FB-CB6880A2AC28}"/>
    <cellStyle name="40% - Ênfase2 3 2 3 3 2 2" xfId="31815" xr:uid="{E541E9EC-ABE9-4D10-B0A8-AD2925F99718}"/>
    <cellStyle name="40% - Ênfase2 3 2 3 3 3" xfId="23778" xr:uid="{F0F4A0DF-20C9-4F92-97DE-EBB8BB6D3473}"/>
    <cellStyle name="40% - Ênfase2 3 2 3 4" xfId="3015" xr:uid="{09B41DDA-D9E7-40F5-A992-F59FB1A16029}"/>
    <cellStyle name="40% - Ênfase2 3 2 3 4 2" xfId="11292" xr:uid="{FFCC84E0-2863-40CC-A1C2-144D787D64A6}"/>
    <cellStyle name="40% - Ênfase2 3 2 3 4 2 2" xfId="27803" xr:uid="{0C54616E-3C41-4803-902A-1D28B6879923}"/>
    <cellStyle name="40% - Ênfase2 3 2 3 4 3" xfId="19766" xr:uid="{E99417AA-A157-4B5E-B379-3EE9B36D97C2}"/>
    <cellStyle name="40% - Ênfase2 3 2 3 5" xfId="9244" xr:uid="{210A6992-D689-4248-8A95-B0CA4446A653}"/>
    <cellStyle name="40% - Ênfase2 3 2 3 5 2" xfId="25788" xr:uid="{B9414041-2C9C-4413-9C6A-69A53B8186FD}"/>
    <cellStyle name="40% - Ênfase2 3 2 3 6" xfId="17746" xr:uid="{3DB745EE-1AF8-40DA-A1F8-5252896DE571}"/>
    <cellStyle name="40% - Ênfase2 3 2 4" xfId="2005" xr:uid="{CCBC2C47-9C55-4D27-8BD9-361D33D5285E}"/>
    <cellStyle name="40% - Ênfase2 3 2 4 2" xfId="6091" xr:uid="{BE508C24-B3DB-419C-994F-68B744F72606}"/>
    <cellStyle name="40% - Ênfase2 3 2 4 2 2" xfId="14368" xr:uid="{803F0D6A-0A8F-44EA-A551-378FD50C86FE}"/>
    <cellStyle name="40% - Ênfase2 3 2 4 2 2 2" xfId="30823" xr:uid="{46CDC490-7A63-44E1-AFEA-DCD450A3F2BF}"/>
    <cellStyle name="40% - Ênfase2 3 2 4 2 3" xfId="22786" xr:uid="{A2F0F58A-16FB-4B6E-936C-0CA1DB948FC0}"/>
    <cellStyle name="40% - Ênfase2 3 2 4 3" xfId="8091" xr:uid="{4C215542-DC3F-47CB-819B-8D97638F23CB}"/>
    <cellStyle name="40% - Ênfase2 3 2 4 3 2" xfId="16368" xr:uid="{7E91F992-A66B-4F60-9153-79BB3400956B}"/>
    <cellStyle name="40% - Ênfase2 3 2 4 3 2 2" xfId="32823" xr:uid="{B794C1B8-DC9B-4E62-B98E-B14C3BBBA91F}"/>
    <cellStyle name="40% - Ênfase2 3 2 4 3 3" xfId="24786" xr:uid="{1BFF33FB-9AFD-4B31-8796-71561054CA78}"/>
    <cellStyle name="40% - Ênfase2 3 2 4 4" xfId="4058" xr:uid="{86E9BA7E-DB4D-40C2-B10F-440CEE47922E}"/>
    <cellStyle name="40% - Ênfase2 3 2 4 4 2" xfId="12335" xr:uid="{E0CC21E4-32D0-45BB-BC1B-7401DFA1320D}"/>
    <cellStyle name="40% - Ênfase2 3 2 4 4 2 2" xfId="28820" xr:uid="{BBC58978-D050-474F-B15D-29F2699AFD3F}"/>
    <cellStyle name="40% - Ênfase2 3 2 4 4 3" xfId="20783" xr:uid="{1A8DD428-4E4C-4ADB-BA7D-0AAADC85E3C6}"/>
    <cellStyle name="40% - Ênfase2 3 2 4 5" xfId="10286" xr:uid="{86599EA7-111C-4955-ABF6-7FE3D15AE2CA}"/>
    <cellStyle name="40% - Ênfase2 3 2 4 5 2" xfId="26805" xr:uid="{EA235B7D-D008-42EC-A9D9-579531C49B8C}"/>
    <cellStyle name="40% - Ênfase2 3 2 4 6" xfId="18767" xr:uid="{7551E478-BFDE-4738-B1F4-2AFBCD2C1B52}"/>
    <cellStyle name="40% - Ênfase2 3 2 5" xfId="4555" xr:uid="{38079651-68C2-4BA3-B199-49DD89AFE633}"/>
    <cellStyle name="40% - Ênfase2 3 2 5 2" xfId="12832" xr:uid="{FAA87A74-8717-4009-BB02-7CBD7B1D140C}"/>
    <cellStyle name="40% - Ênfase2 3 2 5 2 2" xfId="29316" xr:uid="{77DD395E-539F-4678-88AD-D4A1763DFDEA}"/>
    <cellStyle name="40% - Ênfase2 3 2 5 3" xfId="21279" xr:uid="{9F7E9485-412B-44F4-A1A9-ECF82690B698}"/>
    <cellStyle name="40% - Ênfase2 3 2 6" xfId="6585" xr:uid="{7024E8FA-B525-4061-9796-00C4E8D2B01A}"/>
    <cellStyle name="40% - Ênfase2 3 2 6 2" xfId="14862" xr:uid="{3EEF2056-4A8B-407C-9D4F-9C68255DC3EB}"/>
    <cellStyle name="40% - Ênfase2 3 2 6 2 2" xfId="31317" xr:uid="{25830F87-41EB-4C96-8360-9566B323658B}"/>
    <cellStyle name="40% - Ênfase2 3 2 6 3" xfId="23280" xr:uid="{44533309-1880-4100-B9D7-DC16561D89D5}"/>
    <cellStyle name="40% - Ênfase2 3 2 7" xfId="2508" xr:uid="{B089C18A-5384-4CDF-B4A1-229738FA6E0C}"/>
    <cellStyle name="40% - Ênfase2 3 2 7 2" xfId="10785" xr:uid="{C075B642-C8F8-45DE-A3C0-EFB91475188D}"/>
    <cellStyle name="40% - Ênfase2 3 2 7 2 2" xfId="27301" xr:uid="{4A92FE30-C363-473E-B66D-FB07BF802F4D}"/>
    <cellStyle name="40% - Ênfase2 3 2 7 3" xfId="19264" xr:uid="{ABF129E1-AB29-43CB-B480-4550C5E04EF0}"/>
    <cellStyle name="40% - Ênfase2 3 2 8" xfId="8738" xr:uid="{F7E552E7-6053-4393-8095-A4A7CA1FC595}"/>
    <cellStyle name="40% - Ênfase2 3 2 8 2" xfId="25286" xr:uid="{5BDEE7DB-3016-4E64-94AB-3428DC4F45AE}"/>
    <cellStyle name="40% - Ênfase2 3 2 9" xfId="17236" xr:uid="{845134E9-3D7C-407E-9F73-C3E09F187A61}"/>
    <cellStyle name="40% - Ênfase2 3 3" xfId="1230" xr:uid="{43CFD7B2-C4D2-4C23-80C1-66B4739E739D}"/>
    <cellStyle name="40% - Ênfase2 3 3 2" xfId="5321" xr:uid="{134ED0C7-42B0-4598-B09A-B7EA40243899}"/>
    <cellStyle name="40% - Ênfase2 3 3 2 2" xfId="13598" xr:uid="{842A78A4-4AC7-48B9-A2D7-00936C47A71B}"/>
    <cellStyle name="40% - Ênfase2 3 3 2 2 2" xfId="30078" xr:uid="{9FF69F76-4C9B-4AC8-AD60-272E33161F28}"/>
    <cellStyle name="40% - Ênfase2 3 3 2 3" xfId="22041" xr:uid="{69A9730D-D1E0-46D7-922D-EB8B4BAA3CB7}"/>
    <cellStyle name="40% - Ênfase2 3 3 3" xfId="7346" xr:uid="{542AE221-87D6-4A8C-9127-48701857F223}"/>
    <cellStyle name="40% - Ênfase2 3 3 3 2" xfId="15623" xr:uid="{02443B70-A97A-4DFD-A6A0-77C2A3281A25}"/>
    <cellStyle name="40% - Ênfase2 3 3 3 2 2" xfId="32078" xr:uid="{AC01E9CF-E829-4415-B02B-84B0D4340E75}"/>
    <cellStyle name="40% - Ênfase2 3 3 3 3" xfId="24041" xr:uid="{C89EC27A-6A28-4E52-BA01-28DFC3A405E6}"/>
    <cellStyle name="40% - Ênfase2 3 3 4" xfId="3286" xr:uid="{FC2CE648-310D-43FC-B4C2-9C044D419A43}"/>
    <cellStyle name="40% - Ênfase2 3 3 4 2" xfId="11563" xr:uid="{89855E79-30EF-46BB-9401-AEB6EB2D438E}"/>
    <cellStyle name="40% - Ênfase2 3 3 4 2 2" xfId="28073" xr:uid="{8F907CEB-E21C-4AE2-91CF-411EB95A9BC9}"/>
    <cellStyle name="40% - Ênfase2 3 3 4 3" xfId="20036" xr:uid="{AC208873-2E6B-4653-A695-0FA978D58084}"/>
    <cellStyle name="40% - Ênfase2 3 3 5" xfId="9514" xr:uid="{2ED7FF5D-2B99-4C15-977B-4151A44C93EC}"/>
    <cellStyle name="40% - Ênfase2 3 3 5 2" xfId="26058" xr:uid="{5F894FBD-7EDC-430C-84CB-34CAE6A1175A}"/>
    <cellStyle name="40% - Ênfase2 3 3 6" xfId="18019" xr:uid="{7264E17A-A004-4B07-9F10-55CBE5445665}"/>
    <cellStyle name="40% - Ênfase2 3 4" xfId="721" xr:uid="{CC2B7429-1F5E-47B3-A922-14BD22C2299A}"/>
    <cellStyle name="40% - Ênfase2 3 4 2" xfId="4825" xr:uid="{5316E0D9-B259-40ED-AD8F-5D2BBDF54A9B}"/>
    <cellStyle name="40% - Ênfase2 3 4 2 2" xfId="13102" xr:uid="{9F193BF9-071D-46FA-B223-AE9B78AB9367}"/>
    <cellStyle name="40% - Ênfase2 3 4 2 2 2" xfId="29582" xr:uid="{4843418F-03C5-49E4-ABEE-1979FEB25947}"/>
    <cellStyle name="40% - Ênfase2 3 4 2 3" xfId="21545" xr:uid="{48890FEE-5F20-44E1-944F-4372064975C3}"/>
    <cellStyle name="40% - Ênfase2 3 4 3" xfId="6850" xr:uid="{310323F2-E7AA-41D9-99C9-D3F365314829}"/>
    <cellStyle name="40% - Ênfase2 3 4 3 2" xfId="15127" xr:uid="{7689C6E9-EF47-4901-B7A7-9D072861391C}"/>
    <cellStyle name="40% - Ênfase2 3 4 3 2 2" xfId="31582" xr:uid="{A87D4C8E-A20B-4092-8F02-0D3C5638BFD6}"/>
    <cellStyle name="40% - Ênfase2 3 4 3 3" xfId="23545" xr:uid="{0886A3DC-83D9-458E-911B-446EF64D86E9}"/>
    <cellStyle name="40% - Ênfase2 3 4 4" xfId="2781" xr:uid="{802E01D1-0735-4A08-82E1-1816730DF07B}"/>
    <cellStyle name="40% - Ênfase2 3 4 4 2" xfId="11058" xr:uid="{ED410899-314B-4782-9A16-F08132E60BF4}"/>
    <cellStyle name="40% - Ênfase2 3 4 4 2 2" xfId="27569" xr:uid="{94CD4352-A38A-4F35-A2EB-9072239B053E}"/>
    <cellStyle name="40% - Ênfase2 3 4 4 3" xfId="19532" xr:uid="{25B9034E-D1AB-434C-BAAA-789DEEADEAF4}"/>
    <cellStyle name="40% - Ênfase2 3 4 5" xfId="9010" xr:uid="{D548EAD2-CFD4-4121-80F3-DD76B876D31A}"/>
    <cellStyle name="40% - Ênfase2 3 4 5 2" xfId="25554" xr:uid="{45E4EF8C-6D82-4F9B-82F7-2FDA7382F30A}"/>
    <cellStyle name="40% - Ênfase2 3 4 6" xfId="17512" xr:uid="{E21D6D5B-9167-4068-AB3E-D824498D0309}"/>
    <cellStyle name="40% - Ênfase2 3 5" xfId="1771" xr:uid="{F78C9A13-D1CC-49C5-8AE5-F84C9F239A61}"/>
    <cellStyle name="40% - Ênfase2 3 5 2" xfId="5858" xr:uid="{41656E39-4082-4EAB-AFC9-CED7D26226EB}"/>
    <cellStyle name="40% - Ênfase2 3 5 2 2" xfId="14135" xr:uid="{715C1B6C-A41C-469F-AB92-D50E80FFA6B4}"/>
    <cellStyle name="40% - Ênfase2 3 5 2 2 2" xfId="30590" xr:uid="{8C795910-586C-4508-909D-281148A42163}"/>
    <cellStyle name="40% - Ênfase2 3 5 2 3" xfId="22553" xr:uid="{F2BFF0B2-9E0B-4564-A73E-4463F542F963}"/>
    <cellStyle name="40% - Ênfase2 3 5 3" xfId="7858" xr:uid="{06399D49-F9C9-4715-B0AB-FB0D0AF7599E}"/>
    <cellStyle name="40% - Ênfase2 3 5 3 2" xfId="16135" xr:uid="{6CE59224-4B3D-4F4A-9E16-EDFA8A4C6A1E}"/>
    <cellStyle name="40% - Ênfase2 3 5 3 2 2" xfId="32590" xr:uid="{200C2FF7-C527-4AF1-BC65-015AB2B1AD8D}"/>
    <cellStyle name="40% - Ênfase2 3 5 3 3" xfId="24553" xr:uid="{3206243F-82C5-4E42-9FA0-E001849E6022}"/>
    <cellStyle name="40% - Ênfase2 3 5 4" xfId="3824" xr:uid="{7315E9AB-3BD6-431D-8F4E-BEA197582CF1}"/>
    <cellStyle name="40% - Ênfase2 3 5 4 2" xfId="12101" xr:uid="{E17FC8E0-B9DA-43D2-BFAA-EC9F93E54A2D}"/>
    <cellStyle name="40% - Ênfase2 3 5 4 2 2" xfId="28586" xr:uid="{5A896FFD-B8D4-4B4B-9503-C4412ED015A3}"/>
    <cellStyle name="40% - Ênfase2 3 5 4 3" xfId="20549" xr:uid="{CFFD2B14-F5EC-452D-971A-51E84F06B1A7}"/>
    <cellStyle name="40% - Ênfase2 3 5 5" xfId="10052" xr:uid="{7F8E356A-BC99-40ED-855E-6E754106B706}"/>
    <cellStyle name="40% - Ênfase2 3 5 5 2" xfId="26571" xr:uid="{BFB5DE4B-9024-4CED-A8DD-608DCFB50302}"/>
    <cellStyle name="40% - Ênfase2 3 5 6" xfId="18533" xr:uid="{B5BE9C92-F1CA-4B22-BD6E-7B7ABB8ABAAF}"/>
    <cellStyle name="40% - Ênfase2 3 6" xfId="4321" xr:uid="{86B8B58D-F072-4D6C-9152-A6BECB3EBAB2}"/>
    <cellStyle name="40% - Ênfase2 3 6 2" xfId="12598" xr:uid="{9B0C2B88-4FDB-4328-9BAF-B39E4E9A69DF}"/>
    <cellStyle name="40% - Ênfase2 3 6 2 2" xfId="29083" xr:uid="{57A54084-8C46-42A0-B3FA-EA5CB5788931}"/>
    <cellStyle name="40% - Ênfase2 3 6 3" xfId="21046" xr:uid="{82877F63-59EB-42F3-B06E-4B6455B0BC18}"/>
    <cellStyle name="40% - Ênfase2 3 7" xfId="6352" xr:uid="{46D29C64-7D17-4EC1-BFE3-C6107E1B3BEE}"/>
    <cellStyle name="40% - Ênfase2 3 7 2" xfId="14629" xr:uid="{51F0CA00-E320-4596-A000-636E9E4C6F6E}"/>
    <cellStyle name="40% - Ênfase2 3 7 2 2" xfId="31084" xr:uid="{C87E70FE-1F6E-4E64-A1FE-E3F0B05830BF}"/>
    <cellStyle name="40% - Ênfase2 3 7 3" xfId="23047" xr:uid="{7728FBF0-956A-46FB-A0E3-EFE0A39DD49A}"/>
    <cellStyle name="40% - Ênfase2 3 8" xfId="2272" xr:uid="{1B7886C8-E4B4-46CB-A54B-8F3FB807D23F}"/>
    <cellStyle name="40% - Ênfase2 3 8 2" xfId="10549" xr:uid="{148A1AC7-E332-4C4A-A04F-8DA9C6145F0B}"/>
    <cellStyle name="40% - Ênfase2 3 8 2 2" xfId="27067" xr:uid="{D77E1748-D4FA-4348-88B0-347D859487F4}"/>
    <cellStyle name="40% - Ênfase2 3 8 3" xfId="19030" xr:uid="{6DEC6813-A85E-4D1C-988B-BD14F334C34D}"/>
    <cellStyle name="40% - Ênfase2 3 9" xfId="8503" xr:uid="{87DBE3B9-F75F-4FDE-8EAB-76D6DDB87CC8}"/>
    <cellStyle name="40% - Ênfase2 3 9 2" xfId="25052" xr:uid="{50D3C47E-D8D1-4E32-9CF2-7D44DB4798A0}"/>
    <cellStyle name="40% - Ênfase2 4" xfId="62" xr:uid="{E10B1A4D-5CDF-415B-804D-6128B031E1CD}"/>
    <cellStyle name="40% - Ênfase2 4 10" xfId="16931" xr:uid="{A94685B2-EF03-4A81-90EA-41ACF56713A5}"/>
    <cellStyle name="40% - Ênfase2 4 2" xfId="13" xr:uid="{9EDAEBAD-9876-4ADD-A3CC-A14CDE791CA3}"/>
    <cellStyle name="40% - Ênfase2 4 2 2" xfId="1121" xr:uid="{F475E87F-65A2-40E5-ABCF-F707A9D0E070}"/>
    <cellStyle name="40% - Ênfase2 4 2 2 2" xfId="5213" xr:uid="{F3F7CC9C-681D-4E43-A493-0EADFF814EBE}"/>
    <cellStyle name="40% - Ênfase2 4 2 2 2 2" xfId="13490" xr:uid="{8080569C-37F9-4972-94A8-968C6257B2A6}"/>
    <cellStyle name="40% - Ênfase2 4 2 2 2 2 2" xfId="29970" xr:uid="{507DDC21-1715-4A0A-AF87-A148C9F9144B}"/>
    <cellStyle name="40% - Ênfase2 4 2 2 2 3" xfId="21933" xr:uid="{C59AE266-057D-431D-8F71-8BF23B365C45}"/>
    <cellStyle name="40% - Ênfase2 4 2 2 3" xfId="7238" xr:uid="{F75AE832-8A8C-43CE-9C2D-73AC096EDC58}"/>
    <cellStyle name="40% - Ênfase2 4 2 2 3 2" xfId="15515" xr:uid="{4DCC1E44-B16A-43B2-A12C-8378FAC45A96}"/>
    <cellStyle name="40% - Ênfase2 4 2 2 3 2 2" xfId="31970" xr:uid="{5523764D-5539-4109-AFD3-41D576B5C784}"/>
    <cellStyle name="40% - Ênfase2 4 2 2 3 3" xfId="23933" xr:uid="{F89E6FB9-0749-47AF-8FE9-687DB2DF4E78}"/>
    <cellStyle name="40% - Ênfase2 4 2 2 4" xfId="3178" xr:uid="{1192A311-63D5-4B52-8511-0AF5EF360584}"/>
    <cellStyle name="40% - Ênfase2 4 2 2 4 2" xfId="11455" xr:uid="{EABA0A27-2891-41E4-946E-3AC4FC47F07D}"/>
    <cellStyle name="40% - Ênfase2 4 2 2 4 2 2" xfId="27965" xr:uid="{B9DA6953-053E-4311-A245-B8FD98CFC514}"/>
    <cellStyle name="40% - Ênfase2 4 2 2 4 3" xfId="19928" xr:uid="{6D8D153B-2DC8-477B-9628-8D65C01D35E1}"/>
    <cellStyle name="40% - Ênfase2 4 2 2 5" xfId="9406" xr:uid="{A2BFCCA5-0252-4182-A6E4-3F3F075A387E}"/>
    <cellStyle name="40% - Ênfase2 4 2 2 5 2" xfId="25950" xr:uid="{1E10A1C0-5692-4A3A-AC2E-E7A7FE46AC1A}"/>
    <cellStyle name="40% - Ênfase2 4 2 2 6" xfId="17910" xr:uid="{96F8B988-9D12-44EA-8E02-E8DF7EB17A09}"/>
    <cellStyle name="40% - Ênfase2 4 2 3" xfId="613" xr:uid="{ED665EE4-D5B8-4DDF-A620-A1D831892766}"/>
    <cellStyle name="40% - Ênfase2 4 2 3 2" xfId="4719" xr:uid="{7F5D3BB1-57BD-4376-A641-465D6167B9B2}"/>
    <cellStyle name="40% - Ênfase2 4 2 3 2 2" xfId="12996" xr:uid="{DC4F68CC-2186-41F3-8AB6-8BDA31CB79EE}"/>
    <cellStyle name="40% - Ênfase2 4 2 3 2 2 2" xfId="29476" xr:uid="{0B1ACE05-CD82-44BE-84A6-F12C603D4DE6}"/>
    <cellStyle name="40% - Ênfase2 4 2 3 2 3" xfId="21439" xr:uid="{A4459A5A-A93C-43F5-B757-467E2A3D436C}"/>
    <cellStyle name="40% - Ênfase2 4 2 3 3" xfId="6744" xr:uid="{CE92F468-A92B-4CD9-9B7A-682A4AD0E267}"/>
    <cellStyle name="40% - Ênfase2 4 2 3 3 2" xfId="15021" xr:uid="{8E20F9C7-1C94-45B7-BCAE-06FC0E11E686}"/>
    <cellStyle name="40% - Ênfase2 4 2 3 3 2 2" xfId="31476" xr:uid="{68B63FDC-0D02-4540-AEFD-9605CB34AB9F}"/>
    <cellStyle name="40% - Ênfase2 4 2 3 3 3" xfId="23439" xr:uid="{9DB51FAF-9BCA-405A-9B3A-A545A926F49C}"/>
    <cellStyle name="40% - Ênfase2 4 2 3 4" xfId="2674" xr:uid="{1C53F5E8-3C1F-45D2-B6D3-09425F99E6CD}"/>
    <cellStyle name="40% - Ênfase2 4 2 3 4 2" xfId="10951" xr:uid="{C57FA48C-C484-4BD7-B653-906B08914BC3}"/>
    <cellStyle name="40% - Ênfase2 4 2 3 4 2 2" xfId="27462" xr:uid="{CFCEF9C6-8FEB-4706-8D33-AF90374653B0}"/>
    <cellStyle name="40% - Ênfase2 4 2 3 4 3" xfId="19425" xr:uid="{C7D9435E-2CE7-4D3E-9366-0193A47205C5}"/>
    <cellStyle name="40% - Ênfase2 4 2 3 5" xfId="8903" xr:uid="{8BFC4D4A-74D9-4E64-9979-10214E72E1A4}"/>
    <cellStyle name="40% - Ênfase2 4 2 3 5 2" xfId="25447" xr:uid="{3CDC4B47-94AA-4728-A6A1-B4324E834A1A}"/>
    <cellStyle name="40% - Ênfase2 4 2 3 6" xfId="17404" xr:uid="{409DBC3E-CD36-4514-97B9-46420A624113}"/>
    <cellStyle name="40% - Ênfase2 4 2 4" xfId="1665" xr:uid="{70BC7B20-30B1-4B62-825F-8742886880F0}"/>
    <cellStyle name="40% - Ênfase2 4 2 4 2" xfId="5752" xr:uid="{023389DB-E6A4-4C97-80AE-40C39466B8A1}"/>
    <cellStyle name="40% - Ênfase2 4 2 4 2 2" xfId="14029" xr:uid="{43A469F6-E736-4F85-B93C-E52C408CE6E3}"/>
    <cellStyle name="40% - Ênfase2 4 2 4 2 2 2" xfId="30484" xr:uid="{0E457385-13B7-4DBA-8E39-A0DF02C620FB}"/>
    <cellStyle name="40% - Ênfase2 4 2 4 2 3" xfId="22447" xr:uid="{1E22AE97-F1B6-4C67-B915-3561686C47E1}"/>
    <cellStyle name="40% - Ênfase2 4 2 4 3" xfId="7752" xr:uid="{5BC8DA60-2D45-4C6F-8F58-147BC45CBB11}"/>
    <cellStyle name="40% - Ênfase2 4 2 4 3 2" xfId="16029" xr:uid="{96860241-B6A2-4210-9F25-CA432C9931C4}"/>
    <cellStyle name="40% - Ênfase2 4 2 4 3 2 2" xfId="32484" xr:uid="{D58D4A30-D2E4-419C-82BF-2CF99517DE0D}"/>
    <cellStyle name="40% - Ênfase2 4 2 4 3 3" xfId="24447" xr:uid="{7DC7655E-CFC9-4320-B123-FD9E8E298504}"/>
    <cellStyle name="40% - Ênfase2 4 2 4 4" xfId="3718" xr:uid="{645C1641-7908-4485-9268-138840D367C3}"/>
    <cellStyle name="40% - Ênfase2 4 2 4 4 2" xfId="11995" xr:uid="{6D236253-88BD-43A3-907A-01A51F81D89F}"/>
    <cellStyle name="40% - Ênfase2 4 2 4 4 2 2" xfId="28480" xr:uid="{78DB584D-8DDD-4838-8D60-84467386D60D}"/>
    <cellStyle name="40% - Ênfase2 4 2 4 4 3" xfId="20443" xr:uid="{34EFD508-874E-4B57-8BCE-AFD74702B4D1}"/>
    <cellStyle name="40% - Ênfase2 4 2 4 5" xfId="9946" xr:uid="{F5D591A4-D3AC-4EA6-ACA3-BFB38421BD31}"/>
    <cellStyle name="40% - Ênfase2 4 2 4 5 2" xfId="26465" xr:uid="{3C5E5A4E-DF53-42A9-AB7A-C8AE3317A8F7}"/>
    <cellStyle name="40% - Ênfase2 4 2 4 6" xfId="18427" xr:uid="{F1BF26BD-08B8-404E-9EDE-A19EB7E0E25B}"/>
    <cellStyle name="40% - Ênfase2 4 2 5" xfId="4215" xr:uid="{BB5D3BA6-315B-40DC-A332-64AECA313267}"/>
    <cellStyle name="40% - Ênfase2 4 2 5 2" xfId="12492" xr:uid="{11C793BA-F688-42E0-917E-C2F335D50FD9}"/>
    <cellStyle name="40% - Ênfase2 4 2 5 2 2" xfId="28977" xr:uid="{E672ECB0-CB47-4152-8CF9-ECFC3543B4E2}"/>
    <cellStyle name="40% - Ênfase2 4 2 5 3" xfId="20940" xr:uid="{C4F31EC2-ACA3-43CC-81C4-B49A3DC7AB74}"/>
    <cellStyle name="40% - Ênfase2 4 2 6" xfId="6246" xr:uid="{F9C953BD-2643-4DC9-A836-66274553A65E}"/>
    <cellStyle name="40% - Ênfase2 4 2 6 2" xfId="14523" xr:uid="{30A1F80F-08F3-4506-9866-DA6E25B14F1B}"/>
    <cellStyle name="40% - Ênfase2 4 2 6 2 2" xfId="30978" xr:uid="{544BABBB-C4D3-4271-BFB6-6FF5DBB26D8F}"/>
    <cellStyle name="40% - Ênfase2 4 2 6 3" xfId="22941" xr:uid="{E4731F33-C81F-4D89-864A-5CF497DF3D05}"/>
    <cellStyle name="40% - Ênfase2 4 2 7" xfId="2165" xr:uid="{0717C5CF-26C8-40B0-95A8-DD42E41FA202}"/>
    <cellStyle name="40% - Ênfase2 4 2 7 2" xfId="10442" xr:uid="{A3711D6B-25C6-4A3E-B316-3F6D1373A8EA}"/>
    <cellStyle name="40% - Ênfase2 4 2 7 2 2" xfId="26961" xr:uid="{4EC759E6-83EA-4206-890F-1D50F5B12B8C}"/>
    <cellStyle name="40% - Ênfase2 4 2 7 3" xfId="18924" xr:uid="{FD45552E-A3AA-4079-AE15-F7ED461B6700}"/>
    <cellStyle name="40% - Ênfase2 4 2 8" xfId="8397" xr:uid="{980A1C21-A10C-41EF-B440-2EC460102301}"/>
    <cellStyle name="40% - Ênfase2 4 2 8 2" xfId="24946" xr:uid="{0E9B9B54-9212-41BA-949B-97B642560AED}"/>
    <cellStyle name="40% - Ênfase2 4 2 9" xfId="16893" xr:uid="{37B33699-8B2C-4597-869D-32B9B1A21D70}"/>
    <cellStyle name="40% - Ênfase2 4 3" xfId="1159" xr:uid="{591FCBC9-187B-4217-8E62-382AB9F8DB09}"/>
    <cellStyle name="40% - Ênfase2 4 3 2" xfId="5251" xr:uid="{9653F39D-3521-45B8-BF69-2A90383D63C3}"/>
    <cellStyle name="40% - Ênfase2 4 3 2 2" xfId="13528" xr:uid="{CA280D0F-15E4-41AD-A37D-39339136ECB2}"/>
    <cellStyle name="40% - Ênfase2 4 3 2 2 2" xfId="30008" xr:uid="{1F888902-3F2A-465F-A85C-1BDC4A68B6F7}"/>
    <cellStyle name="40% - Ênfase2 4 3 2 3" xfId="21971" xr:uid="{3161996F-C649-429F-894B-5240AB36663D}"/>
    <cellStyle name="40% - Ênfase2 4 3 3" xfId="7276" xr:uid="{73DCE79B-9F04-498E-86F7-63AEF1ABD192}"/>
    <cellStyle name="40% - Ênfase2 4 3 3 2" xfId="15553" xr:uid="{DE351B05-6944-41D0-BE58-00BC606DB35F}"/>
    <cellStyle name="40% - Ênfase2 4 3 3 2 2" xfId="32008" xr:uid="{FCFE4033-83EC-4BA4-B21E-025B48214C48}"/>
    <cellStyle name="40% - Ênfase2 4 3 3 3" xfId="23971" xr:uid="{F0E8343A-E807-44F7-9066-371C4EDB9341}"/>
    <cellStyle name="40% - Ênfase2 4 3 4" xfId="3216" xr:uid="{B2EC9514-E25D-4100-976B-4A173257B07C}"/>
    <cellStyle name="40% - Ênfase2 4 3 4 2" xfId="11493" xr:uid="{A980F1AC-E40C-4E5F-8611-4F61E391EAB8}"/>
    <cellStyle name="40% - Ênfase2 4 3 4 2 2" xfId="28003" xr:uid="{C1071641-2017-4962-9B24-C11169231B29}"/>
    <cellStyle name="40% - Ênfase2 4 3 4 3" xfId="19966" xr:uid="{1D987C3A-7B82-470B-9682-7D32AE886529}"/>
    <cellStyle name="40% - Ênfase2 4 3 5" xfId="9444" xr:uid="{8DF71D09-E629-4769-8C8E-499708439B74}"/>
    <cellStyle name="40% - Ênfase2 4 3 5 2" xfId="25988" xr:uid="{543AD664-C81C-4B6F-BD3A-5EA297F1F118}"/>
    <cellStyle name="40% - Ênfase2 4 3 6" xfId="17948" xr:uid="{C77BB046-0522-4B93-89F2-5CA60AF97D93}"/>
    <cellStyle name="40% - Ênfase2 4 4" xfId="650" xr:uid="{C3D93A6C-26C3-4CBA-8D88-F2E65D1D0B22}"/>
    <cellStyle name="40% - Ênfase2 4 4 2" xfId="4756" xr:uid="{7AC4A2C5-77A1-4126-8B95-39A999CCB4CA}"/>
    <cellStyle name="40% - Ênfase2 4 4 2 2" xfId="13033" xr:uid="{C2679A9A-820B-4D28-9AFD-4CD14815A603}"/>
    <cellStyle name="40% - Ênfase2 4 4 2 2 2" xfId="29513" xr:uid="{F5FFA8E1-E03A-45B1-95D5-E17C261A0494}"/>
    <cellStyle name="40% - Ênfase2 4 4 2 3" xfId="21476" xr:uid="{F8D65155-635B-4705-9A11-13AAC363BDA9}"/>
    <cellStyle name="40% - Ênfase2 4 4 3" xfId="6781" xr:uid="{6537BD4A-9E8B-4C4F-813D-5CE9FF32F3E7}"/>
    <cellStyle name="40% - Ênfase2 4 4 3 2" xfId="15058" xr:uid="{D7E57598-AC47-4808-B84A-2D3F617E569B}"/>
    <cellStyle name="40% - Ênfase2 4 4 3 2 2" xfId="31513" xr:uid="{35B995C9-7A6E-4731-87F8-0043EBC8B7C6}"/>
    <cellStyle name="40% - Ênfase2 4 4 3 3" xfId="23476" xr:uid="{C751DFB0-4334-47F7-9CDC-FFCDD73FB8F8}"/>
    <cellStyle name="40% - Ênfase2 4 4 4" xfId="2711" xr:uid="{C541194D-1B02-4DAF-BCC9-8B4E23F2CE90}"/>
    <cellStyle name="40% - Ênfase2 4 4 4 2" xfId="10988" xr:uid="{7679B9FC-5DB0-447C-B776-D6BBBF258C59}"/>
    <cellStyle name="40% - Ênfase2 4 4 4 2 2" xfId="27499" xr:uid="{3FD04AA4-307F-4843-A4E4-C9FE8C2A67D1}"/>
    <cellStyle name="40% - Ênfase2 4 4 4 3" xfId="19462" xr:uid="{86147656-92E3-4887-A41E-84D0F1C7396B}"/>
    <cellStyle name="40% - Ênfase2 4 4 5" xfId="8940" xr:uid="{35C62D85-655F-4EF8-AD82-7DD7BAA8CE90}"/>
    <cellStyle name="40% - Ênfase2 4 4 5 2" xfId="25484" xr:uid="{29B08CA0-FD48-439E-B11D-CC14995FE8D3}"/>
    <cellStyle name="40% - Ênfase2 4 4 6" xfId="17441" xr:uid="{5BE2C964-D493-4814-95D9-DA4A001311B9}"/>
    <cellStyle name="40% - Ênfase2 4 5" xfId="1702" xr:uid="{D66574AE-5191-4BC7-B159-227F27FB262E}"/>
    <cellStyle name="40% - Ênfase2 4 5 2" xfId="5789" xr:uid="{683025FC-FAE4-4EF2-8387-BB8D589897D3}"/>
    <cellStyle name="40% - Ênfase2 4 5 2 2" xfId="14066" xr:uid="{6EBD3FEA-22A5-4BD1-8774-D957A7E9E089}"/>
    <cellStyle name="40% - Ênfase2 4 5 2 2 2" xfId="30521" xr:uid="{47217821-D25F-45A9-AA03-8BCCEE6B1E40}"/>
    <cellStyle name="40% - Ênfase2 4 5 2 3" xfId="22484" xr:uid="{F0465C7D-C02E-4FA6-80AF-2C95A6102B3A}"/>
    <cellStyle name="40% - Ênfase2 4 5 3" xfId="7789" xr:uid="{59BF2CCF-AAAD-4C2A-BCBF-39B364BEB761}"/>
    <cellStyle name="40% - Ênfase2 4 5 3 2" xfId="16066" xr:uid="{CF5CCB89-1F37-4E81-A048-B621BC6CB2C7}"/>
    <cellStyle name="40% - Ênfase2 4 5 3 2 2" xfId="32521" xr:uid="{1B7C8244-9987-48E2-8619-C9CCBB9E0466}"/>
    <cellStyle name="40% - Ênfase2 4 5 3 3" xfId="24484" xr:uid="{28389AE8-13E1-4213-816E-C07CA7966E40}"/>
    <cellStyle name="40% - Ênfase2 4 5 4" xfId="3755" xr:uid="{9B2C3334-AD9C-4FCE-9C18-406EDED21FBC}"/>
    <cellStyle name="40% - Ênfase2 4 5 4 2" xfId="12032" xr:uid="{B49C9891-F990-4265-8DBD-EC2FC4D0811B}"/>
    <cellStyle name="40% - Ênfase2 4 5 4 2 2" xfId="28517" xr:uid="{2CE23554-7294-4C86-9C2E-A27E89338464}"/>
    <cellStyle name="40% - Ênfase2 4 5 4 3" xfId="20480" xr:uid="{44BBC20E-AA8F-489F-B24D-BE965F53ACC4}"/>
    <cellStyle name="40% - Ênfase2 4 5 5" xfId="9983" xr:uid="{7EF1F816-7E98-40D6-99A6-61FF1BE69E83}"/>
    <cellStyle name="40% - Ênfase2 4 5 5 2" xfId="26502" xr:uid="{3C989165-ABB0-4189-8C08-BDCF04BAECB1}"/>
    <cellStyle name="40% - Ênfase2 4 5 6" xfId="18464" xr:uid="{4A904BD7-6F9F-4E85-B720-B27B25867229}"/>
    <cellStyle name="40% - Ênfase2 4 6" xfId="4252" xr:uid="{55E19E77-B728-426D-87D4-83B06A8B05BF}"/>
    <cellStyle name="40% - Ênfase2 4 6 2" xfId="12529" xr:uid="{D1389636-7A4C-480E-B149-E014C462FCD5}"/>
    <cellStyle name="40% - Ênfase2 4 6 2 2" xfId="29014" xr:uid="{1C2533D0-6348-4B95-A2CA-07475503BF9B}"/>
    <cellStyle name="40% - Ênfase2 4 6 3" xfId="20977" xr:uid="{4BA2E230-7FCB-4B36-B9EF-5ABBECCC881E}"/>
    <cellStyle name="40% - Ênfase2 4 7" xfId="6283" xr:uid="{6F31EA2A-0DEB-43ED-8B40-9D843B88246E}"/>
    <cellStyle name="40% - Ênfase2 4 7 2" xfId="14560" xr:uid="{9296E787-CF18-4C87-B89E-759BAD7B3BA0}"/>
    <cellStyle name="40% - Ênfase2 4 7 2 2" xfId="31015" xr:uid="{BE98FA4B-D930-4E1F-A59E-913407A9C899}"/>
    <cellStyle name="40% - Ênfase2 4 7 3" xfId="22978" xr:uid="{B61F0045-857B-4C1A-B460-43EFFB068BB6}"/>
    <cellStyle name="40% - Ênfase2 4 8" xfId="2202" xr:uid="{3E4E5E53-DFF0-44A7-A9AC-2B6B2989E5A4}"/>
    <cellStyle name="40% - Ênfase2 4 8 2" xfId="10479" xr:uid="{352609F0-E359-4669-A38F-7ECFEA8926B8}"/>
    <cellStyle name="40% - Ênfase2 4 8 2 2" xfId="26998" xr:uid="{21F3918C-A5C2-495B-A15C-289E5D168929}"/>
    <cellStyle name="40% - Ênfase2 4 8 3" xfId="18961" xr:uid="{4B79C55D-FCC3-481B-BA98-05E26985FED9}"/>
    <cellStyle name="40% - Ênfase2 4 9" xfId="8434" xr:uid="{ED761A3F-85DD-4506-B70E-09241CF5F687}"/>
    <cellStyle name="40% - Ênfase2 4 9 2" xfId="24983" xr:uid="{FCAD2965-930E-445C-B172-A61EFF8C9018}"/>
    <cellStyle name="40% - Ênfase2 5" xfId="386" xr:uid="{4B96439E-A0A6-4D75-BD28-B096188B87F8}"/>
    <cellStyle name="40% - Ênfase2 5 10" xfId="17237" xr:uid="{121A2AC5-C0E5-4C90-BE82-B36258780E47}"/>
    <cellStyle name="40% - Ênfase2 5 2" xfId="387" xr:uid="{F1158802-B1F7-4725-9A3F-BD29C6083290}"/>
    <cellStyle name="40% - Ênfase2 5 2 2" xfId="1467" xr:uid="{F2763840-AE6D-4E1F-9B4A-9F173FD2A430}"/>
    <cellStyle name="40% - Ênfase2 5 2 2 2" xfId="5557" xr:uid="{803315BD-08F2-42DC-8C18-1EEB6575A7B6}"/>
    <cellStyle name="40% - Ênfase2 5 2 2 2 2" xfId="13834" xr:uid="{644D9232-FF75-4186-9604-6E12993C6343}"/>
    <cellStyle name="40% - Ênfase2 5 2 2 2 2 2" xfId="30313" xr:uid="{A44F8C36-8E6E-4839-B91B-722FADFCFA0F}"/>
    <cellStyle name="40% - Ênfase2 5 2 2 2 3" xfId="22276" xr:uid="{A49267DC-58FF-4C4C-BB42-999317CD7E0F}"/>
    <cellStyle name="40% - Ênfase2 5 2 2 3" xfId="7581" xr:uid="{F53A840E-4C3D-44C0-AD1C-5DAA6B4F815A}"/>
    <cellStyle name="40% - Ênfase2 5 2 2 3 2" xfId="15858" xr:uid="{8D623283-C863-4269-99DE-781D825BA189}"/>
    <cellStyle name="40% - Ênfase2 5 2 2 3 2 2" xfId="32313" xr:uid="{38558F54-CA16-4FA4-822B-071B3977D0D0}"/>
    <cellStyle name="40% - Ênfase2 5 2 2 3 3" xfId="24276" xr:uid="{E4A1C459-FCE9-4031-94A6-08451509A6FD}"/>
    <cellStyle name="40% - Ênfase2 5 2 2 4" xfId="3523" xr:uid="{8201326D-C8F7-432E-94AC-7A38741E2F6A}"/>
    <cellStyle name="40% - Ênfase2 5 2 2 4 2" xfId="11800" xr:uid="{C878BC7D-F84F-4B88-B5E1-1C836230A82A}"/>
    <cellStyle name="40% - Ênfase2 5 2 2 4 2 2" xfId="28309" xr:uid="{89CC49F2-1A60-4823-8CE8-AD54E2FF5ABF}"/>
    <cellStyle name="40% - Ênfase2 5 2 2 4 3" xfId="20272" xr:uid="{D7F20188-E9BD-4781-B9D1-9625DB6756AE}"/>
    <cellStyle name="40% - Ênfase2 5 2 2 5" xfId="9751" xr:uid="{CA6FDCA3-2221-47E8-8D50-5302EFCC2F15}"/>
    <cellStyle name="40% - Ênfase2 5 2 2 5 2" xfId="26294" xr:uid="{389E23C0-B2EF-4646-AA2A-B150C3755D42}"/>
    <cellStyle name="40% - Ênfase2 5 2 2 6" xfId="18255" xr:uid="{9476BD16-0D3F-41B1-83A9-405CCEA468D1}"/>
    <cellStyle name="40% - Ênfase2 5 2 3" xfId="957" xr:uid="{0779951A-0F62-4102-B7A5-ACD0506A729E}"/>
    <cellStyle name="40% - Ênfase2 5 2 3 2" xfId="5060" xr:uid="{369C2904-01D6-46C6-8C71-DCFE4AE32545}"/>
    <cellStyle name="40% - Ênfase2 5 2 3 2 2" xfId="13337" xr:uid="{2444A7FF-3F8C-4537-84B7-408EFC103DF9}"/>
    <cellStyle name="40% - Ênfase2 5 2 3 2 2 2" xfId="29817" xr:uid="{E32CBB4E-8E3C-4365-A3EE-CF3F2A921042}"/>
    <cellStyle name="40% - Ênfase2 5 2 3 2 3" xfId="21780" xr:uid="{8257D1AD-8AD3-43D5-A546-D63BDD8027C4}"/>
    <cellStyle name="40% - Ênfase2 5 2 3 3" xfId="7085" xr:uid="{6C8AD289-9238-493F-9FB6-988E9ABB0BDB}"/>
    <cellStyle name="40% - Ênfase2 5 2 3 3 2" xfId="15362" xr:uid="{C607A313-063F-4238-A839-54C4DA51E055}"/>
    <cellStyle name="40% - Ênfase2 5 2 3 3 2 2" xfId="31817" xr:uid="{4C441E9F-BB40-4B7C-A2CE-BDAD4C22146C}"/>
    <cellStyle name="40% - Ênfase2 5 2 3 3 3" xfId="23780" xr:uid="{6810DB52-9779-48F3-B21E-5F5FCCCD1B8C}"/>
    <cellStyle name="40% - Ênfase2 5 2 3 4" xfId="3017" xr:uid="{5E4B9115-456A-43ED-A514-4EB5EE05D959}"/>
    <cellStyle name="40% - Ênfase2 5 2 3 4 2" xfId="11294" xr:uid="{54F667BC-615A-4BF9-8977-0DC210AD07DF}"/>
    <cellStyle name="40% - Ênfase2 5 2 3 4 2 2" xfId="27805" xr:uid="{D4302B94-BFFE-4D46-A424-A419FB67D338}"/>
    <cellStyle name="40% - Ênfase2 5 2 3 4 3" xfId="19768" xr:uid="{F0D840A3-9377-4559-BAA0-E9B39B667F42}"/>
    <cellStyle name="40% - Ênfase2 5 2 3 5" xfId="9246" xr:uid="{6C6D6734-9E18-4629-987A-85ED1BA6D897}"/>
    <cellStyle name="40% - Ênfase2 5 2 3 5 2" xfId="25790" xr:uid="{C566419F-2B37-4463-B24E-03C4E2CC774F}"/>
    <cellStyle name="40% - Ênfase2 5 2 3 6" xfId="17748" xr:uid="{98A043D5-E0BE-42DC-A82F-59327C88E3D8}"/>
    <cellStyle name="40% - Ênfase2 5 2 4" xfId="2007" xr:uid="{60B5E639-8CFE-46F7-A108-33F17E9DBE6C}"/>
    <cellStyle name="40% - Ênfase2 5 2 4 2" xfId="6093" xr:uid="{2536413B-2F3D-4427-BEE5-82BEA83A4C0B}"/>
    <cellStyle name="40% - Ênfase2 5 2 4 2 2" xfId="14370" xr:uid="{7675902D-C16D-499A-9F59-3283BDD69655}"/>
    <cellStyle name="40% - Ênfase2 5 2 4 2 2 2" xfId="30825" xr:uid="{E50F1164-60B8-45C4-B7FB-E3857DE9CC91}"/>
    <cellStyle name="40% - Ênfase2 5 2 4 2 3" xfId="22788" xr:uid="{7187598F-2613-44EB-80DD-934A61CBC17F}"/>
    <cellStyle name="40% - Ênfase2 5 2 4 3" xfId="8093" xr:uid="{A82D35EE-68F5-4960-8157-99FA48937852}"/>
    <cellStyle name="40% - Ênfase2 5 2 4 3 2" xfId="16370" xr:uid="{A7AB81B1-D440-4D83-AFBE-150ADE88AD7E}"/>
    <cellStyle name="40% - Ênfase2 5 2 4 3 2 2" xfId="32825" xr:uid="{2738E221-C166-4877-B11D-648F78B3182B}"/>
    <cellStyle name="40% - Ênfase2 5 2 4 3 3" xfId="24788" xr:uid="{EAB29E31-CBAC-4789-B135-08AFA9B66D7A}"/>
    <cellStyle name="40% - Ênfase2 5 2 4 4" xfId="4060" xr:uid="{3A4A662B-BF47-472B-8662-BCEEE191DD79}"/>
    <cellStyle name="40% - Ênfase2 5 2 4 4 2" xfId="12337" xr:uid="{F95D0AFF-D414-42B4-B8B4-9E053042D8B5}"/>
    <cellStyle name="40% - Ênfase2 5 2 4 4 2 2" xfId="28822" xr:uid="{15BC4D40-7D4F-4622-853B-01C358136D40}"/>
    <cellStyle name="40% - Ênfase2 5 2 4 4 3" xfId="20785" xr:uid="{45967E35-3F04-4521-BB33-AFBA6AA1FFDC}"/>
    <cellStyle name="40% - Ênfase2 5 2 4 5" xfId="10288" xr:uid="{7AD009C4-1BE3-4168-AD6F-421721580EC2}"/>
    <cellStyle name="40% - Ênfase2 5 2 4 5 2" xfId="26807" xr:uid="{503B6AFA-27DB-4DF5-AE63-94DAF87A6C83}"/>
    <cellStyle name="40% - Ênfase2 5 2 4 6" xfId="18769" xr:uid="{6F260B9F-88AE-4A1B-B8F1-18FA87C2EF19}"/>
    <cellStyle name="40% - Ênfase2 5 2 5" xfId="4557" xr:uid="{46EB74B4-BD0F-44CF-9FF4-42F5E90581C0}"/>
    <cellStyle name="40% - Ênfase2 5 2 5 2" xfId="12834" xr:uid="{0187FAB9-8FA9-4A6C-A891-BB377ACDCC90}"/>
    <cellStyle name="40% - Ênfase2 5 2 5 2 2" xfId="29318" xr:uid="{45D2397C-3517-42F5-B440-558582B84F65}"/>
    <cellStyle name="40% - Ênfase2 5 2 5 3" xfId="21281" xr:uid="{45B30ECE-312F-4DAC-B663-A2E8EF7889BF}"/>
    <cellStyle name="40% - Ênfase2 5 2 6" xfId="6587" xr:uid="{21F9A4D1-EB46-4BA8-9AAB-2C91F9AEDC41}"/>
    <cellStyle name="40% - Ênfase2 5 2 6 2" xfId="14864" xr:uid="{965D1281-85BC-4B08-B84C-0635562360ED}"/>
    <cellStyle name="40% - Ênfase2 5 2 6 2 2" xfId="31319" xr:uid="{0D55966A-8C2F-457D-8AE3-4D786AE9A628}"/>
    <cellStyle name="40% - Ênfase2 5 2 6 3" xfId="23282" xr:uid="{0CB75F10-EB59-4089-A246-80E0092C0100}"/>
    <cellStyle name="40% - Ênfase2 5 2 7" xfId="2510" xr:uid="{9788A672-A45C-48C7-A9C2-7DBC9210F597}"/>
    <cellStyle name="40% - Ênfase2 5 2 7 2" xfId="10787" xr:uid="{0A2E32E4-8010-4803-8207-AF306DE9CD1D}"/>
    <cellStyle name="40% - Ênfase2 5 2 7 2 2" xfId="27303" xr:uid="{806379DB-0E99-48EF-B3E5-395705738772}"/>
    <cellStyle name="40% - Ênfase2 5 2 7 3" xfId="19266" xr:uid="{507A29DB-87AD-4E3B-946D-2496208257A2}"/>
    <cellStyle name="40% - Ênfase2 5 2 8" xfId="8740" xr:uid="{5137E916-7CBC-4FC0-958F-60133976B554}"/>
    <cellStyle name="40% - Ênfase2 5 2 8 2" xfId="25288" xr:uid="{00C147FA-C375-4E57-94AF-D72241CED808}"/>
    <cellStyle name="40% - Ênfase2 5 2 9" xfId="17238" xr:uid="{170CF8E7-8B0D-4C4D-AE28-29E3D2126003}"/>
    <cellStyle name="40% - Ênfase2 5 3" xfId="1466" xr:uid="{BDEF9572-81E0-42C2-9045-1D6B97B58126}"/>
    <cellStyle name="40% - Ênfase2 5 3 2" xfId="5556" xr:uid="{1FDCF08B-F2E8-455E-80E4-748E711F361B}"/>
    <cellStyle name="40% - Ênfase2 5 3 2 2" xfId="13833" xr:uid="{AAFE2C5E-2CBA-4E5A-A66C-B3EBD341ECC1}"/>
    <cellStyle name="40% - Ênfase2 5 3 2 2 2" xfId="30312" xr:uid="{8CD93F22-79D6-4F68-93D2-EB5ED8695F0B}"/>
    <cellStyle name="40% - Ênfase2 5 3 2 3" xfId="22275" xr:uid="{1A403D51-4AE4-48CC-AAA6-8BECAAD720E1}"/>
    <cellStyle name="40% - Ênfase2 5 3 3" xfId="7580" xr:uid="{902973AA-A802-4169-B7C6-D05CE689636E}"/>
    <cellStyle name="40% - Ênfase2 5 3 3 2" xfId="15857" xr:uid="{287E3520-F325-4A59-9F29-1FEB8D1A27DB}"/>
    <cellStyle name="40% - Ênfase2 5 3 3 2 2" xfId="32312" xr:uid="{59A9DC0C-CC6A-4EEC-A92C-5D2FEBEC625A}"/>
    <cellStyle name="40% - Ênfase2 5 3 3 3" xfId="24275" xr:uid="{B42CA0E0-B8CC-4057-B0CA-8FDCC4A94F59}"/>
    <cellStyle name="40% - Ênfase2 5 3 4" xfId="3522" xr:uid="{CBE509B4-92E2-44C3-9A51-820CF57B6BA8}"/>
    <cellStyle name="40% - Ênfase2 5 3 4 2" xfId="11799" xr:uid="{21362387-4E9F-479C-B3B8-472FE307218A}"/>
    <cellStyle name="40% - Ênfase2 5 3 4 2 2" xfId="28308" xr:uid="{6F5A6BB1-ADEF-4E5E-92A9-EEBD057B41FA}"/>
    <cellStyle name="40% - Ênfase2 5 3 4 3" xfId="20271" xr:uid="{CACDDFD1-134F-4CC0-A5FD-1D8DE3A943C0}"/>
    <cellStyle name="40% - Ênfase2 5 3 5" xfId="9750" xr:uid="{013ADC6A-9FCD-4615-9CC8-61869DA35414}"/>
    <cellStyle name="40% - Ênfase2 5 3 5 2" xfId="26293" xr:uid="{70131D60-96AC-4887-9599-F045C2336496}"/>
    <cellStyle name="40% - Ênfase2 5 3 6" xfId="18254" xr:uid="{6D138488-95F9-4EB3-9F7C-3411B6B7235E}"/>
    <cellStyle name="40% - Ênfase2 5 4" xfId="956" xr:uid="{7BCDFAB9-D3E2-43BC-AFAD-84881AAD161F}"/>
    <cellStyle name="40% - Ênfase2 5 4 2" xfId="5059" xr:uid="{E74ECA0A-1157-4A84-BEA2-9A8606ABB559}"/>
    <cellStyle name="40% - Ênfase2 5 4 2 2" xfId="13336" xr:uid="{4DF186D8-A2FC-40B0-9100-D32A93ED751A}"/>
    <cellStyle name="40% - Ênfase2 5 4 2 2 2" xfId="29816" xr:uid="{862B22A4-1099-47F8-99A9-0AA2E641400B}"/>
    <cellStyle name="40% - Ênfase2 5 4 2 3" xfId="21779" xr:uid="{B5FF0E64-83B3-4D5B-9976-0CC101C820D8}"/>
    <cellStyle name="40% - Ênfase2 5 4 3" xfId="7084" xr:uid="{B8A6BB79-1339-40A3-8952-9A2A51749E72}"/>
    <cellStyle name="40% - Ênfase2 5 4 3 2" xfId="15361" xr:uid="{BE08A5A7-878E-4DBF-87C9-46CD2B44F3FE}"/>
    <cellStyle name="40% - Ênfase2 5 4 3 2 2" xfId="31816" xr:uid="{07CAB2B2-A78F-4064-A339-A3F23DEA008A}"/>
    <cellStyle name="40% - Ênfase2 5 4 3 3" xfId="23779" xr:uid="{B290F91C-BAFD-42D8-B454-762A01387EEC}"/>
    <cellStyle name="40% - Ênfase2 5 4 4" xfId="3016" xr:uid="{896E0CDC-B692-4561-9F10-C0B788C39E84}"/>
    <cellStyle name="40% - Ênfase2 5 4 4 2" xfId="11293" xr:uid="{9F9A47F3-BE05-45AD-80C7-3E2650E2EAEA}"/>
    <cellStyle name="40% - Ênfase2 5 4 4 2 2" xfId="27804" xr:uid="{79753DEF-ED06-4B87-B703-CCEB0593A6E7}"/>
    <cellStyle name="40% - Ênfase2 5 4 4 3" xfId="19767" xr:uid="{90B06DC5-744A-4700-A0E1-1FF8DF4A5AE6}"/>
    <cellStyle name="40% - Ênfase2 5 4 5" xfId="9245" xr:uid="{7B7CD53B-E05F-401E-B3DE-5DA88E48AD07}"/>
    <cellStyle name="40% - Ênfase2 5 4 5 2" xfId="25789" xr:uid="{946DBE81-76AA-4ED4-BCFC-04A9213B72FE}"/>
    <cellStyle name="40% - Ênfase2 5 4 6" xfId="17747" xr:uid="{9D59238E-7841-49A9-A94D-BBB6B50DB328}"/>
    <cellStyle name="40% - Ênfase2 5 5" xfId="2006" xr:uid="{486F90E3-0217-4928-BFDB-64CD31D229CC}"/>
    <cellStyle name="40% - Ênfase2 5 5 2" xfId="6092" xr:uid="{0F40A6EB-47B1-416F-BE54-3F14C69507E4}"/>
    <cellStyle name="40% - Ênfase2 5 5 2 2" xfId="14369" xr:uid="{D88DCE9E-8B37-4F7F-BD24-F01C1626507F}"/>
    <cellStyle name="40% - Ênfase2 5 5 2 2 2" xfId="30824" xr:uid="{F952273D-B3BF-4344-A825-D6758D6AF6EF}"/>
    <cellStyle name="40% - Ênfase2 5 5 2 3" xfId="22787" xr:uid="{ED6D9BB3-78E0-48BD-94B3-9B941E216EFA}"/>
    <cellStyle name="40% - Ênfase2 5 5 3" xfId="8092" xr:uid="{CB2DC290-B528-44EE-96CD-F27D31C15B43}"/>
    <cellStyle name="40% - Ênfase2 5 5 3 2" xfId="16369" xr:uid="{A8AFD146-8B28-4927-92B8-A176B639B503}"/>
    <cellStyle name="40% - Ênfase2 5 5 3 2 2" xfId="32824" xr:uid="{D19A440B-C972-4285-815B-C5DBFEB53385}"/>
    <cellStyle name="40% - Ênfase2 5 5 3 3" xfId="24787" xr:uid="{3FA522D1-CBFB-41F6-855B-4534B5679D8B}"/>
    <cellStyle name="40% - Ênfase2 5 5 4" xfId="4059" xr:uid="{464AE5B6-C735-48CE-8A91-3C0C365F13ED}"/>
    <cellStyle name="40% - Ênfase2 5 5 4 2" xfId="12336" xr:uid="{41B4C2D6-6106-4C9C-A803-C7C86097DBC1}"/>
    <cellStyle name="40% - Ênfase2 5 5 4 2 2" xfId="28821" xr:uid="{3F50462E-5CFA-46E2-A17C-706210157941}"/>
    <cellStyle name="40% - Ênfase2 5 5 4 3" xfId="20784" xr:uid="{BD438E3C-564F-4BD5-B4B1-17978C5A2699}"/>
    <cellStyle name="40% - Ênfase2 5 5 5" xfId="10287" xr:uid="{DA1F2286-1A1F-488D-A04F-5B15F8E3C26C}"/>
    <cellStyle name="40% - Ênfase2 5 5 5 2" xfId="26806" xr:uid="{D84AF8EB-2E29-4A7C-9DAF-8A37C589798D}"/>
    <cellStyle name="40% - Ênfase2 5 5 6" xfId="18768" xr:uid="{0FAE294D-518C-4FDA-9717-48A2DB8D2225}"/>
    <cellStyle name="40% - Ênfase2 5 6" xfId="4556" xr:uid="{A8BE3F08-40D4-4D97-9A6C-8B889E248186}"/>
    <cellStyle name="40% - Ênfase2 5 6 2" xfId="12833" xr:uid="{F8E8BC2E-CB65-4432-9846-4C782DF83077}"/>
    <cellStyle name="40% - Ênfase2 5 6 2 2" xfId="29317" xr:uid="{549AD680-30F9-494B-9A88-1DFF0223CAA4}"/>
    <cellStyle name="40% - Ênfase2 5 6 3" xfId="21280" xr:uid="{3EE06A76-B76D-4D12-A15A-0D2CAD71ABDB}"/>
    <cellStyle name="40% - Ênfase2 5 7" xfId="6586" xr:uid="{0530E59A-A6FF-4EFE-A136-E6A30CBA1F8B}"/>
    <cellStyle name="40% - Ênfase2 5 7 2" xfId="14863" xr:uid="{6CA77072-ECA5-4051-8009-D38E3CB177DC}"/>
    <cellStyle name="40% - Ênfase2 5 7 2 2" xfId="31318" xr:uid="{432934A0-3C88-4445-AAF6-C48C44FD8D54}"/>
    <cellStyle name="40% - Ênfase2 5 7 3" xfId="23281" xr:uid="{7A58C07A-C92D-4BF6-8552-953B04A7ACFD}"/>
    <cellStyle name="40% - Ênfase2 5 8" xfId="2509" xr:uid="{EB3D45DB-08E1-4BE7-A380-DABC2DDDB40D}"/>
    <cellStyle name="40% - Ênfase2 5 8 2" xfId="10786" xr:uid="{B00A26E3-8AC6-42D2-A354-35A41A1545B8}"/>
    <cellStyle name="40% - Ênfase2 5 8 2 2" xfId="27302" xr:uid="{714A1C6F-D372-48A6-A1BF-A2398C4A7A8A}"/>
    <cellStyle name="40% - Ênfase2 5 8 3" xfId="19265" xr:uid="{77F0374C-C5C3-4C98-9947-9FE1936FF146}"/>
    <cellStyle name="40% - Ênfase2 5 9" xfId="8739" xr:uid="{5B7F2AB5-39B5-40FC-8111-F71E89918539}"/>
    <cellStyle name="40% - Ênfase2 5 9 2" xfId="25287" xr:uid="{F82B2972-2B3A-4FC7-B020-410F249BFC0E}"/>
    <cellStyle name="40% - Ênfase2 6" xfId="389" xr:uid="{6E1C586C-9F38-44FB-BC6B-9C54500E5FEF}"/>
    <cellStyle name="40% - Ênfase2 6 10" xfId="17239" xr:uid="{984B9BEB-02AA-4329-A1B1-DF520C067657}"/>
    <cellStyle name="40% - Ênfase2 6 2" xfId="390" xr:uid="{559A9D56-CF61-4A38-966F-2DB2B99A47B4}"/>
    <cellStyle name="40% - Ênfase2 6 2 2" xfId="1469" xr:uid="{5509DB02-2D27-4ABE-A2A7-320D107029ED}"/>
    <cellStyle name="40% - Ênfase2 6 2 2 2" xfId="5559" xr:uid="{ACA1893A-F108-4853-80FF-750B0835FDA6}"/>
    <cellStyle name="40% - Ênfase2 6 2 2 2 2" xfId="13836" xr:uid="{130A997E-4BDB-4A70-82D4-0FE62AA0D2F4}"/>
    <cellStyle name="40% - Ênfase2 6 2 2 2 2 2" xfId="30315" xr:uid="{615ACA69-857B-47F8-AEDA-CF9D16409A8D}"/>
    <cellStyle name="40% - Ênfase2 6 2 2 2 3" xfId="22278" xr:uid="{B9A6C25F-634D-429A-8D2D-BF238A6B4492}"/>
    <cellStyle name="40% - Ênfase2 6 2 2 3" xfId="7583" xr:uid="{331A8FC5-F75F-4E66-81DB-09A5FABD2492}"/>
    <cellStyle name="40% - Ênfase2 6 2 2 3 2" xfId="15860" xr:uid="{48B6DA2C-C31E-4CE1-8D70-1BBB05D19E87}"/>
    <cellStyle name="40% - Ênfase2 6 2 2 3 2 2" xfId="32315" xr:uid="{E8F9FBF2-52BC-45AE-A4A9-FEA67E93A3F0}"/>
    <cellStyle name="40% - Ênfase2 6 2 2 3 3" xfId="24278" xr:uid="{4935516E-3D67-4290-B54F-752DA9505E3E}"/>
    <cellStyle name="40% - Ênfase2 6 2 2 4" xfId="3525" xr:uid="{E28B2173-BEDA-4897-9F12-D57C0A9388D2}"/>
    <cellStyle name="40% - Ênfase2 6 2 2 4 2" xfId="11802" xr:uid="{65DB0F48-1BC7-40B4-80E9-ECB0428CB34A}"/>
    <cellStyle name="40% - Ênfase2 6 2 2 4 2 2" xfId="28311" xr:uid="{B9D607FD-AEFA-4CD7-9C57-B1DCB015153C}"/>
    <cellStyle name="40% - Ênfase2 6 2 2 4 3" xfId="20274" xr:uid="{77B854EA-DE6C-4659-967E-AE67B4E3AEDF}"/>
    <cellStyle name="40% - Ênfase2 6 2 2 5" xfId="9753" xr:uid="{9C68C54A-7B7F-4383-8E0C-FCC0E3534273}"/>
    <cellStyle name="40% - Ênfase2 6 2 2 5 2" xfId="26296" xr:uid="{97E94EBE-2456-4045-90FA-3E8984C235DC}"/>
    <cellStyle name="40% - Ênfase2 6 2 2 6" xfId="18257" xr:uid="{B140359E-EBA7-483C-9A75-C28E09A48836}"/>
    <cellStyle name="40% - Ênfase2 6 2 3" xfId="959" xr:uid="{B9D6FD32-DD7C-48CE-BA70-6F53D4C52B8D}"/>
    <cellStyle name="40% - Ênfase2 6 2 3 2" xfId="5062" xr:uid="{51C8FD3A-738B-44BC-BA54-9F2125933DBA}"/>
    <cellStyle name="40% - Ênfase2 6 2 3 2 2" xfId="13339" xr:uid="{F24376C7-74B0-48B7-8F03-6AC9FB9015A5}"/>
    <cellStyle name="40% - Ênfase2 6 2 3 2 2 2" xfId="29819" xr:uid="{1C8AC3C1-1039-424D-9263-93FA054F3CBF}"/>
    <cellStyle name="40% - Ênfase2 6 2 3 2 3" xfId="21782" xr:uid="{97DD1B5A-2B78-4349-ACDB-4988D78E833D}"/>
    <cellStyle name="40% - Ênfase2 6 2 3 3" xfId="7087" xr:uid="{C2443E25-1830-4952-BE37-6FB1013B15F7}"/>
    <cellStyle name="40% - Ênfase2 6 2 3 3 2" xfId="15364" xr:uid="{5CDDBBD7-911E-4AFB-8019-90F631771390}"/>
    <cellStyle name="40% - Ênfase2 6 2 3 3 2 2" xfId="31819" xr:uid="{EF6AFC43-5670-44D9-9935-AD1538A448EC}"/>
    <cellStyle name="40% - Ênfase2 6 2 3 3 3" xfId="23782" xr:uid="{5EFFE815-B0B5-4677-940D-EFE373AE31EB}"/>
    <cellStyle name="40% - Ênfase2 6 2 3 4" xfId="3019" xr:uid="{1A4B7887-8F05-4F23-8F23-F40CBA6ED360}"/>
    <cellStyle name="40% - Ênfase2 6 2 3 4 2" xfId="11296" xr:uid="{542DE935-1093-4BAE-A992-683363C82C81}"/>
    <cellStyle name="40% - Ênfase2 6 2 3 4 2 2" xfId="27807" xr:uid="{CD5C6C51-6A78-477A-B175-6792CEB9EEB2}"/>
    <cellStyle name="40% - Ênfase2 6 2 3 4 3" xfId="19770" xr:uid="{6FCC4052-23F3-412C-B33C-17EC85466EEC}"/>
    <cellStyle name="40% - Ênfase2 6 2 3 5" xfId="9248" xr:uid="{224DAD11-B2B0-4758-84BB-87BE48359E89}"/>
    <cellStyle name="40% - Ênfase2 6 2 3 5 2" xfId="25792" xr:uid="{3EF75FFC-9F83-4CDF-B927-40CCBCD354C5}"/>
    <cellStyle name="40% - Ênfase2 6 2 3 6" xfId="17750" xr:uid="{67421B5E-7596-4EA9-8454-BDC74F98D1DE}"/>
    <cellStyle name="40% - Ênfase2 6 2 4" xfId="2009" xr:uid="{B6B5B007-E957-499B-AD00-A6AC39C31B2E}"/>
    <cellStyle name="40% - Ênfase2 6 2 4 2" xfId="6095" xr:uid="{3CFEC266-8036-440B-A4BC-8EC3E535FC74}"/>
    <cellStyle name="40% - Ênfase2 6 2 4 2 2" xfId="14372" xr:uid="{352707FF-DEC3-4125-8E28-57283356C636}"/>
    <cellStyle name="40% - Ênfase2 6 2 4 2 2 2" xfId="30827" xr:uid="{2154A686-DDAF-4163-8D9E-6AD53D63F0CC}"/>
    <cellStyle name="40% - Ênfase2 6 2 4 2 3" xfId="22790" xr:uid="{C4AC4ECA-3B4C-4FFE-93E7-D9CA21DEF3D9}"/>
    <cellStyle name="40% - Ênfase2 6 2 4 3" xfId="8095" xr:uid="{1BCEC5D4-BC7E-48F8-AEEF-BDCD367E9DE3}"/>
    <cellStyle name="40% - Ênfase2 6 2 4 3 2" xfId="16372" xr:uid="{010D242A-C470-41A2-B031-DE123186F50D}"/>
    <cellStyle name="40% - Ênfase2 6 2 4 3 2 2" xfId="32827" xr:uid="{8900B1A7-068E-4E85-A16E-164B2FB1789E}"/>
    <cellStyle name="40% - Ênfase2 6 2 4 3 3" xfId="24790" xr:uid="{8477F416-5077-4EB5-9DFC-9F25A910850C}"/>
    <cellStyle name="40% - Ênfase2 6 2 4 4" xfId="4062" xr:uid="{6233EC59-D82A-4669-AD54-A6EBE17B555A}"/>
    <cellStyle name="40% - Ênfase2 6 2 4 4 2" xfId="12339" xr:uid="{69DA58F4-D0B3-449B-B15F-B40817582B52}"/>
    <cellStyle name="40% - Ênfase2 6 2 4 4 2 2" xfId="28824" xr:uid="{D321BEB1-8708-4185-85ED-68F8E6474AC4}"/>
    <cellStyle name="40% - Ênfase2 6 2 4 4 3" xfId="20787" xr:uid="{8E4AC04F-025C-48A7-B6C9-E0E9084A2EF5}"/>
    <cellStyle name="40% - Ênfase2 6 2 4 5" xfId="10290" xr:uid="{4A578925-7A8C-4342-9EEF-98DB659984AA}"/>
    <cellStyle name="40% - Ênfase2 6 2 4 5 2" xfId="26809" xr:uid="{FE521A5A-20C9-45A3-A067-3BD52FB66AF1}"/>
    <cellStyle name="40% - Ênfase2 6 2 4 6" xfId="18771" xr:uid="{CF9567AC-2C6A-47D9-BB10-1F2C2E736416}"/>
    <cellStyle name="40% - Ênfase2 6 2 5" xfId="4559" xr:uid="{0AD1E682-1EEE-491F-AE0F-D25CED5DD7C2}"/>
    <cellStyle name="40% - Ênfase2 6 2 5 2" xfId="12836" xr:uid="{6965CD16-3330-40DD-BC5A-8161B8B3E7C1}"/>
    <cellStyle name="40% - Ênfase2 6 2 5 2 2" xfId="29320" xr:uid="{A38808AD-7375-47CF-932D-405B2776FD5F}"/>
    <cellStyle name="40% - Ênfase2 6 2 5 3" xfId="21283" xr:uid="{1D8EE754-B1A2-453F-9A14-EFDB05408368}"/>
    <cellStyle name="40% - Ênfase2 6 2 6" xfId="6589" xr:uid="{CA2B98A3-B93B-4C2D-B9FD-C28E91528D74}"/>
    <cellStyle name="40% - Ênfase2 6 2 6 2" xfId="14866" xr:uid="{C43EF218-511E-4F6C-93CC-450954193792}"/>
    <cellStyle name="40% - Ênfase2 6 2 6 2 2" xfId="31321" xr:uid="{D0BC08E5-B113-47BA-834F-1E6A094757ED}"/>
    <cellStyle name="40% - Ênfase2 6 2 6 3" xfId="23284" xr:uid="{8BB36838-C810-40DF-BE90-ADEB3F4D2A2D}"/>
    <cellStyle name="40% - Ênfase2 6 2 7" xfId="2512" xr:uid="{F88B3E93-93E5-4367-B30D-312FF42E7029}"/>
    <cellStyle name="40% - Ênfase2 6 2 7 2" xfId="10789" xr:uid="{A8594692-18B6-4542-A499-9432387A63C9}"/>
    <cellStyle name="40% - Ênfase2 6 2 7 2 2" xfId="27305" xr:uid="{36B9A80B-706C-4DD2-8E24-3C25474B8000}"/>
    <cellStyle name="40% - Ênfase2 6 2 7 3" xfId="19268" xr:uid="{B54FF0B6-1DD7-4B64-B036-E4ABD5210923}"/>
    <cellStyle name="40% - Ênfase2 6 2 8" xfId="8742" xr:uid="{7AEC2C64-89CB-402A-9FC1-8880A871C3B0}"/>
    <cellStyle name="40% - Ênfase2 6 2 8 2" xfId="25290" xr:uid="{6E28AB02-DF5E-4FBD-A15D-CCDF34E4465D}"/>
    <cellStyle name="40% - Ênfase2 6 2 9" xfId="17240" xr:uid="{F64E87C6-AD8B-42C4-B3AD-294DE2D9A371}"/>
    <cellStyle name="40% - Ênfase2 6 3" xfId="1468" xr:uid="{67B18CC4-33EB-4BFE-9825-D4863B24E509}"/>
    <cellStyle name="40% - Ênfase2 6 3 2" xfId="5558" xr:uid="{B87B322E-BF44-4F69-BA21-09569552EB70}"/>
    <cellStyle name="40% - Ênfase2 6 3 2 2" xfId="13835" xr:uid="{3B69E1C7-9E7D-4FE4-ABD9-78954D13E6D4}"/>
    <cellStyle name="40% - Ênfase2 6 3 2 2 2" xfId="30314" xr:uid="{3610ED85-15C7-46DA-94E7-D039420BE45E}"/>
    <cellStyle name="40% - Ênfase2 6 3 2 3" xfId="22277" xr:uid="{4772074A-680A-4AF4-97FC-10B6381815A2}"/>
    <cellStyle name="40% - Ênfase2 6 3 3" xfId="7582" xr:uid="{B63BF78F-8FFF-4469-99D8-865D249608E2}"/>
    <cellStyle name="40% - Ênfase2 6 3 3 2" xfId="15859" xr:uid="{5DFA8E5E-53D8-4A9E-B49A-2047D5903D92}"/>
    <cellStyle name="40% - Ênfase2 6 3 3 2 2" xfId="32314" xr:uid="{7EEB4DAD-04AA-4A22-827A-8D56F5BF5DF2}"/>
    <cellStyle name="40% - Ênfase2 6 3 3 3" xfId="24277" xr:uid="{D3ADA0BE-5AA0-4F58-9EDC-E4AFC8D008F0}"/>
    <cellStyle name="40% - Ênfase2 6 3 4" xfId="3524" xr:uid="{E951A47A-2D39-4B64-BF40-F276E24AE0FD}"/>
    <cellStyle name="40% - Ênfase2 6 3 4 2" xfId="11801" xr:uid="{533C4880-B031-48C9-BA4F-D2F8C7B48DD3}"/>
    <cellStyle name="40% - Ênfase2 6 3 4 2 2" xfId="28310" xr:uid="{513A2A19-17E2-43AD-8674-D4D04FB29AAD}"/>
    <cellStyle name="40% - Ênfase2 6 3 4 3" xfId="20273" xr:uid="{936B6866-7165-42A8-B782-863549155E57}"/>
    <cellStyle name="40% - Ênfase2 6 3 5" xfId="9752" xr:uid="{F0302AB4-0ADF-4911-9928-EAF9DE9361E3}"/>
    <cellStyle name="40% - Ênfase2 6 3 5 2" xfId="26295" xr:uid="{0C51A84E-92E2-4DF9-A6D1-63C35FEA125E}"/>
    <cellStyle name="40% - Ênfase2 6 3 6" xfId="18256" xr:uid="{4B9A2E2B-AF52-4153-BD77-0BAB35C75353}"/>
    <cellStyle name="40% - Ênfase2 6 4" xfId="958" xr:uid="{35F6A19E-EC62-4E9B-A1EC-BBE8DF784660}"/>
    <cellStyle name="40% - Ênfase2 6 4 2" xfId="5061" xr:uid="{FB69C1A4-35A7-4B30-A5EB-AA43BC62E060}"/>
    <cellStyle name="40% - Ênfase2 6 4 2 2" xfId="13338" xr:uid="{850AFEAF-0A07-40F9-96BF-4256FD3A37E5}"/>
    <cellStyle name="40% - Ênfase2 6 4 2 2 2" xfId="29818" xr:uid="{9CA7587E-540F-44F4-BA21-7290DE360939}"/>
    <cellStyle name="40% - Ênfase2 6 4 2 3" xfId="21781" xr:uid="{1010567A-4B20-44D2-8320-875F517171CE}"/>
    <cellStyle name="40% - Ênfase2 6 4 3" xfId="7086" xr:uid="{18C851E2-5C78-46B1-98D7-9E84E4F17692}"/>
    <cellStyle name="40% - Ênfase2 6 4 3 2" xfId="15363" xr:uid="{87D0F609-E72E-4C29-B282-5754FFAE0F90}"/>
    <cellStyle name="40% - Ênfase2 6 4 3 2 2" xfId="31818" xr:uid="{5BE0A8B0-BADC-4217-AD2B-04E63A77FEE8}"/>
    <cellStyle name="40% - Ênfase2 6 4 3 3" xfId="23781" xr:uid="{F0094BA2-6F24-43A9-953E-2D957673A897}"/>
    <cellStyle name="40% - Ênfase2 6 4 4" xfId="3018" xr:uid="{BE71B8EE-D179-4888-AA7F-E30EFB4D800C}"/>
    <cellStyle name="40% - Ênfase2 6 4 4 2" xfId="11295" xr:uid="{DFA370DD-AC9A-41E5-BFA7-DAAECE57594B}"/>
    <cellStyle name="40% - Ênfase2 6 4 4 2 2" xfId="27806" xr:uid="{711468B9-78EF-4CFB-9491-B228E9EDFC21}"/>
    <cellStyle name="40% - Ênfase2 6 4 4 3" xfId="19769" xr:uid="{283AB7B7-D61E-4E98-A9D6-18EF248E6F68}"/>
    <cellStyle name="40% - Ênfase2 6 4 5" xfId="9247" xr:uid="{99776AB0-8524-4BFF-81CA-67595A1F5DB1}"/>
    <cellStyle name="40% - Ênfase2 6 4 5 2" xfId="25791" xr:uid="{6E4AF058-ADEB-4C49-B020-2C8F59FF1EB7}"/>
    <cellStyle name="40% - Ênfase2 6 4 6" xfId="17749" xr:uid="{47A94DF2-3D49-4A36-87B4-39D44BF5B9A6}"/>
    <cellStyle name="40% - Ênfase2 6 5" xfId="2008" xr:uid="{BF841859-0E6B-41B9-A13D-FA6C47AFA6F7}"/>
    <cellStyle name="40% - Ênfase2 6 5 2" xfId="6094" xr:uid="{A079ECDB-E438-4281-8826-0B7F282D5647}"/>
    <cellStyle name="40% - Ênfase2 6 5 2 2" xfId="14371" xr:uid="{FE9E9737-1430-4EF6-86E5-3711F47DBB74}"/>
    <cellStyle name="40% - Ênfase2 6 5 2 2 2" xfId="30826" xr:uid="{CF234015-3137-4360-B57A-AAD573777F84}"/>
    <cellStyle name="40% - Ênfase2 6 5 2 3" xfId="22789" xr:uid="{0A280995-0DED-49AE-B4DD-836A1B617B9C}"/>
    <cellStyle name="40% - Ênfase2 6 5 3" xfId="8094" xr:uid="{CD3D58DF-2B8B-4D41-91F1-1E43FFBF83FE}"/>
    <cellStyle name="40% - Ênfase2 6 5 3 2" xfId="16371" xr:uid="{B27D3952-62A9-4E54-AC42-625056EEB9F7}"/>
    <cellStyle name="40% - Ênfase2 6 5 3 2 2" xfId="32826" xr:uid="{8EF45B01-D9C8-4056-94F4-5401CD40916A}"/>
    <cellStyle name="40% - Ênfase2 6 5 3 3" xfId="24789" xr:uid="{34F7A8D4-B855-4D8D-9209-8583E66CE62B}"/>
    <cellStyle name="40% - Ênfase2 6 5 4" xfId="4061" xr:uid="{968E5B7C-74C3-4247-AA72-43E74C7EADBA}"/>
    <cellStyle name="40% - Ênfase2 6 5 4 2" xfId="12338" xr:uid="{20188872-781D-4431-86AA-B8315E8619C7}"/>
    <cellStyle name="40% - Ênfase2 6 5 4 2 2" xfId="28823" xr:uid="{751D28AD-CFFA-4A0C-B24C-05BD7DA46B4F}"/>
    <cellStyle name="40% - Ênfase2 6 5 4 3" xfId="20786" xr:uid="{B49809A0-D6D9-469A-81DC-6F47D882FF26}"/>
    <cellStyle name="40% - Ênfase2 6 5 5" xfId="10289" xr:uid="{2E1829ED-869A-4829-91F3-166C0A6DED3B}"/>
    <cellStyle name="40% - Ênfase2 6 5 5 2" xfId="26808" xr:uid="{41C20DDD-10D0-4EB8-96F2-4F0FC1394FDF}"/>
    <cellStyle name="40% - Ênfase2 6 5 6" xfId="18770" xr:uid="{B334D2CA-C0AB-4CA1-ADFB-492FD78F577C}"/>
    <cellStyle name="40% - Ênfase2 6 6" xfId="4558" xr:uid="{397C4D25-0E61-45D1-93B6-F04AD4DF409B}"/>
    <cellStyle name="40% - Ênfase2 6 6 2" xfId="12835" xr:uid="{9DBB8FFC-B058-446A-A82A-B7279C90EEDD}"/>
    <cellStyle name="40% - Ênfase2 6 6 2 2" xfId="29319" xr:uid="{7C14A5EB-2A5C-412E-A60C-FF865FEC169A}"/>
    <cellStyle name="40% - Ênfase2 6 6 3" xfId="21282" xr:uid="{E4C54615-76CE-49A3-A745-802AA8795D20}"/>
    <cellStyle name="40% - Ênfase2 6 7" xfId="6588" xr:uid="{87BE53F5-F6B2-40F1-B1EF-6C560EF30901}"/>
    <cellStyle name="40% - Ênfase2 6 7 2" xfId="14865" xr:uid="{F3F5086A-F874-4596-BF91-E71F6DC2C21F}"/>
    <cellStyle name="40% - Ênfase2 6 7 2 2" xfId="31320" xr:uid="{C9B0D724-C6D0-4916-9BFA-E4B62CBEEAD4}"/>
    <cellStyle name="40% - Ênfase2 6 7 3" xfId="23283" xr:uid="{FA14D1DE-C47C-4E8F-8503-FF34E8563532}"/>
    <cellStyle name="40% - Ênfase2 6 8" xfId="2511" xr:uid="{76D4A1DB-DB02-42C6-9F7E-0F6F4ACE16D7}"/>
    <cellStyle name="40% - Ênfase2 6 8 2" xfId="10788" xr:uid="{B2046C3F-D212-48B6-B485-6201B27E7C18}"/>
    <cellStyle name="40% - Ênfase2 6 8 2 2" xfId="27304" xr:uid="{B561B4B6-196E-44C1-B560-465AC84899A4}"/>
    <cellStyle name="40% - Ênfase2 6 8 3" xfId="19267" xr:uid="{786A60F8-149E-4409-9F9B-87ACD41E2D46}"/>
    <cellStyle name="40% - Ênfase2 6 9" xfId="8741" xr:uid="{C5037169-1A24-4C26-BDBC-F1C310FFB365}"/>
    <cellStyle name="40% - Ênfase2 6 9 2" xfId="25289" xr:uid="{63719D0C-81B7-48F9-B6CE-9B5620C11A0E}"/>
    <cellStyle name="40% - Ênfase2 7" xfId="392" xr:uid="{A4041597-B0B5-4141-8E08-CDF9D02F8D3F}"/>
    <cellStyle name="40% - Ênfase2 7 10" xfId="17241" xr:uid="{7105EFB3-C820-443D-A8E0-FA88FC3B9628}"/>
    <cellStyle name="40% - Ênfase2 7 2" xfId="350" xr:uid="{161E24E3-4C73-439D-8E13-7719CDF34BC7}"/>
    <cellStyle name="40% - Ênfase2 7 2 2" xfId="1433" xr:uid="{0DEE769A-D113-483F-A08A-95BD2A9A7726}"/>
    <cellStyle name="40% - Ênfase2 7 2 2 2" xfId="5523" xr:uid="{36044D01-0C44-44B1-9151-163C45AA96EC}"/>
    <cellStyle name="40% - Ênfase2 7 2 2 2 2" xfId="13800" xr:uid="{EF8AA8CA-DA68-4357-AFB9-9FF5DC7D5011}"/>
    <cellStyle name="40% - Ênfase2 7 2 2 2 2 2" xfId="30279" xr:uid="{1B27CB9D-7439-4EF3-921A-8BB38BF701E4}"/>
    <cellStyle name="40% - Ênfase2 7 2 2 2 3" xfId="22242" xr:uid="{F1F820F3-E8F3-4A90-9618-99FEDA0C48AE}"/>
    <cellStyle name="40% - Ênfase2 7 2 2 3" xfId="7547" xr:uid="{27D2D65E-B78F-4595-A64D-B61B9117448A}"/>
    <cellStyle name="40% - Ênfase2 7 2 2 3 2" xfId="15824" xr:uid="{82E7F70B-48E1-499A-8EA4-6649CB945BAE}"/>
    <cellStyle name="40% - Ênfase2 7 2 2 3 2 2" xfId="32279" xr:uid="{11EC3D0E-F34C-483D-A537-06B95D1BBAAC}"/>
    <cellStyle name="40% - Ênfase2 7 2 2 3 3" xfId="24242" xr:uid="{06D26BD8-FB78-43B4-953B-E44FFADF98CB}"/>
    <cellStyle name="40% - Ênfase2 7 2 2 4" xfId="3489" xr:uid="{CA25A465-B74F-46B7-9118-53C61D6DA9AA}"/>
    <cellStyle name="40% - Ênfase2 7 2 2 4 2" xfId="11766" xr:uid="{6A5292F0-0948-4371-8915-6046151E9B95}"/>
    <cellStyle name="40% - Ênfase2 7 2 2 4 2 2" xfId="28275" xr:uid="{3EE8F64D-29FE-4F83-9559-BCD1FBFEB4D5}"/>
    <cellStyle name="40% - Ênfase2 7 2 2 4 3" xfId="20238" xr:uid="{0E168550-B761-40CF-92D1-048071C4DF00}"/>
    <cellStyle name="40% - Ênfase2 7 2 2 5" xfId="9717" xr:uid="{F23B22D7-4639-413C-A5C2-E64FD941EC0A}"/>
    <cellStyle name="40% - Ênfase2 7 2 2 5 2" xfId="26260" xr:uid="{1D067892-370F-4E31-B8FD-F347064A3CC5}"/>
    <cellStyle name="40% - Ênfase2 7 2 2 6" xfId="18221" xr:uid="{B0750DCD-5A31-46DE-A85E-D13172A45989}"/>
    <cellStyle name="40% - Ênfase2 7 2 3" xfId="923" xr:uid="{E814C93E-DDD3-4BC8-8C14-CDEF7CE8E88F}"/>
    <cellStyle name="40% - Ênfase2 7 2 3 2" xfId="5026" xr:uid="{8C69E81B-E6C2-416C-960C-FFE3F8E68BD3}"/>
    <cellStyle name="40% - Ênfase2 7 2 3 2 2" xfId="13303" xr:uid="{81ACDA5D-F0B0-4349-B588-E347F2A7E9DB}"/>
    <cellStyle name="40% - Ênfase2 7 2 3 2 2 2" xfId="29783" xr:uid="{A818E46F-EE36-432A-9AD4-8B2D4B5CFBB1}"/>
    <cellStyle name="40% - Ênfase2 7 2 3 2 3" xfId="21746" xr:uid="{2328FEBF-BE00-41A2-A56E-2A7D71E233C6}"/>
    <cellStyle name="40% - Ênfase2 7 2 3 3" xfId="7051" xr:uid="{86E58EA2-0A31-404C-9B49-57BD743371CA}"/>
    <cellStyle name="40% - Ênfase2 7 2 3 3 2" xfId="15328" xr:uid="{31E539C0-2834-44E0-B36D-FFA3C3A85024}"/>
    <cellStyle name="40% - Ênfase2 7 2 3 3 2 2" xfId="31783" xr:uid="{8FFB67AA-FB15-494F-8A3C-067CCB054563}"/>
    <cellStyle name="40% - Ênfase2 7 2 3 3 3" xfId="23746" xr:uid="{CE139674-5D9A-4BA3-BDC5-1AC82F8E27F3}"/>
    <cellStyle name="40% - Ênfase2 7 2 3 4" xfId="2983" xr:uid="{2FEAE92F-8425-4D53-88BD-4EA5C8F6916E}"/>
    <cellStyle name="40% - Ênfase2 7 2 3 4 2" xfId="11260" xr:uid="{31D64ECC-8963-4032-9802-C65658347957}"/>
    <cellStyle name="40% - Ênfase2 7 2 3 4 2 2" xfId="27771" xr:uid="{5C8D8A6C-22B5-44C3-92FB-B5AF6E1C0223}"/>
    <cellStyle name="40% - Ênfase2 7 2 3 4 3" xfId="19734" xr:uid="{897F02A6-5429-4CF0-AF93-C4712FE90B68}"/>
    <cellStyle name="40% - Ênfase2 7 2 3 5" xfId="9212" xr:uid="{5E1B36BE-1CA2-4D2C-9349-C39D4FCFC0E4}"/>
    <cellStyle name="40% - Ênfase2 7 2 3 5 2" xfId="25756" xr:uid="{080E53B0-8B52-4E7E-8BC0-941E8051DB2A}"/>
    <cellStyle name="40% - Ênfase2 7 2 3 6" xfId="17714" xr:uid="{20A24D55-1C8C-48C5-BEC4-3AF71C99E3A6}"/>
    <cellStyle name="40% - Ênfase2 7 2 4" xfId="1973" xr:uid="{901DD2B2-1ECC-4A4C-8DF1-EF7C7AD77C7A}"/>
    <cellStyle name="40% - Ênfase2 7 2 4 2" xfId="6059" xr:uid="{FCDD51C3-2CA4-436A-B209-F7DC5222BC5E}"/>
    <cellStyle name="40% - Ênfase2 7 2 4 2 2" xfId="14336" xr:uid="{F3DE0B80-4BAB-4A93-BF83-2EF3D423E341}"/>
    <cellStyle name="40% - Ênfase2 7 2 4 2 2 2" xfId="30791" xr:uid="{FA0081EE-AEF2-48D5-8B31-DDE117408B44}"/>
    <cellStyle name="40% - Ênfase2 7 2 4 2 3" xfId="22754" xr:uid="{2449204B-5D3C-4B58-8770-FC5C2324B484}"/>
    <cellStyle name="40% - Ênfase2 7 2 4 3" xfId="8059" xr:uid="{F37A867C-2604-410A-BF33-182B8F83AF06}"/>
    <cellStyle name="40% - Ênfase2 7 2 4 3 2" xfId="16336" xr:uid="{5D79B975-34C1-435B-82AB-CBE98BC79738}"/>
    <cellStyle name="40% - Ênfase2 7 2 4 3 2 2" xfId="32791" xr:uid="{772896DE-E04E-494B-9559-82E99FE1BB84}"/>
    <cellStyle name="40% - Ênfase2 7 2 4 3 3" xfId="24754" xr:uid="{1070AF13-827B-4297-8596-D28AA86B9D55}"/>
    <cellStyle name="40% - Ênfase2 7 2 4 4" xfId="4026" xr:uid="{5431EBF8-5F1D-4B32-96F8-78FE6A27EBDD}"/>
    <cellStyle name="40% - Ênfase2 7 2 4 4 2" xfId="12303" xr:uid="{FFF95F02-6579-4A74-A3F0-07C3AF3C2AEA}"/>
    <cellStyle name="40% - Ênfase2 7 2 4 4 2 2" xfId="28788" xr:uid="{B3E57966-9F63-420B-851D-EEFEBD34FA73}"/>
    <cellStyle name="40% - Ênfase2 7 2 4 4 3" xfId="20751" xr:uid="{637396E3-75E8-49A4-A54B-9FDF5E790D77}"/>
    <cellStyle name="40% - Ênfase2 7 2 4 5" xfId="10254" xr:uid="{02720AE9-0091-4B78-9E7B-92C37965FDAE}"/>
    <cellStyle name="40% - Ênfase2 7 2 4 5 2" xfId="26773" xr:uid="{ACAB0E3D-D768-4E18-94FE-A0B3098F4157}"/>
    <cellStyle name="40% - Ênfase2 7 2 4 6" xfId="18735" xr:uid="{FE881688-5CB0-4F77-9512-8FCF89F13C7A}"/>
    <cellStyle name="40% - Ênfase2 7 2 5" xfId="4523" xr:uid="{20C848D1-03B0-482E-BAE5-A8E96A24D519}"/>
    <cellStyle name="40% - Ênfase2 7 2 5 2" xfId="12800" xr:uid="{BCEC7EE0-08B8-4F91-84B2-E3829363CFCA}"/>
    <cellStyle name="40% - Ênfase2 7 2 5 2 2" xfId="29284" xr:uid="{1FE2381A-FE72-4882-9669-9916D2DB8961}"/>
    <cellStyle name="40% - Ênfase2 7 2 5 3" xfId="21247" xr:uid="{932209E6-1969-42B8-B9C1-B18A8D3F1F9B}"/>
    <cellStyle name="40% - Ênfase2 7 2 6" xfId="6553" xr:uid="{317174AA-7C8A-4675-8646-651BA0B84CBB}"/>
    <cellStyle name="40% - Ênfase2 7 2 6 2" xfId="14830" xr:uid="{B1EB0F96-FDEE-4E49-8E5A-9394C2E2DBE3}"/>
    <cellStyle name="40% - Ênfase2 7 2 6 2 2" xfId="31285" xr:uid="{032B7A93-9BDF-4131-B409-78785E187FB5}"/>
    <cellStyle name="40% - Ênfase2 7 2 6 3" xfId="23248" xr:uid="{469958EA-C329-4B6F-BA6D-7BA4C5C915F8}"/>
    <cellStyle name="40% - Ênfase2 7 2 7" xfId="2476" xr:uid="{BFC91C6D-6AB4-4C09-B81F-F822ECF7D40F}"/>
    <cellStyle name="40% - Ênfase2 7 2 7 2" xfId="10753" xr:uid="{C431519E-23E7-41D4-9875-1383680D89E2}"/>
    <cellStyle name="40% - Ênfase2 7 2 7 2 2" xfId="27269" xr:uid="{41926686-0E0A-429B-B225-2D0AFB3A569F}"/>
    <cellStyle name="40% - Ênfase2 7 2 7 3" xfId="19232" xr:uid="{73C31509-D75E-445C-8637-927786D12660}"/>
    <cellStyle name="40% - Ênfase2 7 2 8" xfId="8706" xr:uid="{E423554D-4C9A-4E5A-A2F3-33582B93AC72}"/>
    <cellStyle name="40% - Ênfase2 7 2 8 2" xfId="25254" xr:uid="{CA0FA944-0DBC-4355-80B3-0A15E0FB1CB8}"/>
    <cellStyle name="40% - Ênfase2 7 2 9" xfId="17204" xr:uid="{EA4DB439-4A48-4B7F-A660-5E59F9FA7662}"/>
    <cellStyle name="40% - Ênfase2 7 3" xfId="1470" xr:uid="{67E37137-445B-49FC-BD65-8F1E9E4D1939}"/>
    <cellStyle name="40% - Ênfase2 7 3 2" xfId="5560" xr:uid="{8261605F-2717-4AB8-AA01-BB48383D27FE}"/>
    <cellStyle name="40% - Ênfase2 7 3 2 2" xfId="13837" xr:uid="{0612C5DA-A87C-462A-8965-9C89E6C2EF30}"/>
    <cellStyle name="40% - Ênfase2 7 3 2 2 2" xfId="30316" xr:uid="{B4F170A2-758C-488B-BFA4-F10D88C5B8FC}"/>
    <cellStyle name="40% - Ênfase2 7 3 2 3" xfId="22279" xr:uid="{5E035B06-9D4F-4791-B3E1-1B9C2E58614A}"/>
    <cellStyle name="40% - Ênfase2 7 3 3" xfId="7584" xr:uid="{288CA16E-A0C4-45B6-82B9-EE1F1DC1555B}"/>
    <cellStyle name="40% - Ênfase2 7 3 3 2" xfId="15861" xr:uid="{E090442F-C649-4498-8372-C1D754B12820}"/>
    <cellStyle name="40% - Ênfase2 7 3 3 2 2" xfId="32316" xr:uid="{3DF13180-4488-4B76-B30D-B5E1EF74FB75}"/>
    <cellStyle name="40% - Ênfase2 7 3 3 3" xfId="24279" xr:uid="{C5EB5A3A-F3EA-403D-9690-4CC2734FC1E0}"/>
    <cellStyle name="40% - Ênfase2 7 3 4" xfId="3526" xr:uid="{7730C489-C6F6-48D4-88ED-82C2E4F9B3C3}"/>
    <cellStyle name="40% - Ênfase2 7 3 4 2" xfId="11803" xr:uid="{B569116F-4009-4C05-9B91-404580117C12}"/>
    <cellStyle name="40% - Ênfase2 7 3 4 2 2" xfId="28312" xr:uid="{9BE637C1-E554-472D-B187-9442078AF79E}"/>
    <cellStyle name="40% - Ênfase2 7 3 4 3" xfId="20275" xr:uid="{3C86250F-8DE9-475D-8496-ADCCB0895FFD}"/>
    <cellStyle name="40% - Ênfase2 7 3 5" xfId="9754" xr:uid="{24C32CBF-712B-4623-AF25-BC822DC3DA24}"/>
    <cellStyle name="40% - Ênfase2 7 3 5 2" xfId="26297" xr:uid="{DB6EF6DF-0FEA-43C3-AC97-42FBFC113776}"/>
    <cellStyle name="40% - Ênfase2 7 3 6" xfId="18258" xr:uid="{A0EABA82-17CE-4798-BAF1-1F6294309174}"/>
    <cellStyle name="40% - Ênfase2 7 4" xfId="960" xr:uid="{0E277201-24B7-4F22-878E-A14808A94415}"/>
    <cellStyle name="40% - Ênfase2 7 4 2" xfId="5063" xr:uid="{24059153-FB4B-4C6A-98E1-360F0E3E8613}"/>
    <cellStyle name="40% - Ênfase2 7 4 2 2" xfId="13340" xr:uid="{36878C1C-C292-4B0C-89B7-25D08A21D934}"/>
    <cellStyle name="40% - Ênfase2 7 4 2 2 2" xfId="29820" xr:uid="{F2CB5AAF-427A-4DAD-B5EC-D8D6BE7BF4C9}"/>
    <cellStyle name="40% - Ênfase2 7 4 2 3" xfId="21783" xr:uid="{F0D04E16-0234-4C9D-845B-823F58594E79}"/>
    <cellStyle name="40% - Ênfase2 7 4 3" xfId="7088" xr:uid="{84DF9773-DB00-4239-82FF-9D4B6B1BF069}"/>
    <cellStyle name="40% - Ênfase2 7 4 3 2" xfId="15365" xr:uid="{72AED1E0-1C2E-4997-91F2-1D43A485BF30}"/>
    <cellStyle name="40% - Ênfase2 7 4 3 2 2" xfId="31820" xr:uid="{2B79FC05-0B99-4ABC-9BF4-6D74C25C5EAA}"/>
    <cellStyle name="40% - Ênfase2 7 4 3 3" xfId="23783" xr:uid="{DC9E743F-1C4E-4D77-83CE-5CE39B97EBBD}"/>
    <cellStyle name="40% - Ênfase2 7 4 4" xfId="3020" xr:uid="{1567142C-41B0-4719-B905-EF12EF096E69}"/>
    <cellStyle name="40% - Ênfase2 7 4 4 2" xfId="11297" xr:uid="{62DA0274-4D31-45BB-B321-66680A556073}"/>
    <cellStyle name="40% - Ênfase2 7 4 4 2 2" xfId="27808" xr:uid="{C2D22512-DCEB-4ACC-8F63-869B7B235FBD}"/>
    <cellStyle name="40% - Ênfase2 7 4 4 3" xfId="19771" xr:uid="{30DCA279-F208-46A0-AEEC-BA7F4514BFE5}"/>
    <cellStyle name="40% - Ênfase2 7 4 5" xfId="9249" xr:uid="{74B0B079-1623-467C-91DA-96FD19CC7EA7}"/>
    <cellStyle name="40% - Ênfase2 7 4 5 2" xfId="25793" xr:uid="{FC8312C9-93A5-428F-A8C0-424ADB75438A}"/>
    <cellStyle name="40% - Ênfase2 7 4 6" xfId="17751" xr:uid="{E56B3A64-7018-43B4-A29E-136AF022F03C}"/>
    <cellStyle name="40% - Ênfase2 7 5" xfId="2010" xr:uid="{C047BA55-734F-4B84-BEF7-F2DF450FD37D}"/>
    <cellStyle name="40% - Ênfase2 7 5 2" xfId="6096" xr:uid="{357FD14E-70C7-46A8-9246-738C67A10331}"/>
    <cellStyle name="40% - Ênfase2 7 5 2 2" xfId="14373" xr:uid="{979AFB35-BC63-41AC-8F58-C5EBCE0D9544}"/>
    <cellStyle name="40% - Ênfase2 7 5 2 2 2" xfId="30828" xr:uid="{463C5EE7-2590-41BA-A658-C1EEAAD7A233}"/>
    <cellStyle name="40% - Ênfase2 7 5 2 3" xfId="22791" xr:uid="{533622A1-795D-42D7-8221-83CA953F5D13}"/>
    <cellStyle name="40% - Ênfase2 7 5 3" xfId="8096" xr:uid="{86C2C8F6-7A22-4F74-8AE1-72F3E3BBAD7A}"/>
    <cellStyle name="40% - Ênfase2 7 5 3 2" xfId="16373" xr:uid="{80C1CCC0-F660-44CE-B821-5F651B2762B1}"/>
    <cellStyle name="40% - Ênfase2 7 5 3 2 2" xfId="32828" xr:uid="{DA31BC65-6B56-4178-820F-B15DB55BD2D6}"/>
    <cellStyle name="40% - Ênfase2 7 5 3 3" xfId="24791" xr:uid="{EDBAB297-B109-45EA-B96D-F725F7B7D979}"/>
    <cellStyle name="40% - Ênfase2 7 5 4" xfId="4063" xr:uid="{A36D83B3-DFD0-4C3B-A23B-8CDA68AF4B48}"/>
    <cellStyle name="40% - Ênfase2 7 5 4 2" xfId="12340" xr:uid="{2BB3A8A6-EC89-48AF-B09D-A2575527FACC}"/>
    <cellStyle name="40% - Ênfase2 7 5 4 2 2" xfId="28825" xr:uid="{F061F806-E3C4-4967-B872-5C1EC7D59860}"/>
    <cellStyle name="40% - Ênfase2 7 5 4 3" xfId="20788" xr:uid="{6932E4A1-5585-4A1E-BD0E-A4CDB20DFBAC}"/>
    <cellStyle name="40% - Ênfase2 7 5 5" xfId="10291" xr:uid="{FDFADB25-F954-4F4B-A6BD-AFEF4EF3B308}"/>
    <cellStyle name="40% - Ênfase2 7 5 5 2" xfId="26810" xr:uid="{A8A8B46D-3542-4037-96EE-4B25C4AD9D60}"/>
    <cellStyle name="40% - Ênfase2 7 5 6" xfId="18772" xr:uid="{DEBDCD11-B8A3-4B50-A494-163FD0CDC360}"/>
    <cellStyle name="40% - Ênfase2 7 6" xfId="4560" xr:uid="{E55F2545-A2DE-4B0A-977A-415B083525CC}"/>
    <cellStyle name="40% - Ênfase2 7 6 2" xfId="12837" xr:uid="{B9B31655-4705-43C4-9625-1C03F059EB2B}"/>
    <cellStyle name="40% - Ênfase2 7 6 2 2" xfId="29321" xr:uid="{026179B5-D0F0-4DB7-A662-5D0C58E65C43}"/>
    <cellStyle name="40% - Ênfase2 7 6 3" xfId="21284" xr:uid="{F0F39B6F-1B2B-4400-A0E3-AD28043C3736}"/>
    <cellStyle name="40% - Ênfase2 7 7" xfId="6590" xr:uid="{97D55910-9F13-48E2-A68D-781C67FCB0EA}"/>
    <cellStyle name="40% - Ênfase2 7 7 2" xfId="14867" xr:uid="{C5FF7B83-0E5F-4807-BD35-95081E9FB395}"/>
    <cellStyle name="40% - Ênfase2 7 7 2 2" xfId="31322" xr:uid="{AB20196B-B0CD-46B4-B5BE-C30B872D4EB8}"/>
    <cellStyle name="40% - Ênfase2 7 7 3" xfId="23285" xr:uid="{07F211B2-32AB-427E-A9CB-DC25F2DBC142}"/>
    <cellStyle name="40% - Ênfase2 7 8" xfId="2513" xr:uid="{136B6E43-0FC4-4B84-A0CC-82A080F2A26F}"/>
    <cellStyle name="40% - Ênfase2 7 8 2" xfId="10790" xr:uid="{2A5A700F-FAA6-476F-8C13-E0671770830C}"/>
    <cellStyle name="40% - Ênfase2 7 8 2 2" xfId="27306" xr:uid="{D4E86DB2-2812-4ADD-A282-41ED77AD4705}"/>
    <cellStyle name="40% - Ênfase2 7 8 3" xfId="19269" xr:uid="{ADA13A9F-59AA-485C-A602-7ED61A733049}"/>
    <cellStyle name="40% - Ênfase2 7 9" xfId="8743" xr:uid="{9CC4DB5A-36A6-4953-801A-54564E27A32B}"/>
    <cellStyle name="40% - Ênfase2 7 9 2" xfId="25291" xr:uid="{E9DB475E-FEB0-4C36-A6E2-C9A76A7A1644}"/>
    <cellStyle name="40% - Ênfase2 8" xfId="393" xr:uid="{EB392DFF-B1B9-40CB-A7BF-0FA82160941E}"/>
    <cellStyle name="40% - Ênfase2 8 10" xfId="17242" xr:uid="{ECF94E66-672B-4D57-B518-98117DF37D11}"/>
    <cellStyle name="40% - Ênfase2 8 2" xfId="381" xr:uid="{5FFA51EB-6E1C-41AD-A9FD-9EF5955698B9}"/>
    <cellStyle name="40% - Ênfase2 8 2 2" xfId="1461" xr:uid="{5AEFE1DA-D093-4CB1-BB12-4994A0B23C1D}"/>
    <cellStyle name="40% - Ênfase2 8 2 2 2" xfId="5551" xr:uid="{1138530A-6C3A-4EC3-853E-1D136163D700}"/>
    <cellStyle name="40% - Ênfase2 8 2 2 2 2" xfId="13828" xr:uid="{8C2299CA-FDBD-47C7-9635-E7A4E6CEC882}"/>
    <cellStyle name="40% - Ênfase2 8 2 2 2 2 2" xfId="30307" xr:uid="{93E57B69-9C94-4822-8884-41B624D5D135}"/>
    <cellStyle name="40% - Ênfase2 8 2 2 2 3" xfId="22270" xr:uid="{47DE3B47-4198-42C0-AD19-69DF013B0421}"/>
    <cellStyle name="40% - Ênfase2 8 2 2 3" xfId="7575" xr:uid="{841F1684-A767-485F-82D7-7017D256A8B7}"/>
    <cellStyle name="40% - Ênfase2 8 2 2 3 2" xfId="15852" xr:uid="{455FDF77-0AEF-40D3-B89C-8C0F003DFBA3}"/>
    <cellStyle name="40% - Ênfase2 8 2 2 3 2 2" xfId="32307" xr:uid="{CAFC82B1-9442-45D3-B853-45ED9336C64F}"/>
    <cellStyle name="40% - Ênfase2 8 2 2 3 3" xfId="24270" xr:uid="{F1AAF5ED-45FE-4807-BF8C-89D8F96627F7}"/>
    <cellStyle name="40% - Ênfase2 8 2 2 4" xfId="3517" xr:uid="{8767DBB4-EA07-4DC0-A817-884F96EE4C1B}"/>
    <cellStyle name="40% - Ênfase2 8 2 2 4 2" xfId="11794" xr:uid="{8302417C-F06A-4410-91CC-E55CCAD22103}"/>
    <cellStyle name="40% - Ênfase2 8 2 2 4 2 2" xfId="28303" xr:uid="{2280A88B-A079-4F89-972B-479E2E66DCB6}"/>
    <cellStyle name="40% - Ênfase2 8 2 2 4 3" xfId="20266" xr:uid="{2E43D978-ACB5-41C9-AA16-A07583B7B6CA}"/>
    <cellStyle name="40% - Ênfase2 8 2 2 5" xfId="9745" xr:uid="{EAC41992-92A2-462C-82A9-32ACD5B3E555}"/>
    <cellStyle name="40% - Ênfase2 8 2 2 5 2" xfId="26288" xr:uid="{B5C82957-3193-46FE-A6F1-E013DEF0177B}"/>
    <cellStyle name="40% - Ênfase2 8 2 2 6" xfId="18249" xr:uid="{69AA292A-9C2D-492B-B9FC-05AB582BD411}"/>
    <cellStyle name="40% - Ênfase2 8 2 3" xfId="951" xr:uid="{F01C7F29-2009-448D-B6A9-2F35E2FE8C05}"/>
    <cellStyle name="40% - Ênfase2 8 2 3 2" xfId="5054" xr:uid="{2D04DF1A-15DB-49CB-866A-F8D97533713C}"/>
    <cellStyle name="40% - Ênfase2 8 2 3 2 2" xfId="13331" xr:uid="{C47FAB67-D497-41F6-82EB-87468032345B}"/>
    <cellStyle name="40% - Ênfase2 8 2 3 2 2 2" xfId="29811" xr:uid="{E3546C59-51B5-4440-BE1E-856D214A467D}"/>
    <cellStyle name="40% - Ênfase2 8 2 3 2 3" xfId="21774" xr:uid="{E19CF680-F150-4B5F-A7BA-7C7A08EB5A24}"/>
    <cellStyle name="40% - Ênfase2 8 2 3 3" xfId="7079" xr:uid="{1B5CAE3A-8EB9-416A-98E7-E022F60EC50D}"/>
    <cellStyle name="40% - Ênfase2 8 2 3 3 2" xfId="15356" xr:uid="{C5D08CDF-5A61-4C0B-A15B-D04D4195F311}"/>
    <cellStyle name="40% - Ênfase2 8 2 3 3 2 2" xfId="31811" xr:uid="{A6689C31-2A39-45E9-AFAA-4E4C70204187}"/>
    <cellStyle name="40% - Ênfase2 8 2 3 3 3" xfId="23774" xr:uid="{3A1295FF-733E-4794-ACB6-6EC4B0BF60B2}"/>
    <cellStyle name="40% - Ênfase2 8 2 3 4" xfId="3011" xr:uid="{5E7A9276-7936-46C1-9231-0AB59BB0C377}"/>
    <cellStyle name="40% - Ênfase2 8 2 3 4 2" xfId="11288" xr:uid="{CEA14CB9-DF84-4503-AA85-35A1BF5330EE}"/>
    <cellStyle name="40% - Ênfase2 8 2 3 4 2 2" xfId="27799" xr:uid="{7C14CCD5-B30F-41FB-8116-3B602DC1A27E}"/>
    <cellStyle name="40% - Ênfase2 8 2 3 4 3" xfId="19762" xr:uid="{B82E0342-6FDF-42E7-B5F7-1A7C0A375291}"/>
    <cellStyle name="40% - Ênfase2 8 2 3 5" xfId="9240" xr:uid="{9A47ADA4-19E4-414D-AC0A-85487E82E6BE}"/>
    <cellStyle name="40% - Ênfase2 8 2 3 5 2" xfId="25784" xr:uid="{88DA55F1-7A78-407C-90A9-A304AA88226E}"/>
    <cellStyle name="40% - Ênfase2 8 2 3 6" xfId="17742" xr:uid="{B510416D-7203-438D-B8CA-396D59DFAC09}"/>
    <cellStyle name="40% - Ênfase2 8 2 4" xfId="2001" xr:uid="{D711FBCA-D849-4164-A484-13ECED82714B}"/>
    <cellStyle name="40% - Ênfase2 8 2 4 2" xfId="6087" xr:uid="{CBBF10C8-6370-4CCD-91BD-26E3EC314BC0}"/>
    <cellStyle name="40% - Ênfase2 8 2 4 2 2" xfId="14364" xr:uid="{9BE6381A-7E67-4CA4-B808-317AFB274E51}"/>
    <cellStyle name="40% - Ênfase2 8 2 4 2 2 2" xfId="30819" xr:uid="{8C01F2F2-7424-4749-86A3-18C3EBE35EFC}"/>
    <cellStyle name="40% - Ênfase2 8 2 4 2 3" xfId="22782" xr:uid="{BDA72ED7-A966-44E7-AC6D-308F63E24A01}"/>
    <cellStyle name="40% - Ênfase2 8 2 4 3" xfId="8087" xr:uid="{777B56E7-993C-43B8-B423-B022CACEF80E}"/>
    <cellStyle name="40% - Ênfase2 8 2 4 3 2" xfId="16364" xr:uid="{32BC1184-BFA5-41B1-BFCD-02E41014BA44}"/>
    <cellStyle name="40% - Ênfase2 8 2 4 3 2 2" xfId="32819" xr:uid="{BFD2FCBA-DB0C-4D10-9BC9-D9AD07A975F3}"/>
    <cellStyle name="40% - Ênfase2 8 2 4 3 3" xfId="24782" xr:uid="{6FE47A7E-F3F2-418D-A909-B0C8134895E0}"/>
    <cellStyle name="40% - Ênfase2 8 2 4 4" xfId="4054" xr:uid="{EF5A859F-2025-4A12-A307-9C741B23CA8C}"/>
    <cellStyle name="40% - Ênfase2 8 2 4 4 2" xfId="12331" xr:uid="{70FC9784-4319-4831-AE0E-4BBCA8DC2C9E}"/>
    <cellStyle name="40% - Ênfase2 8 2 4 4 2 2" xfId="28816" xr:uid="{2E9F10C6-524B-4E9D-8870-57172F35FCDF}"/>
    <cellStyle name="40% - Ênfase2 8 2 4 4 3" xfId="20779" xr:uid="{6BD2E20E-4E94-40CA-8693-3ADE42281F39}"/>
    <cellStyle name="40% - Ênfase2 8 2 4 5" xfId="10282" xr:uid="{31831BB9-951E-4AFB-BB98-A8885AE67232}"/>
    <cellStyle name="40% - Ênfase2 8 2 4 5 2" xfId="26801" xr:uid="{6DFA291E-4D73-4D23-80A1-8BB1707D4F5B}"/>
    <cellStyle name="40% - Ênfase2 8 2 4 6" xfId="18763" xr:uid="{37516ED2-B69D-4353-85E0-34546CD4FEB4}"/>
    <cellStyle name="40% - Ênfase2 8 2 5" xfId="4551" xr:uid="{2B7C0609-9F99-444A-8179-C88D9A6FF983}"/>
    <cellStyle name="40% - Ênfase2 8 2 5 2" xfId="12828" xr:uid="{CC7F19D6-008E-4901-A89B-C0A686E592CA}"/>
    <cellStyle name="40% - Ênfase2 8 2 5 2 2" xfId="29312" xr:uid="{2AE0ECB1-8497-467D-B3FF-7CED5E3279C9}"/>
    <cellStyle name="40% - Ênfase2 8 2 5 3" xfId="21275" xr:uid="{5F60E857-AB62-4A78-A174-3CF71E30F0BD}"/>
    <cellStyle name="40% - Ênfase2 8 2 6" xfId="6581" xr:uid="{3E726606-88BA-497D-9829-4A34EF0F5857}"/>
    <cellStyle name="40% - Ênfase2 8 2 6 2" xfId="14858" xr:uid="{B40ABFEA-F373-4D74-8262-81CCB276680B}"/>
    <cellStyle name="40% - Ênfase2 8 2 6 2 2" xfId="31313" xr:uid="{E501B0B9-D29F-4FB5-8C01-61D5DF1722AE}"/>
    <cellStyle name="40% - Ênfase2 8 2 6 3" xfId="23276" xr:uid="{B8EB2D63-6A47-43C3-B4C1-EB518842C13C}"/>
    <cellStyle name="40% - Ênfase2 8 2 7" xfId="2504" xr:uid="{516ED528-0194-4124-B6D3-ED69B0F9C9AE}"/>
    <cellStyle name="40% - Ênfase2 8 2 7 2" xfId="10781" xr:uid="{F7C19953-B907-4525-887D-55BBD3A3EE58}"/>
    <cellStyle name="40% - Ênfase2 8 2 7 2 2" xfId="27297" xr:uid="{F21B790F-29EC-4886-8739-B0530895A0FA}"/>
    <cellStyle name="40% - Ênfase2 8 2 7 3" xfId="19260" xr:uid="{DBF9B087-CEEB-496A-843F-7BBBEAA80BBE}"/>
    <cellStyle name="40% - Ênfase2 8 2 8" xfId="8734" xr:uid="{577FFA7D-4052-4326-8057-15517E916D8B}"/>
    <cellStyle name="40% - Ênfase2 8 2 8 2" xfId="25282" xr:uid="{647A2A33-21E2-4B9F-8D89-FA422C1FE467}"/>
    <cellStyle name="40% - Ênfase2 8 2 9" xfId="17232" xr:uid="{799D9D7C-AC0E-4FAA-869D-6AF012BC5B1A}"/>
    <cellStyle name="40% - Ênfase2 8 3" xfId="1471" xr:uid="{F97FCF0C-4BA3-4161-90B6-C91C9010BE7A}"/>
    <cellStyle name="40% - Ênfase2 8 3 2" xfId="5561" xr:uid="{B8FBB32E-C803-4610-9A82-218E4C6721C1}"/>
    <cellStyle name="40% - Ênfase2 8 3 2 2" xfId="13838" xr:uid="{757A91A4-5AA8-4CDE-A0DF-882C8DF548C4}"/>
    <cellStyle name="40% - Ênfase2 8 3 2 2 2" xfId="30317" xr:uid="{A531C05F-435A-428E-8A79-27AE9FBEB22A}"/>
    <cellStyle name="40% - Ênfase2 8 3 2 3" xfId="22280" xr:uid="{4403904C-F1A5-40DF-91E1-25CE1D3D1467}"/>
    <cellStyle name="40% - Ênfase2 8 3 3" xfId="7585" xr:uid="{E306F4C1-3829-441D-B4D9-E476F3472EF8}"/>
    <cellStyle name="40% - Ênfase2 8 3 3 2" xfId="15862" xr:uid="{58F11D0E-FBE6-4E7B-A254-BD061F5EC0CF}"/>
    <cellStyle name="40% - Ênfase2 8 3 3 2 2" xfId="32317" xr:uid="{2E16D5B2-686F-434E-9CFD-0611DB5FC03B}"/>
    <cellStyle name="40% - Ênfase2 8 3 3 3" xfId="24280" xr:uid="{77D3D388-159D-4652-95AE-49713CDF50E1}"/>
    <cellStyle name="40% - Ênfase2 8 3 4" xfId="3527" xr:uid="{0FB10B59-A12E-433B-895D-320878326C9F}"/>
    <cellStyle name="40% - Ênfase2 8 3 4 2" xfId="11804" xr:uid="{64800644-5406-4779-9BE5-D9507772E4C0}"/>
    <cellStyle name="40% - Ênfase2 8 3 4 2 2" xfId="28313" xr:uid="{4F1A4830-BD3C-4AC8-82A3-A5941011C50F}"/>
    <cellStyle name="40% - Ênfase2 8 3 4 3" xfId="20276" xr:uid="{E8578250-78B5-4DFA-A51C-79F59542B478}"/>
    <cellStyle name="40% - Ênfase2 8 3 5" xfId="9755" xr:uid="{801453CE-5158-4147-9F86-AD85046101B3}"/>
    <cellStyle name="40% - Ênfase2 8 3 5 2" xfId="26298" xr:uid="{0B4D9DB4-B21F-4D5A-B9EB-D154B1836449}"/>
    <cellStyle name="40% - Ênfase2 8 3 6" xfId="18259" xr:uid="{74A0DAEA-A3D0-4704-8105-457D4C0FD179}"/>
    <cellStyle name="40% - Ênfase2 8 4" xfId="961" xr:uid="{11D8D3A9-C8BF-4B50-BF0C-E818CFBF1ECB}"/>
    <cellStyle name="40% - Ênfase2 8 4 2" xfId="5064" xr:uid="{D8113F55-02BB-4543-95DD-849990E11356}"/>
    <cellStyle name="40% - Ênfase2 8 4 2 2" xfId="13341" xr:uid="{407DA4E0-2213-4D21-A7BA-D573F2AB976C}"/>
    <cellStyle name="40% - Ênfase2 8 4 2 2 2" xfId="29821" xr:uid="{3E383B82-3AC9-4B59-AC73-FBA15AFA59A2}"/>
    <cellStyle name="40% - Ênfase2 8 4 2 3" xfId="21784" xr:uid="{22287910-4DD6-4C88-8744-2091712E4620}"/>
    <cellStyle name="40% - Ênfase2 8 4 3" xfId="7089" xr:uid="{3AF46871-85A1-461E-86D8-C4E471A54EAF}"/>
    <cellStyle name="40% - Ênfase2 8 4 3 2" xfId="15366" xr:uid="{E42EE4C9-1A2D-4007-8F54-D5E09E9BEF0E}"/>
    <cellStyle name="40% - Ênfase2 8 4 3 2 2" xfId="31821" xr:uid="{798D2463-FEB0-412B-A194-3041FD110154}"/>
    <cellStyle name="40% - Ênfase2 8 4 3 3" xfId="23784" xr:uid="{A78F4E81-27E5-4CCE-8AF7-EE819F18AB14}"/>
    <cellStyle name="40% - Ênfase2 8 4 4" xfId="3021" xr:uid="{180202D3-50B5-4B2F-BAAE-DAE45E4E14BF}"/>
    <cellStyle name="40% - Ênfase2 8 4 4 2" xfId="11298" xr:uid="{47D5B8AE-3726-41D9-8635-E41C025CD615}"/>
    <cellStyle name="40% - Ênfase2 8 4 4 2 2" xfId="27809" xr:uid="{9307D54D-A2DB-44D0-B38F-15CAF43F7D76}"/>
    <cellStyle name="40% - Ênfase2 8 4 4 3" xfId="19772" xr:uid="{85220D83-D7DA-41ED-A80F-C1CC763D52BB}"/>
    <cellStyle name="40% - Ênfase2 8 4 5" xfId="9250" xr:uid="{115420C8-7DFA-49F9-8230-91F90A519CB1}"/>
    <cellStyle name="40% - Ênfase2 8 4 5 2" xfId="25794" xr:uid="{3C8072A0-F644-44CD-A7FB-8A1E0E0D8149}"/>
    <cellStyle name="40% - Ênfase2 8 4 6" xfId="17752" xr:uid="{58102551-0C3C-40F1-B093-8F89CECDCCB3}"/>
    <cellStyle name="40% - Ênfase2 8 5" xfId="2011" xr:uid="{F6C56563-80E7-464A-A00A-79BC7F966B3C}"/>
    <cellStyle name="40% - Ênfase2 8 5 2" xfId="6097" xr:uid="{786453B7-F7DA-40A3-BAEE-97FFF453EC9B}"/>
    <cellStyle name="40% - Ênfase2 8 5 2 2" xfId="14374" xr:uid="{E0E83F6A-11F6-416A-9F97-38C2080AA44B}"/>
    <cellStyle name="40% - Ênfase2 8 5 2 2 2" xfId="30829" xr:uid="{DF709DC1-472A-44FF-AA2C-B5438F1D9746}"/>
    <cellStyle name="40% - Ênfase2 8 5 2 3" xfId="22792" xr:uid="{682C8C65-4CB7-44F9-942E-95BC8A79406F}"/>
    <cellStyle name="40% - Ênfase2 8 5 3" xfId="8097" xr:uid="{BB3427E1-F944-4C11-858D-3894203A459C}"/>
    <cellStyle name="40% - Ênfase2 8 5 3 2" xfId="16374" xr:uid="{6C6F16D5-2CD9-43AE-BDA6-E32C54AC709B}"/>
    <cellStyle name="40% - Ênfase2 8 5 3 2 2" xfId="32829" xr:uid="{FA66C99E-A440-4B35-AF39-3453D482885B}"/>
    <cellStyle name="40% - Ênfase2 8 5 3 3" xfId="24792" xr:uid="{6FE22559-2682-4927-9F7A-02274BF8D8C4}"/>
    <cellStyle name="40% - Ênfase2 8 5 4" xfId="4064" xr:uid="{587DAF99-73B0-47F3-B983-6BAF43A587A0}"/>
    <cellStyle name="40% - Ênfase2 8 5 4 2" xfId="12341" xr:uid="{E6AEDDBE-F81F-4352-9202-5AC336D2843A}"/>
    <cellStyle name="40% - Ênfase2 8 5 4 2 2" xfId="28826" xr:uid="{8C2B32D0-FB9B-4F94-81C6-3063A66345EF}"/>
    <cellStyle name="40% - Ênfase2 8 5 4 3" xfId="20789" xr:uid="{7AC84353-2EA4-4A78-B5A5-749E9566E609}"/>
    <cellStyle name="40% - Ênfase2 8 5 5" xfId="10292" xr:uid="{D11FDA60-CC0D-4C78-85A7-F684DBDB0BCB}"/>
    <cellStyle name="40% - Ênfase2 8 5 5 2" xfId="26811" xr:uid="{C65FC8AF-FD3E-4C43-AF0E-3E2BC7B24D25}"/>
    <cellStyle name="40% - Ênfase2 8 5 6" xfId="18773" xr:uid="{CC1BF28E-5AC4-4CA1-BDB4-B8D9F69F556F}"/>
    <cellStyle name="40% - Ênfase2 8 6" xfId="4561" xr:uid="{0F5B18CB-4484-4437-95D1-C2D88D7633EA}"/>
    <cellStyle name="40% - Ênfase2 8 6 2" xfId="12838" xr:uid="{D5F3E7FE-D586-4420-86AA-E787F211DC70}"/>
    <cellStyle name="40% - Ênfase2 8 6 2 2" xfId="29322" xr:uid="{0F27BB10-6999-420E-8D22-1507D4EC185A}"/>
    <cellStyle name="40% - Ênfase2 8 6 3" xfId="21285" xr:uid="{DF4915F0-BD8D-464B-BBDE-BCB9E42D749C}"/>
    <cellStyle name="40% - Ênfase2 8 7" xfId="6591" xr:uid="{0C3EE865-44BC-4A76-8827-EDF06AAFC65F}"/>
    <cellStyle name="40% - Ênfase2 8 7 2" xfId="14868" xr:uid="{6944C936-739A-4872-9DC5-106E74C1F6E3}"/>
    <cellStyle name="40% - Ênfase2 8 7 2 2" xfId="31323" xr:uid="{6F365733-4370-46B2-A3EE-3C8D59EEF5B1}"/>
    <cellStyle name="40% - Ênfase2 8 7 3" xfId="23286" xr:uid="{FF082A39-6266-46D3-AEBA-C6E1AE3B277F}"/>
    <cellStyle name="40% - Ênfase2 8 8" xfId="2514" xr:uid="{D1A249E6-DDFB-4627-9B6C-336AEF426415}"/>
    <cellStyle name="40% - Ênfase2 8 8 2" xfId="10791" xr:uid="{6A3BCC17-A2E2-41E9-8D40-DFC41A742CE4}"/>
    <cellStyle name="40% - Ênfase2 8 8 2 2" xfId="27307" xr:uid="{3721894B-4B97-4A50-BC74-2AEA0F9C1DAD}"/>
    <cellStyle name="40% - Ênfase2 8 8 3" xfId="19270" xr:uid="{08ED8EF1-86D7-4C43-BAAE-84C4ECA64434}"/>
    <cellStyle name="40% - Ênfase2 8 9" xfId="8744" xr:uid="{9429C71B-50A2-4CDF-A9E1-AFDB56DDF07C}"/>
    <cellStyle name="40% - Ênfase2 8 9 2" xfId="25292" xr:uid="{1CC27A3B-58AE-40C3-8FFB-13ED6E526304}"/>
    <cellStyle name="40% - Ênfase2 9" xfId="394" xr:uid="{D22AF6A5-466A-46E1-B1F2-98AFB4DE5465}"/>
    <cellStyle name="40% - Ênfase2 9 10" xfId="17243" xr:uid="{E4ECD4A3-DA0C-4B43-8677-24690336A255}"/>
    <cellStyle name="40% - Ênfase2 9 2" xfId="85" xr:uid="{B34D438C-EBC9-4FC4-A6E9-6EA59412CC5E}"/>
    <cellStyle name="40% - Ênfase2 9 2 2" xfId="1182" xr:uid="{255B23E4-46EC-416B-A495-B0C0F0964140}"/>
    <cellStyle name="40% - Ênfase2 9 2 2 2" xfId="5273" xr:uid="{0147C061-4014-4F82-8A07-C88E008011D5}"/>
    <cellStyle name="40% - Ênfase2 9 2 2 2 2" xfId="13550" xr:uid="{381675B1-3D7A-41D0-A9B2-CA9B0E441151}"/>
    <cellStyle name="40% - Ênfase2 9 2 2 2 2 2" xfId="30030" xr:uid="{5AA687D3-16E6-49B5-A5AF-A74134CE4CD8}"/>
    <cellStyle name="40% - Ênfase2 9 2 2 2 3" xfId="21993" xr:uid="{DE781ACB-412A-4F09-B33C-DABD208A8125}"/>
    <cellStyle name="40% - Ênfase2 9 2 2 3" xfId="7298" xr:uid="{C73574CE-24C5-406A-82C9-AC6D39E72E4B}"/>
    <cellStyle name="40% - Ênfase2 9 2 2 3 2" xfId="15575" xr:uid="{AED0FDE8-A6D2-450A-AEA3-C426BE126D89}"/>
    <cellStyle name="40% - Ênfase2 9 2 2 3 2 2" xfId="32030" xr:uid="{5742E4E5-1D6B-4C19-8261-21C6CD42B29E}"/>
    <cellStyle name="40% - Ênfase2 9 2 2 3 3" xfId="23993" xr:uid="{532B22F6-75D3-425D-B663-C3BD108F7455}"/>
    <cellStyle name="40% - Ênfase2 9 2 2 4" xfId="3238" xr:uid="{23A3897C-4B11-4750-AA67-366CE5119C45}"/>
    <cellStyle name="40% - Ênfase2 9 2 2 4 2" xfId="11515" xr:uid="{E0F2CE8E-84EE-4A55-8A25-1D1315A597B4}"/>
    <cellStyle name="40% - Ênfase2 9 2 2 4 2 2" xfId="28025" xr:uid="{52A75847-EB83-4FD9-80A9-6372698EDD0F}"/>
    <cellStyle name="40% - Ênfase2 9 2 2 4 3" xfId="19988" xr:uid="{EBEB94EC-DF5A-4B0A-9058-2459981F34E0}"/>
    <cellStyle name="40% - Ênfase2 9 2 2 5" xfId="9466" xr:uid="{C6D69636-A7B9-4981-A1F3-5AEB0D713BF7}"/>
    <cellStyle name="40% - Ênfase2 9 2 2 5 2" xfId="26010" xr:uid="{E2E82D18-5938-43B7-B18D-10743BB62FC4}"/>
    <cellStyle name="40% - Ênfase2 9 2 2 6" xfId="17971" xr:uid="{CE43B942-FDAF-4B8F-9E93-41B58491AB0F}"/>
    <cellStyle name="40% - Ênfase2 9 2 3" xfId="672" xr:uid="{0D309191-47FA-4E37-B43E-58000AB35CC2}"/>
    <cellStyle name="40% - Ênfase2 9 2 3 2" xfId="4777" xr:uid="{D394BDF8-CCDC-4985-904C-5EF3FED9BEBE}"/>
    <cellStyle name="40% - Ênfase2 9 2 3 2 2" xfId="13054" xr:uid="{4E0D7752-E2B9-4534-8F21-7DE74ACDAACB}"/>
    <cellStyle name="40% - Ênfase2 9 2 3 2 2 2" xfId="29534" xr:uid="{77BBB122-0D6B-42CD-972A-FB3F4729BA1A}"/>
    <cellStyle name="40% - Ênfase2 9 2 3 2 3" xfId="21497" xr:uid="{DA747BB7-3134-459C-9CE1-60792DD118CA}"/>
    <cellStyle name="40% - Ênfase2 9 2 3 3" xfId="6802" xr:uid="{56927CD9-6537-4CC1-8089-AE62E4C3EF81}"/>
    <cellStyle name="40% - Ênfase2 9 2 3 3 2" xfId="15079" xr:uid="{06D979B6-2C3A-46CD-8F1D-E412DB318864}"/>
    <cellStyle name="40% - Ênfase2 9 2 3 3 2 2" xfId="31534" xr:uid="{56B1960C-3F37-4FBB-8D3E-92152D991B7B}"/>
    <cellStyle name="40% - Ênfase2 9 2 3 3 3" xfId="23497" xr:uid="{4375B6E6-9AE6-4A1E-BB9E-455C0F7EE291}"/>
    <cellStyle name="40% - Ênfase2 9 2 3 4" xfId="2732" xr:uid="{D13741EE-3A38-4254-9B13-855CE3416929}"/>
    <cellStyle name="40% - Ênfase2 9 2 3 4 2" xfId="11009" xr:uid="{99BC0BCE-2460-43C0-912A-EF0B87A8F9B8}"/>
    <cellStyle name="40% - Ênfase2 9 2 3 4 2 2" xfId="27520" xr:uid="{6D33C2AD-62C3-459E-A7FE-A9FAED3C1F6E}"/>
    <cellStyle name="40% - Ênfase2 9 2 3 4 3" xfId="19483" xr:uid="{20DF551A-9BF0-4CA1-9FA5-CE480624ECEC}"/>
    <cellStyle name="40% - Ênfase2 9 2 3 5" xfId="8961" xr:uid="{B9CF527B-C193-494A-93BB-86CE6D21E3E9}"/>
    <cellStyle name="40% - Ênfase2 9 2 3 5 2" xfId="25505" xr:uid="{0214A320-7105-4D3C-B232-41F266916D68}"/>
    <cellStyle name="40% - Ênfase2 9 2 3 6" xfId="17463" xr:uid="{CF217F79-8349-43FA-B0C2-F7A8FF97B289}"/>
    <cellStyle name="40% - Ênfase2 9 2 4" xfId="1723" xr:uid="{C4875DFE-04EB-4BF5-B8DB-38CEE0CF0B57}"/>
    <cellStyle name="40% - Ênfase2 9 2 4 2" xfId="5810" xr:uid="{96DBF7AE-D438-4989-B8C0-F1E112A4AFFF}"/>
    <cellStyle name="40% - Ênfase2 9 2 4 2 2" xfId="14087" xr:uid="{84D66A0C-1931-48FF-A9FC-AD9FA027CDE8}"/>
    <cellStyle name="40% - Ênfase2 9 2 4 2 2 2" xfId="30542" xr:uid="{5119C9D6-EED3-4E90-93ED-4D19D7CB953F}"/>
    <cellStyle name="40% - Ênfase2 9 2 4 2 3" xfId="22505" xr:uid="{358715D8-1A89-449F-88B0-79C66576C361}"/>
    <cellStyle name="40% - Ênfase2 9 2 4 3" xfId="7810" xr:uid="{D853FDA9-15D7-4782-AEB1-6F332C7F2960}"/>
    <cellStyle name="40% - Ênfase2 9 2 4 3 2" xfId="16087" xr:uid="{C5157C0A-E233-4046-B19F-71E7E14BBA82}"/>
    <cellStyle name="40% - Ênfase2 9 2 4 3 2 2" xfId="32542" xr:uid="{C497EF91-8FB5-4471-808F-8B85A70FE39B}"/>
    <cellStyle name="40% - Ênfase2 9 2 4 3 3" xfId="24505" xr:uid="{57E6DFB2-6758-4CE8-8418-51BAA29D2397}"/>
    <cellStyle name="40% - Ênfase2 9 2 4 4" xfId="3776" xr:uid="{2475EE07-453A-450E-87A9-3C469C15FEC9}"/>
    <cellStyle name="40% - Ênfase2 9 2 4 4 2" xfId="12053" xr:uid="{14B013B8-81FD-4961-BA93-237A7D8F57DF}"/>
    <cellStyle name="40% - Ênfase2 9 2 4 4 2 2" xfId="28538" xr:uid="{029019A6-C719-431D-8E46-85627FAC0A40}"/>
    <cellStyle name="40% - Ênfase2 9 2 4 4 3" xfId="20501" xr:uid="{BB5CEA9A-3387-4E00-9D47-1AFCFE9AABB5}"/>
    <cellStyle name="40% - Ênfase2 9 2 4 5" xfId="10004" xr:uid="{0C26B979-51D2-4FBF-969B-E73A81F05489}"/>
    <cellStyle name="40% - Ênfase2 9 2 4 5 2" xfId="26523" xr:uid="{F1D5E4DA-24AD-45ED-AC4A-3F283A7AAF98}"/>
    <cellStyle name="40% - Ênfase2 9 2 4 6" xfId="18485" xr:uid="{8F6C7DA8-BBFA-41F7-85AC-12783C0656CF}"/>
    <cellStyle name="40% - Ênfase2 9 2 5" xfId="4273" xr:uid="{605295AA-BA53-47C9-9EC7-CD27A614DAA9}"/>
    <cellStyle name="40% - Ênfase2 9 2 5 2" xfId="12550" xr:uid="{9A11BA70-50AF-41EF-B31B-AE99CEE6F8E8}"/>
    <cellStyle name="40% - Ênfase2 9 2 5 2 2" xfId="29035" xr:uid="{26777BE2-D102-4679-A297-86753582D6B2}"/>
    <cellStyle name="40% - Ênfase2 9 2 5 3" xfId="20998" xr:uid="{2B315F26-8BE3-47E7-8371-EB580ECCE2CE}"/>
    <cellStyle name="40% - Ênfase2 9 2 6" xfId="6304" xr:uid="{14F3A545-8307-4596-A236-B248552EEB91}"/>
    <cellStyle name="40% - Ênfase2 9 2 6 2" xfId="14581" xr:uid="{2D0BA2AA-B09C-43BC-A51B-C930114D652D}"/>
    <cellStyle name="40% - Ênfase2 9 2 6 2 2" xfId="31036" xr:uid="{B46619ED-D643-4155-84A3-56333F2FBCF4}"/>
    <cellStyle name="40% - Ênfase2 9 2 6 3" xfId="22999" xr:uid="{5EAFF013-FE30-4C2D-9039-322B76C83647}"/>
    <cellStyle name="40% - Ênfase2 9 2 7" xfId="2224" xr:uid="{11383036-10BA-4EF0-950B-093EF21F18D3}"/>
    <cellStyle name="40% - Ênfase2 9 2 7 2" xfId="10501" xr:uid="{77DBFCAF-13C4-4E71-8A6B-892CD9561EEE}"/>
    <cellStyle name="40% - Ênfase2 9 2 7 2 2" xfId="27019" xr:uid="{AE5CDF0B-1459-4F83-933D-D00B976D6E59}"/>
    <cellStyle name="40% - Ênfase2 9 2 7 3" xfId="18982" xr:uid="{3B01B116-B6BA-4F99-BACD-B884B99049A4}"/>
    <cellStyle name="40% - Ênfase2 9 2 8" xfId="8455" xr:uid="{FEB81126-B5BF-4946-9585-29F3B64D0055}"/>
    <cellStyle name="40% - Ênfase2 9 2 8 2" xfId="25004" xr:uid="{E30B5D1B-8186-4A10-9E76-9DA69F068DAB}"/>
    <cellStyle name="40% - Ênfase2 9 2 9" xfId="16953" xr:uid="{D67F2B86-7284-4E80-B206-562127FF813A}"/>
    <cellStyle name="40% - Ênfase2 9 3" xfId="1472" xr:uid="{0362332E-C809-4424-AC11-517EAF23846A}"/>
    <cellStyle name="40% - Ênfase2 9 3 2" xfId="5562" xr:uid="{3B9689E3-1622-47B2-BC05-2B9C355BF170}"/>
    <cellStyle name="40% - Ênfase2 9 3 2 2" xfId="13839" xr:uid="{F3AAC640-EBC6-44DB-9EAD-994EB94AE6FE}"/>
    <cellStyle name="40% - Ênfase2 9 3 2 2 2" xfId="30318" xr:uid="{BEB93D81-251C-481A-8684-8D827155DD7C}"/>
    <cellStyle name="40% - Ênfase2 9 3 2 3" xfId="22281" xr:uid="{17C6C332-73E6-4993-83D8-CDB6DF494ED6}"/>
    <cellStyle name="40% - Ênfase2 9 3 3" xfId="7586" xr:uid="{4591CFBE-22D5-47F6-8E2C-9331DC970FD9}"/>
    <cellStyle name="40% - Ênfase2 9 3 3 2" xfId="15863" xr:uid="{693D1C36-5199-4AB8-AFF8-A15A5A6D0BDC}"/>
    <cellStyle name="40% - Ênfase2 9 3 3 2 2" xfId="32318" xr:uid="{827895A0-2668-4543-AEFD-9A55024555AF}"/>
    <cellStyle name="40% - Ênfase2 9 3 3 3" xfId="24281" xr:uid="{76909C8C-4AEA-4C2F-ADDB-E1078B1B1C20}"/>
    <cellStyle name="40% - Ênfase2 9 3 4" xfId="3528" xr:uid="{0C7D8B08-85F6-4A01-B54B-993D2819F633}"/>
    <cellStyle name="40% - Ênfase2 9 3 4 2" xfId="11805" xr:uid="{087A5923-711D-46DF-8132-97B572A65D3D}"/>
    <cellStyle name="40% - Ênfase2 9 3 4 2 2" xfId="28314" xr:uid="{6F3D4919-3E93-4154-82F6-D3698D675FC1}"/>
    <cellStyle name="40% - Ênfase2 9 3 4 3" xfId="20277" xr:uid="{91E135E5-E1D0-4A92-A13F-D28145E2BB2F}"/>
    <cellStyle name="40% - Ênfase2 9 3 5" xfId="9756" xr:uid="{451DA268-0E0E-49C3-AC1E-32A788D98AEA}"/>
    <cellStyle name="40% - Ênfase2 9 3 5 2" xfId="26299" xr:uid="{FC47A94E-757E-4A08-9FFA-2795168D872E}"/>
    <cellStyle name="40% - Ênfase2 9 3 6" xfId="18260" xr:uid="{2FBAE228-90AD-4806-95A9-547E52026EBA}"/>
    <cellStyle name="40% - Ênfase2 9 4" xfId="962" xr:uid="{D580B413-8DCF-491D-9C8A-72A0D8355B46}"/>
    <cellStyle name="40% - Ênfase2 9 4 2" xfId="5065" xr:uid="{7347A59E-BEEE-4B90-B4D7-9D087D116FCB}"/>
    <cellStyle name="40% - Ênfase2 9 4 2 2" xfId="13342" xr:uid="{2C4D4D6E-041D-4370-BF67-DAB8155306E6}"/>
    <cellStyle name="40% - Ênfase2 9 4 2 2 2" xfId="29822" xr:uid="{00CFFE54-301A-4357-86B6-F7B99F0D2753}"/>
    <cellStyle name="40% - Ênfase2 9 4 2 3" xfId="21785" xr:uid="{5E0C1D19-AACB-45EC-9D72-A710FD22D9FF}"/>
    <cellStyle name="40% - Ênfase2 9 4 3" xfId="7090" xr:uid="{0FDC3CD6-E621-4964-9BAD-F9F991EE9B2C}"/>
    <cellStyle name="40% - Ênfase2 9 4 3 2" xfId="15367" xr:uid="{910BBADA-7F2D-4EAD-A5E6-02430FCD50B3}"/>
    <cellStyle name="40% - Ênfase2 9 4 3 2 2" xfId="31822" xr:uid="{FD119070-DE2F-4571-BA32-B7DBDC1AC193}"/>
    <cellStyle name="40% - Ênfase2 9 4 3 3" xfId="23785" xr:uid="{F2E0F398-C0CB-4C48-BFDA-4AF8885AC376}"/>
    <cellStyle name="40% - Ênfase2 9 4 4" xfId="3022" xr:uid="{1044A08D-E7E8-454B-B282-D355E08711F1}"/>
    <cellStyle name="40% - Ênfase2 9 4 4 2" xfId="11299" xr:uid="{60EA6377-E4DA-4FEE-8C4D-D88A189E320D}"/>
    <cellStyle name="40% - Ênfase2 9 4 4 2 2" xfId="27810" xr:uid="{011BA301-BE96-4741-9515-4EF8FC60F34C}"/>
    <cellStyle name="40% - Ênfase2 9 4 4 3" xfId="19773" xr:uid="{EE5FC48D-5042-41FC-817C-0C823F34F340}"/>
    <cellStyle name="40% - Ênfase2 9 4 5" xfId="9251" xr:uid="{30EF8E8C-A8CE-4EED-9417-05376F836E62}"/>
    <cellStyle name="40% - Ênfase2 9 4 5 2" xfId="25795" xr:uid="{67628C54-66D4-4584-9285-94424C3C5AFA}"/>
    <cellStyle name="40% - Ênfase2 9 4 6" xfId="17753" xr:uid="{66B7A3E9-5541-4AA3-A7D5-A72752FF0E29}"/>
    <cellStyle name="40% - Ênfase2 9 5" xfId="2012" xr:uid="{F7B1D221-6440-469F-8C91-6A9E95129E85}"/>
    <cellStyle name="40% - Ênfase2 9 5 2" xfId="6098" xr:uid="{8E986E38-C85B-4FE6-99B8-16867A37775E}"/>
    <cellStyle name="40% - Ênfase2 9 5 2 2" xfId="14375" xr:uid="{6144D621-15B7-4DCC-96A5-A5B931A2F746}"/>
    <cellStyle name="40% - Ênfase2 9 5 2 2 2" xfId="30830" xr:uid="{4B9171AD-8ABB-4CE4-98F3-315919666933}"/>
    <cellStyle name="40% - Ênfase2 9 5 2 3" xfId="22793" xr:uid="{BE3B69B9-641F-4B27-A03B-EA35B32D7DFA}"/>
    <cellStyle name="40% - Ênfase2 9 5 3" xfId="8098" xr:uid="{FEF6D5D9-FCD9-4129-BA33-323A5291AC48}"/>
    <cellStyle name="40% - Ênfase2 9 5 3 2" xfId="16375" xr:uid="{C99D5E75-FE5D-4478-A11E-DFDEBD2BFC02}"/>
    <cellStyle name="40% - Ênfase2 9 5 3 2 2" xfId="32830" xr:uid="{C713DF4D-DBEF-41AC-8F43-741AB5F4B569}"/>
    <cellStyle name="40% - Ênfase2 9 5 3 3" xfId="24793" xr:uid="{699A8467-785E-4CFC-B802-36223DFEF7B9}"/>
    <cellStyle name="40% - Ênfase2 9 5 4" xfId="4065" xr:uid="{680AA5D2-346E-4F02-8415-47D998911B9B}"/>
    <cellStyle name="40% - Ênfase2 9 5 4 2" xfId="12342" xr:uid="{A484B7A0-A3CF-41B5-BA9B-EECB46A4701D}"/>
    <cellStyle name="40% - Ênfase2 9 5 4 2 2" xfId="28827" xr:uid="{73DBF757-C333-4352-8DC0-96FEC9201019}"/>
    <cellStyle name="40% - Ênfase2 9 5 4 3" xfId="20790" xr:uid="{24FE5F30-CCF7-43C4-9BF2-FB838CFA2B34}"/>
    <cellStyle name="40% - Ênfase2 9 5 5" xfId="10293" xr:uid="{2DFA4E0C-145F-4F53-98D4-932421B14368}"/>
    <cellStyle name="40% - Ênfase2 9 5 5 2" xfId="26812" xr:uid="{CDA15EF8-188C-44EC-96B3-53145402DB25}"/>
    <cellStyle name="40% - Ênfase2 9 5 6" xfId="18774" xr:uid="{6B647393-2AC2-4127-B69E-84178C0AF0D3}"/>
    <cellStyle name="40% - Ênfase2 9 6" xfId="4562" xr:uid="{A93398BF-BF8B-4FDB-908F-66BD34C228EA}"/>
    <cellStyle name="40% - Ênfase2 9 6 2" xfId="12839" xr:uid="{9446DD68-D230-4E65-8CA6-14831605C8D0}"/>
    <cellStyle name="40% - Ênfase2 9 6 2 2" xfId="29323" xr:uid="{20D6BC53-5B49-4671-AB3A-ABE3D1D8D693}"/>
    <cellStyle name="40% - Ênfase2 9 6 3" xfId="21286" xr:uid="{0123FC79-D3D8-4CB2-A04D-F00A96A92271}"/>
    <cellStyle name="40% - Ênfase2 9 7" xfId="6592" xr:uid="{5D0E436F-E3D6-46BE-9007-5DDA3CDC78AD}"/>
    <cellStyle name="40% - Ênfase2 9 7 2" xfId="14869" xr:uid="{B70ED788-B8DE-4273-8336-018E4B6C94EA}"/>
    <cellStyle name="40% - Ênfase2 9 7 2 2" xfId="31324" xr:uid="{20A8C35D-CD05-4670-9E0F-822032CE2A92}"/>
    <cellStyle name="40% - Ênfase2 9 7 3" xfId="23287" xr:uid="{F2E226F1-DC1D-4F89-A3E3-3C2BB3831A4B}"/>
    <cellStyle name="40% - Ênfase2 9 8" xfId="2515" xr:uid="{11A0C3BC-5E6A-4D6E-B4C6-5C0555EA618C}"/>
    <cellStyle name="40% - Ênfase2 9 8 2" xfId="10792" xr:uid="{FF0E0522-E342-4337-A000-208EFA8120AC}"/>
    <cellStyle name="40% - Ênfase2 9 8 2 2" xfId="27308" xr:uid="{4B2E485B-2C30-4C6C-AD3D-B85A7817D9CD}"/>
    <cellStyle name="40% - Ênfase2 9 8 3" xfId="19271" xr:uid="{6C61D6FA-CBD8-473A-997E-D48AFC5978D6}"/>
    <cellStyle name="40% - Ênfase2 9 9" xfId="8745" xr:uid="{48EE34C2-D0DF-403A-ACDB-12CA165F9418}"/>
    <cellStyle name="40% - Ênfase2 9 9 2" xfId="25293" xr:uid="{929B12B5-D788-46F1-9356-9FE7532933E7}"/>
    <cellStyle name="40% - Ênfase3 10" xfId="176" xr:uid="{7C2D273D-AFFB-42B9-99CB-38ACD662CBA2}"/>
    <cellStyle name="40% - Ênfase3 10 10" xfId="17042" xr:uid="{5D216AE3-8F4B-49FD-B124-A567FC23A464}"/>
    <cellStyle name="40% - Ênfase3 10 2" xfId="379" xr:uid="{C87B11C4-2F1C-4E3A-91C0-6B854624C779}"/>
    <cellStyle name="40% - Ênfase3 10 2 2" xfId="1459" xr:uid="{5A604C78-3F7C-47D7-BF04-931B5AA35FA8}"/>
    <cellStyle name="40% - Ênfase3 10 2 2 2" xfId="5549" xr:uid="{9E3F4517-E297-44E1-AC98-B6D6355EEE52}"/>
    <cellStyle name="40% - Ênfase3 10 2 2 2 2" xfId="13826" xr:uid="{285C6F2E-438E-4521-8B24-FCC55F8B22B3}"/>
    <cellStyle name="40% - Ênfase3 10 2 2 2 2 2" xfId="30305" xr:uid="{833BB289-0937-4DD4-8729-407EA88DB7D7}"/>
    <cellStyle name="40% - Ênfase3 10 2 2 2 3" xfId="22268" xr:uid="{53D48CA8-B9BE-4295-B3AD-4EAB89981ACD}"/>
    <cellStyle name="40% - Ênfase3 10 2 2 3" xfId="7573" xr:uid="{0B020F0D-B37A-423D-8A83-99F836D01872}"/>
    <cellStyle name="40% - Ênfase3 10 2 2 3 2" xfId="15850" xr:uid="{5CBAC025-232D-48F8-93BD-04E7CEBEBADD}"/>
    <cellStyle name="40% - Ênfase3 10 2 2 3 2 2" xfId="32305" xr:uid="{7B00E6A3-4EA5-4E75-8DD2-C3B0BD24FC1E}"/>
    <cellStyle name="40% - Ênfase3 10 2 2 3 3" xfId="24268" xr:uid="{98317213-1E12-4D5E-8FD4-119BE39C6D6C}"/>
    <cellStyle name="40% - Ênfase3 10 2 2 4" xfId="3515" xr:uid="{6B2178FF-7C45-47C8-A77A-B3EE151CB5A9}"/>
    <cellStyle name="40% - Ênfase3 10 2 2 4 2" xfId="11792" xr:uid="{3AC1DB72-7E92-49E4-84B0-770D26175B15}"/>
    <cellStyle name="40% - Ênfase3 10 2 2 4 2 2" xfId="28301" xr:uid="{EC319C35-DA43-41C0-AF4D-7BDFAD3D1645}"/>
    <cellStyle name="40% - Ênfase3 10 2 2 4 3" xfId="20264" xr:uid="{6D091278-E0AA-4205-B767-6F22BC0BD2AA}"/>
    <cellStyle name="40% - Ênfase3 10 2 2 5" xfId="9743" xr:uid="{A631DEB8-F196-4DEE-9EAA-024E439EAFEA}"/>
    <cellStyle name="40% - Ênfase3 10 2 2 5 2" xfId="26286" xr:uid="{01B9C50F-9678-4F0D-BDD0-EC2DF62A9D5D}"/>
    <cellStyle name="40% - Ênfase3 10 2 2 6" xfId="18247" xr:uid="{E1398486-A2F0-44BB-B6BC-6CE7C5FBCEFF}"/>
    <cellStyle name="40% - Ênfase3 10 2 3" xfId="949" xr:uid="{1701BF3A-C40A-4E5B-9C09-CDEB0A314BD4}"/>
    <cellStyle name="40% - Ênfase3 10 2 3 2" xfId="5052" xr:uid="{C3062401-FD9F-46EA-A302-9368E82F42C8}"/>
    <cellStyle name="40% - Ênfase3 10 2 3 2 2" xfId="13329" xr:uid="{A28E1AB9-C7D7-4AB4-8712-827D5E71E2DC}"/>
    <cellStyle name="40% - Ênfase3 10 2 3 2 2 2" xfId="29809" xr:uid="{C5092CCC-B20F-4A9F-83BB-7CC3E9506F91}"/>
    <cellStyle name="40% - Ênfase3 10 2 3 2 3" xfId="21772" xr:uid="{BED54A90-F3C2-40DC-9F4A-3897ABD6032D}"/>
    <cellStyle name="40% - Ênfase3 10 2 3 3" xfId="7077" xr:uid="{B4DA750A-72BB-4FDE-854F-CBAC9D415BD7}"/>
    <cellStyle name="40% - Ênfase3 10 2 3 3 2" xfId="15354" xr:uid="{021E7CA9-87BB-4404-91AA-3E5DCA87B27C}"/>
    <cellStyle name="40% - Ênfase3 10 2 3 3 2 2" xfId="31809" xr:uid="{FB6E808A-5214-44D2-9F4E-DADE5278A742}"/>
    <cellStyle name="40% - Ênfase3 10 2 3 3 3" xfId="23772" xr:uid="{D09C7F7F-EC03-4566-A243-D2064479E7C6}"/>
    <cellStyle name="40% - Ênfase3 10 2 3 4" xfId="3009" xr:uid="{92F536CB-8F9B-4E5F-A041-5E5BE8FD4B94}"/>
    <cellStyle name="40% - Ênfase3 10 2 3 4 2" xfId="11286" xr:uid="{EC5B77D4-6FEA-41CE-AF55-820196C0738E}"/>
    <cellStyle name="40% - Ênfase3 10 2 3 4 2 2" xfId="27797" xr:uid="{6D4C61CC-A102-478F-BE5C-5D142E624579}"/>
    <cellStyle name="40% - Ênfase3 10 2 3 4 3" xfId="19760" xr:uid="{6C6FE12C-7302-4E20-B4B3-6DCA837FEDA4}"/>
    <cellStyle name="40% - Ênfase3 10 2 3 5" xfId="9238" xr:uid="{3AB9D001-9D5F-45ED-ABC8-C229674C386D}"/>
    <cellStyle name="40% - Ênfase3 10 2 3 5 2" xfId="25782" xr:uid="{347ED6BB-62C1-4ED7-B107-A5A7BCAF3003}"/>
    <cellStyle name="40% - Ênfase3 10 2 3 6" xfId="17740" xr:uid="{DF900F02-6D59-4502-867E-985AC6F1038D}"/>
    <cellStyle name="40% - Ênfase3 10 2 4" xfId="1999" xr:uid="{F0D78345-F35D-451B-947E-E4EB05E77C31}"/>
    <cellStyle name="40% - Ênfase3 10 2 4 2" xfId="6085" xr:uid="{D91D5510-0857-4A2D-A2B8-8BA66F69C7E0}"/>
    <cellStyle name="40% - Ênfase3 10 2 4 2 2" xfId="14362" xr:uid="{7DFAFF16-484E-4718-A156-A83B5735FB0D}"/>
    <cellStyle name="40% - Ênfase3 10 2 4 2 2 2" xfId="30817" xr:uid="{8AD42C9B-59D3-4CF7-9184-70F889D4432F}"/>
    <cellStyle name="40% - Ênfase3 10 2 4 2 3" xfId="22780" xr:uid="{07BB7FCB-4175-40D1-8071-90D0D64A81E3}"/>
    <cellStyle name="40% - Ênfase3 10 2 4 3" xfId="8085" xr:uid="{136293D7-D833-422C-A4A1-5B779314492E}"/>
    <cellStyle name="40% - Ênfase3 10 2 4 3 2" xfId="16362" xr:uid="{7B32A665-6085-47FE-AE79-E2590D90D4AC}"/>
    <cellStyle name="40% - Ênfase3 10 2 4 3 2 2" xfId="32817" xr:uid="{F75E6B47-1DA1-4473-B338-95812992FBC3}"/>
    <cellStyle name="40% - Ênfase3 10 2 4 3 3" xfId="24780" xr:uid="{0F855A59-AE79-46E9-8AB4-2B052C6612F1}"/>
    <cellStyle name="40% - Ênfase3 10 2 4 4" xfId="4052" xr:uid="{0E7C57BB-CB3A-41FA-92CA-A74DBAFB16E4}"/>
    <cellStyle name="40% - Ênfase3 10 2 4 4 2" xfId="12329" xr:uid="{780B46D3-6B3D-46C4-BB2A-C817C849CB7E}"/>
    <cellStyle name="40% - Ênfase3 10 2 4 4 2 2" xfId="28814" xr:uid="{EA94037B-48C4-45C6-AC07-C7B2C3898642}"/>
    <cellStyle name="40% - Ênfase3 10 2 4 4 3" xfId="20777" xr:uid="{3EBFFB95-265C-4379-A332-20C5577C606E}"/>
    <cellStyle name="40% - Ênfase3 10 2 4 5" xfId="10280" xr:uid="{3D6E434A-9FB5-4A51-9279-C490B9BFA97E}"/>
    <cellStyle name="40% - Ênfase3 10 2 4 5 2" xfId="26799" xr:uid="{11E3D065-D312-46C3-9A25-162EBB0076F4}"/>
    <cellStyle name="40% - Ênfase3 10 2 4 6" xfId="18761" xr:uid="{21ACD6EA-5B25-431A-A920-C861CD5C546F}"/>
    <cellStyle name="40% - Ênfase3 10 2 5" xfId="4549" xr:uid="{F5D7C2B4-4607-4E3B-A837-7D099AACE318}"/>
    <cellStyle name="40% - Ênfase3 10 2 5 2" xfId="12826" xr:uid="{3E0CF360-19DC-41A7-9CFE-70FAB983A3BA}"/>
    <cellStyle name="40% - Ênfase3 10 2 5 2 2" xfId="29310" xr:uid="{FDB4A0FB-57ED-4A61-88DD-EDC9187D75AE}"/>
    <cellStyle name="40% - Ênfase3 10 2 5 3" xfId="21273" xr:uid="{F2A524CD-BAD5-411B-AEE2-2A66BAD1B97C}"/>
    <cellStyle name="40% - Ênfase3 10 2 6" xfId="6579" xr:uid="{EA0E3A0D-CB07-4EA8-B073-6CE996FE598E}"/>
    <cellStyle name="40% - Ênfase3 10 2 6 2" xfId="14856" xr:uid="{036C24C1-455A-4375-8A97-664AD5962BE2}"/>
    <cellStyle name="40% - Ênfase3 10 2 6 2 2" xfId="31311" xr:uid="{F3C9837E-01D4-4A76-BC98-894669256ABD}"/>
    <cellStyle name="40% - Ênfase3 10 2 6 3" xfId="23274" xr:uid="{26132019-7C5B-4CE5-B1CA-A654FA039DDC}"/>
    <cellStyle name="40% - Ênfase3 10 2 7" xfId="2502" xr:uid="{A6E23D48-A4FF-4EB9-9461-C48BCA1585C4}"/>
    <cellStyle name="40% - Ênfase3 10 2 7 2" xfId="10779" xr:uid="{8E7373DF-4661-4DE9-B1EC-D2CA7076C77A}"/>
    <cellStyle name="40% - Ênfase3 10 2 7 2 2" xfId="27295" xr:uid="{3F387409-C543-4A49-B416-4709A421E185}"/>
    <cellStyle name="40% - Ênfase3 10 2 7 3" xfId="19258" xr:uid="{F3270D48-D55D-43D2-8A95-36B18FE23EF2}"/>
    <cellStyle name="40% - Ênfase3 10 2 8" xfId="8732" xr:uid="{27B123ED-7539-40A3-A6E6-400BA26D2C78}"/>
    <cellStyle name="40% - Ênfase3 10 2 8 2" xfId="25280" xr:uid="{CBCB3A76-1BAA-429E-9D77-A730EE82188D}"/>
    <cellStyle name="40% - Ênfase3 10 2 9" xfId="17230" xr:uid="{C00D3FAC-B987-471D-A17B-79C245C64073}"/>
    <cellStyle name="40% - Ênfase3 10 3" xfId="1270" xr:uid="{1C351B91-FF7C-499C-B03B-29889B03C40A}"/>
    <cellStyle name="40% - Ênfase3 10 3 2" xfId="5361" xr:uid="{36C46A49-63F3-42CB-9513-EFD4566AD724}"/>
    <cellStyle name="40% - Ênfase3 10 3 2 2" xfId="13638" xr:uid="{E2457E59-9178-4953-ADD6-AF3744F97163}"/>
    <cellStyle name="40% - Ênfase3 10 3 2 2 2" xfId="30118" xr:uid="{BC7B04B9-32DA-47D2-8807-3C5E1F9B5B19}"/>
    <cellStyle name="40% - Ênfase3 10 3 2 3" xfId="22081" xr:uid="{AB3F68E5-14C6-4237-83A4-EBED70FD9C07}"/>
    <cellStyle name="40% - Ênfase3 10 3 3" xfId="7386" xr:uid="{5C4B6BE9-98CB-43E6-878C-01EE8D91981F}"/>
    <cellStyle name="40% - Ênfase3 10 3 3 2" xfId="15663" xr:uid="{9E862F9D-827A-4177-982A-189AE43646CB}"/>
    <cellStyle name="40% - Ênfase3 10 3 3 2 2" xfId="32118" xr:uid="{4F7FEF42-7385-45F3-A690-BD78678B6CD6}"/>
    <cellStyle name="40% - Ênfase3 10 3 3 3" xfId="24081" xr:uid="{8977DE64-3B50-4A08-830E-07F19125B1D5}"/>
    <cellStyle name="40% - Ênfase3 10 3 4" xfId="3326" xr:uid="{E050A739-1D50-411A-A800-595C9EC6300F}"/>
    <cellStyle name="40% - Ênfase3 10 3 4 2" xfId="11603" xr:uid="{394041DA-974E-4968-8A96-8783AF8CBAE9}"/>
    <cellStyle name="40% - Ênfase3 10 3 4 2 2" xfId="28113" xr:uid="{91F15616-2FD4-462E-AB79-21B9F442134A}"/>
    <cellStyle name="40% - Ênfase3 10 3 4 3" xfId="20076" xr:uid="{DA09CEF2-8593-4756-AD5B-BEF5BD8912E5}"/>
    <cellStyle name="40% - Ênfase3 10 3 5" xfId="9554" xr:uid="{A4513F8E-C4F7-433C-A2B1-F13FD67A0A3C}"/>
    <cellStyle name="40% - Ênfase3 10 3 5 2" xfId="26098" xr:uid="{10CDA6E8-41A5-4036-BB0E-5E1646F2EDA1}"/>
    <cellStyle name="40% - Ênfase3 10 3 6" xfId="18059" xr:uid="{E7449087-4D31-4123-9A59-D238A5A3F875}"/>
    <cellStyle name="40% - Ênfase3 10 4" xfId="761" xr:uid="{10C8F18B-725C-4DB5-8387-083F4B653996}"/>
    <cellStyle name="40% - Ênfase3 10 4 2" xfId="4865" xr:uid="{40CF4CAB-5D65-411C-896C-14A24951DADB}"/>
    <cellStyle name="40% - Ênfase3 10 4 2 2" xfId="13142" xr:uid="{EDD892E4-125B-412A-89FF-CC189629C0C3}"/>
    <cellStyle name="40% - Ênfase3 10 4 2 2 2" xfId="29622" xr:uid="{2A1FDA14-CC25-4D32-9834-285B88F45ACF}"/>
    <cellStyle name="40% - Ênfase3 10 4 2 3" xfId="21585" xr:uid="{7E71E8F5-8021-4038-B38F-38B14D20D2DE}"/>
    <cellStyle name="40% - Ênfase3 10 4 3" xfId="6890" xr:uid="{1A5B0013-60E1-4FB9-8C39-5EFF8E477EE0}"/>
    <cellStyle name="40% - Ênfase3 10 4 3 2" xfId="15167" xr:uid="{2387448D-7B45-4369-BEB9-E3FCDD41B14E}"/>
    <cellStyle name="40% - Ênfase3 10 4 3 2 2" xfId="31622" xr:uid="{D4CCD9F6-FE9A-4B62-B0BB-177049B84173}"/>
    <cellStyle name="40% - Ênfase3 10 4 3 3" xfId="23585" xr:uid="{68291C24-0EC4-4D8B-9E69-44ADACE30203}"/>
    <cellStyle name="40% - Ênfase3 10 4 4" xfId="2821" xr:uid="{2C330D4A-DFE0-44F7-929E-B9D1066F2AF9}"/>
    <cellStyle name="40% - Ênfase3 10 4 4 2" xfId="11098" xr:uid="{FB45F809-DA90-4A7D-9319-279BA11A0CD0}"/>
    <cellStyle name="40% - Ênfase3 10 4 4 2 2" xfId="27609" xr:uid="{9E39E8FB-7733-407E-B58A-EADD36C485AC}"/>
    <cellStyle name="40% - Ênfase3 10 4 4 3" xfId="19572" xr:uid="{2A776ABD-C4EB-4637-B604-E2DFD9EBD99C}"/>
    <cellStyle name="40% - Ênfase3 10 4 5" xfId="9050" xr:uid="{30FDD030-D005-41E5-9435-B2F7F08046BB}"/>
    <cellStyle name="40% - Ênfase3 10 4 5 2" xfId="25594" xr:uid="{D4EEB62C-D2A5-46B3-921D-199C2B6ACE68}"/>
    <cellStyle name="40% - Ênfase3 10 4 6" xfId="17552" xr:uid="{071A085D-61C1-40E9-B223-85C9743371E9}"/>
    <cellStyle name="40% - Ênfase3 10 5" xfId="1811" xr:uid="{1AF6CCAD-6E9F-4667-81B7-28A03B6EFE4A}"/>
    <cellStyle name="40% - Ênfase3 10 5 2" xfId="5898" xr:uid="{98E6CC9B-E1AC-42CB-AAAA-877768F151E5}"/>
    <cellStyle name="40% - Ênfase3 10 5 2 2" xfId="14175" xr:uid="{FE238F1D-516C-4CAC-9851-4C454EFF6EFE}"/>
    <cellStyle name="40% - Ênfase3 10 5 2 2 2" xfId="30630" xr:uid="{D855C210-A880-4A2A-92D3-999C4C6A8692}"/>
    <cellStyle name="40% - Ênfase3 10 5 2 3" xfId="22593" xr:uid="{2D1AB9F6-2565-4ED8-A5C2-8DB3BE8F8CCF}"/>
    <cellStyle name="40% - Ênfase3 10 5 3" xfId="7898" xr:uid="{40C47E18-CD34-4EE5-B7A1-B604263ADEF9}"/>
    <cellStyle name="40% - Ênfase3 10 5 3 2" xfId="16175" xr:uid="{B4F45410-4380-4B06-B87A-11CAB7D37896}"/>
    <cellStyle name="40% - Ênfase3 10 5 3 2 2" xfId="32630" xr:uid="{57C06ADF-BA89-470F-B38C-A0261DB421E8}"/>
    <cellStyle name="40% - Ênfase3 10 5 3 3" xfId="24593" xr:uid="{007FD130-3F30-453A-B105-54F0C611E919}"/>
    <cellStyle name="40% - Ênfase3 10 5 4" xfId="3864" xr:uid="{EDA056D5-4405-43C2-B539-F2947E422BFC}"/>
    <cellStyle name="40% - Ênfase3 10 5 4 2" xfId="12141" xr:uid="{9DE63AF4-F6B3-45D3-BEDA-B8C9877C94BB}"/>
    <cellStyle name="40% - Ênfase3 10 5 4 2 2" xfId="28626" xr:uid="{FA2AEDE1-98BF-4F8D-9698-E610C7EA8404}"/>
    <cellStyle name="40% - Ênfase3 10 5 4 3" xfId="20589" xr:uid="{DBAD08F5-6ED5-40AC-BA9F-59F06E477053}"/>
    <cellStyle name="40% - Ênfase3 10 5 5" xfId="10092" xr:uid="{CCE3839C-5D12-4139-9D77-C87A447CCEC1}"/>
    <cellStyle name="40% - Ênfase3 10 5 5 2" xfId="26611" xr:uid="{576CAD3C-0BE9-449C-8D9D-BAD9765D4185}"/>
    <cellStyle name="40% - Ênfase3 10 5 6" xfId="18573" xr:uid="{7387CE5F-C816-4D90-9AE0-2C171A775C44}"/>
    <cellStyle name="40% - Ênfase3 10 6" xfId="4361" xr:uid="{D834F15B-45B9-497B-A89C-BFD837B351AD}"/>
    <cellStyle name="40% - Ênfase3 10 6 2" xfId="12638" xr:uid="{96FF6989-8994-4266-8BA9-C381799F9DE9}"/>
    <cellStyle name="40% - Ênfase3 10 6 2 2" xfId="29123" xr:uid="{C399F460-78BA-4545-8C30-A235360BD594}"/>
    <cellStyle name="40% - Ênfase3 10 6 3" xfId="21086" xr:uid="{0DD2D132-666D-4A44-8CBC-B85FC7E6FE17}"/>
    <cellStyle name="40% - Ênfase3 10 7" xfId="6392" xr:uid="{98391F2B-462F-4710-ACA7-CE80EB511B64}"/>
    <cellStyle name="40% - Ênfase3 10 7 2" xfId="14669" xr:uid="{5D16DA44-56B1-4EAE-A352-70309363AA40}"/>
    <cellStyle name="40% - Ênfase3 10 7 2 2" xfId="31124" xr:uid="{0B392E1C-908E-4807-8598-3F92D83F2604}"/>
    <cellStyle name="40% - Ênfase3 10 7 3" xfId="23087" xr:uid="{A3E34CF8-2720-46B9-A23E-364CFAE30C63}"/>
    <cellStyle name="40% - Ênfase3 10 8" xfId="2312" xr:uid="{E02A7D11-3A5A-422B-BCCB-D2F66F001233}"/>
    <cellStyle name="40% - Ênfase3 10 8 2" xfId="10589" xr:uid="{1FE1F15F-AD60-4315-856B-372A24783067}"/>
    <cellStyle name="40% - Ênfase3 10 8 2 2" xfId="27107" xr:uid="{B6B15519-9AE0-4C2C-B8F3-17502070A78A}"/>
    <cellStyle name="40% - Ênfase3 10 8 3" xfId="19070" xr:uid="{B48B9101-001B-4DFD-B3CB-E0364A49E837}"/>
    <cellStyle name="40% - Ênfase3 10 9" xfId="8543" xr:uid="{0E9577D9-B868-47BB-9E2A-4633F19EC04B}"/>
    <cellStyle name="40% - Ênfase3 10 9 2" xfId="25092" xr:uid="{BB097A0A-9A42-4C76-954D-EBA3696ECFA3}"/>
    <cellStyle name="40% - Ênfase3 11" xfId="395" xr:uid="{954571F8-65FC-492D-929A-1D987C01D5CD}"/>
    <cellStyle name="40% - Ênfase3 11 2" xfId="1473" xr:uid="{296D9849-DC9D-40BF-9CCE-21E0A536D74B}"/>
    <cellStyle name="40% - Ênfase3 11 2 2" xfId="5563" xr:uid="{51529BE6-BC7F-4F9F-84EA-FB98853AB7E4}"/>
    <cellStyle name="40% - Ênfase3 11 2 2 2" xfId="13840" xr:uid="{44F71FF8-2932-4D21-9B0E-73F1410DD3A9}"/>
    <cellStyle name="40% - Ênfase3 11 2 2 2 2" xfId="30319" xr:uid="{54F0E4FA-FAAE-408F-8195-D0A5AF76F15E}"/>
    <cellStyle name="40% - Ênfase3 11 2 2 3" xfId="22282" xr:uid="{21695FB7-BC53-4093-BFC4-D2EBAAA8E864}"/>
    <cellStyle name="40% - Ênfase3 11 2 3" xfId="7587" xr:uid="{22B4790E-1074-4C25-BD80-05B95333E6FB}"/>
    <cellStyle name="40% - Ênfase3 11 2 3 2" xfId="15864" xr:uid="{A4C06148-F3A0-4926-8E24-96A0467FAB5F}"/>
    <cellStyle name="40% - Ênfase3 11 2 3 2 2" xfId="32319" xr:uid="{6B70CB4D-DFBD-4203-9907-AFC56904E3D5}"/>
    <cellStyle name="40% - Ênfase3 11 2 3 3" xfId="24282" xr:uid="{33B6469C-9387-4C9D-998E-CCB1F426ABAB}"/>
    <cellStyle name="40% - Ênfase3 11 2 4" xfId="3529" xr:uid="{B8F35D77-CF9E-4488-84BA-8785392271FF}"/>
    <cellStyle name="40% - Ênfase3 11 2 4 2" xfId="11806" xr:uid="{B0A276C8-3730-46DB-84FA-9DC3D878F797}"/>
    <cellStyle name="40% - Ênfase3 11 2 4 2 2" xfId="28315" xr:uid="{94CA98A6-06D1-4AB2-BE78-274DD18DAE33}"/>
    <cellStyle name="40% - Ênfase3 11 2 4 3" xfId="20278" xr:uid="{3DF60ED8-2517-42E6-8575-86E150665703}"/>
    <cellStyle name="40% - Ênfase3 11 2 5" xfId="9757" xr:uid="{6D31E4D8-04CD-45C4-BE47-1FEB11113A8D}"/>
    <cellStyle name="40% - Ênfase3 11 2 5 2" xfId="26300" xr:uid="{A6E8502B-B78A-440A-9B03-AB6E30B4309C}"/>
    <cellStyle name="40% - Ênfase3 11 2 6" xfId="18261" xr:uid="{35F032AB-5F2E-4479-8190-01E2418C68B0}"/>
    <cellStyle name="40% - Ênfase3 11 3" xfId="963" xr:uid="{F7E7F42E-119F-4DB0-8E9A-DDA9CB86F6D9}"/>
    <cellStyle name="40% - Ênfase3 11 3 2" xfId="5066" xr:uid="{22B97887-B749-4E25-9FFB-D02BA4E9972E}"/>
    <cellStyle name="40% - Ênfase3 11 3 2 2" xfId="13343" xr:uid="{690E7098-7D27-487B-9182-DE9D59CD65D1}"/>
    <cellStyle name="40% - Ênfase3 11 3 2 2 2" xfId="29823" xr:uid="{4E0926F7-FB71-4A95-B26D-2BED381270BA}"/>
    <cellStyle name="40% - Ênfase3 11 3 2 3" xfId="21786" xr:uid="{654474DD-7F4A-4D1B-837C-05382A76B1AC}"/>
    <cellStyle name="40% - Ênfase3 11 3 3" xfId="7091" xr:uid="{615A081F-DB41-41A3-845D-1C6759B22B3A}"/>
    <cellStyle name="40% - Ênfase3 11 3 3 2" xfId="15368" xr:uid="{843F1491-BC86-4D5A-8B76-50441B96A438}"/>
    <cellStyle name="40% - Ênfase3 11 3 3 2 2" xfId="31823" xr:uid="{5FCE7F82-9D4B-4296-AF84-A06663BCC844}"/>
    <cellStyle name="40% - Ênfase3 11 3 3 3" xfId="23786" xr:uid="{00329741-4332-4069-9B39-B66C7D266CA6}"/>
    <cellStyle name="40% - Ênfase3 11 3 4" xfId="3023" xr:uid="{96168F44-1F90-4437-BD72-05040E624035}"/>
    <cellStyle name="40% - Ênfase3 11 3 4 2" xfId="11300" xr:uid="{116C8023-D92B-4F93-9D85-85D9E84F2A42}"/>
    <cellStyle name="40% - Ênfase3 11 3 4 2 2" xfId="27811" xr:uid="{7076E1AB-D1D5-455C-8B14-06D1D3FDDB48}"/>
    <cellStyle name="40% - Ênfase3 11 3 4 3" xfId="19774" xr:uid="{50DFA7DD-F460-478F-B132-0DEF4B78512C}"/>
    <cellStyle name="40% - Ênfase3 11 3 5" xfId="9252" xr:uid="{45768A5C-DDD7-41C4-A61C-79192316B552}"/>
    <cellStyle name="40% - Ênfase3 11 3 5 2" xfId="25796" xr:uid="{810F23DF-330D-4A41-B922-C757D32256F0}"/>
    <cellStyle name="40% - Ênfase3 11 3 6" xfId="17754" xr:uid="{D2C81E78-679D-43EE-B3C4-AAA3B734850B}"/>
    <cellStyle name="40% - Ênfase3 11 4" xfId="2013" xr:uid="{81289CB6-FC84-4396-9591-1B415C4BFFB0}"/>
    <cellStyle name="40% - Ênfase3 11 4 2" xfId="6099" xr:uid="{5BB9497A-F141-453C-95C4-F4E2A611803F}"/>
    <cellStyle name="40% - Ênfase3 11 4 2 2" xfId="14376" xr:uid="{3A2290BE-CC3E-4555-A3BE-2EB624D59ED0}"/>
    <cellStyle name="40% - Ênfase3 11 4 2 2 2" xfId="30831" xr:uid="{59FC4B9E-FFFA-451C-BCF0-FF30CBBA829F}"/>
    <cellStyle name="40% - Ênfase3 11 4 2 3" xfId="22794" xr:uid="{B536D150-3193-47C0-909E-5C30F1882CC8}"/>
    <cellStyle name="40% - Ênfase3 11 4 3" xfId="8099" xr:uid="{6B32C19A-5D41-476B-B9FB-E9BC144D938C}"/>
    <cellStyle name="40% - Ênfase3 11 4 3 2" xfId="16376" xr:uid="{11C1B188-CD0F-446B-B0AF-B31C514B57A6}"/>
    <cellStyle name="40% - Ênfase3 11 4 3 2 2" xfId="32831" xr:uid="{870F4031-A0CF-4C91-B892-86F884C5780C}"/>
    <cellStyle name="40% - Ênfase3 11 4 3 3" xfId="24794" xr:uid="{673717B3-5DE6-43E8-9D5E-CA822275139C}"/>
    <cellStyle name="40% - Ênfase3 11 4 4" xfId="4066" xr:uid="{78394B22-EFEB-46DB-A6CD-C25437829CF7}"/>
    <cellStyle name="40% - Ênfase3 11 4 4 2" xfId="12343" xr:uid="{7DEB95B1-72EE-446C-891E-BA78517CA5E6}"/>
    <cellStyle name="40% - Ênfase3 11 4 4 2 2" xfId="28828" xr:uid="{31AEE218-5131-4D4E-9FA9-4E6046887877}"/>
    <cellStyle name="40% - Ênfase3 11 4 4 3" xfId="20791" xr:uid="{15701899-6A5F-4901-92B1-723EFEFA1BA0}"/>
    <cellStyle name="40% - Ênfase3 11 4 5" xfId="10294" xr:uid="{703759DF-07AC-407F-91E9-43D5502E569B}"/>
    <cellStyle name="40% - Ênfase3 11 4 5 2" xfId="26813" xr:uid="{F2FF06A9-AE75-4403-ADD6-47565E0B257F}"/>
    <cellStyle name="40% - Ênfase3 11 4 6" xfId="18775" xr:uid="{24DA6D97-0DB2-440A-96ED-A53448246C37}"/>
    <cellStyle name="40% - Ênfase3 11 5" xfId="4563" xr:uid="{1D28D0F0-D1F9-4BD0-A110-826B0C645D33}"/>
    <cellStyle name="40% - Ênfase3 11 5 2" xfId="12840" xr:uid="{A15834A9-A083-47EB-AC54-5BBD4A9291B7}"/>
    <cellStyle name="40% - Ênfase3 11 5 2 2" xfId="29324" xr:uid="{7C89CE7B-B3BB-4460-8AA2-D097D6223107}"/>
    <cellStyle name="40% - Ênfase3 11 5 3" xfId="21287" xr:uid="{27B6D79C-37E8-4E52-B13E-52FDFFAD08DA}"/>
    <cellStyle name="40% - Ênfase3 11 6" xfId="6593" xr:uid="{293C3252-F190-452B-9C8D-9A8FAC90F7F1}"/>
    <cellStyle name="40% - Ênfase3 11 6 2" xfId="14870" xr:uid="{B7080D20-00EA-4A6C-9348-7EED45C78749}"/>
    <cellStyle name="40% - Ênfase3 11 6 2 2" xfId="31325" xr:uid="{22B02D44-1B5D-4FCD-8A76-019F5D0F93A7}"/>
    <cellStyle name="40% - Ênfase3 11 6 3" xfId="23288" xr:uid="{46392108-960B-4934-A332-07C9F4BAAED0}"/>
    <cellStyle name="40% - Ênfase3 11 7" xfId="2516" xr:uid="{9339B229-4791-46D5-A764-E2F9C6DC638A}"/>
    <cellStyle name="40% - Ênfase3 11 7 2" xfId="10793" xr:uid="{5011D986-1003-4E9C-98F9-FC94FED0863E}"/>
    <cellStyle name="40% - Ênfase3 11 7 2 2" xfId="27309" xr:uid="{1956CA8E-A8E9-4B09-80F5-F0FBEE73486D}"/>
    <cellStyle name="40% - Ênfase3 11 7 3" xfId="19272" xr:uid="{ABE6D9F7-C269-4471-9741-997482EAD816}"/>
    <cellStyle name="40% - Ênfase3 11 8" xfId="8746" xr:uid="{6EDB2364-9AB5-47AC-9B88-FEA5BFD88E99}"/>
    <cellStyle name="40% - Ênfase3 11 8 2" xfId="25294" xr:uid="{09B682BC-BE33-46B7-8278-E8E5F97A31C1}"/>
    <cellStyle name="40% - Ênfase3 11 9" xfId="17244" xr:uid="{60AFF5B2-81C3-4514-BF2B-017EB32134B9}"/>
    <cellStyle name="40% - Ênfase3 12" xfId="396" xr:uid="{9972881A-F31A-4152-92B2-314BE10F0FD5}"/>
    <cellStyle name="40% - Ênfase3 12 2" xfId="1474" xr:uid="{E8192D9B-C2B4-4DF3-94DE-CD4C3DB5AB05}"/>
    <cellStyle name="40% - Ênfase3 12 2 2" xfId="5564" xr:uid="{315BE055-2147-46A5-8B09-15F93D6DBA87}"/>
    <cellStyle name="40% - Ênfase3 12 2 2 2" xfId="13841" xr:uid="{CF4A9244-0042-4068-921F-4F60746A6993}"/>
    <cellStyle name="40% - Ênfase3 12 2 2 2 2" xfId="30320" xr:uid="{611A5200-B905-4199-BE50-A52EE712B790}"/>
    <cellStyle name="40% - Ênfase3 12 2 2 3" xfId="22283" xr:uid="{DF9A086F-1867-41D0-ABEC-503114799E37}"/>
    <cellStyle name="40% - Ênfase3 12 2 3" xfId="7588" xr:uid="{1BF2EF2A-78E9-431B-9BDF-FA3F4C3240D0}"/>
    <cellStyle name="40% - Ênfase3 12 2 3 2" xfId="15865" xr:uid="{E83D3A0A-E8A7-4C7C-B63D-E0A885BAF85C}"/>
    <cellStyle name="40% - Ênfase3 12 2 3 2 2" xfId="32320" xr:uid="{6A0BD4EF-7E1A-4E6B-B2F4-5BB00D744CF2}"/>
    <cellStyle name="40% - Ênfase3 12 2 3 3" xfId="24283" xr:uid="{D50598E1-E031-40CB-A975-1F3C5133F316}"/>
    <cellStyle name="40% - Ênfase3 12 2 4" xfId="3530" xr:uid="{BA5A6FBD-38EF-4DEC-BF41-C38D38F7BE9E}"/>
    <cellStyle name="40% - Ênfase3 12 2 4 2" xfId="11807" xr:uid="{D380224A-B8CC-4834-A6E0-6640275D49E0}"/>
    <cellStyle name="40% - Ênfase3 12 2 4 2 2" xfId="28316" xr:uid="{6095A044-1664-49FB-8D2E-23CB19E4420A}"/>
    <cellStyle name="40% - Ênfase3 12 2 4 3" xfId="20279" xr:uid="{F85ACCAC-96CA-4817-91C3-2D5574DAC8A2}"/>
    <cellStyle name="40% - Ênfase3 12 2 5" xfId="9758" xr:uid="{8D5EDE7E-7F19-4E9E-A7B3-D5F7126CFFB3}"/>
    <cellStyle name="40% - Ênfase3 12 2 5 2" xfId="26301" xr:uid="{9A0EAFF6-CB07-40C8-962E-3DAFF41ABF1A}"/>
    <cellStyle name="40% - Ênfase3 12 2 6" xfId="18262" xr:uid="{5691149B-6A6C-4E2E-9412-575F03A85A3A}"/>
    <cellStyle name="40% - Ênfase3 12 3" xfId="964" xr:uid="{CC32335B-0FA9-4480-A948-14FA9D098F13}"/>
    <cellStyle name="40% - Ênfase3 12 3 2" xfId="5067" xr:uid="{F7443876-A9D5-492D-9D12-10E1DC17F0B4}"/>
    <cellStyle name="40% - Ênfase3 12 3 2 2" xfId="13344" xr:uid="{A5632B0C-2C12-4D66-BB34-F001B50411C0}"/>
    <cellStyle name="40% - Ênfase3 12 3 2 2 2" xfId="29824" xr:uid="{D6CB1C3E-F335-4986-8E6B-F5DDA11342D4}"/>
    <cellStyle name="40% - Ênfase3 12 3 2 3" xfId="21787" xr:uid="{5BE28FD8-A1DB-4966-BEB9-88B0F86CBA7F}"/>
    <cellStyle name="40% - Ênfase3 12 3 3" xfId="7092" xr:uid="{7E73F423-5876-4212-898E-776748E802C6}"/>
    <cellStyle name="40% - Ênfase3 12 3 3 2" xfId="15369" xr:uid="{88A85CC7-8D8D-4076-A33B-7B9445B0432A}"/>
    <cellStyle name="40% - Ênfase3 12 3 3 2 2" xfId="31824" xr:uid="{40C0A95D-4D7E-45C2-A50C-A9E59AC27201}"/>
    <cellStyle name="40% - Ênfase3 12 3 3 3" xfId="23787" xr:uid="{43171E72-8C2F-4D16-A7CB-992D8D6D3AE0}"/>
    <cellStyle name="40% - Ênfase3 12 3 4" xfId="3024" xr:uid="{5BB6B620-7A44-4661-9698-215F51673699}"/>
    <cellStyle name="40% - Ênfase3 12 3 4 2" xfId="11301" xr:uid="{DDF51335-22ED-4428-8A72-0E19A9649BBC}"/>
    <cellStyle name="40% - Ênfase3 12 3 4 2 2" xfId="27812" xr:uid="{C6E695C5-AF27-425F-9585-3CB7780129F5}"/>
    <cellStyle name="40% - Ênfase3 12 3 4 3" xfId="19775" xr:uid="{B93A0B5A-ADB3-4C05-A365-93A2BA8CB847}"/>
    <cellStyle name="40% - Ênfase3 12 3 5" xfId="9253" xr:uid="{D461D677-32CA-46AB-A415-CDD50A206843}"/>
    <cellStyle name="40% - Ênfase3 12 3 5 2" xfId="25797" xr:uid="{4EE557B6-D01E-47E6-BD19-AEA470295613}"/>
    <cellStyle name="40% - Ênfase3 12 3 6" xfId="17755" xr:uid="{F4A8C01B-3AA2-4CEC-A2FE-B5946B192554}"/>
    <cellStyle name="40% - Ênfase3 12 4" xfId="2014" xr:uid="{9657D7CF-AD00-4576-B830-A3E41F0C2E4C}"/>
    <cellStyle name="40% - Ênfase3 12 4 2" xfId="6100" xr:uid="{251EE0B5-CAE9-4786-BB74-E8DBF8F71211}"/>
    <cellStyle name="40% - Ênfase3 12 4 2 2" xfId="14377" xr:uid="{E0FD3B3B-2E60-4AF7-B8E7-55B582E9034C}"/>
    <cellStyle name="40% - Ênfase3 12 4 2 2 2" xfId="30832" xr:uid="{E5EC755F-6F63-4D1C-AC8B-E5D7105D7B82}"/>
    <cellStyle name="40% - Ênfase3 12 4 2 3" xfId="22795" xr:uid="{BCC516BE-CC28-487A-9692-0013EE4462D8}"/>
    <cellStyle name="40% - Ênfase3 12 4 3" xfId="8100" xr:uid="{300D315B-60CA-4276-BC3D-D89FC07468B7}"/>
    <cellStyle name="40% - Ênfase3 12 4 3 2" xfId="16377" xr:uid="{B1E6F593-69E8-4788-BB7F-0F8EFF15BBF1}"/>
    <cellStyle name="40% - Ênfase3 12 4 3 2 2" xfId="32832" xr:uid="{516EB135-8DDE-44C4-89CA-42C632CCC863}"/>
    <cellStyle name="40% - Ênfase3 12 4 3 3" xfId="24795" xr:uid="{97C8717B-17A6-4D1F-8DCC-D2288257381C}"/>
    <cellStyle name="40% - Ênfase3 12 4 4" xfId="4067" xr:uid="{17CD4CF4-58E4-4A51-9528-0EC331A10E18}"/>
    <cellStyle name="40% - Ênfase3 12 4 4 2" xfId="12344" xr:uid="{59CD6FBB-5668-433B-BCE8-F58DA4E75CD2}"/>
    <cellStyle name="40% - Ênfase3 12 4 4 2 2" xfId="28829" xr:uid="{237CF480-1247-443E-A7AD-184435684FB3}"/>
    <cellStyle name="40% - Ênfase3 12 4 4 3" xfId="20792" xr:uid="{A5902044-94EA-4E49-8E4A-85F2D8E61BDB}"/>
    <cellStyle name="40% - Ênfase3 12 4 5" xfId="10295" xr:uid="{B6D09AC5-D2DB-4CA1-80E6-28A7B232B0A6}"/>
    <cellStyle name="40% - Ênfase3 12 4 5 2" xfId="26814" xr:uid="{6D2673A7-FA0E-4FEB-A890-4EAC9E01C3EF}"/>
    <cellStyle name="40% - Ênfase3 12 4 6" xfId="18776" xr:uid="{883CD135-15E3-440A-98D4-B6A91547FD70}"/>
    <cellStyle name="40% - Ênfase3 12 5" xfId="4564" xr:uid="{DD49CE45-4680-47A2-A330-BF2BB09EEBEA}"/>
    <cellStyle name="40% - Ênfase3 12 5 2" xfId="12841" xr:uid="{173E2152-675F-4631-9FD4-18D12008A80A}"/>
    <cellStyle name="40% - Ênfase3 12 5 2 2" xfId="29325" xr:uid="{D785684E-0A74-4AD2-A7B3-D8B6117E144F}"/>
    <cellStyle name="40% - Ênfase3 12 5 3" xfId="21288" xr:uid="{C9EA9D39-79AC-49C5-A4BB-3AD2D6F2C459}"/>
    <cellStyle name="40% - Ênfase3 12 6" xfId="6594" xr:uid="{DC03B391-6778-41E4-AC38-064C9BAD63AD}"/>
    <cellStyle name="40% - Ênfase3 12 6 2" xfId="14871" xr:uid="{C1BE32E7-7C52-42A0-9C1B-C56161BFEFB7}"/>
    <cellStyle name="40% - Ênfase3 12 6 2 2" xfId="31326" xr:uid="{A91E49EF-6F39-46D4-9E33-E2F3E2F3620E}"/>
    <cellStyle name="40% - Ênfase3 12 6 3" xfId="23289" xr:uid="{1C556C02-8E8C-43A9-A1F1-6DAA62CBE3FB}"/>
    <cellStyle name="40% - Ênfase3 12 7" xfId="2517" xr:uid="{F45D16CB-7EBB-435C-97EB-890C893D4A70}"/>
    <cellStyle name="40% - Ênfase3 12 7 2" xfId="10794" xr:uid="{03DE533C-822C-421C-8967-597A2A29017C}"/>
    <cellStyle name="40% - Ênfase3 12 7 2 2" xfId="27310" xr:uid="{6944BA7C-9ABE-41C4-8CC4-69B3643FF5B7}"/>
    <cellStyle name="40% - Ênfase3 12 7 3" xfId="19273" xr:uid="{BADC8EC5-9D2D-494E-9A59-2FA6199529D4}"/>
    <cellStyle name="40% - Ênfase3 12 8" xfId="8747" xr:uid="{6838CADA-8899-4146-8ED6-7D9CA6B2FFDA}"/>
    <cellStyle name="40% - Ênfase3 12 8 2" xfId="25295" xr:uid="{3CE59E83-B3B3-4FA9-85E6-D6D48F0953FB}"/>
    <cellStyle name="40% - Ênfase3 12 9" xfId="17245" xr:uid="{0B169514-9653-4978-8E38-1F8089C04E55}"/>
    <cellStyle name="40% - Ênfase3 13" xfId="397" xr:uid="{1C438D7D-3076-4916-A7EA-98FA5A7003AD}"/>
    <cellStyle name="40% - Ênfase3 13 2" xfId="1475" xr:uid="{DB8FD973-D341-4864-8742-0AAAB47ABBEE}"/>
    <cellStyle name="40% - Ênfase3 13 2 2" xfId="5565" xr:uid="{428289CD-0C5D-4613-BC69-55F5ADE1F49E}"/>
    <cellStyle name="40% - Ênfase3 13 2 2 2" xfId="13842" xr:uid="{23C3A073-1B2F-478D-ACE4-8359B4FE9ABB}"/>
    <cellStyle name="40% - Ênfase3 13 2 2 2 2" xfId="30321" xr:uid="{55F52E25-0954-4127-860A-8C6FAFC7668D}"/>
    <cellStyle name="40% - Ênfase3 13 2 2 3" xfId="22284" xr:uid="{1F4D3429-5441-4CFE-9167-EC19153643C7}"/>
    <cellStyle name="40% - Ênfase3 13 2 3" xfId="7589" xr:uid="{269CA2D4-0BA9-40ED-933B-CD407A2C5348}"/>
    <cellStyle name="40% - Ênfase3 13 2 3 2" xfId="15866" xr:uid="{A6A0C237-61DE-44E5-A6D9-1B0F72A2FFB0}"/>
    <cellStyle name="40% - Ênfase3 13 2 3 2 2" xfId="32321" xr:uid="{F20EB0C3-BFEF-4BFF-993F-5DBA0904FA0D}"/>
    <cellStyle name="40% - Ênfase3 13 2 3 3" xfId="24284" xr:uid="{8FFE6979-C0D6-4F3A-8032-D926FB95F3C9}"/>
    <cellStyle name="40% - Ênfase3 13 2 4" xfId="3531" xr:uid="{245141D9-4B04-4D9B-9FE8-FCC886F43F82}"/>
    <cellStyle name="40% - Ênfase3 13 2 4 2" xfId="11808" xr:uid="{21B86A61-27F9-4C63-9FC9-40FC4EC217B6}"/>
    <cellStyle name="40% - Ênfase3 13 2 4 2 2" xfId="28317" xr:uid="{D5AEBF95-FFFC-47C9-A450-11D255E55E49}"/>
    <cellStyle name="40% - Ênfase3 13 2 4 3" xfId="20280" xr:uid="{B644691F-BAAC-4B0A-9C66-1F8B6658DF86}"/>
    <cellStyle name="40% - Ênfase3 13 2 5" xfId="9759" xr:uid="{D024752D-966E-4FA9-9A68-6ED99DE911D8}"/>
    <cellStyle name="40% - Ênfase3 13 2 5 2" xfId="26302" xr:uid="{CC5B0E52-7D60-47F5-B0DA-DCCC8CB1666F}"/>
    <cellStyle name="40% - Ênfase3 13 2 6" xfId="18263" xr:uid="{0720382A-1607-46B0-9A7F-1B3EBB29C6D8}"/>
    <cellStyle name="40% - Ênfase3 13 3" xfId="965" xr:uid="{399F6D4D-BE73-4D0D-9495-7F9BB5F45704}"/>
    <cellStyle name="40% - Ênfase3 13 3 2" xfId="5068" xr:uid="{E977797E-1727-49AB-B41C-B56B4D082AB5}"/>
    <cellStyle name="40% - Ênfase3 13 3 2 2" xfId="13345" xr:uid="{AD01754E-3AB3-42D3-BB0F-AF775C4D3F78}"/>
    <cellStyle name="40% - Ênfase3 13 3 2 2 2" xfId="29825" xr:uid="{399A7772-D44E-49F7-96CF-06DE0C093694}"/>
    <cellStyle name="40% - Ênfase3 13 3 2 3" xfId="21788" xr:uid="{EAAD87B1-148C-4D00-B60D-8DA7C860D2FB}"/>
    <cellStyle name="40% - Ênfase3 13 3 3" xfId="7093" xr:uid="{F529766A-51B0-4C5B-AEC4-EC973705A46C}"/>
    <cellStyle name="40% - Ênfase3 13 3 3 2" xfId="15370" xr:uid="{BFA1F141-D8CF-42A5-A2D0-7E7D3F7D650B}"/>
    <cellStyle name="40% - Ênfase3 13 3 3 2 2" xfId="31825" xr:uid="{46C86CF9-5EF6-4EE6-9DFC-3863FE596B20}"/>
    <cellStyle name="40% - Ênfase3 13 3 3 3" xfId="23788" xr:uid="{A3D078E2-EC51-4E22-BB84-EA58F98C418B}"/>
    <cellStyle name="40% - Ênfase3 13 3 4" xfId="3025" xr:uid="{36D974BB-82D6-45BF-9E3D-35FF24D1A459}"/>
    <cellStyle name="40% - Ênfase3 13 3 4 2" xfId="11302" xr:uid="{4343092A-6F9C-4A4E-889E-60A74D75597B}"/>
    <cellStyle name="40% - Ênfase3 13 3 4 2 2" xfId="27813" xr:uid="{1A0E03CE-FAFD-4FCE-A4B8-80B90F2F7EEE}"/>
    <cellStyle name="40% - Ênfase3 13 3 4 3" xfId="19776" xr:uid="{C48AE715-BC0B-49E4-A35C-A6AEA6EB9672}"/>
    <cellStyle name="40% - Ênfase3 13 3 5" xfId="9254" xr:uid="{D57CA614-F5CA-4F92-BC8C-479ED49FD541}"/>
    <cellStyle name="40% - Ênfase3 13 3 5 2" xfId="25798" xr:uid="{6BF63EF8-24E8-4D9D-A67C-ADA37AD73657}"/>
    <cellStyle name="40% - Ênfase3 13 3 6" xfId="17756" xr:uid="{32FA397A-1FA4-414D-AE84-163D51589568}"/>
    <cellStyle name="40% - Ênfase3 13 4" xfId="2015" xr:uid="{A55D4CFB-5AF8-4D66-AED2-9F03AC454C0C}"/>
    <cellStyle name="40% - Ênfase3 13 4 2" xfId="6101" xr:uid="{B2B5EFB1-0D67-4E57-BCF3-8E1025C53FDF}"/>
    <cellStyle name="40% - Ênfase3 13 4 2 2" xfId="14378" xr:uid="{7B2FC874-567B-44B1-9FCD-310BBCC9FCC0}"/>
    <cellStyle name="40% - Ênfase3 13 4 2 2 2" xfId="30833" xr:uid="{BF192D19-0DD1-4D54-8E00-5E9666C28191}"/>
    <cellStyle name="40% - Ênfase3 13 4 2 3" xfId="22796" xr:uid="{70A51EA0-6A08-458F-8859-0E2D09C5802A}"/>
    <cellStyle name="40% - Ênfase3 13 4 3" xfId="8101" xr:uid="{9AD8976B-9FE1-4C63-9A9F-62DBBE12D9CC}"/>
    <cellStyle name="40% - Ênfase3 13 4 3 2" xfId="16378" xr:uid="{3B16A48C-AEDE-4B21-9298-20C2CE9B541A}"/>
    <cellStyle name="40% - Ênfase3 13 4 3 2 2" xfId="32833" xr:uid="{49018832-8AB2-46CE-95C7-DBD230C3C4F4}"/>
    <cellStyle name="40% - Ênfase3 13 4 3 3" xfId="24796" xr:uid="{436350EE-77E4-4824-8EAB-E670FF5ED066}"/>
    <cellStyle name="40% - Ênfase3 13 4 4" xfId="4068" xr:uid="{6B62FDE1-68ED-404A-A3FD-0CF7B384885C}"/>
    <cellStyle name="40% - Ênfase3 13 4 4 2" xfId="12345" xr:uid="{09894846-BDAE-4833-AB0D-39C99FF60855}"/>
    <cellStyle name="40% - Ênfase3 13 4 4 2 2" xfId="28830" xr:uid="{7BF8F762-D834-467A-87F7-BF3CDE846EAA}"/>
    <cellStyle name="40% - Ênfase3 13 4 4 3" xfId="20793" xr:uid="{4F1F760F-7DB4-4761-AF4A-962C27A3BDB5}"/>
    <cellStyle name="40% - Ênfase3 13 4 5" xfId="10296" xr:uid="{3088E454-3673-4F16-9A7F-5071668D2D57}"/>
    <cellStyle name="40% - Ênfase3 13 4 5 2" xfId="26815" xr:uid="{966B345D-5F9A-42EC-B107-FB7E0E4A5F63}"/>
    <cellStyle name="40% - Ênfase3 13 4 6" xfId="18777" xr:uid="{6ED2AF1E-76A0-42E4-AC1B-9CEE509FC58C}"/>
    <cellStyle name="40% - Ênfase3 13 5" xfId="4565" xr:uid="{E558A799-AE61-408F-A06A-AD0A749AC5AC}"/>
    <cellStyle name="40% - Ênfase3 13 5 2" xfId="12842" xr:uid="{76D74FD9-D857-4884-9401-D6CFE74A4584}"/>
    <cellStyle name="40% - Ênfase3 13 5 2 2" xfId="29326" xr:uid="{64E5BBD1-D8D6-44C8-8F5D-9FD96F905F95}"/>
    <cellStyle name="40% - Ênfase3 13 5 3" xfId="21289" xr:uid="{EC06406E-8B88-4A8E-8990-B238981D3C41}"/>
    <cellStyle name="40% - Ênfase3 13 6" xfId="6595" xr:uid="{5F6317BF-6515-4479-B1CA-3E32141F0E0E}"/>
    <cellStyle name="40% - Ênfase3 13 6 2" xfId="14872" xr:uid="{31BC9406-A837-40C9-84D8-4402DD015804}"/>
    <cellStyle name="40% - Ênfase3 13 6 2 2" xfId="31327" xr:uid="{965A9C5E-CC59-45CD-BAAD-8AEEB71E6312}"/>
    <cellStyle name="40% - Ênfase3 13 6 3" xfId="23290" xr:uid="{AE0D3D17-2A0F-40C0-94B3-D117F5B89B99}"/>
    <cellStyle name="40% - Ênfase3 13 7" xfId="2518" xr:uid="{789DA3CE-4E66-40C4-A315-DDB162A5DFE5}"/>
    <cellStyle name="40% - Ênfase3 13 7 2" xfId="10795" xr:uid="{002A4863-A140-49D0-8564-A1C35533FB9B}"/>
    <cellStyle name="40% - Ênfase3 13 7 2 2" xfId="27311" xr:uid="{1519292C-A332-4267-9D55-87E7386672C9}"/>
    <cellStyle name="40% - Ênfase3 13 7 3" xfId="19274" xr:uid="{DD10B8F9-EB71-4F62-9F64-33519327CE8A}"/>
    <cellStyle name="40% - Ênfase3 13 8" xfId="8748" xr:uid="{80C73FD7-5EE4-4685-990A-34AD5482B970}"/>
    <cellStyle name="40% - Ênfase3 13 8 2" xfId="25296" xr:uid="{A202C9B9-D0DA-45C5-9670-94F01F5A0B42}"/>
    <cellStyle name="40% - Ênfase3 13 9" xfId="17246" xr:uid="{2A01CC47-EA37-4203-AA0F-ECB426E48AB2}"/>
    <cellStyle name="40% - Ênfase3 14" xfId="398" xr:uid="{1F60B2E3-128F-4D64-937D-53931051BFEC}"/>
    <cellStyle name="40% - Ênfase3 14 2" xfId="1476" xr:uid="{E0D85EA5-12DA-4937-AB3A-EB21C2C2F9DF}"/>
    <cellStyle name="40% - Ênfase3 14 2 2" xfId="5566" xr:uid="{C7A33977-FC27-43D2-9043-AE49E56A3A4C}"/>
    <cellStyle name="40% - Ênfase3 14 2 2 2" xfId="13843" xr:uid="{6FD9D56D-1859-48B8-87F6-5D199F5B47F0}"/>
    <cellStyle name="40% - Ênfase3 14 2 2 2 2" xfId="30322" xr:uid="{FF3DCB3C-C612-49DA-8B3A-560C83EE17C5}"/>
    <cellStyle name="40% - Ênfase3 14 2 2 3" xfId="22285" xr:uid="{8762AA0A-415C-41FB-BC25-A1314522D518}"/>
    <cellStyle name="40% - Ênfase3 14 2 3" xfId="7590" xr:uid="{C591D6E2-8EB5-47C1-A4EE-D8AFCA7F838F}"/>
    <cellStyle name="40% - Ênfase3 14 2 3 2" xfId="15867" xr:uid="{CC05BCFC-55DA-4B2A-8A0D-B63682313A0B}"/>
    <cellStyle name="40% - Ênfase3 14 2 3 2 2" xfId="32322" xr:uid="{A01FE905-E23E-4836-B725-2DFA5D08C3DD}"/>
    <cellStyle name="40% - Ênfase3 14 2 3 3" xfId="24285" xr:uid="{B7014707-5C60-42D9-9007-44C754837120}"/>
    <cellStyle name="40% - Ênfase3 14 2 4" xfId="3532" xr:uid="{2EC13E65-A3C0-444F-A0DB-DA83EDACD0FD}"/>
    <cellStyle name="40% - Ênfase3 14 2 4 2" xfId="11809" xr:uid="{B4E988C9-169B-4D81-ACB0-21F49CE28909}"/>
    <cellStyle name="40% - Ênfase3 14 2 4 2 2" xfId="28318" xr:uid="{180EFE13-BEAE-467B-886B-2810EA37DD9F}"/>
    <cellStyle name="40% - Ênfase3 14 2 4 3" xfId="20281" xr:uid="{2E759F7D-7723-41D2-9C06-A919D6B7FC18}"/>
    <cellStyle name="40% - Ênfase3 14 2 5" xfId="9760" xr:uid="{2771C487-F1C3-4CFB-9708-478DF0F0ADAD}"/>
    <cellStyle name="40% - Ênfase3 14 2 5 2" xfId="26303" xr:uid="{A6CE71E7-C8F4-420D-A3E0-676D3C72F043}"/>
    <cellStyle name="40% - Ênfase3 14 2 6" xfId="18264" xr:uid="{CBDF3FB5-937F-4D1E-8772-1861353C4BE0}"/>
    <cellStyle name="40% - Ênfase3 14 3" xfId="966" xr:uid="{02111220-C3EE-48EF-8BA9-72A210AB831A}"/>
    <cellStyle name="40% - Ênfase3 14 3 2" xfId="5069" xr:uid="{E70026D0-4313-47C2-9EBD-2117267EB1F1}"/>
    <cellStyle name="40% - Ênfase3 14 3 2 2" xfId="13346" xr:uid="{E406BD3E-6D42-41EE-A9DE-4A9F17C9F0CD}"/>
    <cellStyle name="40% - Ênfase3 14 3 2 2 2" xfId="29826" xr:uid="{3D8AFC90-F364-43B7-B8BB-A5D099EA39E6}"/>
    <cellStyle name="40% - Ênfase3 14 3 2 3" xfId="21789" xr:uid="{AB99E29B-9735-42AC-AC4D-57697F3123C7}"/>
    <cellStyle name="40% - Ênfase3 14 3 3" xfId="7094" xr:uid="{6CA1EA77-C8D0-423E-B633-EF0DF30A9F42}"/>
    <cellStyle name="40% - Ênfase3 14 3 3 2" xfId="15371" xr:uid="{387517CF-E046-44E1-823A-F5E2AF3E6C4C}"/>
    <cellStyle name="40% - Ênfase3 14 3 3 2 2" xfId="31826" xr:uid="{F218C5BC-1A71-4DE4-8CBA-0FB6B3191C38}"/>
    <cellStyle name="40% - Ênfase3 14 3 3 3" xfId="23789" xr:uid="{0C1BA708-DA4A-45ED-90A2-361F3776AE42}"/>
    <cellStyle name="40% - Ênfase3 14 3 4" xfId="3026" xr:uid="{C1696598-F861-4D23-9E83-B64B8BD8C482}"/>
    <cellStyle name="40% - Ênfase3 14 3 4 2" xfId="11303" xr:uid="{7270D9B8-A088-46C7-B171-FD144AF94D70}"/>
    <cellStyle name="40% - Ênfase3 14 3 4 2 2" xfId="27814" xr:uid="{EA9C7EA7-3859-44E8-A31D-57211E90A07C}"/>
    <cellStyle name="40% - Ênfase3 14 3 4 3" xfId="19777" xr:uid="{8B04C02F-07D3-4B38-B656-1E6FD796BEA9}"/>
    <cellStyle name="40% - Ênfase3 14 3 5" xfId="9255" xr:uid="{D744800B-7B44-40B4-B140-8BBECD518E9B}"/>
    <cellStyle name="40% - Ênfase3 14 3 5 2" xfId="25799" xr:uid="{7082A03B-7467-4DC1-906F-85CA35EF89C9}"/>
    <cellStyle name="40% - Ênfase3 14 3 6" xfId="17757" xr:uid="{B6F84F5B-357B-4737-B699-C3B04A54BAF0}"/>
    <cellStyle name="40% - Ênfase3 14 4" xfId="2016" xr:uid="{68F1DD88-4308-4DF5-8E87-1D1C5405AB85}"/>
    <cellStyle name="40% - Ênfase3 14 4 2" xfId="6102" xr:uid="{ACF21B7C-B7EB-42ED-A011-D743F37D7436}"/>
    <cellStyle name="40% - Ênfase3 14 4 2 2" xfId="14379" xr:uid="{58878960-9A09-4D91-8859-4D8EFE9F5533}"/>
    <cellStyle name="40% - Ênfase3 14 4 2 2 2" xfId="30834" xr:uid="{0F2C7579-9D53-441B-B36A-0176B8C9B390}"/>
    <cellStyle name="40% - Ênfase3 14 4 2 3" xfId="22797" xr:uid="{218621DC-E262-452A-B134-82850175C2C8}"/>
    <cellStyle name="40% - Ênfase3 14 4 3" xfId="8102" xr:uid="{A850A92A-FC02-4790-AE41-7B9105433887}"/>
    <cellStyle name="40% - Ênfase3 14 4 3 2" xfId="16379" xr:uid="{140B57F5-D987-4E77-8337-98B8D50B492A}"/>
    <cellStyle name="40% - Ênfase3 14 4 3 2 2" xfId="32834" xr:uid="{65D67FC4-EC2E-43D1-83DA-F21DD14D31B2}"/>
    <cellStyle name="40% - Ênfase3 14 4 3 3" xfId="24797" xr:uid="{7C4865BD-34F2-419F-A743-4656E003ACFE}"/>
    <cellStyle name="40% - Ênfase3 14 4 4" xfId="4069" xr:uid="{768FEAC3-E123-43D7-BCEB-467F4785A4BB}"/>
    <cellStyle name="40% - Ênfase3 14 4 4 2" xfId="12346" xr:uid="{CB513D82-74C5-4307-A2FB-FB32931E6FB2}"/>
    <cellStyle name="40% - Ênfase3 14 4 4 2 2" xfId="28831" xr:uid="{3E1A60E0-B46C-4256-93AD-64D7551E7E6E}"/>
    <cellStyle name="40% - Ênfase3 14 4 4 3" xfId="20794" xr:uid="{0664B5B4-865E-4660-913E-D187A272DE12}"/>
    <cellStyle name="40% - Ênfase3 14 4 5" xfId="10297" xr:uid="{3EFAEC2E-19C3-4B71-A463-E6D23D44475C}"/>
    <cellStyle name="40% - Ênfase3 14 4 5 2" xfId="26816" xr:uid="{67DA2D25-174F-4AB7-A064-CA2776557A2A}"/>
    <cellStyle name="40% - Ênfase3 14 4 6" xfId="18778" xr:uid="{7F8B76E2-7C98-4A6B-8A4B-70239E178909}"/>
    <cellStyle name="40% - Ênfase3 14 5" xfId="4566" xr:uid="{729A2C34-6DA6-4AB4-BDBB-284288A42EBC}"/>
    <cellStyle name="40% - Ênfase3 14 5 2" xfId="12843" xr:uid="{61ACE41B-80CC-4792-9D30-4E606313BC5A}"/>
    <cellStyle name="40% - Ênfase3 14 5 2 2" xfId="29327" xr:uid="{A7EDBFB9-20DE-4F06-9FE0-A9764756B247}"/>
    <cellStyle name="40% - Ênfase3 14 5 3" xfId="21290" xr:uid="{81A35247-6C1A-4A5E-A960-290BB325347A}"/>
    <cellStyle name="40% - Ênfase3 14 6" xfId="6596" xr:uid="{737D26D4-20BB-4830-9527-30A32BDE1A9E}"/>
    <cellStyle name="40% - Ênfase3 14 6 2" xfId="14873" xr:uid="{339D3B84-7CD4-42D6-BB5A-50E4B43CF69E}"/>
    <cellStyle name="40% - Ênfase3 14 6 2 2" xfId="31328" xr:uid="{F605F85F-16D8-4F63-AD36-B3906E8908C1}"/>
    <cellStyle name="40% - Ênfase3 14 6 3" xfId="23291" xr:uid="{814F2B84-22FF-4779-BDF9-1CB9025723E3}"/>
    <cellStyle name="40% - Ênfase3 14 7" xfId="2519" xr:uid="{DDC9CF08-CA60-45E2-B198-4D406E6C3E80}"/>
    <cellStyle name="40% - Ênfase3 14 7 2" xfId="10796" xr:uid="{5E5A1831-04B0-41E9-A735-D99C17DF6046}"/>
    <cellStyle name="40% - Ênfase3 14 7 2 2" xfId="27312" xr:uid="{C298BA00-3717-40BF-AD20-564CE470A6AD}"/>
    <cellStyle name="40% - Ênfase3 14 7 3" xfId="19275" xr:uid="{183EFBB1-E241-4339-815E-36EC1C97BEEA}"/>
    <cellStyle name="40% - Ênfase3 14 8" xfId="8749" xr:uid="{F1360742-AD69-4E75-A8FA-4E9E421D85D7}"/>
    <cellStyle name="40% - Ênfase3 14 8 2" xfId="25297" xr:uid="{59522336-3316-467A-9431-B291E1A73E1E}"/>
    <cellStyle name="40% - Ênfase3 14 9" xfId="17247" xr:uid="{D29E068B-1E22-43B0-80C2-5F829AB46037}"/>
    <cellStyle name="40% - Ênfase3 15" xfId="399" xr:uid="{9B211401-4119-4138-BFDC-0F3CB287BA03}"/>
    <cellStyle name="40% - Ênfase3 15 2" xfId="1477" xr:uid="{A9479781-4F1B-4EA9-B2B4-BDABA5F06874}"/>
    <cellStyle name="40% - Ênfase3 15 2 2" xfId="5567" xr:uid="{EABF0CFB-CB88-420E-BCE6-AED3A5DAB76F}"/>
    <cellStyle name="40% - Ênfase3 15 2 2 2" xfId="13844" xr:uid="{BE99BC5C-F8D9-4A26-B030-6B9DA1FA3C4E}"/>
    <cellStyle name="40% - Ênfase3 15 2 2 2 2" xfId="30323" xr:uid="{F996F31C-5A3C-49B8-9EF0-C441A77A811B}"/>
    <cellStyle name="40% - Ênfase3 15 2 2 3" xfId="22286" xr:uid="{C6D83285-D6A5-4A07-85FC-4273182C0F6C}"/>
    <cellStyle name="40% - Ênfase3 15 2 3" xfId="7591" xr:uid="{91D490E2-E68C-4A06-9258-E0C951A37B9E}"/>
    <cellStyle name="40% - Ênfase3 15 2 3 2" xfId="15868" xr:uid="{A4EB0BAE-3B9C-4DBE-87B0-986F13A9000E}"/>
    <cellStyle name="40% - Ênfase3 15 2 3 2 2" xfId="32323" xr:uid="{FE578B04-CE16-4BE2-8D92-1958315E8FC2}"/>
    <cellStyle name="40% - Ênfase3 15 2 3 3" xfId="24286" xr:uid="{C034EF5B-EC70-4F67-9226-FE399746958C}"/>
    <cellStyle name="40% - Ênfase3 15 2 4" xfId="3533" xr:uid="{BD8FEE67-FF32-41EC-B599-9D48B192E75A}"/>
    <cellStyle name="40% - Ênfase3 15 2 4 2" xfId="11810" xr:uid="{61493B06-99AB-4C92-9F5E-DED519AA5D12}"/>
    <cellStyle name="40% - Ênfase3 15 2 4 2 2" xfId="28319" xr:uid="{A8E2E29D-D76A-4FC8-A158-7C219302CFB9}"/>
    <cellStyle name="40% - Ênfase3 15 2 4 3" xfId="20282" xr:uid="{D497DCBF-E0D8-42BC-9E10-C5E95028C7D8}"/>
    <cellStyle name="40% - Ênfase3 15 2 5" xfId="9761" xr:uid="{37A9050E-E68A-48F6-A614-298972CC1A6C}"/>
    <cellStyle name="40% - Ênfase3 15 2 5 2" xfId="26304" xr:uid="{447A56C9-C846-43D7-90FD-329D3EA27CF2}"/>
    <cellStyle name="40% - Ênfase3 15 2 6" xfId="18265" xr:uid="{4F96822F-816E-48E4-BB13-2A0165B11043}"/>
    <cellStyle name="40% - Ênfase3 15 3" xfId="967" xr:uid="{B6AB5DF6-93EA-409C-A344-3759D54EC42C}"/>
    <cellStyle name="40% - Ênfase3 15 3 2" xfId="5070" xr:uid="{3455D929-60EB-48CB-9B3C-13BF6F33E974}"/>
    <cellStyle name="40% - Ênfase3 15 3 2 2" xfId="13347" xr:uid="{B60F6051-401B-4372-BE76-3B2978E5CF6D}"/>
    <cellStyle name="40% - Ênfase3 15 3 2 2 2" xfId="29827" xr:uid="{E882A70F-0AB3-46B1-BF55-BAD61E9756E5}"/>
    <cellStyle name="40% - Ênfase3 15 3 2 3" xfId="21790" xr:uid="{DFE045B4-9FD0-43A6-B7E6-B1B7C9555150}"/>
    <cellStyle name="40% - Ênfase3 15 3 3" xfId="7095" xr:uid="{8E587490-9647-488E-92AF-EF971F1421CF}"/>
    <cellStyle name="40% - Ênfase3 15 3 3 2" xfId="15372" xr:uid="{8C540127-D32A-4D60-A529-89BB235E1B71}"/>
    <cellStyle name="40% - Ênfase3 15 3 3 2 2" xfId="31827" xr:uid="{16F34B1B-03F6-4180-9ABD-4943C8027855}"/>
    <cellStyle name="40% - Ênfase3 15 3 3 3" xfId="23790" xr:uid="{AFE3EE21-AA38-4430-A9DB-46CA7EFE350A}"/>
    <cellStyle name="40% - Ênfase3 15 3 4" xfId="3027" xr:uid="{7CD9BB5A-ACFB-4673-8583-251CA02B6D7D}"/>
    <cellStyle name="40% - Ênfase3 15 3 4 2" xfId="11304" xr:uid="{4562FCC5-C8A4-4CE2-9602-46DB09C3D1FF}"/>
    <cellStyle name="40% - Ênfase3 15 3 4 2 2" xfId="27815" xr:uid="{38DBF092-175D-4848-8FBF-EADAAA3CB619}"/>
    <cellStyle name="40% - Ênfase3 15 3 4 3" xfId="19778" xr:uid="{7BD883CF-4DB1-4B84-9CDE-00DA5D37673A}"/>
    <cellStyle name="40% - Ênfase3 15 3 5" xfId="9256" xr:uid="{6B3E1826-AFC6-46A9-9481-1EDC7E83B6DF}"/>
    <cellStyle name="40% - Ênfase3 15 3 5 2" xfId="25800" xr:uid="{0701ACC3-C82F-4AF4-BFC9-82CB5B2B0375}"/>
    <cellStyle name="40% - Ênfase3 15 3 6" xfId="17758" xr:uid="{0D1BF0E6-F615-4340-8BBD-DC60E5237871}"/>
    <cellStyle name="40% - Ênfase3 15 4" xfId="2017" xr:uid="{776A42BB-ABB0-4A46-AFCE-519656B246B5}"/>
    <cellStyle name="40% - Ênfase3 15 4 2" xfId="6103" xr:uid="{942F1686-1C65-47BA-B3C5-F5FED4D07080}"/>
    <cellStyle name="40% - Ênfase3 15 4 2 2" xfId="14380" xr:uid="{7A1AD63E-7890-4120-A635-FE627BC4F267}"/>
    <cellStyle name="40% - Ênfase3 15 4 2 2 2" xfId="30835" xr:uid="{34CF9565-6B54-41BB-A47C-7AA8FA609ACD}"/>
    <cellStyle name="40% - Ênfase3 15 4 2 3" xfId="22798" xr:uid="{E68DACEF-04D5-473F-9FD2-FEE7EEC90118}"/>
    <cellStyle name="40% - Ênfase3 15 4 3" xfId="8103" xr:uid="{DC0A3DE9-FE26-4962-BEA6-B3522ACE5DF1}"/>
    <cellStyle name="40% - Ênfase3 15 4 3 2" xfId="16380" xr:uid="{C8DAC41C-AC69-45F4-8A95-74745E3C6DA6}"/>
    <cellStyle name="40% - Ênfase3 15 4 3 2 2" xfId="32835" xr:uid="{FC744544-5B6C-4BD7-911F-DE13A3781A06}"/>
    <cellStyle name="40% - Ênfase3 15 4 3 3" xfId="24798" xr:uid="{DB387519-9975-4E45-BEA5-351ACBE0FC06}"/>
    <cellStyle name="40% - Ênfase3 15 4 4" xfId="4070" xr:uid="{E4D9641A-0E42-4F71-9FB5-6671A83B6A83}"/>
    <cellStyle name="40% - Ênfase3 15 4 4 2" xfId="12347" xr:uid="{18FC7AFE-B4D6-4B4E-B350-F58D2D12CA35}"/>
    <cellStyle name="40% - Ênfase3 15 4 4 2 2" xfId="28832" xr:uid="{A2627589-9E56-4589-9C94-7883B63BB7A8}"/>
    <cellStyle name="40% - Ênfase3 15 4 4 3" xfId="20795" xr:uid="{55C55095-38E2-466A-8155-18618EE6AC62}"/>
    <cellStyle name="40% - Ênfase3 15 4 5" xfId="10298" xr:uid="{FFFC8B98-5148-4C56-9472-33E83A605407}"/>
    <cellStyle name="40% - Ênfase3 15 4 5 2" xfId="26817" xr:uid="{AE4AA247-39D7-4767-AE0A-1F46DEC901F7}"/>
    <cellStyle name="40% - Ênfase3 15 4 6" xfId="18779" xr:uid="{74104382-4EA0-489F-ABB3-7C9A4D5A7944}"/>
    <cellStyle name="40% - Ênfase3 15 5" xfId="4567" xr:uid="{7835E70C-55C4-4940-A809-A84B92F6F53E}"/>
    <cellStyle name="40% - Ênfase3 15 5 2" xfId="12844" xr:uid="{5BD8998A-652E-4B4C-9343-47DA7561C3E4}"/>
    <cellStyle name="40% - Ênfase3 15 5 2 2" xfId="29328" xr:uid="{D297D18F-8BB5-4E3F-BA78-B4BB84F187E7}"/>
    <cellStyle name="40% - Ênfase3 15 5 3" xfId="21291" xr:uid="{22E92432-F740-4EC0-9100-72392DDE354A}"/>
    <cellStyle name="40% - Ênfase3 15 6" xfId="6597" xr:uid="{B97EC46A-5A84-416E-8C40-BD7DD29AE748}"/>
    <cellStyle name="40% - Ênfase3 15 6 2" xfId="14874" xr:uid="{7A435151-A3A8-4EE2-A603-FEA249AA37E9}"/>
    <cellStyle name="40% - Ênfase3 15 6 2 2" xfId="31329" xr:uid="{FE90E4A2-0B29-4008-8D83-6DC6BFEAA87F}"/>
    <cellStyle name="40% - Ênfase3 15 6 3" xfId="23292" xr:uid="{ACD5CE1E-F358-494C-AC03-094E1A201504}"/>
    <cellStyle name="40% - Ênfase3 15 7" xfId="2520" xr:uid="{AD6C3DA3-B9DC-4131-B3D8-AC271C4C341A}"/>
    <cellStyle name="40% - Ênfase3 15 7 2" xfId="10797" xr:uid="{5835BF09-AB25-4F01-8BE7-FCAF4DC9FDE0}"/>
    <cellStyle name="40% - Ênfase3 15 7 2 2" xfId="27313" xr:uid="{6C0697A4-BE53-4C8C-B6DE-1CD5F49DE259}"/>
    <cellStyle name="40% - Ênfase3 15 7 3" xfId="19276" xr:uid="{4C4EC4FB-6303-4468-AE2A-C5ED0A69C3B0}"/>
    <cellStyle name="40% - Ênfase3 15 8" xfId="8750" xr:uid="{80CAE996-5545-4C31-8EA5-0EB36B4659A7}"/>
    <cellStyle name="40% - Ênfase3 15 8 2" xfId="25298" xr:uid="{AABB4601-06CD-423C-9833-736437C846E9}"/>
    <cellStyle name="40% - Ênfase3 15 9" xfId="17248" xr:uid="{B2E3C13C-CD46-486B-8C47-0B3AF7830022}"/>
    <cellStyle name="40% - Ênfase3 16" xfId="197" xr:uid="{3C57B856-2CF0-4332-80F5-4EDE7386BAD5}"/>
    <cellStyle name="40% - Ênfase3 16 2" xfId="1290" xr:uid="{6A54EACA-296D-4415-B3B3-B002490475E7}"/>
    <cellStyle name="40% - Ênfase3 16 2 2" xfId="5380" xr:uid="{E68C239F-1CCB-4FEB-BF1E-5C4613C41D25}"/>
    <cellStyle name="40% - Ênfase3 16 2 2 2" xfId="13657" xr:uid="{14A304EE-8E54-4AD4-8535-72105A337DF7}"/>
    <cellStyle name="40% - Ênfase3 16 2 2 2 2" xfId="30137" xr:uid="{23BD0CA8-2623-4628-B871-1EC5102B6B5A}"/>
    <cellStyle name="40% - Ênfase3 16 2 2 3" xfId="22100" xr:uid="{D6564BE8-CA09-41D1-A2CE-A703E17AF989}"/>
    <cellStyle name="40% - Ênfase3 16 2 3" xfId="7405" xr:uid="{7BAB91DD-435C-4CC8-87B9-EAAE5AB999AB}"/>
    <cellStyle name="40% - Ênfase3 16 2 3 2" xfId="15682" xr:uid="{38BFA128-6F5B-45D1-A0E1-9C2236B08CC8}"/>
    <cellStyle name="40% - Ênfase3 16 2 3 2 2" xfId="32137" xr:uid="{4C084B02-E828-489A-B12C-19221E7C8903}"/>
    <cellStyle name="40% - Ênfase3 16 2 3 3" xfId="24100" xr:uid="{C3735440-20DA-485D-B85F-8ACF50FB466C}"/>
    <cellStyle name="40% - Ênfase3 16 2 4" xfId="3346" xr:uid="{54E8B219-B493-4A30-BB99-2D6DD721FF76}"/>
    <cellStyle name="40% - Ênfase3 16 2 4 2" xfId="11623" xr:uid="{7085D6F1-F081-44A3-BD86-0473531FDD68}"/>
    <cellStyle name="40% - Ênfase3 16 2 4 2 2" xfId="28133" xr:uid="{6C97AAD9-2C38-4D57-97D2-0DACDDE4D8CC}"/>
    <cellStyle name="40% - Ênfase3 16 2 4 3" xfId="20096" xr:uid="{5AD06883-E553-46CD-B150-4FAD7921B076}"/>
    <cellStyle name="40% - Ênfase3 16 2 5" xfId="9574" xr:uid="{90FBE335-62B6-4F75-95B2-39465AD4426C}"/>
    <cellStyle name="40% - Ênfase3 16 2 5 2" xfId="26118" xr:uid="{9DA339A7-AB3B-4F59-8A69-56039E82BE5C}"/>
    <cellStyle name="40% - Ênfase3 16 2 6" xfId="18079" xr:uid="{E2DF5F88-1F12-4FB6-9331-37AE2AACE23E}"/>
    <cellStyle name="40% - Ênfase3 16 3" xfId="781" xr:uid="{DB544B11-608B-4EEF-AAD5-48ADA43E376C}"/>
    <cellStyle name="40% - Ênfase3 16 3 2" xfId="4884" xr:uid="{A5C29922-AFE5-45F2-B128-FE44A15EE205}"/>
    <cellStyle name="40% - Ênfase3 16 3 2 2" xfId="13161" xr:uid="{09989B23-C802-47EA-95B0-670D41EB1BC5}"/>
    <cellStyle name="40% - Ênfase3 16 3 2 2 2" xfId="29641" xr:uid="{1DDE424A-1F9A-4B5C-A7C7-2BE5D7F3F0A8}"/>
    <cellStyle name="40% - Ênfase3 16 3 2 3" xfId="21604" xr:uid="{6E3BCF1E-EC65-41F7-956F-7DDE0B69D84C}"/>
    <cellStyle name="40% - Ênfase3 16 3 3" xfId="6909" xr:uid="{5CB36142-EA7A-4672-80C0-5A4764E7B88B}"/>
    <cellStyle name="40% - Ênfase3 16 3 3 2" xfId="15186" xr:uid="{583B1094-3500-49DF-865C-319FF44AB8BB}"/>
    <cellStyle name="40% - Ênfase3 16 3 3 2 2" xfId="31641" xr:uid="{A4DFC7CF-13CA-4E75-970E-B4353FA940BB}"/>
    <cellStyle name="40% - Ênfase3 16 3 3 3" xfId="23604" xr:uid="{30846636-ADA0-454F-A495-0DAFA60BE520}"/>
    <cellStyle name="40% - Ênfase3 16 3 4" xfId="2841" xr:uid="{7F98A10F-46C2-4A6F-AB2B-2CA8969198DA}"/>
    <cellStyle name="40% - Ênfase3 16 3 4 2" xfId="11118" xr:uid="{5EB69991-AEEF-48DA-9622-2D28FB758063}"/>
    <cellStyle name="40% - Ênfase3 16 3 4 2 2" xfId="27629" xr:uid="{6AFF0CA8-891B-4AFF-9FFC-F6801CC7E36F}"/>
    <cellStyle name="40% - Ênfase3 16 3 4 3" xfId="19592" xr:uid="{9DF9CDF6-3F6A-4254-BC11-6F6DFCD5F5C1}"/>
    <cellStyle name="40% - Ênfase3 16 3 5" xfId="9070" xr:uid="{A30B45F7-C123-4A47-9552-1C587742B31F}"/>
    <cellStyle name="40% - Ênfase3 16 3 5 2" xfId="25614" xr:uid="{78A88B10-ABC0-4826-A360-F3926A6C27F4}"/>
    <cellStyle name="40% - Ênfase3 16 3 6" xfId="17572" xr:uid="{858CE17F-8C32-430E-B06D-2CAE6531679B}"/>
    <cellStyle name="40% - Ênfase3 16 4" xfId="1831" xr:uid="{A3F71AAE-4483-40AB-B2D1-F55556ED3A97}"/>
    <cellStyle name="40% - Ênfase3 16 4 2" xfId="5917" xr:uid="{93A5DA79-B1ED-4DDF-9979-7E22CC585A91}"/>
    <cellStyle name="40% - Ênfase3 16 4 2 2" xfId="14194" xr:uid="{95CD74EC-7E28-4E03-950F-78E843A9972C}"/>
    <cellStyle name="40% - Ênfase3 16 4 2 2 2" xfId="30649" xr:uid="{9DD1E587-F737-4888-8AA0-68902D5971B4}"/>
    <cellStyle name="40% - Ênfase3 16 4 2 3" xfId="22612" xr:uid="{1A89A789-0286-4522-8320-FFFE3A3CF07F}"/>
    <cellStyle name="40% - Ênfase3 16 4 3" xfId="7917" xr:uid="{37B5E2D7-EA63-4323-9C68-D5D6381A65A5}"/>
    <cellStyle name="40% - Ênfase3 16 4 3 2" xfId="16194" xr:uid="{E3127B9A-82D6-4796-ABCE-EF535F299D0B}"/>
    <cellStyle name="40% - Ênfase3 16 4 3 2 2" xfId="32649" xr:uid="{DE91D979-4A8A-4299-9E60-D6A4D7E4A118}"/>
    <cellStyle name="40% - Ênfase3 16 4 3 3" xfId="24612" xr:uid="{61FA4176-816B-4BB9-8987-EA44ADA7D5A4}"/>
    <cellStyle name="40% - Ênfase3 16 4 4" xfId="3884" xr:uid="{BEC410DB-B628-45B0-9F6C-6D1137AE7245}"/>
    <cellStyle name="40% - Ênfase3 16 4 4 2" xfId="12161" xr:uid="{0F767226-2BDE-421D-B395-450EFD15E256}"/>
    <cellStyle name="40% - Ênfase3 16 4 4 2 2" xfId="28646" xr:uid="{0CF638E8-74A5-4F99-BEC0-AE85ABAAD085}"/>
    <cellStyle name="40% - Ênfase3 16 4 4 3" xfId="20609" xr:uid="{4E4EF5BB-1275-409D-AFFF-E6B89F9EB5F1}"/>
    <cellStyle name="40% - Ênfase3 16 4 5" xfId="10112" xr:uid="{FEC13BFB-31C5-4250-985A-A98A716DCB08}"/>
    <cellStyle name="40% - Ênfase3 16 4 5 2" xfId="26631" xr:uid="{42F46167-7E72-4B63-BF27-E4784B863D57}"/>
    <cellStyle name="40% - Ênfase3 16 4 6" xfId="18593" xr:uid="{04545242-977E-46DC-AD59-38D048FE1194}"/>
    <cellStyle name="40% - Ênfase3 16 5" xfId="4380" xr:uid="{1A0EC9BE-73AF-4097-8BC0-3BC86F698589}"/>
    <cellStyle name="40% - Ênfase3 16 5 2" xfId="12657" xr:uid="{00B5EE2C-1D15-46A7-8C2D-D85E6032EE6A}"/>
    <cellStyle name="40% - Ênfase3 16 5 2 2" xfId="29142" xr:uid="{09F9AB1F-60C7-45DB-9AD2-638E79C86430}"/>
    <cellStyle name="40% - Ênfase3 16 5 3" xfId="21105" xr:uid="{4693D7DC-5BD8-48D3-9730-F4586DCA8689}"/>
    <cellStyle name="40% - Ênfase3 16 6" xfId="6411" xr:uid="{B7675563-2D82-46E8-8023-5BD26D9CE47A}"/>
    <cellStyle name="40% - Ênfase3 16 6 2" xfId="14688" xr:uid="{EC2C4556-9997-4790-BD36-3E75E17A9DA6}"/>
    <cellStyle name="40% - Ênfase3 16 6 2 2" xfId="31143" xr:uid="{2C141261-87A2-4A18-BC24-FC162E2FDA6F}"/>
    <cellStyle name="40% - Ênfase3 16 6 3" xfId="23106" xr:uid="{A2666C02-2564-4EB5-BFE9-3695907AC542}"/>
    <cellStyle name="40% - Ênfase3 16 7" xfId="2332" xr:uid="{4EC3650D-CFE7-442E-82ED-103D84779F15}"/>
    <cellStyle name="40% - Ênfase3 16 7 2" xfId="10609" xr:uid="{F242CB01-31C1-4736-ACD2-7A3F23CD3AB4}"/>
    <cellStyle name="40% - Ênfase3 16 7 2 2" xfId="27127" xr:uid="{BE90FC9B-5E0F-4A6A-97B6-7D4BCCAEFF9A}"/>
    <cellStyle name="40% - Ênfase3 16 7 3" xfId="19090" xr:uid="{D3E54496-E0BF-4FF1-9DB5-B3DA99E79C3B}"/>
    <cellStyle name="40% - Ênfase3 16 8" xfId="8563" xr:uid="{E36A4537-B823-4D1D-98A7-CCCAB5ABBE53}"/>
    <cellStyle name="40% - Ênfase3 16 8 2" xfId="25112" xr:uid="{F4248AF9-CC19-4CBB-BA73-BD26A061069C}"/>
    <cellStyle name="40% - Ênfase3 16 9" xfId="17062" xr:uid="{A53F1B8F-8B26-4DB5-A8DF-856AC786459A}"/>
    <cellStyle name="40% - Ênfase3 17" xfId="402" xr:uid="{C63F7B20-2CDC-4FAD-BFFD-C7A6176E2011}"/>
    <cellStyle name="40% - Ênfase3 17 2" xfId="1480" xr:uid="{70A9A41E-8EF5-404C-9E32-165325AB7EE2}"/>
    <cellStyle name="40% - Ênfase3 17 2 2" xfId="5570" xr:uid="{39CBAB31-65BB-42ED-A43B-33D983FE72E3}"/>
    <cellStyle name="40% - Ênfase3 17 2 2 2" xfId="13847" xr:uid="{D23F5A8F-811B-45F0-8C7E-891F4940C868}"/>
    <cellStyle name="40% - Ênfase3 17 2 2 2 2" xfId="30326" xr:uid="{C39C9745-D5F0-43FE-B389-96AF4B15A8AF}"/>
    <cellStyle name="40% - Ênfase3 17 2 2 3" xfId="22289" xr:uid="{1AE0108C-B094-4A5A-9278-B061F6DF7D0F}"/>
    <cellStyle name="40% - Ênfase3 17 2 3" xfId="7594" xr:uid="{7F605401-7A91-4F0D-9C23-6D93A87C76E3}"/>
    <cellStyle name="40% - Ênfase3 17 2 3 2" xfId="15871" xr:uid="{C5F16B76-00B6-40AE-9E86-F2FDAF6D5AA3}"/>
    <cellStyle name="40% - Ênfase3 17 2 3 2 2" xfId="32326" xr:uid="{38D02A7F-26CE-4BFE-8612-317C250E91B8}"/>
    <cellStyle name="40% - Ênfase3 17 2 3 3" xfId="24289" xr:uid="{9AB54FA2-B907-47F3-990C-6E72EC0CA406}"/>
    <cellStyle name="40% - Ênfase3 17 2 4" xfId="3536" xr:uid="{D344BCAE-CAA7-4D38-9C28-482789CA1C2C}"/>
    <cellStyle name="40% - Ênfase3 17 2 4 2" xfId="11813" xr:uid="{7E02B04C-2515-4FEE-9506-3D2BFC5D1A8C}"/>
    <cellStyle name="40% - Ênfase3 17 2 4 2 2" xfId="28322" xr:uid="{1D47F174-D249-4E91-B576-4F41A0876D20}"/>
    <cellStyle name="40% - Ênfase3 17 2 4 3" xfId="20285" xr:uid="{A778E859-F6C3-4513-81CA-37F6DEF3EFE9}"/>
    <cellStyle name="40% - Ênfase3 17 2 5" xfId="9764" xr:uid="{D270A0A4-943C-4CC5-BCEB-4FD780EA33B4}"/>
    <cellStyle name="40% - Ênfase3 17 2 5 2" xfId="26307" xr:uid="{618843DA-B114-4849-AE1F-8C23CD940780}"/>
    <cellStyle name="40% - Ênfase3 17 2 6" xfId="18268" xr:uid="{3EBFA3C9-9095-4056-880A-B66FA6DFB96B}"/>
    <cellStyle name="40% - Ênfase3 17 3" xfId="970" xr:uid="{3C5523B3-983C-4DAE-9CC4-863E9539AF5C}"/>
    <cellStyle name="40% - Ênfase3 17 3 2" xfId="5073" xr:uid="{777153AB-129A-45BB-9BEC-9AB18D77573A}"/>
    <cellStyle name="40% - Ênfase3 17 3 2 2" xfId="13350" xr:uid="{5562A168-1F04-47EC-B38E-E700CBD2A6CD}"/>
    <cellStyle name="40% - Ênfase3 17 3 2 2 2" xfId="29830" xr:uid="{F5D0FEF5-2DA2-434B-9D08-99E6090956A6}"/>
    <cellStyle name="40% - Ênfase3 17 3 2 3" xfId="21793" xr:uid="{D6DFB2F9-D6E9-40A8-85B2-6D420AB3F21D}"/>
    <cellStyle name="40% - Ênfase3 17 3 3" xfId="7098" xr:uid="{49D6961F-0174-43B2-AB87-918E56761FE5}"/>
    <cellStyle name="40% - Ênfase3 17 3 3 2" xfId="15375" xr:uid="{55E53377-6348-4EE7-A1BE-BC376846EB9F}"/>
    <cellStyle name="40% - Ênfase3 17 3 3 2 2" xfId="31830" xr:uid="{A97A5F7F-A8D3-4693-A9A9-038605984E10}"/>
    <cellStyle name="40% - Ênfase3 17 3 3 3" xfId="23793" xr:uid="{E7529CA6-0B37-4D46-AEEA-DCD615204924}"/>
    <cellStyle name="40% - Ênfase3 17 3 4" xfId="3030" xr:uid="{23AAAAB7-56AE-4739-80FA-9B0674085798}"/>
    <cellStyle name="40% - Ênfase3 17 3 4 2" xfId="11307" xr:uid="{EB9A6C3E-3860-4A1A-B1F7-11F2BD201ADB}"/>
    <cellStyle name="40% - Ênfase3 17 3 4 2 2" xfId="27818" xr:uid="{DE196056-B404-439C-9DC3-24DD39E0689B}"/>
    <cellStyle name="40% - Ênfase3 17 3 4 3" xfId="19781" xr:uid="{4F388E53-62D4-4865-8C9B-E071B567E02A}"/>
    <cellStyle name="40% - Ênfase3 17 3 5" xfId="9259" xr:uid="{AC35175D-0FCF-476D-A622-0175FEBA5B2C}"/>
    <cellStyle name="40% - Ênfase3 17 3 5 2" xfId="25803" xr:uid="{DD882A0A-153B-4863-AC82-93A8E629D431}"/>
    <cellStyle name="40% - Ênfase3 17 3 6" xfId="17761" xr:uid="{75AD0DC1-B51C-4377-BCE4-858BA140EBED}"/>
    <cellStyle name="40% - Ênfase3 17 4" xfId="2020" xr:uid="{1E696189-FEB7-446F-BDD6-D7364F192C51}"/>
    <cellStyle name="40% - Ênfase3 17 4 2" xfId="6106" xr:uid="{8AAED681-F316-41B5-B557-4AA829D136AD}"/>
    <cellStyle name="40% - Ênfase3 17 4 2 2" xfId="14383" xr:uid="{CD18FA7D-99BD-464E-AF62-CE256F46D1C5}"/>
    <cellStyle name="40% - Ênfase3 17 4 2 2 2" xfId="30838" xr:uid="{AD6ACAB6-4533-47ED-96F3-AFCF69279650}"/>
    <cellStyle name="40% - Ênfase3 17 4 2 3" xfId="22801" xr:uid="{5B1DA714-0769-46BF-B75A-8941AED51419}"/>
    <cellStyle name="40% - Ênfase3 17 4 3" xfId="8106" xr:uid="{2A8DF85B-9BDF-4609-924F-20E6C67A9F88}"/>
    <cellStyle name="40% - Ênfase3 17 4 3 2" xfId="16383" xr:uid="{773C47B7-D7B4-4C24-9D53-A9F51A6D9E65}"/>
    <cellStyle name="40% - Ênfase3 17 4 3 2 2" xfId="32838" xr:uid="{5894D413-2FB5-48C8-9015-5BDA0669A1E4}"/>
    <cellStyle name="40% - Ênfase3 17 4 3 3" xfId="24801" xr:uid="{3974BF37-944E-4102-A928-B70AC72E3312}"/>
    <cellStyle name="40% - Ênfase3 17 4 4" xfId="4073" xr:uid="{5461021F-4B6D-4CE1-9923-820655B0039E}"/>
    <cellStyle name="40% - Ênfase3 17 4 4 2" xfId="12350" xr:uid="{CCD807E4-CA2D-4820-8DBD-B04955C7AB77}"/>
    <cellStyle name="40% - Ênfase3 17 4 4 2 2" xfId="28835" xr:uid="{1DAE4D97-74D7-4848-BCE9-C64670522742}"/>
    <cellStyle name="40% - Ênfase3 17 4 4 3" xfId="20798" xr:uid="{6111956E-E092-4328-86DC-49A36F0271CB}"/>
    <cellStyle name="40% - Ênfase3 17 4 5" xfId="10301" xr:uid="{F161202D-4DFE-4A88-A661-4D50D9D7D0CC}"/>
    <cellStyle name="40% - Ênfase3 17 4 5 2" xfId="26820" xr:uid="{0D00A683-7A6C-4848-8A9B-B0B948B68BEC}"/>
    <cellStyle name="40% - Ênfase3 17 4 6" xfId="18782" xr:uid="{32AD51CA-F8F9-4D5A-B3D2-0572CB182A57}"/>
    <cellStyle name="40% - Ênfase3 17 5" xfId="4570" xr:uid="{F47DBDEF-E50E-4AE8-BC4F-D90784D12321}"/>
    <cellStyle name="40% - Ênfase3 17 5 2" xfId="12847" xr:uid="{9FDE9097-DAFC-46CC-A6B7-2E45CF3D1A73}"/>
    <cellStyle name="40% - Ênfase3 17 5 2 2" xfId="29331" xr:uid="{D8F2962D-79AB-451E-90F8-219D7ACC4A26}"/>
    <cellStyle name="40% - Ênfase3 17 5 3" xfId="21294" xr:uid="{5242EFEF-25F0-4CEC-9FD6-E68DD84362C8}"/>
    <cellStyle name="40% - Ênfase3 17 6" xfId="6600" xr:uid="{8A86AA1A-DF98-4CEA-B23A-D4826783B500}"/>
    <cellStyle name="40% - Ênfase3 17 6 2" xfId="14877" xr:uid="{D49F3C43-ACD4-48A9-9F71-3F074D234B86}"/>
    <cellStyle name="40% - Ênfase3 17 6 2 2" xfId="31332" xr:uid="{E124B303-AE39-4E82-AB9D-A4D3EC891A25}"/>
    <cellStyle name="40% - Ênfase3 17 6 3" xfId="23295" xr:uid="{84FC0B4F-1B88-4022-82C0-A9001276DB4F}"/>
    <cellStyle name="40% - Ênfase3 17 7" xfId="2523" xr:uid="{808BE7B7-ABE2-4955-8BE2-4603EEC2EE24}"/>
    <cellStyle name="40% - Ênfase3 17 7 2" xfId="10800" xr:uid="{E9BF34AA-182E-403B-9BE4-48C860B3312D}"/>
    <cellStyle name="40% - Ênfase3 17 7 2 2" xfId="27316" xr:uid="{88DBFFB2-CE56-4B9F-AA9D-798B45AE1C3E}"/>
    <cellStyle name="40% - Ênfase3 17 7 3" xfId="19279" xr:uid="{DCEC8C4C-802E-4FA4-9234-9AFED0E3E4BA}"/>
    <cellStyle name="40% - Ênfase3 17 8" xfId="8753" xr:uid="{BCC4DCC1-7800-4CA2-ADE5-95573BC40032}"/>
    <cellStyle name="40% - Ênfase3 17 8 2" xfId="25301" xr:uid="{D7999381-C6A1-4EDF-8C28-E3F05E8727EF}"/>
    <cellStyle name="40% - Ênfase3 17 9" xfId="17251" xr:uid="{D908EB5E-136A-49F9-8887-98340A76154C}"/>
    <cellStyle name="40% - Ênfase3 18" xfId="404" xr:uid="{A7A1A78D-01F7-44BF-9B1C-9B49C30711A4}"/>
    <cellStyle name="40% - Ênfase3 18 2" xfId="1481" xr:uid="{CA989FF6-EDE8-461C-8083-41A612B805F1}"/>
    <cellStyle name="40% - Ênfase3 18 2 2" xfId="5571" xr:uid="{0D48A369-8C87-4785-9465-E36BE2355B7E}"/>
    <cellStyle name="40% - Ênfase3 18 2 2 2" xfId="13848" xr:uid="{240E35B7-9137-46BF-9019-93D2AF260FED}"/>
    <cellStyle name="40% - Ênfase3 18 2 2 2 2" xfId="30327" xr:uid="{FB65733C-1082-4303-BABB-59E9764302E4}"/>
    <cellStyle name="40% - Ênfase3 18 2 2 3" xfId="22290" xr:uid="{9AA9136A-388F-4674-A83D-AE4E4017CD61}"/>
    <cellStyle name="40% - Ênfase3 18 2 3" xfId="7595" xr:uid="{161C6EC0-1695-4CB8-A15A-92D0867E2577}"/>
    <cellStyle name="40% - Ênfase3 18 2 3 2" xfId="15872" xr:uid="{F40AF5C4-B567-4CF4-BF27-A3D7437EEF03}"/>
    <cellStyle name="40% - Ênfase3 18 2 3 2 2" xfId="32327" xr:uid="{3F903D21-20EE-41D0-BA22-59BA2AE88106}"/>
    <cellStyle name="40% - Ênfase3 18 2 3 3" xfId="24290" xr:uid="{9EEF4054-4E09-40BB-A056-3879FC1962EE}"/>
    <cellStyle name="40% - Ênfase3 18 2 4" xfId="3537" xr:uid="{AC037EB7-2114-4FF3-8068-04CE4879C795}"/>
    <cellStyle name="40% - Ênfase3 18 2 4 2" xfId="11814" xr:uid="{41E3073B-3B48-4E8D-8609-2C7C2DE82C92}"/>
    <cellStyle name="40% - Ênfase3 18 2 4 2 2" xfId="28323" xr:uid="{17B4CE50-C596-42B5-95A4-2587DFB4DED3}"/>
    <cellStyle name="40% - Ênfase3 18 2 4 3" xfId="20286" xr:uid="{904D6F74-9A00-43E8-9C29-ADF1C1AA47F1}"/>
    <cellStyle name="40% - Ênfase3 18 2 5" xfId="9765" xr:uid="{B9461260-53BF-4246-AF41-BA0394E6FCC8}"/>
    <cellStyle name="40% - Ênfase3 18 2 5 2" xfId="26308" xr:uid="{20982999-F25E-4A40-B577-0AB1B6A07DF6}"/>
    <cellStyle name="40% - Ênfase3 18 2 6" xfId="18269" xr:uid="{665A7432-E6CF-4F67-BE76-C100C39EB2C4}"/>
    <cellStyle name="40% - Ênfase3 18 3" xfId="971" xr:uid="{B18299DF-C4EE-4991-8F89-CB4D4BD6BCD0}"/>
    <cellStyle name="40% - Ênfase3 18 3 2" xfId="5074" xr:uid="{E36A6862-E136-4570-A4C0-049B7DAE1FA8}"/>
    <cellStyle name="40% - Ênfase3 18 3 2 2" xfId="13351" xr:uid="{D8EA628F-DFD4-41FC-AACF-2D072ED27F7E}"/>
    <cellStyle name="40% - Ênfase3 18 3 2 2 2" xfId="29831" xr:uid="{536F5831-FE86-40A8-9407-82D87651E468}"/>
    <cellStyle name="40% - Ênfase3 18 3 2 3" xfId="21794" xr:uid="{652F587B-43F7-44D2-9843-172D4F9D8A29}"/>
    <cellStyle name="40% - Ênfase3 18 3 3" xfId="7099" xr:uid="{13B608A9-F9F3-44DE-8ECF-F45A2868D9D9}"/>
    <cellStyle name="40% - Ênfase3 18 3 3 2" xfId="15376" xr:uid="{D856D632-BEDE-4D7D-8EAE-537866DA1A7A}"/>
    <cellStyle name="40% - Ênfase3 18 3 3 2 2" xfId="31831" xr:uid="{29994AE4-79ED-4BF0-B869-52126CF98A13}"/>
    <cellStyle name="40% - Ênfase3 18 3 3 3" xfId="23794" xr:uid="{69995B22-6474-45DB-84D2-F365D0B6F8E3}"/>
    <cellStyle name="40% - Ênfase3 18 3 4" xfId="3031" xr:uid="{461DF2B5-20B5-4AB7-9B6F-E98749AEA8F8}"/>
    <cellStyle name="40% - Ênfase3 18 3 4 2" xfId="11308" xr:uid="{7005E966-D0F6-42B0-A60C-3B8612087D88}"/>
    <cellStyle name="40% - Ênfase3 18 3 4 2 2" xfId="27819" xr:uid="{DEA453D8-5EED-4F77-9E36-E9CEAC8A9596}"/>
    <cellStyle name="40% - Ênfase3 18 3 4 3" xfId="19782" xr:uid="{7486F92D-D162-4D94-9F03-3766587255E0}"/>
    <cellStyle name="40% - Ênfase3 18 3 5" xfId="9260" xr:uid="{E7F27DD1-3767-49EF-8CB6-924A23FD31D2}"/>
    <cellStyle name="40% - Ênfase3 18 3 5 2" xfId="25804" xr:uid="{9D603B62-834E-4CCE-841D-3C288B48B64B}"/>
    <cellStyle name="40% - Ênfase3 18 3 6" xfId="17762" xr:uid="{26B443F0-44A0-4138-A41A-01C45DE23BDC}"/>
    <cellStyle name="40% - Ênfase3 18 4" xfId="2021" xr:uid="{50F4E90B-9CF2-46A0-8C4C-BC970217F62D}"/>
    <cellStyle name="40% - Ênfase3 18 4 2" xfId="6107" xr:uid="{44853DD2-F5AB-434A-81B2-757CAA8FC8FC}"/>
    <cellStyle name="40% - Ênfase3 18 4 2 2" xfId="14384" xr:uid="{21D17D09-3BA1-4110-AC05-E4693B77E902}"/>
    <cellStyle name="40% - Ênfase3 18 4 2 2 2" xfId="30839" xr:uid="{86396940-BF17-46B9-AD4B-C450E30A68B8}"/>
    <cellStyle name="40% - Ênfase3 18 4 2 3" xfId="22802" xr:uid="{08F620F3-6EC6-462B-85E3-1076BE9573ED}"/>
    <cellStyle name="40% - Ênfase3 18 4 3" xfId="8107" xr:uid="{F800B393-E7E7-4B4A-B738-4AF6C7B0140F}"/>
    <cellStyle name="40% - Ênfase3 18 4 3 2" xfId="16384" xr:uid="{57BFCD62-63F3-4EBB-9FA4-46AAC9A7F74C}"/>
    <cellStyle name="40% - Ênfase3 18 4 3 2 2" xfId="32839" xr:uid="{AE734983-A1B4-465D-A058-F17873E896AB}"/>
    <cellStyle name="40% - Ênfase3 18 4 3 3" xfId="24802" xr:uid="{9706E299-5066-496A-AB5A-03E7BE2B60F8}"/>
    <cellStyle name="40% - Ênfase3 18 4 4" xfId="4074" xr:uid="{1313C941-8353-424B-B63A-5AEA287D2FEF}"/>
    <cellStyle name="40% - Ênfase3 18 4 4 2" xfId="12351" xr:uid="{E0C4F602-FC3A-4254-AE6A-7D1E8CF88CD0}"/>
    <cellStyle name="40% - Ênfase3 18 4 4 2 2" xfId="28836" xr:uid="{2A571083-52A4-467B-A0AE-2A4BEF12E6B9}"/>
    <cellStyle name="40% - Ênfase3 18 4 4 3" xfId="20799" xr:uid="{7AED4E1C-7BB1-4525-BFA4-8550D5D8C073}"/>
    <cellStyle name="40% - Ênfase3 18 4 5" xfId="10302" xr:uid="{EAC2A1A7-7F53-4FDC-BC71-5E81396C295E}"/>
    <cellStyle name="40% - Ênfase3 18 4 5 2" xfId="26821" xr:uid="{7A7CCED2-4E82-44C9-AC73-0DA2C35DC13C}"/>
    <cellStyle name="40% - Ênfase3 18 4 6" xfId="18783" xr:uid="{17737166-22AE-4B40-9EDF-B79AB47C3ED8}"/>
    <cellStyle name="40% - Ênfase3 18 5" xfId="4571" xr:uid="{25BCE1F5-3518-4795-80B2-CC60C9A875CC}"/>
    <cellStyle name="40% - Ênfase3 18 5 2" xfId="12848" xr:uid="{957FD734-8A6C-4F07-B195-1CC47BD4DE2E}"/>
    <cellStyle name="40% - Ênfase3 18 5 2 2" xfId="29332" xr:uid="{BCC9A82F-D5CA-49A1-B115-8675BC558924}"/>
    <cellStyle name="40% - Ênfase3 18 5 3" xfId="21295" xr:uid="{F62CF0CE-EE31-4C61-9DA7-B5E397A9F2A9}"/>
    <cellStyle name="40% - Ênfase3 18 6" xfId="6601" xr:uid="{A3EC8BAD-813E-4AF6-A5A5-D078A668B00B}"/>
    <cellStyle name="40% - Ênfase3 18 6 2" xfId="14878" xr:uid="{513287BB-0F42-40D0-BD46-7DBAF6665D83}"/>
    <cellStyle name="40% - Ênfase3 18 6 2 2" xfId="31333" xr:uid="{C3B0D7AE-45EB-4B6F-A6AD-5128F369009D}"/>
    <cellStyle name="40% - Ênfase3 18 6 3" xfId="23296" xr:uid="{D7503618-201A-4CFB-9F77-7E0C413CC94E}"/>
    <cellStyle name="40% - Ênfase3 18 7" xfId="2524" xr:uid="{6CE81581-A2DD-49B8-9ED4-B0153F00CCAF}"/>
    <cellStyle name="40% - Ênfase3 18 7 2" xfId="10801" xr:uid="{23C1C423-5314-4FC0-9F0E-99F5333A3D1C}"/>
    <cellStyle name="40% - Ênfase3 18 7 2 2" xfId="27317" xr:uid="{A2123CCF-C372-4B7E-9A62-A877C2E253C5}"/>
    <cellStyle name="40% - Ênfase3 18 7 3" xfId="19280" xr:uid="{AC58F461-3213-4DE9-B118-4A0406EC1994}"/>
    <cellStyle name="40% - Ênfase3 18 8" xfId="8754" xr:uid="{810F2C7D-548A-4B38-AD03-5D1EA94AE1D8}"/>
    <cellStyle name="40% - Ênfase3 18 8 2" xfId="25302" xr:uid="{65C56C98-DECD-4552-A5AF-33409CB64319}"/>
    <cellStyle name="40% - Ênfase3 18 9" xfId="17252" xr:uid="{E7BA6187-BBF6-4F4C-ACFD-6915C74A3AB8}"/>
    <cellStyle name="40% - Ênfase3 19" xfId="407" xr:uid="{73F52DFA-96B8-4CE1-B966-2C9AFCF113AD}"/>
    <cellStyle name="40% - Ênfase3 19 2" xfId="1483" xr:uid="{6D3D742F-75A4-41BE-A134-F3A929D394D1}"/>
    <cellStyle name="40% - Ênfase3 19 2 2" xfId="5573" xr:uid="{FB37A9AC-560B-497D-B4EF-155F23276578}"/>
    <cellStyle name="40% - Ênfase3 19 2 2 2" xfId="13850" xr:uid="{FFAF28E3-F8CC-4FB4-96AA-BE384EBE69C5}"/>
    <cellStyle name="40% - Ênfase3 19 2 2 2 2" xfId="30329" xr:uid="{52B9F8FC-85FB-4525-85DF-61869D66DD29}"/>
    <cellStyle name="40% - Ênfase3 19 2 2 3" xfId="22292" xr:uid="{3531C7D2-42B9-4B5B-AD04-8D32470ACCE2}"/>
    <cellStyle name="40% - Ênfase3 19 2 3" xfId="7597" xr:uid="{1285A914-3236-4E9B-8AE4-E00023B11467}"/>
    <cellStyle name="40% - Ênfase3 19 2 3 2" xfId="15874" xr:uid="{50D966AA-6338-4168-A2AE-C0B437C39BFF}"/>
    <cellStyle name="40% - Ênfase3 19 2 3 2 2" xfId="32329" xr:uid="{6923CD40-5012-46A9-A0A3-96087CACD569}"/>
    <cellStyle name="40% - Ênfase3 19 2 3 3" xfId="24292" xr:uid="{A5A2C429-C1CA-416B-AC9D-D00468496E81}"/>
    <cellStyle name="40% - Ênfase3 19 2 4" xfId="3539" xr:uid="{2C8C4CBF-B037-4CE2-A65F-5942725B7174}"/>
    <cellStyle name="40% - Ênfase3 19 2 4 2" xfId="11816" xr:uid="{CCE45022-195C-4FFF-9C72-32AC93F4CF3F}"/>
    <cellStyle name="40% - Ênfase3 19 2 4 2 2" xfId="28325" xr:uid="{597F77C9-2AB4-44A3-9F63-D875D455ACD0}"/>
    <cellStyle name="40% - Ênfase3 19 2 4 3" xfId="20288" xr:uid="{88AA267E-EC48-4C5D-8816-E2DAAEB0DF36}"/>
    <cellStyle name="40% - Ênfase3 19 2 5" xfId="9767" xr:uid="{3ACC6FD7-E004-4DCF-B689-63B24593A57D}"/>
    <cellStyle name="40% - Ênfase3 19 2 5 2" xfId="26310" xr:uid="{88A884C0-C1FB-40E1-93F2-0FE90C6CE0E0}"/>
    <cellStyle name="40% - Ênfase3 19 2 6" xfId="18271" xr:uid="{417AE3BF-5755-4E85-ADBD-D05DB39CD1A7}"/>
    <cellStyle name="40% - Ênfase3 19 3" xfId="973" xr:uid="{DA73DD9B-62A4-4346-8761-3ED00A9ED9DA}"/>
    <cellStyle name="40% - Ênfase3 19 3 2" xfId="5076" xr:uid="{57B82F61-8672-470D-AB59-15D240529D2F}"/>
    <cellStyle name="40% - Ênfase3 19 3 2 2" xfId="13353" xr:uid="{48CE399B-D5BE-4416-A979-64A9F6AEA1D1}"/>
    <cellStyle name="40% - Ênfase3 19 3 2 2 2" xfId="29833" xr:uid="{A8CD60A0-6BF2-4C14-A763-9960EAC06827}"/>
    <cellStyle name="40% - Ênfase3 19 3 2 3" xfId="21796" xr:uid="{58F1E755-B2FA-4280-B4C7-BF82C87D3993}"/>
    <cellStyle name="40% - Ênfase3 19 3 3" xfId="7101" xr:uid="{BD76E363-222E-4158-BB0D-F4E637B2CFCE}"/>
    <cellStyle name="40% - Ênfase3 19 3 3 2" xfId="15378" xr:uid="{CF7E81E9-07FB-4FDD-9534-F4A504A32DBF}"/>
    <cellStyle name="40% - Ênfase3 19 3 3 2 2" xfId="31833" xr:uid="{9CDDA672-B36F-40E2-99D7-C250DC35F2A1}"/>
    <cellStyle name="40% - Ênfase3 19 3 3 3" xfId="23796" xr:uid="{8B63B13F-4889-4BAB-AFE9-776104C9283B}"/>
    <cellStyle name="40% - Ênfase3 19 3 4" xfId="3033" xr:uid="{25C60D60-41EC-4555-B72E-D0196D060A0C}"/>
    <cellStyle name="40% - Ênfase3 19 3 4 2" xfId="11310" xr:uid="{05EF9386-0B3A-4E4A-9D4A-65EB26BECF20}"/>
    <cellStyle name="40% - Ênfase3 19 3 4 2 2" xfId="27821" xr:uid="{8B23E117-4CBC-4A41-ADD9-64B1123E37D2}"/>
    <cellStyle name="40% - Ênfase3 19 3 4 3" xfId="19784" xr:uid="{FAD551D2-38F6-4322-9DC3-9C942AF413D8}"/>
    <cellStyle name="40% - Ênfase3 19 3 5" xfId="9262" xr:uid="{4AF8F368-72EA-4C2A-AB57-B617633DD725}"/>
    <cellStyle name="40% - Ênfase3 19 3 5 2" xfId="25806" xr:uid="{4AD751A7-D0EB-4795-957C-A9C9442A9913}"/>
    <cellStyle name="40% - Ênfase3 19 3 6" xfId="17764" xr:uid="{29BB4FD6-3D5D-4EB0-A313-4A86B2CEF1F0}"/>
    <cellStyle name="40% - Ênfase3 19 4" xfId="2023" xr:uid="{EBFF68DC-1BA8-451C-B36B-D5D737EEBE80}"/>
    <cellStyle name="40% - Ênfase3 19 4 2" xfId="6109" xr:uid="{330305CC-DBFE-463A-8C4B-E3CC711FAC61}"/>
    <cellStyle name="40% - Ênfase3 19 4 2 2" xfId="14386" xr:uid="{1F01A524-340E-4A0B-B603-7D48F0B0EDA2}"/>
    <cellStyle name="40% - Ênfase3 19 4 2 2 2" xfId="30841" xr:uid="{036571BB-8228-413E-8C64-E1053B3AB075}"/>
    <cellStyle name="40% - Ênfase3 19 4 2 3" xfId="22804" xr:uid="{DC807713-9D22-457B-8444-7E35622C9559}"/>
    <cellStyle name="40% - Ênfase3 19 4 3" xfId="8109" xr:uid="{CB8CD967-6A04-42BE-A1A4-6283E4208F00}"/>
    <cellStyle name="40% - Ênfase3 19 4 3 2" xfId="16386" xr:uid="{9F2A7BC7-F3C3-461E-A114-22A90D00AA80}"/>
    <cellStyle name="40% - Ênfase3 19 4 3 2 2" xfId="32841" xr:uid="{35A7FDEB-3298-4044-9FB4-34AAE5A25D87}"/>
    <cellStyle name="40% - Ênfase3 19 4 3 3" xfId="24804" xr:uid="{62F53D09-1D4B-4C40-AB49-D6A67F556659}"/>
    <cellStyle name="40% - Ênfase3 19 4 4" xfId="4076" xr:uid="{9E7618DA-D995-4FDD-8E71-B783968EB069}"/>
    <cellStyle name="40% - Ênfase3 19 4 4 2" xfId="12353" xr:uid="{2B94E5BE-6818-4EE2-8B22-479DD67C0441}"/>
    <cellStyle name="40% - Ênfase3 19 4 4 2 2" xfId="28838" xr:uid="{7AACCCEE-A3E5-410E-B94B-74D77EACAC85}"/>
    <cellStyle name="40% - Ênfase3 19 4 4 3" xfId="20801" xr:uid="{02E08892-53CE-436E-A6ED-AA7FB13B7EF9}"/>
    <cellStyle name="40% - Ênfase3 19 4 5" xfId="10304" xr:uid="{654254A1-1277-40F7-999F-EB8FA50D0F9E}"/>
    <cellStyle name="40% - Ênfase3 19 4 5 2" xfId="26823" xr:uid="{C769D752-060D-4036-8720-8A223D49D70F}"/>
    <cellStyle name="40% - Ênfase3 19 4 6" xfId="18785" xr:uid="{58DF8B5C-6191-4C3C-BC9C-DF75DAA6AEF9}"/>
    <cellStyle name="40% - Ênfase3 19 5" xfId="4573" xr:uid="{D470453D-D72A-4D35-B26F-5B60B451A57C}"/>
    <cellStyle name="40% - Ênfase3 19 5 2" xfId="12850" xr:uid="{0D339D4C-F7F1-4FBA-A749-C8115C4EE71B}"/>
    <cellStyle name="40% - Ênfase3 19 5 2 2" xfId="29334" xr:uid="{9CD6E94A-D34D-4D0D-B295-607D123046CA}"/>
    <cellStyle name="40% - Ênfase3 19 5 3" xfId="21297" xr:uid="{156E1991-24B0-46E6-802B-BE03789C5CAE}"/>
    <cellStyle name="40% - Ênfase3 19 6" xfId="6603" xr:uid="{B1F9A288-43C8-4A75-98D4-FC6610BDA9D5}"/>
    <cellStyle name="40% - Ênfase3 19 6 2" xfId="14880" xr:uid="{17BDE1C2-E5C9-4ACE-AED0-3D86A82323FA}"/>
    <cellStyle name="40% - Ênfase3 19 6 2 2" xfId="31335" xr:uid="{C1197D6C-BFEC-4CAE-9EF7-1A21EA00D060}"/>
    <cellStyle name="40% - Ênfase3 19 6 3" xfId="23298" xr:uid="{BE59CE89-47DA-4BC7-8DC6-2314BDE633E2}"/>
    <cellStyle name="40% - Ênfase3 19 7" xfId="2526" xr:uid="{45BA92F7-2E11-48A3-9F9E-76FA45F6EEC7}"/>
    <cellStyle name="40% - Ênfase3 19 7 2" xfId="10803" xr:uid="{8EAC63DE-87F9-4821-9841-DACA34B2DADE}"/>
    <cellStyle name="40% - Ênfase3 19 7 2 2" xfId="27319" xr:uid="{FB916B84-EA75-4CD4-88A0-1F3E25AB8E44}"/>
    <cellStyle name="40% - Ênfase3 19 7 3" xfId="19282" xr:uid="{2C7ED315-6CA9-4AAF-B1E0-84C502314F0B}"/>
    <cellStyle name="40% - Ênfase3 19 8" xfId="8756" xr:uid="{F0B679C8-0177-4E56-AF1E-58A09C2024CA}"/>
    <cellStyle name="40% - Ênfase3 19 8 2" xfId="25304" xr:uid="{05359D02-A25E-4A12-BBB0-6BB45B84868B}"/>
    <cellStyle name="40% - Ênfase3 19 9" xfId="17254" xr:uid="{8162760A-3BC0-4033-B151-5D70E6135E95}"/>
    <cellStyle name="40% - Ênfase3 2" xfId="84" xr:uid="{175729D7-CB67-48D1-9A40-342B6E93F5F2}"/>
    <cellStyle name="40% - Ênfase3 2 10" xfId="16952" xr:uid="{644D6B6A-8095-4F75-8615-1E626114EDE5}"/>
    <cellStyle name="40% - Ênfase3 2 2" xfId="87" xr:uid="{5C010E91-397E-4C4C-8C2D-C24C8F78D990}"/>
    <cellStyle name="40% - Ênfase3 2 2 2" xfId="1184" xr:uid="{933B867E-A91E-4E22-BF63-95120860725E}"/>
    <cellStyle name="40% - Ênfase3 2 2 2 2" xfId="5275" xr:uid="{03ABBE01-5AD6-420C-83DB-F388400F5DEB}"/>
    <cellStyle name="40% - Ênfase3 2 2 2 2 2" xfId="13552" xr:uid="{1360CE24-6409-49CB-BD21-B344A7BED4BD}"/>
    <cellStyle name="40% - Ênfase3 2 2 2 2 2 2" xfId="30032" xr:uid="{8239B402-D8C3-4F5A-B4EF-622EA2C49769}"/>
    <cellStyle name="40% - Ênfase3 2 2 2 2 3" xfId="21995" xr:uid="{1DF47FEC-A613-4467-90F6-2E13204B0EA0}"/>
    <cellStyle name="40% - Ênfase3 2 2 2 3" xfId="7300" xr:uid="{C3186BA0-B7D8-4FE7-9F8D-EE25A7BE7D53}"/>
    <cellStyle name="40% - Ênfase3 2 2 2 3 2" xfId="15577" xr:uid="{FBD66298-7016-4E0B-B250-38E56C6B91DE}"/>
    <cellStyle name="40% - Ênfase3 2 2 2 3 2 2" xfId="32032" xr:uid="{82AFC531-CEFB-452D-AC61-725649B30445}"/>
    <cellStyle name="40% - Ênfase3 2 2 2 3 3" xfId="23995" xr:uid="{1BB66DAF-9256-4AB0-B9AB-392A319658A6}"/>
    <cellStyle name="40% - Ênfase3 2 2 2 4" xfId="3240" xr:uid="{0A69E1F8-EBC4-445E-A80A-3867DA014021}"/>
    <cellStyle name="40% - Ênfase3 2 2 2 4 2" xfId="11517" xr:uid="{EE09BE7B-47D6-41D5-863E-39980FB04D6A}"/>
    <cellStyle name="40% - Ênfase3 2 2 2 4 2 2" xfId="28027" xr:uid="{70CBD40D-89F5-4CF4-81B0-46831578BF2C}"/>
    <cellStyle name="40% - Ênfase3 2 2 2 4 3" xfId="19990" xr:uid="{DD5921A8-39D6-4F6B-8779-E5ACDD0D3BC4}"/>
    <cellStyle name="40% - Ênfase3 2 2 2 5" xfId="9468" xr:uid="{D674AF12-64F0-4351-872C-3A9FD7C75427}"/>
    <cellStyle name="40% - Ênfase3 2 2 2 5 2" xfId="26012" xr:uid="{199BFDFF-B7C0-4E84-907A-9F42EB7F7000}"/>
    <cellStyle name="40% - Ênfase3 2 2 2 6" xfId="17973" xr:uid="{4FF9CE8F-FB92-45A3-A97D-EE9117FDA5D7}"/>
    <cellStyle name="40% - Ênfase3 2 2 3" xfId="674" xr:uid="{995BFEC2-98A3-4B20-97C2-97781FFF2D12}"/>
    <cellStyle name="40% - Ênfase3 2 2 3 2" xfId="4779" xr:uid="{8CFA6419-FCDD-4FAC-BD13-B4AB3AF32942}"/>
    <cellStyle name="40% - Ênfase3 2 2 3 2 2" xfId="13056" xr:uid="{C9FD26F7-4A07-4055-8A3B-9390BCC77CCD}"/>
    <cellStyle name="40% - Ênfase3 2 2 3 2 2 2" xfId="29536" xr:uid="{0FE81A3D-691B-468B-BE43-91F893500D69}"/>
    <cellStyle name="40% - Ênfase3 2 2 3 2 3" xfId="21499" xr:uid="{BA886A5E-D0D1-4F8B-8F7D-160C0A65E858}"/>
    <cellStyle name="40% - Ênfase3 2 2 3 3" xfId="6804" xr:uid="{CB842101-BB36-4E40-AB87-501A97F4D56C}"/>
    <cellStyle name="40% - Ênfase3 2 2 3 3 2" xfId="15081" xr:uid="{3AF89078-0478-47CB-9394-F8CCF6D4EC6E}"/>
    <cellStyle name="40% - Ênfase3 2 2 3 3 2 2" xfId="31536" xr:uid="{CD1A4632-AAD9-4849-ADE3-E2C30A6F098F}"/>
    <cellStyle name="40% - Ênfase3 2 2 3 3 3" xfId="23499" xr:uid="{BAFBA52F-EFF3-4B7C-9809-7041DA98CF66}"/>
    <cellStyle name="40% - Ênfase3 2 2 3 4" xfId="2734" xr:uid="{3618F2A4-0A4A-4BF7-B92E-1D5704F986E6}"/>
    <cellStyle name="40% - Ênfase3 2 2 3 4 2" xfId="11011" xr:uid="{A90D8436-B8B0-465F-9AC7-86DB3C6DCC71}"/>
    <cellStyle name="40% - Ênfase3 2 2 3 4 2 2" xfId="27522" xr:uid="{396E2C00-2D49-4E8D-8C10-08D3407A269D}"/>
    <cellStyle name="40% - Ênfase3 2 2 3 4 3" xfId="19485" xr:uid="{5E2C1280-D315-41A6-937E-021419DEC1CA}"/>
    <cellStyle name="40% - Ênfase3 2 2 3 5" xfId="8963" xr:uid="{BDB00413-BE80-4889-9F25-57866B4AF522}"/>
    <cellStyle name="40% - Ênfase3 2 2 3 5 2" xfId="25507" xr:uid="{507AF3A2-F874-4110-AB44-A6D467263753}"/>
    <cellStyle name="40% - Ênfase3 2 2 3 6" xfId="17465" xr:uid="{72928FD6-7605-40CD-AD16-9B6CC7C3EB31}"/>
    <cellStyle name="40% - Ênfase3 2 2 4" xfId="1725" xr:uid="{8F44CC89-D3CD-4396-90BE-84F49DAE04A5}"/>
    <cellStyle name="40% - Ênfase3 2 2 4 2" xfId="5812" xr:uid="{B98FB1D6-5F37-42DA-8DF5-99209FC25AF1}"/>
    <cellStyle name="40% - Ênfase3 2 2 4 2 2" xfId="14089" xr:uid="{8ACCA68E-9DD5-4A7E-845B-8759D34DEB9A}"/>
    <cellStyle name="40% - Ênfase3 2 2 4 2 2 2" xfId="30544" xr:uid="{6FF4F94D-3E30-46BF-8811-97217EAA5F4E}"/>
    <cellStyle name="40% - Ênfase3 2 2 4 2 3" xfId="22507" xr:uid="{4FD7AD08-0036-4249-9956-E17647F4D985}"/>
    <cellStyle name="40% - Ênfase3 2 2 4 3" xfId="7812" xr:uid="{C54CDF61-0956-4575-835A-96D86D0D8DC0}"/>
    <cellStyle name="40% - Ênfase3 2 2 4 3 2" xfId="16089" xr:uid="{BA3A2AF7-4C88-4C2D-A0C4-BD9AD06BCC76}"/>
    <cellStyle name="40% - Ênfase3 2 2 4 3 2 2" xfId="32544" xr:uid="{085D6946-B964-478B-BC2E-2E5505D3D357}"/>
    <cellStyle name="40% - Ênfase3 2 2 4 3 3" xfId="24507" xr:uid="{B520A42C-7F68-42EB-B4E0-0E20D4095222}"/>
    <cellStyle name="40% - Ênfase3 2 2 4 4" xfId="3778" xr:uid="{8ED053A8-A210-40F7-92F4-645BD0D3191E}"/>
    <cellStyle name="40% - Ênfase3 2 2 4 4 2" xfId="12055" xr:uid="{83F17FF9-2F6F-43C3-A126-4C6231138E91}"/>
    <cellStyle name="40% - Ênfase3 2 2 4 4 2 2" xfId="28540" xr:uid="{F4E10CC7-B1BD-4A83-991E-56A2F7B6AA64}"/>
    <cellStyle name="40% - Ênfase3 2 2 4 4 3" xfId="20503" xr:uid="{B3F7CBF6-F491-44B7-84E2-8389CC71C986}"/>
    <cellStyle name="40% - Ênfase3 2 2 4 5" xfId="10006" xr:uid="{40F5D13D-6682-49CC-BCF4-86E1A177E170}"/>
    <cellStyle name="40% - Ênfase3 2 2 4 5 2" xfId="26525" xr:uid="{215EDF28-77F6-49F8-A0E2-F79E5DC9E750}"/>
    <cellStyle name="40% - Ênfase3 2 2 4 6" xfId="18487" xr:uid="{218A113C-6451-482F-92C1-4E7A27432143}"/>
    <cellStyle name="40% - Ênfase3 2 2 5" xfId="4275" xr:uid="{D4516407-C3F8-463E-9BE2-FD17EBFE8DDA}"/>
    <cellStyle name="40% - Ênfase3 2 2 5 2" xfId="12552" xr:uid="{E6D91522-D83B-473F-8BA7-1DF8A85A26D2}"/>
    <cellStyle name="40% - Ênfase3 2 2 5 2 2" xfId="29037" xr:uid="{6D5D54CA-3606-4C35-8C43-C39196C89D36}"/>
    <cellStyle name="40% - Ênfase3 2 2 5 3" xfId="21000" xr:uid="{07DE0044-02C9-41E1-AE9B-F280F21B8C77}"/>
    <cellStyle name="40% - Ênfase3 2 2 6" xfId="6306" xr:uid="{0E3C5D62-E860-4D31-B49B-B609B9F1BC18}"/>
    <cellStyle name="40% - Ênfase3 2 2 6 2" xfId="14583" xr:uid="{0CF33122-556B-41F8-BA8F-9492D0B6E163}"/>
    <cellStyle name="40% - Ênfase3 2 2 6 2 2" xfId="31038" xr:uid="{97620784-3912-4F41-883C-1FAEF07C161D}"/>
    <cellStyle name="40% - Ênfase3 2 2 6 3" xfId="23001" xr:uid="{99BEB3DF-C07D-4E6C-8C29-892314586DE0}"/>
    <cellStyle name="40% - Ênfase3 2 2 7" xfId="2226" xr:uid="{C788B80A-AC68-47BC-B078-C32E2F7C642D}"/>
    <cellStyle name="40% - Ênfase3 2 2 7 2" xfId="10503" xr:uid="{25C8123B-46F4-4E6E-BDCA-22249EF5A607}"/>
    <cellStyle name="40% - Ênfase3 2 2 7 2 2" xfId="27021" xr:uid="{BA29C4FE-6A94-4ECE-B4BC-18F19EC29F70}"/>
    <cellStyle name="40% - Ênfase3 2 2 7 3" xfId="18984" xr:uid="{D44B403E-F98B-43F7-B8BA-8C2308516170}"/>
    <cellStyle name="40% - Ênfase3 2 2 8" xfId="8457" xr:uid="{62D24BAC-B0F0-47C4-88C4-777446A03F73}"/>
    <cellStyle name="40% - Ênfase3 2 2 8 2" xfId="25006" xr:uid="{C037968B-9BD4-47B7-AF26-4BA056FB535D}"/>
    <cellStyle name="40% - Ênfase3 2 2 9" xfId="16955" xr:uid="{618A2A08-0A3D-40A3-A26A-AEBCEC2CC31A}"/>
    <cellStyle name="40% - Ênfase3 2 3" xfId="1181" xr:uid="{17A91730-EEEF-407A-8990-CF8A0007D658}"/>
    <cellStyle name="40% - Ênfase3 2 3 2" xfId="5272" xr:uid="{C56C3948-CFA5-42C3-B536-832673D80201}"/>
    <cellStyle name="40% - Ênfase3 2 3 2 2" xfId="13549" xr:uid="{67AC5FA3-6193-4259-BFD7-43C00731B023}"/>
    <cellStyle name="40% - Ênfase3 2 3 2 2 2" xfId="30029" xr:uid="{8AE16BA9-F70A-4D25-A9B2-83F379380CF3}"/>
    <cellStyle name="40% - Ênfase3 2 3 2 3" xfId="21992" xr:uid="{DCDF3A91-B798-405A-8AB4-80E68E0B1A60}"/>
    <cellStyle name="40% - Ênfase3 2 3 3" xfId="7297" xr:uid="{F493686B-FA93-4D14-85E2-FB4C508B6A0E}"/>
    <cellStyle name="40% - Ênfase3 2 3 3 2" xfId="15574" xr:uid="{20E75536-E248-4717-874A-B54FCC267919}"/>
    <cellStyle name="40% - Ênfase3 2 3 3 2 2" xfId="32029" xr:uid="{65051EF9-B3B4-482E-AAC8-3994A5894E4E}"/>
    <cellStyle name="40% - Ênfase3 2 3 3 3" xfId="23992" xr:uid="{00A1073E-7562-47EA-AD87-5EF3F9230E79}"/>
    <cellStyle name="40% - Ênfase3 2 3 4" xfId="3237" xr:uid="{9E376EB2-D47E-4861-8F32-3CAA5B1200A7}"/>
    <cellStyle name="40% - Ênfase3 2 3 4 2" xfId="11514" xr:uid="{E2BC7C65-93D2-4C1A-9D8A-4BADEE3DC5ED}"/>
    <cellStyle name="40% - Ênfase3 2 3 4 2 2" xfId="28024" xr:uid="{EFA542CE-E0F2-4B3D-9357-9C8ABC3E791C}"/>
    <cellStyle name="40% - Ênfase3 2 3 4 3" xfId="19987" xr:uid="{22D9B97A-8A76-414A-B30C-BCF869632EEB}"/>
    <cellStyle name="40% - Ênfase3 2 3 5" xfId="9465" xr:uid="{DF8B9B10-14FC-4634-88D4-4DFB685B021E}"/>
    <cellStyle name="40% - Ênfase3 2 3 5 2" xfId="26009" xr:uid="{14F2662D-9955-41CC-B866-C14A7BF345EC}"/>
    <cellStyle name="40% - Ênfase3 2 3 6" xfId="17970" xr:uid="{63919326-B661-4EC6-8000-48026BA6FC26}"/>
    <cellStyle name="40% - Ênfase3 2 4" xfId="671" xr:uid="{1A5CC702-8DAD-466A-A8ED-37237FEA3DB3}"/>
    <cellStyle name="40% - Ênfase3 2 4 2" xfId="4776" xr:uid="{D7A981B1-C4C3-4FE2-8B35-7EBAA3687579}"/>
    <cellStyle name="40% - Ênfase3 2 4 2 2" xfId="13053" xr:uid="{1C4EFC81-2569-4FBF-948C-B2C591A63FCC}"/>
    <cellStyle name="40% - Ênfase3 2 4 2 2 2" xfId="29533" xr:uid="{6110A5C5-BF2F-4DC3-B8AC-DA39D8D30CE2}"/>
    <cellStyle name="40% - Ênfase3 2 4 2 3" xfId="21496" xr:uid="{A0752E35-6BA1-463F-A5DF-BF98B08036ED}"/>
    <cellStyle name="40% - Ênfase3 2 4 3" xfId="6801" xr:uid="{A4619A8E-F564-465C-A8A3-CB7F72A8C426}"/>
    <cellStyle name="40% - Ênfase3 2 4 3 2" xfId="15078" xr:uid="{0171117B-97F1-47DD-B672-955823EC214D}"/>
    <cellStyle name="40% - Ênfase3 2 4 3 2 2" xfId="31533" xr:uid="{5172EACE-F3EC-40BF-8FDF-DE8551257DD6}"/>
    <cellStyle name="40% - Ênfase3 2 4 3 3" xfId="23496" xr:uid="{40A505DC-4D6F-4648-A50D-B8DFCDD8881A}"/>
    <cellStyle name="40% - Ênfase3 2 4 4" xfId="2731" xr:uid="{589A8499-692E-4BD5-B2C1-388F46448C7D}"/>
    <cellStyle name="40% - Ênfase3 2 4 4 2" xfId="11008" xr:uid="{B2C27C02-CA5A-4DB5-BB6B-E523F90AA584}"/>
    <cellStyle name="40% - Ênfase3 2 4 4 2 2" xfId="27519" xr:uid="{1CD5B8AF-1373-409B-B94A-0B73B6EE909A}"/>
    <cellStyle name="40% - Ênfase3 2 4 4 3" xfId="19482" xr:uid="{ABF28E90-07BB-4402-866F-B4E0126C3D54}"/>
    <cellStyle name="40% - Ênfase3 2 4 5" xfId="8960" xr:uid="{D20E041F-B165-44DC-A2AA-ABED6B90CA85}"/>
    <cellStyle name="40% - Ênfase3 2 4 5 2" xfId="25504" xr:uid="{F87B68CB-2295-4ADE-BF20-C20D2B532C4C}"/>
    <cellStyle name="40% - Ênfase3 2 4 6" xfId="17462" xr:uid="{072FE8FB-E4CC-4057-B6E7-2E92211F2E1B}"/>
    <cellStyle name="40% - Ênfase3 2 5" xfId="1722" xr:uid="{27431063-A782-47F7-8199-DF90A627D319}"/>
    <cellStyle name="40% - Ênfase3 2 5 2" xfId="5809" xr:uid="{BDDA907B-2420-49D4-9269-C17B6E5FC333}"/>
    <cellStyle name="40% - Ênfase3 2 5 2 2" xfId="14086" xr:uid="{8CC0C901-B37B-45D2-818B-7ACD14A4388D}"/>
    <cellStyle name="40% - Ênfase3 2 5 2 2 2" xfId="30541" xr:uid="{F30AEE0C-EC8E-4F17-9C0A-E1EEB4B51568}"/>
    <cellStyle name="40% - Ênfase3 2 5 2 3" xfId="22504" xr:uid="{28911470-8EB5-4B96-90FC-F2D7B4D2876F}"/>
    <cellStyle name="40% - Ênfase3 2 5 3" xfId="7809" xr:uid="{CE787D8C-36F1-444E-9ACE-C84977F57B0E}"/>
    <cellStyle name="40% - Ênfase3 2 5 3 2" xfId="16086" xr:uid="{F97A0597-6B3D-46A0-8A4B-FEBBF7801492}"/>
    <cellStyle name="40% - Ênfase3 2 5 3 2 2" xfId="32541" xr:uid="{D6C9877F-BDED-48BD-ADB6-894E219767D3}"/>
    <cellStyle name="40% - Ênfase3 2 5 3 3" xfId="24504" xr:uid="{86816B7E-29E1-4C9F-BF46-D615F04C837F}"/>
    <cellStyle name="40% - Ênfase3 2 5 4" xfId="3775" xr:uid="{50D698D1-E9B3-411E-AC02-38DBB1346535}"/>
    <cellStyle name="40% - Ênfase3 2 5 4 2" xfId="12052" xr:uid="{733053F7-5EA4-4C9D-ABB3-541D1416677F}"/>
    <cellStyle name="40% - Ênfase3 2 5 4 2 2" xfId="28537" xr:uid="{1DCB4B52-6499-49A0-8C5A-2128BCDC0C93}"/>
    <cellStyle name="40% - Ênfase3 2 5 4 3" xfId="20500" xr:uid="{DAB747A8-94C8-48C5-A6DC-FBB6446EBDA6}"/>
    <cellStyle name="40% - Ênfase3 2 5 5" xfId="10003" xr:uid="{46D4A339-ACA4-4766-B75E-870B1DC463DF}"/>
    <cellStyle name="40% - Ênfase3 2 5 5 2" xfId="26522" xr:uid="{0463D593-FC83-4F10-94D7-614BF9494E1A}"/>
    <cellStyle name="40% - Ênfase3 2 5 6" xfId="18484" xr:uid="{08649AFE-3798-4DB8-891A-6F4A57103DF8}"/>
    <cellStyle name="40% - Ênfase3 2 6" xfId="4272" xr:uid="{13B30742-8A59-4AE1-9901-9F1A2CA14C4F}"/>
    <cellStyle name="40% - Ênfase3 2 6 2" xfId="12549" xr:uid="{1DACFE97-1046-4145-81C2-0F8CC886A340}"/>
    <cellStyle name="40% - Ênfase3 2 6 2 2" xfId="29034" xr:uid="{576DDC2D-5BF2-45C4-8076-38EA21B9FAE4}"/>
    <cellStyle name="40% - Ênfase3 2 6 3" xfId="20997" xr:uid="{F4442341-A045-4A3C-B69E-C970BF19687A}"/>
    <cellStyle name="40% - Ênfase3 2 7" xfId="6303" xr:uid="{388577D2-7E13-448D-B2F6-9257F9BA6004}"/>
    <cellStyle name="40% - Ênfase3 2 7 2" xfId="14580" xr:uid="{6431B124-DA78-4DC6-A7C6-BB7BC183FC98}"/>
    <cellStyle name="40% - Ênfase3 2 7 2 2" xfId="31035" xr:uid="{7354347E-E7EC-4704-A30F-D3FDBFFCF331}"/>
    <cellStyle name="40% - Ênfase3 2 7 3" xfId="22998" xr:uid="{2BE10863-3215-491E-9505-7D2EAE26DE70}"/>
    <cellStyle name="40% - Ênfase3 2 8" xfId="2223" xr:uid="{9CE7879A-3297-4BC0-AB71-D17C31B49A98}"/>
    <cellStyle name="40% - Ênfase3 2 8 2" xfId="10500" xr:uid="{D0E42A9F-3E6E-4B7B-8227-CFAA28C4FB30}"/>
    <cellStyle name="40% - Ênfase3 2 8 2 2" xfId="27018" xr:uid="{1D719BA5-2B42-49BE-9D62-84F9CF3F9321}"/>
    <cellStyle name="40% - Ênfase3 2 8 3" xfId="18981" xr:uid="{E199129D-A61B-424D-9C96-1D210BF0B935}"/>
    <cellStyle name="40% - Ênfase3 2 9" xfId="8454" xr:uid="{BFFC1A05-429E-463B-B02C-0779C70BA643}"/>
    <cellStyle name="40% - Ênfase3 2 9 2" xfId="25003" xr:uid="{5967C13C-1457-4F6C-84AE-063AD81F9847}"/>
    <cellStyle name="40% - Ênfase3 20" xfId="400" xr:uid="{4476F9A5-8F78-46DC-AAE2-3FBC9F168714}"/>
    <cellStyle name="40% - Ênfase3 20 2" xfId="1478" xr:uid="{745D14B2-BD8C-4930-AB6A-8EBBDFB5240D}"/>
    <cellStyle name="40% - Ênfase3 20 2 2" xfId="5568" xr:uid="{F68357FD-AF5E-44F0-9D8C-C7E46B83DEAC}"/>
    <cellStyle name="40% - Ênfase3 20 2 2 2" xfId="13845" xr:uid="{16381CF3-43E1-4A66-BEB9-B65256D9F36E}"/>
    <cellStyle name="40% - Ênfase3 20 2 2 2 2" xfId="30324" xr:uid="{66233993-5DFF-44DF-8118-1EA447FBD083}"/>
    <cellStyle name="40% - Ênfase3 20 2 2 3" xfId="22287" xr:uid="{188F3B84-D65E-44B5-8A43-CF7F2B4AF0E6}"/>
    <cellStyle name="40% - Ênfase3 20 2 3" xfId="7592" xr:uid="{39F7C2EF-C173-44CA-BEE3-C92F38D6810F}"/>
    <cellStyle name="40% - Ênfase3 20 2 3 2" xfId="15869" xr:uid="{E8E6E187-5220-49BC-A2A3-69C4623F77E5}"/>
    <cellStyle name="40% - Ênfase3 20 2 3 2 2" xfId="32324" xr:uid="{0A63DE18-BA9F-4223-A14F-014D82F8FA8E}"/>
    <cellStyle name="40% - Ênfase3 20 2 3 3" xfId="24287" xr:uid="{319B747D-62E2-421F-9230-7CD13622C694}"/>
    <cellStyle name="40% - Ênfase3 20 2 4" xfId="3534" xr:uid="{991CCDCF-7DB3-4D64-820C-105BEA228C3E}"/>
    <cellStyle name="40% - Ênfase3 20 2 4 2" xfId="11811" xr:uid="{24A240C4-9BBA-4630-AAEB-E844CCC37290}"/>
    <cellStyle name="40% - Ênfase3 20 2 4 2 2" xfId="28320" xr:uid="{29535706-DFAA-4D39-9834-C868363F28EC}"/>
    <cellStyle name="40% - Ênfase3 20 2 4 3" xfId="20283" xr:uid="{37E24AA7-30F2-4AA0-B8C7-1C72D62825E4}"/>
    <cellStyle name="40% - Ênfase3 20 2 5" xfId="9762" xr:uid="{E9C85FF4-14CD-4A8C-BD11-0710AD1FBD58}"/>
    <cellStyle name="40% - Ênfase3 20 2 5 2" xfId="26305" xr:uid="{FCE6293B-F329-4980-A22E-3D37889FA842}"/>
    <cellStyle name="40% - Ênfase3 20 2 6" xfId="18266" xr:uid="{EAFD0E32-C530-4876-B7D0-0941835F708A}"/>
    <cellStyle name="40% - Ênfase3 20 3" xfId="968" xr:uid="{4EC9DCA7-3651-4DAC-BBD0-1F60430F76F2}"/>
    <cellStyle name="40% - Ênfase3 20 3 2" xfId="5071" xr:uid="{B6489A3D-C206-46AC-977A-067EB34AAA13}"/>
    <cellStyle name="40% - Ênfase3 20 3 2 2" xfId="13348" xr:uid="{14F6664D-328E-485B-91D3-DA2C947A2D0A}"/>
    <cellStyle name="40% - Ênfase3 20 3 2 2 2" xfId="29828" xr:uid="{E9DEA2D7-CE5E-4718-8BD2-C856300EB7A5}"/>
    <cellStyle name="40% - Ênfase3 20 3 2 3" xfId="21791" xr:uid="{B87C38A8-1C9F-41CA-AC53-72FB9F0A96E2}"/>
    <cellStyle name="40% - Ênfase3 20 3 3" xfId="7096" xr:uid="{4B94D238-77AD-48CD-A648-EC63E59A4839}"/>
    <cellStyle name="40% - Ênfase3 20 3 3 2" xfId="15373" xr:uid="{B8C005F0-2E00-4BF4-8262-BB9894938B61}"/>
    <cellStyle name="40% - Ênfase3 20 3 3 2 2" xfId="31828" xr:uid="{E7AFE1CF-2AAE-49CC-8171-661BA5043621}"/>
    <cellStyle name="40% - Ênfase3 20 3 3 3" xfId="23791" xr:uid="{0CFDF9CF-A0E2-488F-AA45-3A5616FC3F84}"/>
    <cellStyle name="40% - Ênfase3 20 3 4" xfId="3028" xr:uid="{AC6B6D3E-1049-4EF2-840A-489C77002261}"/>
    <cellStyle name="40% - Ênfase3 20 3 4 2" xfId="11305" xr:uid="{20DF3E01-8A8C-4320-8228-92D97F8555EE}"/>
    <cellStyle name="40% - Ênfase3 20 3 4 2 2" xfId="27816" xr:uid="{BF0A0537-A65D-4B26-8694-BFFE76A220B3}"/>
    <cellStyle name="40% - Ênfase3 20 3 4 3" xfId="19779" xr:uid="{10BE69E8-7E30-432B-A3E8-2012E5E63412}"/>
    <cellStyle name="40% - Ênfase3 20 3 5" xfId="9257" xr:uid="{81B9F7D2-83E6-425C-8E30-E7EEDC67BEF3}"/>
    <cellStyle name="40% - Ênfase3 20 3 5 2" xfId="25801" xr:uid="{F67550C0-E7C2-4008-B17A-A50ACDD1220D}"/>
    <cellStyle name="40% - Ênfase3 20 3 6" xfId="17759" xr:uid="{02A6C478-A917-4AFD-BFDC-7DFA8144E5A2}"/>
    <cellStyle name="40% - Ênfase3 20 4" xfId="2018" xr:uid="{214AC1A1-2807-4C75-B393-72F1F0D1021B}"/>
    <cellStyle name="40% - Ênfase3 20 4 2" xfId="6104" xr:uid="{5FF94C0D-AB17-4B83-9907-DE91066E4309}"/>
    <cellStyle name="40% - Ênfase3 20 4 2 2" xfId="14381" xr:uid="{1524E7C4-5D8D-4E8F-9FC8-166D58811877}"/>
    <cellStyle name="40% - Ênfase3 20 4 2 2 2" xfId="30836" xr:uid="{43F999DB-CE7A-4DF6-8F67-3D9DC6625959}"/>
    <cellStyle name="40% - Ênfase3 20 4 2 3" xfId="22799" xr:uid="{536B9AA6-431F-4312-9E0A-F2051FB98A84}"/>
    <cellStyle name="40% - Ênfase3 20 4 3" xfId="8104" xr:uid="{715D882A-A60B-46DD-8240-D6ED2EC8E509}"/>
    <cellStyle name="40% - Ênfase3 20 4 3 2" xfId="16381" xr:uid="{6D46F0A2-BC52-4BDB-A4CB-38EA07F7361B}"/>
    <cellStyle name="40% - Ênfase3 20 4 3 2 2" xfId="32836" xr:uid="{630DA6BB-0585-4D28-8CB4-4D945129B0BE}"/>
    <cellStyle name="40% - Ênfase3 20 4 3 3" xfId="24799" xr:uid="{3679CBD5-C4A0-4497-A698-06F999F84383}"/>
    <cellStyle name="40% - Ênfase3 20 4 4" xfId="4071" xr:uid="{00739ADE-6632-4EED-AEB2-6F12B661D01A}"/>
    <cellStyle name="40% - Ênfase3 20 4 4 2" xfId="12348" xr:uid="{102A0061-A5DB-429E-B683-E23D76807B36}"/>
    <cellStyle name="40% - Ênfase3 20 4 4 2 2" xfId="28833" xr:uid="{97524CC7-65C7-447B-9EED-D4601EA9FE8A}"/>
    <cellStyle name="40% - Ênfase3 20 4 4 3" xfId="20796" xr:uid="{08C4D08C-B51C-46C7-B6FA-E8369B7366B3}"/>
    <cellStyle name="40% - Ênfase3 20 4 5" xfId="10299" xr:uid="{66BD8BCC-7E89-46AC-A3A3-CDF831E203EF}"/>
    <cellStyle name="40% - Ênfase3 20 4 5 2" xfId="26818" xr:uid="{791A5C34-C0E1-45B1-94A2-B508D8E145C9}"/>
    <cellStyle name="40% - Ênfase3 20 4 6" xfId="18780" xr:uid="{BB089324-3672-47E6-B4EB-F85A7144F4F2}"/>
    <cellStyle name="40% - Ênfase3 20 5" xfId="4568" xr:uid="{DE733351-2B37-4764-B4D3-31A4CADA8AB9}"/>
    <cellStyle name="40% - Ênfase3 20 5 2" xfId="12845" xr:uid="{2832DF40-8EDC-49E6-868A-5FBB337D0380}"/>
    <cellStyle name="40% - Ênfase3 20 5 2 2" xfId="29329" xr:uid="{A4B55B8C-BBF4-41ED-AC0C-C61C5A24BD58}"/>
    <cellStyle name="40% - Ênfase3 20 5 3" xfId="21292" xr:uid="{9DFEF324-FD64-4FA8-8247-C7A778C5A541}"/>
    <cellStyle name="40% - Ênfase3 20 6" xfId="6598" xr:uid="{799216EF-8C17-4D19-9B8F-72365B38BF4E}"/>
    <cellStyle name="40% - Ênfase3 20 6 2" xfId="14875" xr:uid="{9EFA37E9-E484-44F4-8651-52F624A56862}"/>
    <cellStyle name="40% - Ênfase3 20 6 2 2" xfId="31330" xr:uid="{E26D58EF-CD6B-4309-99A3-C9EC4A6D886D}"/>
    <cellStyle name="40% - Ênfase3 20 6 3" xfId="23293" xr:uid="{00022C1A-A6AF-4936-BB33-774893AF0841}"/>
    <cellStyle name="40% - Ênfase3 20 7" xfId="2521" xr:uid="{3F3FD1A3-4D71-42F3-BDA2-6E67A56ABFCC}"/>
    <cellStyle name="40% - Ênfase3 20 7 2" xfId="10798" xr:uid="{8C3C6985-B205-461B-93D7-9B1579710FEA}"/>
    <cellStyle name="40% - Ênfase3 20 7 2 2" xfId="27314" xr:uid="{BDD46F8A-7E8F-4E58-913E-F073D49AAADA}"/>
    <cellStyle name="40% - Ênfase3 20 7 3" xfId="19277" xr:uid="{6334C923-D541-49DC-85BF-CD06312B7FBD}"/>
    <cellStyle name="40% - Ênfase3 20 8" xfId="8751" xr:uid="{88FA8280-8252-4758-BCFC-812C5882CED4}"/>
    <cellStyle name="40% - Ênfase3 20 8 2" xfId="25299" xr:uid="{94D4FD20-7733-4F4F-A06A-8C59A379BA2A}"/>
    <cellStyle name="40% - Ênfase3 20 9" xfId="17249" xr:uid="{15475186-5AA4-4525-A0A6-CA7DABD0E18D}"/>
    <cellStyle name="40% - Ênfase3 21" xfId="198" xr:uid="{4ED090D1-1280-4FF0-8A8D-91A4E0F22A4E}"/>
    <cellStyle name="40% - Ênfase3 21 2" xfId="1291" xr:uid="{2DDE2F5C-2736-45A3-87D7-97512D864DE7}"/>
    <cellStyle name="40% - Ênfase3 21 2 2" xfId="5381" xr:uid="{600768F5-FFB2-4FE7-B575-DBC7995C6A17}"/>
    <cellStyle name="40% - Ênfase3 21 2 2 2" xfId="13658" xr:uid="{107B2E85-158A-4DC3-8432-BE5B9EA02A11}"/>
    <cellStyle name="40% - Ênfase3 21 2 2 2 2" xfId="30138" xr:uid="{A361D587-EC76-48A4-B585-BB0AB2027146}"/>
    <cellStyle name="40% - Ênfase3 21 2 2 3" xfId="22101" xr:uid="{1311FEC0-45A6-44AA-A718-49267E38D4DB}"/>
    <cellStyle name="40% - Ênfase3 21 2 3" xfId="7406" xr:uid="{92CD843E-9393-4B9E-8EA3-B84D5F9AEE9B}"/>
    <cellStyle name="40% - Ênfase3 21 2 3 2" xfId="15683" xr:uid="{54BE9471-C05E-4B56-9028-5C4DBFA929FF}"/>
    <cellStyle name="40% - Ênfase3 21 2 3 2 2" xfId="32138" xr:uid="{C957A65A-61E2-4328-8B43-DD665BC4E71E}"/>
    <cellStyle name="40% - Ênfase3 21 2 3 3" xfId="24101" xr:uid="{6A7A96D2-84A5-4325-8A4B-BBB32E6B6AF8}"/>
    <cellStyle name="40% - Ênfase3 21 2 4" xfId="3347" xr:uid="{5E662D34-0F83-4F02-8482-7B8022AE11D9}"/>
    <cellStyle name="40% - Ênfase3 21 2 4 2" xfId="11624" xr:uid="{5BAA0F1F-7B85-4265-9655-90481DF843E9}"/>
    <cellStyle name="40% - Ênfase3 21 2 4 2 2" xfId="28134" xr:uid="{8BBE578C-08FD-4BCF-9C0C-859DC148AC8B}"/>
    <cellStyle name="40% - Ênfase3 21 2 4 3" xfId="20097" xr:uid="{1AA67837-C4C8-45A3-A802-5F55B7514A9D}"/>
    <cellStyle name="40% - Ênfase3 21 2 5" xfId="9575" xr:uid="{C7BAFDFF-E6A1-4504-BA80-FA811B4D9C39}"/>
    <cellStyle name="40% - Ênfase3 21 2 5 2" xfId="26119" xr:uid="{D39CE47D-B01B-4235-94F8-0FE27F9CEC39}"/>
    <cellStyle name="40% - Ênfase3 21 2 6" xfId="18080" xr:uid="{6F4CFA4F-BC7E-402D-A511-23F3264B6432}"/>
    <cellStyle name="40% - Ênfase3 21 3" xfId="782" xr:uid="{5A7F369C-F46B-44C1-9B30-3D590D46DF00}"/>
    <cellStyle name="40% - Ênfase3 21 3 2" xfId="4885" xr:uid="{EEE34271-8945-49C3-92B5-13C5A52DB353}"/>
    <cellStyle name="40% - Ênfase3 21 3 2 2" xfId="13162" xr:uid="{1983FFF1-A026-465C-84F5-49029CE0B4F8}"/>
    <cellStyle name="40% - Ênfase3 21 3 2 2 2" xfId="29642" xr:uid="{D87218C4-5012-40AD-A8A8-7F3B87D664D2}"/>
    <cellStyle name="40% - Ênfase3 21 3 2 3" xfId="21605" xr:uid="{2FA16719-871F-4CF5-AE2E-B65FA6CE6904}"/>
    <cellStyle name="40% - Ênfase3 21 3 3" xfId="6910" xr:uid="{4D821808-0F9A-4070-BD47-4065379498E3}"/>
    <cellStyle name="40% - Ênfase3 21 3 3 2" xfId="15187" xr:uid="{6A98DDC9-8686-405C-A058-37038E91282F}"/>
    <cellStyle name="40% - Ênfase3 21 3 3 2 2" xfId="31642" xr:uid="{BE5DD922-C8BC-404C-8961-A9DDE52DF6E5}"/>
    <cellStyle name="40% - Ênfase3 21 3 3 3" xfId="23605" xr:uid="{AA34C4FF-637E-4788-AA34-0441E3E84A0D}"/>
    <cellStyle name="40% - Ênfase3 21 3 4" xfId="2842" xr:uid="{D8A9E4C2-F048-4C16-BFF4-00C10DA9203C}"/>
    <cellStyle name="40% - Ênfase3 21 3 4 2" xfId="11119" xr:uid="{2E77E677-31C9-40DF-8538-C986D2197401}"/>
    <cellStyle name="40% - Ênfase3 21 3 4 2 2" xfId="27630" xr:uid="{1C0E00D2-C7BE-4696-8A12-403701C39BF9}"/>
    <cellStyle name="40% - Ênfase3 21 3 4 3" xfId="19593" xr:uid="{4D020523-B9EC-4658-8D15-5582F188D758}"/>
    <cellStyle name="40% - Ênfase3 21 3 5" xfId="9071" xr:uid="{DF9A8C02-4AAC-4059-9562-A7082465125C}"/>
    <cellStyle name="40% - Ênfase3 21 3 5 2" xfId="25615" xr:uid="{18BE2404-11B9-4A84-AFB9-F6FD6E39ED93}"/>
    <cellStyle name="40% - Ênfase3 21 3 6" xfId="17573" xr:uid="{729354B2-C997-4B70-928B-12246339C37A}"/>
    <cellStyle name="40% - Ênfase3 21 4" xfId="1832" xr:uid="{052626FE-8180-49B3-BA69-E43F85E96D70}"/>
    <cellStyle name="40% - Ênfase3 21 4 2" xfId="5918" xr:uid="{BB49CF39-CA83-49DF-8643-5D21859D812B}"/>
    <cellStyle name="40% - Ênfase3 21 4 2 2" xfId="14195" xr:uid="{BB9FB279-03F2-428A-8BE1-43471DC52F60}"/>
    <cellStyle name="40% - Ênfase3 21 4 2 2 2" xfId="30650" xr:uid="{B9BB908E-0315-4221-A082-7A1AE6F5814B}"/>
    <cellStyle name="40% - Ênfase3 21 4 2 3" xfId="22613" xr:uid="{2B07C28D-B7E0-4F90-A817-D059A41D1276}"/>
    <cellStyle name="40% - Ênfase3 21 4 3" xfId="7918" xr:uid="{EF0CA781-DBF4-4187-B6EF-957C30EAE93D}"/>
    <cellStyle name="40% - Ênfase3 21 4 3 2" xfId="16195" xr:uid="{9623F7B8-AC23-477E-BFAC-C81B3998BE10}"/>
    <cellStyle name="40% - Ênfase3 21 4 3 2 2" xfId="32650" xr:uid="{72A881C4-9A0F-4E3D-9D7F-A2E98DBA130C}"/>
    <cellStyle name="40% - Ênfase3 21 4 3 3" xfId="24613" xr:uid="{5E0C71DD-9249-4959-A622-92C90AA02BCD}"/>
    <cellStyle name="40% - Ênfase3 21 4 4" xfId="3885" xr:uid="{1350BE4B-D757-4B7B-AEF0-DC821D075ADD}"/>
    <cellStyle name="40% - Ênfase3 21 4 4 2" xfId="12162" xr:uid="{519BFFCA-2DA2-4BDB-A37A-18752280FDAE}"/>
    <cellStyle name="40% - Ênfase3 21 4 4 2 2" xfId="28647" xr:uid="{7D346DC1-039A-4B6A-933C-99A63CB87D93}"/>
    <cellStyle name="40% - Ênfase3 21 4 4 3" xfId="20610" xr:uid="{E0879FC5-8D4A-4004-AC70-748110B28FE3}"/>
    <cellStyle name="40% - Ênfase3 21 4 5" xfId="10113" xr:uid="{4777DB71-F3D7-4562-9135-E6DAA7E18122}"/>
    <cellStyle name="40% - Ênfase3 21 4 5 2" xfId="26632" xr:uid="{44C639D1-2759-4C0A-B528-C11DE7B125A1}"/>
    <cellStyle name="40% - Ênfase3 21 4 6" xfId="18594" xr:uid="{6D52B0CD-CB0A-491D-B5BC-81A0876C8FD6}"/>
    <cellStyle name="40% - Ênfase3 21 5" xfId="4381" xr:uid="{54B137E1-E505-4365-9FFC-C15627B102AC}"/>
    <cellStyle name="40% - Ênfase3 21 5 2" xfId="12658" xr:uid="{4B7763AD-08DD-437F-A6B7-2BBEB7B56F2A}"/>
    <cellStyle name="40% - Ênfase3 21 5 2 2" xfId="29143" xr:uid="{AA4A41F8-795E-4C01-8301-54A9B7F473F9}"/>
    <cellStyle name="40% - Ênfase3 21 5 3" xfId="21106" xr:uid="{D34C6580-E78E-4427-8798-3F5611B26AC9}"/>
    <cellStyle name="40% - Ênfase3 21 6" xfId="6412" xr:uid="{8190556D-7FCD-420E-BC1C-5062265F1CCB}"/>
    <cellStyle name="40% - Ênfase3 21 6 2" xfId="14689" xr:uid="{9A525CA7-91A5-4332-8F32-60D472FF99EE}"/>
    <cellStyle name="40% - Ênfase3 21 6 2 2" xfId="31144" xr:uid="{2A3D0235-5291-4041-B353-8C41F6844466}"/>
    <cellStyle name="40% - Ênfase3 21 6 3" xfId="23107" xr:uid="{E26DEE80-1664-424A-B45B-A18C948D5264}"/>
    <cellStyle name="40% - Ênfase3 21 7" xfId="2333" xr:uid="{79715D89-DB3D-43EA-9BA3-90A439A0AE6E}"/>
    <cellStyle name="40% - Ênfase3 21 7 2" xfId="10610" xr:uid="{383FF917-3702-42D8-8D9D-A6761EB37EBC}"/>
    <cellStyle name="40% - Ênfase3 21 7 2 2" xfId="27128" xr:uid="{74198A55-3527-4771-9A3F-8B1384D7D8A2}"/>
    <cellStyle name="40% - Ênfase3 21 7 3" xfId="19091" xr:uid="{78A40D57-4857-4130-9F28-EF75F1F406AC}"/>
    <cellStyle name="40% - Ênfase3 21 8" xfId="8564" xr:uid="{A91D15BB-65FA-4DDD-A1DF-DC7F2C6A0B96}"/>
    <cellStyle name="40% - Ênfase3 21 8 2" xfId="25113" xr:uid="{DCE4990D-956C-4E45-B878-AEB502D05547}"/>
    <cellStyle name="40% - Ênfase3 21 9" xfId="17063" xr:uid="{C3BAB1D7-5662-4178-8966-360DC070930E}"/>
    <cellStyle name="40% - Ênfase3 22" xfId="403" xr:uid="{15DA590B-7D92-4B50-B118-D7705C0A8DE2}"/>
    <cellStyle name="40% - Ênfase3 3" xfId="89" xr:uid="{B5A6FA5C-01CF-45DC-AAF0-2C20A46FF2DA}"/>
    <cellStyle name="40% - Ênfase3 3 10" xfId="16957" xr:uid="{FD791550-B608-43AF-B041-436821C00CBD}"/>
    <cellStyle name="40% - Ênfase3 3 2" xfId="94" xr:uid="{A94D67B4-6632-47EC-9A46-B8E9B9B9FC98}"/>
    <cellStyle name="40% - Ênfase3 3 2 2" xfId="1191" xr:uid="{15FF9FB1-17B3-41DD-B8AC-5B0F54480B93}"/>
    <cellStyle name="40% - Ênfase3 3 2 2 2" xfId="5282" xr:uid="{948FD8D4-EB93-4791-A9E6-7067C9E8D69F}"/>
    <cellStyle name="40% - Ênfase3 3 2 2 2 2" xfId="13559" xr:uid="{E5A7876F-51C8-4435-A450-8BC086A0EF69}"/>
    <cellStyle name="40% - Ênfase3 3 2 2 2 2 2" xfId="30039" xr:uid="{DCC40A1A-A8F9-4CE9-9411-24470F7230AC}"/>
    <cellStyle name="40% - Ênfase3 3 2 2 2 3" xfId="22002" xr:uid="{04073842-59CA-4E52-A76C-25F949774072}"/>
    <cellStyle name="40% - Ênfase3 3 2 2 3" xfId="7307" xr:uid="{02A5E40F-759D-4FEA-A4DB-FA98D2F9B6B5}"/>
    <cellStyle name="40% - Ênfase3 3 2 2 3 2" xfId="15584" xr:uid="{1EAB5B0B-B28C-42C8-A65E-A777E20119A4}"/>
    <cellStyle name="40% - Ênfase3 3 2 2 3 2 2" xfId="32039" xr:uid="{430842AE-FDED-4E10-BD59-BEAF4372F0F4}"/>
    <cellStyle name="40% - Ênfase3 3 2 2 3 3" xfId="24002" xr:uid="{C5243328-B4D5-4837-8747-5D5C34EFBE88}"/>
    <cellStyle name="40% - Ênfase3 3 2 2 4" xfId="3247" xr:uid="{633DBE17-B035-4395-A017-CDC706FBDF40}"/>
    <cellStyle name="40% - Ênfase3 3 2 2 4 2" xfId="11524" xr:uid="{C24AE853-F838-4BB4-A79F-FE8C7C30FBB3}"/>
    <cellStyle name="40% - Ênfase3 3 2 2 4 2 2" xfId="28034" xr:uid="{35E33FD0-71B3-41D3-B138-47C28ABFE8A8}"/>
    <cellStyle name="40% - Ênfase3 3 2 2 4 3" xfId="19997" xr:uid="{E96A11C9-C6FE-44D1-951A-CB0DE302C922}"/>
    <cellStyle name="40% - Ênfase3 3 2 2 5" xfId="9475" xr:uid="{27D27521-ED60-4053-B053-FAFF27E61F3C}"/>
    <cellStyle name="40% - Ênfase3 3 2 2 5 2" xfId="26019" xr:uid="{2E4B8462-B85B-4990-A143-179EE362EA9A}"/>
    <cellStyle name="40% - Ênfase3 3 2 2 6" xfId="17980" xr:uid="{1B4C7736-E3D4-446C-9779-78EA9AC8167D}"/>
    <cellStyle name="40% - Ênfase3 3 2 3" xfId="681" xr:uid="{13A87F56-38D4-4C0B-8F99-69842962B769}"/>
    <cellStyle name="40% - Ênfase3 3 2 3 2" xfId="4786" xr:uid="{21CD3BB9-7A7C-4785-92DD-F28A472B2C84}"/>
    <cellStyle name="40% - Ênfase3 3 2 3 2 2" xfId="13063" xr:uid="{7BA8AC55-9E1B-49FD-82DD-305BBA83B530}"/>
    <cellStyle name="40% - Ênfase3 3 2 3 2 2 2" xfId="29543" xr:uid="{06412FBD-B32A-425B-A341-FF0929485102}"/>
    <cellStyle name="40% - Ênfase3 3 2 3 2 3" xfId="21506" xr:uid="{777237F0-E625-467A-B916-15046D45D6F9}"/>
    <cellStyle name="40% - Ênfase3 3 2 3 3" xfId="6811" xr:uid="{4F7189FD-6E37-417E-A316-440E6A5A9139}"/>
    <cellStyle name="40% - Ênfase3 3 2 3 3 2" xfId="15088" xr:uid="{EBE1D76F-A964-4ADD-AC4D-FD205B5C0B6B}"/>
    <cellStyle name="40% - Ênfase3 3 2 3 3 2 2" xfId="31543" xr:uid="{E2FB450F-45C4-4AC7-A19C-CD67964724F3}"/>
    <cellStyle name="40% - Ênfase3 3 2 3 3 3" xfId="23506" xr:uid="{CDC049AB-D32F-47DD-8E10-0D3ED2FA6653}"/>
    <cellStyle name="40% - Ênfase3 3 2 3 4" xfId="2741" xr:uid="{FDE6051A-C60A-4FAB-85C1-9020A224B81F}"/>
    <cellStyle name="40% - Ênfase3 3 2 3 4 2" xfId="11018" xr:uid="{0C2F905E-D4D3-49A5-B67D-88799B2CFDCD}"/>
    <cellStyle name="40% - Ênfase3 3 2 3 4 2 2" xfId="27529" xr:uid="{B8242548-2E26-4E9A-AD60-7F7EC8C2A885}"/>
    <cellStyle name="40% - Ênfase3 3 2 3 4 3" xfId="19492" xr:uid="{464C873A-F41D-4E95-87A4-E8CE17996F64}"/>
    <cellStyle name="40% - Ênfase3 3 2 3 5" xfId="8970" xr:uid="{8CBA4DB0-6CD8-4778-990B-3F28F45A3D3D}"/>
    <cellStyle name="40% - Ênfase3 3 2 3 5 2" xfId="25514" xr:uid="{C37B1AFD-E4F2-41AA-9DD8-CC68EA55400F}"/>
    <cellStyle name="40% - Ênfase3 3 2 3 6" xfId="17472" xr:uid="{B8CFE7A8-5632-4D8E-BBCB-CC8EB4D36A77}"/>
    <cellStyle name="40% - Ênfase3 3 2 4" xfId="1732" xr:uid="{2151F565-1953-4F2C-86EE-E2D633B0A918}"/>
    <cellStyle name="40% - Ênfase3 3 2 4 2" xfId="5819" xr:uid="{4375BB99-C691-4383-AAF2-F1DA16F90615}"/>
    <cellStyle name="40% - Ênfase3 3 2 4 2 2" xfId="14096" xr:uid="{E6146CF1-7961-4473-B2FB-A0B592A68361}"/>
    <cellStyle name="40% - Ênfase3 3 2 4 2 2 2" xfId="30551" xr:uid="{7CC45049-FC16-4B4F-AA96-236FF2CCDACF}"/>
    <cellStyle name="40% - Ênfase3 3 2 4 2 3" xfId="22514" xr:uid="{3981B03F-4F52-4582-A84D-4A454EF32BF8}"/>
    <cellStyle name="40% - Ênfase3 3 2 4 3" xfId="7819" xr:uid="{9533D279-968C-4005-9A26-B21A8DB1059A}"/>
    <cellStyle name="40% - Ênfase3 3 2 4 3 2" xfId="16096" xr:uid="{171F13E7-ED03-4C51-ADA7-1473AAE9D85A}"/>
    <cellStyle name="40% - Ênfase3 3 2 4 3 2 2" xfId="32551" xr:uid="{C16123D4-90CD-4CD7-A213-01389A9F0D53}"/>
    <cellStyle name="40% - Ênfase3 3 2 4 3 3" xfId="24514" xr:uid="{20C59CF9-1087-4194-9664-D17900F5D7F7}"/>
    <cellStyle name="40% - Ênfase3 3 2 4 4" xfId="3785" xr:uid="{508AF09B-EFE8-441A-8957-D235634FB863}"/>
    <cellStyle name="40% - Ênfase3 3 2 4 4 2" xfId="12062" xr:uid="{CCE6F396-2421-4008-A26C-27A1E612FE33}"/>
    <cellStyle name="40% - Ênfase3 3 2 4 4 2 2" xfId="28547" xr:uid="{7B2A1445-F6F2-42A4-BF5F-3BF75A8BB7AE}"/>
    <cellStyle name="40% - Ênfase3 3 2 4 4 3" xfId="20510" xr:uid="{12037B8C-4E6C-4F27-8893-133A14804875}"/>
    <cellStyle name="40% - Ênfase3 3 2 4 5" xfId="10013" xr:uid="{2B48B975-4614-49E1-BED6-95465A4DD0FD}"/>
    <cellStyle name="40% - Ênfase3 3 2 4 5 2" xfId="26532" xr:uid="{843CEB83-4E5D-46AD-AF6D-4E688ED7BE1C}"/>
    <cellStyle name="40% - Ênfase3 3 2 4 6" xfId="18494" xr:uid="{00A801F7-249E-420C-8539-DFB82CAAF6FE}"/>
    <cellStyle name="40% - Ênfase3 3 2 5" xfId="4282" xr:uid="{8036B853-92CD-46F7-833A-7818E6A1A078}"/>
    <cellStyle name="40% - Ênfase3 3 2 5 2" xfId="12559" xr:uid="{4DC0D8C3-FB47-473D-A029-5D30AD2FB14C}"/>
    <cellStyle name="40% - Ênfase3 3 2 5 2 2" xfId="29044" xr:uid="{DB603C6E-0098-4EA3-A64B-8194CA7FC68B}"/>
    <cellStyle name="40% - Ênfase3 3 2 5 3" xfId="21007" xr:uid="{B9412941-B32F-44AE-8FF5-050BEDB4807B}"/>
    <cellStyle name="40% - Ênfase3 3 2 6" xfId="6313" xr:uid="{E85502E3-589F-4257-B51D-4E7FA71E6AE1}"/>
    <cellStyle name="40% - Ênfase3 3 2 6 2" xfId="14590" xr:uid="{F34BC6D4-E632-4995-9FD5-FAF2C9B75E26}"/>
    <cellStyle name="40% - Ênfase3 3 2 6 2 2" xfId="31045" xr:uid="{018F2E38-FF29-4552-A232-EF1C5F4722FD}"/>
    <cellStyle name="40% - Ênfase3 3 2 6 3" xfId="23008" xr:uid="{EF95C87F-AB9A-45B6-97CE-43A3BB4AFD72}"/>
    <cellStyle name="40% - Ênfase3 3 2 7" xfId="2233" xr:uid="{6E03EE14-BCE8-458F-8762-88DFAE152D82}"/>
    <cellStyle name="40% - Ênfase3 3 2 7 2" xfId="10510" xr:uid="{1700E551-1E7A-41E1-B8BB-8FCBFC65A8BE}"/>
    <cellStyle name="40% - Ênfase3 3 2 7 2 2" xfId="27028" xr:uid="{05D1C07A-B1A6-4A55-B037-34CCD1C489FF}"/>
    <cellStyle name="40% - Ênfase3 3 2 7 3" xfId="18991" xr:uid="{7B5296B0-FC7D-4289-88E7-6E0535B76FBB}"/>
    <cellStyle name="40% - Ênfase3 3 2 8" xfId="8464" xr:uid="{C05BBF87-AB8F-4E42-8FFB-40430904CFCD}"/>
    <cellStyle name="40% - Ênfase3 3 2 8 2" xfId="25013" xr:uid="{45259ACD-77EF-45D7-9165-07635236F3C2}"/>
    <cellStyle name="40% - Ênfase3 3 2 9" xfId="16962" xr:uid="{F8EC1DBD-B3C2-4F47-9FC3-2E4BBB185FC8}"/>
    <cellStyle name="40% - Ênfase3 3 3" xfId="1186" xr:uid="{3501BF53-8BBD-4391-B57C-96B49094E8EE}"/>
    <cellStyle name="40% - Ênfase3 3 3 2" xfId="5277" xr:uid="{0FB869A4-4D7A-4DF0-89B6-BF6FD6CF2DF4}"/>
    <cellStyle name="40% - Ênfase3 3 3 2 2" xfId="13554" xr:uid="{7353E8AB-5394-42D4-95BB-36D57AE4BC2D}"/>
    <cellStyle name="40% - Ênfase3 3 3 2 2 2" xfId="30034" xr:uid="{708776B8-115E-4917-ABAF-D24BA845030E}"/>
    <cellStyle name="40% - Ênfase3 3 3 2 3" xfId="21997" xr:uid="{FD44862C-A797-48EE-8FA1-A0E75F8BA3E3}"/>
    <cellStyle name="40% - Ênfase3 3 3 3" xfId="7302" xr:uid="{0791062B-AD43-4756-B056-2DFE5C20BFD3}"/>
    <cellStyle name="40% - Ênfase3 3 3 3 2" xfId="15579" xr:uid="{933A9B23-976D-4710-A331-2FA316C3BAE7}"/>
    <cellStyle name="40% - Ênfase3 3 3 3 2 2" xfId="32034" xr:uid="{19E9B6F8-5254-42D9-A815-EDB7BB886415}"/>
    <cellStyle name="40% - Ênfase3 3 3 3 3" xfId="23997" xr:uid="{7785BDED-926C-4A29-BBAE-7074B5ACA085}"/>
    <cellStyle name="40% - Ênfase3 3 3 4" xfId="3242" xr:uid="{C190E99F-8730-4145-B35F-1CF2C2C8D23B}"/>
    <cellStyle name="40% - Ênfase3 3 3 4 2" xfId="11519" xr:uid="{786B9B81-7DEE-42CB-9184-09EFBC7F0D89}"/>
    <cellStyle name="40% - Ênfase3 3 3 4 2 2" xfId="28029" xr:uid="{5ECFF1F9-BBE7-497A-B016-B1F507848A11}"/>
    <cellStyle name="40% - Ênfase3 3 3 4 3" xfId="19992" xr:uid="{83DB51CE-FDA6-4E31-92B1-65FEF72C6E14}"/>
    <cellStyle name="40% - Ênfase3 3 3 5" xfId="9470" xr:uid="{437AAFCF-BFAF-489B-A3AC-1E56C2FBD3AB}"/>
    <cellStyle name="40% - Ênfase3 3 3 5 2" xfId="26014" xr:uid="{56CC3F8B-AE4D-46ED-A275-BC6440AC7DA4}"/>
    <cellStyle name="40% - Ênfase3 3 3 6" xfId="17975" xr:uid="{9C860D4F-6637-4F31-965F-CB5FA11D7C49}"/>
    <cellStyle name="40% - Ênfase3 3 4" xfId="676" xr:uid="{6B05EA67-4CD6-4703-B9F9-B5B1F3C2AA39}"/>
    <cellStyle name="40% - Ênfase3 3 4 2" xfId="4781" xr:uid="{E3C9A5C4-4EB8-47A1-9D1C-90792C59EFFF}"/>
    <cellStyle name="40% - Ênfase3 3 4 2 2" xfId="13058" xr:uid="{7F712731-5CA6-4E77-993F-7FB971C021A8}"/>
    <cellStyle name="40% - Ênfase3 3 4 2 2 2" xfId="29538" xr:uid="{186DA7F2-F4A2-40DB-A469-E732E636E817}"/>
    <cellStyle name="40% - Ênfase3 3 4 2 3" xfId="21501" xr:uid="{5E16E3D1-0C5B-4711-BCBB-1341C2199545}"/>
    <cellStyle name="40% - Ênfase3 3 4 3" xfId="6806" xr:uid="{82357ECF-00D7-49F8-AC60-90BB1FD62FD1}"/>
    <cellStyle name="40% - Ênfase3 3 4 3 2" xfId="15083" xr:uid="{BAA1E560-9841-4625-9B71-E56511930BB1}"/>
    <cellStyle name="40% - Ênfase3 3 4 3 2 2" xfId="31538" xr:uid="{76A029F6-67F6-4EB1-A4C0-A71FE0BE2DF6}"/>
    <cellStyle name="40% - Ênfase3 3 4 3 3" xfId="23501" xr:uid="{25C7AE00-C945-4BB7-B5E7-527505E68715}"/>
    <cellStyle name="40% - Ênfase3 3 4 4" xfId="2736" xr:uid="{C98B08C1-11E8-480A-AFD1-9F3A34B8B8DB}"/>
    <cellStyle name="40% - Ênfase3 3 4 4 2" xfId="11013" xr:uid="{9DCB910A-AF88-4533-ACBE-E5858E0E7ECE}"/>
    <cellStyle name="40% - Ênfase3 3 4 4 2 2" xfId="27524" xr:uid="{7C3A5016-3852-4904-B13D-B61DE6DD6F5A}"/>
    <cellStyle name="40% - Ênfase3 3 4 4 3" xfId="19487" xr:uid="{F0C68CE8-3CD8-4C59-9FBA-76E53785328A}"/>
    <cellStyle name="40% - Ênfase3 3 4 5" xfId="8965" xr:uid="{ED16F42E-26D7-49B7-8951-5B1AA86E3496}"/>
    <cellStyle name="40% - Ênfase3 3 4 5 2" xfId="25509" xr:uid="{798A6F4C-1431-4123-BEA9-2D8ECEDA28EA}"/>
    <cellStyle name="40% - Ênfase3 3 4 6" xfId="17467" xr:uid="{93E5F0A4-CF6B-4BE1-87E9-1DA16F1433C1}"/>
    <cellStyle name="40% - Ênfase3 3 5" xfId="1727" xr:uid="{218F7634-D412-49D0-B945-BC4B77385B1E}"/>
    <cellStyle name="40% - Ênfase3 3 5 2" xfId="5814" xr:uid="{8C61F006-14D5-40B1-86FB-B65A9636DF11}"/>
    <cellStyle name="40% - Ênfase3 3 5 2 2" xfId="14091" xr:uid="{D57E2029-BB9D-4E87-9899-E8C5CECCA5E0}"/>
    <cellStyle name="40% - Ênfase3 3 5 2 2 2" xfId="30546" xr:uid="{EE2CE503-15C9-41FE-A7DB-7D9CEA5D0147}"/>
    <cellStyle name="40% - Ênfase3 3 5 2 3" xfId="22509" xr:uid="{97D0CCC9-AF38-48B2-B710-1EF5516F4DCC}"/>
    <cellStyle name="40% - Ênfase3 3 5 3" xfId="7814" xr:uid="{7F212D10-4835-467A-B920-9DA209596BB9}"/>
    <cellStyle name="40% - Ênfase3 3 5 3 2" xfId="16091" xr:uid="{FD079F11-ED23-4B39-8207-2581FE67DC8E}"/>
    <cellStyle name="40% - Ênfase3 3 5 3 2 2" xfId="32546" xr:uid="{1DA45C33-B390-4EE9-8C71-7F8A48E24AA9}"/>
    <cellStyle name="40% - Ênfase3 3 5 3 3" xfId="24509" xr:uid="{0C277D16-4585-4B4F-B38F-B6555D4D32C3}"/>
    <cellStyle name="40% - Ênfase3 3 5 4" xfId="3780" xr:uid="{F66B1ED7-702E-4A42-8A7B-9A765DEDF5FF}"/>
    <cellStyle name="40% - Ênfase3 3 5 4 2" xfId="12057" xr:uid="{D06699E7-B1D4-4836-AA00-BB72CD06E94D}"/>
    <cellStyle name="40% - Ênfase3 3 5 4 2 2" xfId="28542" xr:uid="{B5A6C866-CDDF-4385-B7BE-2C5DDF4F30E6}"/>
    <cellStyle name="40% - Ênfase3 3 5 4 3" xfId="20505" xr:uid="{A9E45219-6C38-433F-8F44-8F387B0E1735}"/>
    <cellStyle name="40% - Ênfase3 3 5 5" xfId="10008" xr:uid="{7E616E5F-CCD0-4EEC-BCA8-572735DF5E66}"/>
    <cellStyle name="40% - Ênfase3 3 5 5 2" xfId="26527" xr:uid="{1434111A-39C4-450F-AC63-D6E35D853E87}"/>
    <cellStyle name="40% - Ênfase3 3 5 6" xfId="18489" xr:uid="{B9C459B1-4664-4136-A62B-894FDC3756C3}"/>
    <cellStyle name="40% - Ênfase3 3 6" xfId="4277" xr:uid="{3A7ABD7C-9C1B-443C-AD6B-BF7B4C59EBD4}"/>
    <cellStyle name="40% - Ênfase3 3 6 2" xfId="12554" xr:uid="{B2871BD5-28E1-42B5-8F63-E88560BFD21D}"/>
    <cellStyle name="40% - Ênfase3 3 6 2 2" xfId="29039" xr:uid="{F36E6F10-0A04-46EC-8966-077582170DF1}"/>
    <cellStyle name="40% - Ênfase3 3 6 3" xfId="21002" xr:uid="{13A9B762-13AE-4AED-98CA-852346039561}"/>
    <cellStyle name="40% - Ênfase3 3 7" xfId="6308" xr:uid="{DA211DCF-5C07-46C5-BB46-9F27751A3287}"/>
    <cellStyle name="40% - Ênfase3 3 7 2" xfId="14585" xr:uid="{73DAB05F-D8E4-4125-920F-EEB4D2991F96}"/>
    <cellStyle name="40% - Ênfase3 3 7 2 2" xfId="31040" xr:uid="{65F4246C-3845-4B0C-AE13-2D181E847AE7}"/>
    <cellStyle name="40% - Ênfase3 3 7 3" xfId="23003" xr:uid="{12FDCB02-40D3-4123-A639-FABC2298D850}"/>
    <cellStyle name="40% - Ênfase3 3 8" xfId="2228" xr:uid="{BFC13C04-9252-4218-BCE7-B20B3D06D73B}"/>
    <cellStyle name="40% - Ênfase3 3 8 2" xfId="10505" xr:uid="{1428D6F3-7B36-4D8B-BDC4-26165FD69C24}"/>
    <cellStyle name="40% - Ênfase3 3 8 2 2" xfId="27023" xr:uid="{6E442C76-BD76-4E56-B64F-AA0C776E3668}"/>
    <cellStyle name="40% - Ênfase3 3 8 3" xfId="18986" xr:uid="{D7612FA5-73BD-47A0-94E0-BF3F8DEBB6B9}"/>
    <cellStyle name="40% - Ênfase3 3 9" xfId="8459" xr:uid="{FC472609-BB13-48E5-B5F6-27ADBD6BE982}"/>
    <cellStyle name="40% - Ênfase3 3 9 2" xfId="25008" xr:uid="{44C28001-16AA-425E-A4A1-28FA7458AD10}"/>
    <cellStyle name="40% - Ênfase3 4" xfId="54" xr:uid="{7195DBE1-289B-40D3-A858-A2A3A11B09B0}"/>
    <cellStyle name="40% - Ênfase3 4 10" xfId="16925" xr:uid="{A8BF2299-71FE-43F2-BBE5-4FF7E41DFD12}"/>
    <cellStyle name="40% - Ênfase3 4 2" xfId="96" xr:uid="{5C2F4BFC-96E6-460E-A61E-01F041F08CAE}"/>
    <cellStyle name="40% - Ênfase3 4 2 2" xfId="1193" xr:uid="{75B59503-5C56-4C95-940C-8558165634CA}"/>
    <cellStyle name="40% - Ênfase3 4 2 2 2" xfId="5284" xr:uid="{C19B7DFA-133B-48DF-BBA9-D03B697554D5}"/>
    <cellStyle name="40% - Ênfase3 4 2 2 2 2" xfId="13561" xr:uid="{047EC282-65C1-4CAD-908F-2FE7EC98B961}"/>
    <cellStyle name="40% - Ênfase3 4 2 2 2 2 2" xfId="30041" xr:uid="{D40FDB33-1412-497D-86E7-64D9DC4FD552}"/>
    <cellStyle name="40% - Ênfase3 4 2 2 2 3" xfId="22004" xr:uid="{DEA4F07A-1FC7-4558-A2EF-0BDD78D16625}"/>
    <cellStyle name="40% - Ênfase3 4 2 2 3" xfId="7309" xr:uid="{C0B548EC-1D00-4942-B443-1AAD5396B5D3}"/>
    <cellStyle name="40% - Ênfase3 4 2 2 3 2" xfId="15586" xr:uid="{786EF6AB-28CB-41E2-8D1C-066A97ECD2B2}"/>
    <cellStyle name="40% - Ênfase3 4 2 2 3 2 2" xfId="32041" xr:uid="{265F69B5-962C-4AE2-BC05-7F7E8417682E}"/>
    <cellStyle name="40% - Ênfase3 4 2 2 3 3" xfId="24004" xr:uid="{23A1DCA3-B6E8-41C1-8B28-7C6A80FFF31F}"/>
    <cellStyle name="40% - Ênfase3 4 2 2 4" xfId="3249" xr:uid="{2A3891D1-3A08-4873-AAC7-1123768E1843}"/>
    <cellStyle name="40% - Ênfase3 4 2 2 4 2" xfId="11526" xr:uid="{E81ADC18-6F0D-4144-B7FE-777EE5009E71}"/>
    <cellStyle name="40% - Ênfase3 4 2 2 4 2 2" xfId="28036" xr:uid="{FEF9C939-45F6-4D73-8E22-A5E929408559}"/>
    <cellStyle name="40% - Ênfase3 4 2 2 4 3" xfId="19999" xr:uid="{3649B27C-7315-4134-AB2B-38624F157F0C}"/>
    <cellStyle name="40% - Ênfase3 4 2 2 5" xfId="9477" xr:uid="{14F9739B-14FE-471F-9939-ADCC245FE828}"/>
    <cellStyle name="40% - Ênfase3 4 2 2 5 2" xfId="26021" xr:uid="{2350C9C3-9B7A-4984-909B-C6B3063E9616}"/>
    <cellStyle name="40% - Ênfase3 4 2 2 6" xfId="17982" xr:uid="{EDC61DDB-3630-42F1-B04B-4D53725C5E47}"/>
    <cellStyle name="40% - Ênfase3 4 2 3" xfId="683" xr:uid="{8A456E23-1D23-479F-B750-2412328DB529}"/>
    <cellStyle name="40% - Ênfase3 4 2 3 2" xfId="4788" xr:uid="{F0B4427E-1335-4D8F-9B4D-1C4B1696E852}"/>
    <cellStyle name="40% - Ênfase3 4 2 3 2 2" xfId="13065" xr:uid="{27ED2624-7186-4D46-BCA4-BB0A62507455}"/>
    <cellStyle name="40% - Ênfase3 4 2 3 2 2 2" xfId="29545" xr:uid="{EC927A7F-581F-4894-80AE-DFBDD23A145A}"/>
    <cellStyle name="40% - Ênfase3 4 2 3 2 3" xfId="21508" xr:uid="{EA72E6D5-0F58-40DF-A8BD-524D3D0E3303}"/>
    <cellStyle name="40% - Ênfase3 4 2 3 3" xfId="6813" xr:uid="{B1DD70DF-3A5B-4CDA-88D3-A90738ED86E3}"/>
    <cellStyle name="40% - Ênfase3 4 2 3 3 2" xfId="15090" xr:uid="{60F03CB7-A531-41D1-B43F-63FCE7836B74}"/>
    <cellStyle name="40% - Ênfase3 4 2 3 3 2 2" xfId="31545" xr:uid="{E7B7389C-A529-4298-8149-0E15192476F5}"/>
    <cellStyle name="40% - Ênfase3 4 2 3 3 3" xfId="23508" xr:uid="{65395332-F9ED-49EA-9AA6-30B2792E0E4C}"/>
    <cellStyle name="40% - Ênfase3 4 2 3 4" xfId="2743" xr:uid="{C6277F97-D58F-4E7E-BA13-7516AF8EF0C1}"/>
    <cellStyle name="40% - Ênfase3 4 2 3 4 2" xfId="11020" xr:uid="{3ECDA3F3-8010-4EE7-9F8D-7915697A85F9}"/>
    <cellStyle name="40% - Ênfase3 4 2 3 4 2 2" xfId="27531" xr:uid="{D98CFF5B-8D22-45FB-B7B1-E1932C67A26C}"/>
    <cellStyle name="40% - Ênfase3 4 2 3 4 3" xfId="19494" xr:uid="{9CFB970F-F796-47D8-9B03-F1ACE62CB3C1}"/>
    <cellStyle name="40% - Ênfase3 4 2 3 5" xfId="8972" xr:uid="{F3637A24-1ED7-4B13-A5C6-14F08720D7F1}"/>
    <cellStyle name="40% - Ênfase3 4 2 3 5 2" xfId="25516" xr:uid="{79435824-9F3A-479A-92F3-26E07509F031}"/>
    <cellStyle name="40% - Ênfase3 4 2 3 6" xfId="17474" xr:uid="{DAAFE291-6AF9-4597-96F9-342753E5F074}"/>
    <cellStyle name="40% - Ênfase3 4 2 4" xfId="1734" xr:uid="{99C2DB7D-165A-4F52-9D01-E0A1ADA57D90}"/>
    <cellStyle name="40% - Ênfase3 4 2 4 2" xfId="5821" xr:uid="{D9C6689E-5F8C-4366-A6ED-AEF13BF8EF7E}"/>
    <cellStyle name="40% - Ênfase3 4 2 4 2 2" xfId="14098" xr:uid="{59617966-8C91-430A-9458-BE13A1526D8B}"/>
    <cellStyle name="40% - Ênfase3 4 2 4 2 2 2" xfId="30553" xr:uid="{126A2F6E-4961-42E0-A357-D3218F5CA738}"/>
    <cellStyle name="40% - Ênfase3 4 2 4 2 3" xfId="22516" xr:uid="{EAA7FBA7-7E9C-4541-8098-E6A8DABAD1A5}"/>
    <cellStyle name="40% - Ênfase3 4 2 4 3" xfId="7821" xr:uid="{D92E9B1A-7A20-4826-81A5-1232183EAC28}"/>
    <cellStyle name="40% - Ênfase3 4 2 4 3 2" xfId="16098" xr:uid="{5598BB5A-EC21-43C3-96E8-1481A315E745}"/>
    <cellStyle name="40% - Ênfase3 4 2 4 3 2 2" xfId="32553" xr:uid="{2DC4177C-A68F-4AF8-828E-74039832F783}"/>
    <cellStyle name="40% - Ênfase3 4 2 4 3 3" xfId="24516" xr:uid="{F264C830-6917-4F0E-92C1-0CB75102BD89}"/>
    <cellStyle name="40% - Ênfase3 4 2 4 4" xfId="3787" xr:uid="{20F716B2-94A7-41D2-87D3-2A0532153813}"/>
    <cellStyle name="40% - Ênfase3 4 2 4 4 2" xfId="12064" xr:uid="{6101BE21-128C-4E9A-82DB-5CB3E37573E1}"/>
    <cellStyle name="40% - Ênfase3 4 2 4 4 2 2" xfId="28549" xr:uid="{5EFD9CCB-01B2-42C4-A86C-BA2D47A669FF}"/>
    <cellStyle name="40% - Ênfase3 4 2 4 4 3" xfId="20512" xr:uid="{DA5FACC6-3A9E-4C87-AFAB-97F2E91E77E5}"/>
    <cellStyle name="40% - Ênfase3 4 2 4 5" xfId="10015" xr:uid="{DCECDDB2-8999-41FA-B48E-D4A718A6F309}"/>
    <cellStyle name="40% - Ênfase3 4 2 4 5 2" xfId="26534" xr:uid="{ECD2B624-5717-4C6D-955D-299F0D06B1B5}"/>
    <cellStyle name="40% - Ênfase3 4 2 4 6" xfId="18496" xr:uid="{F97D4250-2C74-43A7-A654-A4510713C7AC}"/>
    <cellStyle name="40% - Ênfase3 4 2 5" xfId="4284" xr:uid="{5D25D2C2-2C13-45E0-AE1E-601453230E69}"/>
    <cellStyle name="40% - Ênfase3 4 2 5 2" xfId="12561" xr:uid="{FFBE2756-D10A-4DB8-B8A1-0D58ABB8EBFC}"/>
    <cellStyle name="40% - Ênfase3 4 2 5 2 2" xfId="29046" xr:uid="{AB9ADD9C-292F-4D7F-86E9-B7A52C4E8D19}"/>
    <cellStyle name="40% - Ênfase3 4 2 5 3" xfId="21009" xr:uid="{F6E3F566-B7F7-471A-AC16-76976597DEE7}"/>
    <cellStyle name="40% - Ênfase3 4 2 6" xfId="6315" xr:uid="{ABC4D92F-E150-40E7-9673-017BB3D367E2}"/>
    <cellStyle name="40% - Ênfase3 4 2 6 2" xfId="14592" xr:uid="{108EEC7A-61C6-4804-89E5-CA91AEC54AB8}"/>
    <cellStyle name="40% - Ênfase3 4 2 6 2 2" xfId="31047" xr:uid="{B6B91BF2-F447-4C08-8CDF-657ADE5EF775}"/>
    <cellStyle name="40% - Ênfase3 4 2 6 3" xfId="23010" xr:uid="{C99C4BF1-3E9F-4E84-95C5-F150A5D02229}"/>
    <cellStyle name="40% - Ênfase3 4 2 7" xfId="2235" xr:uid="{9603230B-515C-4659-B179-E76C8142F94D}"/>
    <cellStyle name="40% - Ênfase3 4 2 7 2" xfId="10512" xr:uid="{A74E4C56-CCD3-48E8-AE52-468FAD5EA8BC}"/>
    <cellStyle name="40% - Ênfase3 4 2 7 2 2" xfId="27030" xr:uid="{596322E3-A525-4FA6-BB41-627D0D0C69C4}"/>
    <cellStyle name="40% - Ênfase3 4 2 7 3" xfId="18993" xr:uid="{EFA1B0E8-0952-4C58-8B79-E87A8F6C03AC}"/>
    <cellStyle name="40% - Ênfase3 4 2 8" xfId="8466" xr:uid="{CFA0F152-A6C7-456E-8057-C24A8A536E4E}"/>
    <cellStyle name="40% - Ênfase3 4 2 8 2" xfId="25015" xr:uid="{619A6002-C8E8-4260-B89D-54EF0507783F}"/>
    <cellStyle name="40% - Ênfase3 4 2 9" xfId="16964" xr:uid="{F18B440D-A614-4706-BB9C-F8AE30FFE03B}"/>
    <cellStyle name="40% - Ênfase3 4 3" xfId="1153" xr:uid="{64EF2B37-E535-4E59-9B75-31AD243F885F}"/>
    <cellStyle name="40% - Ênfase3 4 3 2" xfId="5245" xr:uid="{322AC4C0-FA5D-420A-B02C-D4C7D021C50E}"/>
    <cellStyle name="40% - Ênfase3 4 3 2 2" xfId="13522" xr:uid="{132C89C5-A182-4F03-83A1-9B9EF579F293}"/>
    <cellStyle name="40% - Ênfase3 4 3 2 2 2" xfId="30002" xr:uid="{152094BF-1B19-467E-AE90-183ED829818B}"/>
    <cellStyle name="40% - Ênfase3 4 3 2 3" xfId="21965" xr:uid="{13430AA1-FB33-4445-958E-7B3725748522}"/>
    <cellStyle name="40% - Ênfase3 4 3 3" xfId="7270" xr:uid="{6090CA8E-9C87-419F-A5B8-9050F221ACA9}"/>
    <cellStyle name="40% - Ênfase3 4 3 3 2" xfId="15547" xr:uid="{98E84591-00AE-4F48-B159-5A797DA2E8F1}"/>
    <cellStyle name="40% - Ênfase3 4 3 3 2 2" xfId="32002" xr:uid="{3691C1A7-E1A6-4EED-B58A-9426857545DE}"/>
    <cellStyle name="40% - Ênfase3 4 3 3 3" xfId="23965" xr:uid="{850670BD-ED66-4CB7-8A79-0838B79B567D}"/>
    <cellStyle name="40% - Ênfase3 4 3 4" xfId="3210" xr:uid="{2A3B338A-617E-4973-896F-FB7FC75EA9D7}"/>
    <cellStyle name="40% - Ênfase3 4 3 4 2" xfId="11487" xr:uid="{FD1ABA03-D636-4B89-B705-05E1B5D9137F}"/>
    <cellStyle name="40% - Ênfase3 4 3 4 2 2" xfId="27997" xr:uid="{72AD670E-6CAD-4CF7-8A3D-05C7A0B93704}"/>
    <cellStyle name="40% - Ênfase3 4 3 4 3" xfId="19960" xr:uid="{C1B74FA3-C655-4BD4-BC0D-4734313E9E75}"/>
    <cellStyle name="40% - Ênfase3 4 3 5" xfId="9438" xr:uid="{31F74514-A882-4F68-B507-96DF918C84E2}"/>
    <cellStyle name="40% - Ênfase3 4 3 5 2" xfId="25982" xr:uid="{491245BA-F2BE-4B4A-B988-6303B76AE39B}"/>
    <cellStyle name="40% - Ênfase3 4 3 6" xfId="17942" xr:uid="{2C576729-DDEC-453A-8AAC-1F7D574B0DCA}"/>
    <cellStyle name="40% - Ênfase3 4 4" xfId="644" xr:uid="{889EFEDA-8CD5-4A94-AEDA-A8FA1EC0486A}"/>
    <cellStyle name="40% - Ênfase3 4 4 2" xfId="4750" xr:uid="{05CA53BB-C751-4842-BDDB-6FCD7AAA9BF7}"/>
    <cellStyle name="40% - Ênfase3 4 4 2 2" xfId="13027" xr:uid="{62ACEDBA-6401-4998-B919-098DCEA935B2}"/>
    <cellStyle name="40% - Ênfase3 4 4 2 2 2" xfId="29507" xr:uid="{7567189B-112E-4A5D-B110-53B1FE911790}"/>
    <cellStyle name="40% - Ênfase3 4 4 2 3" xfId="21470" xr:uid="{355E2B3B-E5B0-4D5F-A218-96F4C12345A4}"/>
    <cellStyle name="40% - Ênfase3 4 4 3" xfId="6775" xr:uid="{198A3469-401F-4299-A9D0-9FE2174E79BA}"/>
    <cellStyle name="40% - Ênfase3 4 4 3 2" xfId="15052" xr:uid="{410D9F65-3C74-48C9-93DF-C72FB53AC167}"/>
    <cellStyle name="40% - Ênfase3 4 4 3 2 2" xfId="31507" xr:uid="{B90986E0-FFDF-4009-AE1D-2A4D0B2ED228}"/>
    <cellStyle name="40% - Ênfase3 4 4 3 3" xfId="23470" xr:uid="{EE71F6EB-B123-490C-BE51-BE1DA8B104EB}"/>
    <cellStyle name="40% - Ênfase3 4 4 4" xfId="2705" xr:uid="{2C797B2E-E4C7-429D-B38C-3E835E253099}"/>
    <cellStyle name="40% - Ênfase3 4 4 4 2" xfId="10982" xr:uid="{4BDF1CDE-C614-4EDE-81D4-D4153991BF4E}"/>
    <cellStyle name="40% - Ênfase3 4 4 4 2 2" xfId="27493" xr:uid="{8FB49B1A-CEDE-4380-9F0A-626A0685853C}"/>
    <cellStyle name="40% - Ênfase3 4 4 4 3" xfId="19456" xr:uid="{FB6E5474-8ECA-4F7D-BE0A-B6D9B9DF5AE2}"/>
    <cellStyle name="40% - Ênfase3 4 4 5" xfId="8934" xr:uid="{3EEC866D-8ACE-41A6-9009-3D6D5045114A}"/>
    <cellStyle name="40% - Ênfase3 4 4 5 2" xfId="25478" xr:uid="{93769AEB-7393-467E-9134-6A559D539FB6}"/>
    <cellStyle name="40% - Ênfase3 4 4 6" xfId="17435" xr:uid="{E14E468A-C5B5-4EC6-A6D0-9AA1851AAD09}"/>
    <cellStyle name="40% - Ênfase3 4 5" xfId="1696" xr:uid="{5A9957E4-D45C-42F3-95FA-76D1F47CCB7A}"/>
    <cellStyle name="40% - Ênfase3 4 5 2" xfId="5783" xr:uid="{E6F76220-97C8-4BC2-AAF1-E2AE0A7CB06C}"/>
    <cellStyle name="40% - Ênfase3 4 5 2 2" xfId="14060" xr:uid="{57126FE8-ADF0-4D16-A48E-180116B9560A}"/>
    <cellStyle name="40% - Ênfase3 4 5 2 2 2" xfId="30515" xr:uid="{C861B395-00AB-4394-B5DC-F0EC16A363D3}"/>
    <cellStyle name="40% - Ênfase3 4 5 2 3" xfId="22478" xr:uid="{77CEE9C5-283C-4097-A771-0EE88F777ED8}"/>
    <cellStyle name="40% - Ênfase3 4 5 3" xfId="7783" xr:uid="{6FF1D634-C71F-4A3C-BA2F-5FB58DFA3462}"/>
    <cellStyle name="40% - Ênfase3 4 5 3 2" xfId="16060" xr:uid="{17C0504F-C57F-44E2-81B7-4879F4947C83}"/>
    <cellStyle name="40% - Ênfase3 4 5 3 2 2" xfId="32515" xr:uid="{E1045359-7A98-405C-811E-490B53E06268}"/>
    <cellStyle name="40% - Ênfase3 4 5 3 3" xfId="24478" xr:uid="{3E707DE5-1C84-4FEF-8BF9-2B792DF9CFC6}"/>
    <cellStyle name="40% - Ênfase3 4 5 4" xfId="3749" xr:uid="{966419B3-C0CC-46C9-A951-BA4F7D2EF9F5}"/>
    <cellStyle name="40% - Ênfase3 4 5 4 2" xfId="12026" xr:uid="{DBC93B70-EF76-4E84-A8D1-DE6D7862F6EE}"/>
    <cellStyle name="40% - Ênfase3 4 5 4 2 2" xfId="28511" xr:uid="{282F87D6-E846-4C6E-9D78-893DF91A027C}"/>
    <cellStyle name="40% - Ênfase3 4 5 4 3" xfId="20474" xr:uid="{BA2CD386-AC06-4E0B-ACA3-361A64E27762}"/>
    <cellStyle name="40% - Ênfase3 4 5 5" xfId="9977" xr:uid="{D749799E-4BBD-4326-91AB-FA50F10B2E1A}"/>
    <cellStyle name="40% - Ênfase3 4 5 5 2" xfId="26496" xr:uid="{D4D415B1-C885-415C-8C0E-A90E046F0494}"/>
    <cellStyle name="40% - Ênfase3 4 5 6" xfId="18458" xr:uid="{EA3AB95A-2C86-49C4-918C-B5EF8B2BF8A9}"/>
    <cellStyle name="40% - Ênfase3 4 6" xfId="4246" xr:uid="{DA676C1E-0203-40BB-A954-2684DD432933}"/>
    <cellStyle name="40% - Ênfase3 4 6 2" xfId="12523" xr:uid="{2B2BA3DB-6503-4A8B-A25E-D5B88C7474C0}"/>
    <cellStyle name="40% - Ênfase3 4 6 2 2" xfId="29008" xr:uid="{9209ED95-F03C-4D81-8DA2-7E2D60780CAD}"/>
    <cellStyle name="40% - Ênfase3 4 6 3" xfId="20971" xr:uid="{84E5A9A9-53D3-4DE0-9E76-3D9467818426}"/>
    <cellStyle name="40% - Ênfase3 4 7" xfId="6277" xr:uid="{210882EF-C678-4EFA-8728-D828551456AC}"/>
    <cellStyle name="40% - Ênfase3 4 7 2" xfId="14554" xr:uid="{3195C63C-5DA0-41F9-B371-823CB28841D2}"/>
    <cellStyle name="40% - Ênfase3 4 7 2 2" xfId="31009" xr:uid="{A3A82F47-670E-4C47-AD46-43BC607EE772}"/>
    <cellStyle name="40% - Ênfase3 4 7 3" xfId="22972" xr:uid="{ADCAA0D1-E11C-4C22-AE9B-DC843FED1047}"/>
    <cellStyle name="40% - Ênfase3 4 8" xfId="2196" xr:uid="{C64F1432-0D4D-4385-AB24-4CBD568FB9D2}"/>
    <cellStyle name="40% - Ênfase3 4 8 2" xfId="10473" xr:uid="{9975F114-3C1F-412B-85A3-7EE99753FFDC}"/>
    <cellStyle name="40% - Ênfase3 4 8 2 2" xfId="26992" xr:uid="{34B5A34B-333E-46CA-80B8-877F8E75F9A0}"/>
    <cellStyle name="40% - Ênfase3 4 8 3" xfId="18955" xr:uid="{7988BC30-68AA-457A-96C7-CC53211C3EDF}"/>
    <cellStyle name="40% - Ênfase3 4 9" xfId="8428" xr:uid="{4AF381AA-A4C2-47F8-9A7B-C6FEEB40D1C4}"/>
    <cellStyle name="40% - Ênfase3 4 9 2" xfId="24977" xr:uid="{A5C75C07-4E93-47B5-8EC3-B01B71BFC319}"/>
    <cellStyle name="40% - Ênfase3 5" xfId="98" xr:uid="{3A3844CD-A01C-4D90-A32B-26DB2A652EFA}"/>
    <cellStyle name="40% - Ênfase3 5 10" xfId="16966" xr:uid="{7BF5F765-2C19-47F2-9CBD-3E4BD916384F}"/>
    <cellStyle name="40% - Ênfase3 5 2" xfId="102" xr:uid="{C90E4621-5783-472D-99B0-E179692508FE}"/>
    <cellStyle name="40% - Ênfase3 5 2 2" xfId="1199" xr:uid="{D0521396-D3B2-4456-9AB1-8237D0ADA469}"/>
    <cellStyle name="40% - Ênfase3 5 2 2 2" xfId="5290" xr:uid="{998BF396-3A84-405B-80CC-40D9B51E767D}"/>
    <cellStyle name="40% - Ênfase3 5 2 2 2 2" xfId="13567" xr:uid="{BF8DE046-34D1-4E79-8A5C-227C074C0313}"/>
    <cellStyle name="40% - Ênfase3 5 2 2 2 2 2" xfId="30047" xr:uid="{A6F6809A-6366-402C-AF1A-BE64C97E2711}"/>
    <cellStyle name="40% - Ênfase3 5 2 2 2 3" xfId="22010" xr:uid="{D9991CDC-A41F-4D0D-B8EB-097058A061CA}"/>
    <cellStyle name="40% - Ênfase3 5 2 2 3" xfId="7315" xr:uid="{00E05799-1A3E-4B7F-BECF-62CFAD7A434F}"/>
    <cellStyle name="40% - Ênfase3 5 2 2 3 2" xfId="15592" xr:uid="{58339575-B7F7-446F-9EC1-298C5EFDBC63}"/>
    <cellStyle name="40% - Ênfase3 5 2 2 3 2 2" xfId="32047" xr:uid="{E40D367C-5268-49C6-B35F-3D3FC32EF69C}"/>
    <cellStyle name="40% - Ênfase3 5 2 2 3 3" xfId="24010" xr:uid="{FE86EF33-F370-4F57-A4A2-57EA0999B83F}"/>
    <cellStyle name="40% - Ênfase3 5 2 2 4" xfId="3255" xr:uid="{4A2DBCC1-BB30-479B-AA21-C03504D06DB8}"/>
    <cellStyle name="40% - Ênfase3 5 2 2 4 2" xfId="11532" xr:uid="{8D37AD94-0798-42D9-ACEC-FC58F524ABE6}"/>
    <cellStyle name="40% - Ênfase3 5 2 2 4 2 2" xfId="28042" xr:uid="{8E172B6C-18EB-4C84-B5E3-D6F0A92DEE58}"/>
    <cellStyle name="40% - Ênfase3 5 2 2 4 3" xfId="20005" xr:uid="{A03FB4C3-661F-4B58-ACAF-88EFC81976CE}"/>
    <cellStyle name="40% - Ênfase3 5 2 2 5" xfId="9483" xr:uid="{D96F8736-29D5-4ECF-BE3A-93FF5E0AEBDF}"/>
    <cellStyle name="40% - Ênfase3 5 2 2 5 2" xfId="26027" xr:uid="{0E363F84-DB3B-45D3-A104-1CE56C339C21}"/>
    <cellStyle name="40% - Ênfase3 5 2 2 6" xfId="17988" xr:uid="{6252BA67-1685-4352-B32A-9A5E325991DB}"/>
    <cellStyle name="40% - Ênfase3 5 2 3" xfId="689" xr:uid="{DEB0CD01-A553-4BFC-A52B-264911B2787A}"/>
    <cellStyle name="40% - Ênfase3 5 2 3 2" xfId="4794" xr:uid="{927C673A-AA4C-4408-A0BF-4063B3227366}"/>
    <cellStyle name="40% - Ênfase3 5 2 3 2 2" xfId="13071" xr:uid="{8F7B639D-5840-43D1-9E80-4B6DB5BA00EE}"/>
    <cellStyle name="40% - Ênfase3 5 2 3 2 2 2" xfId="29551" xr:uid="{EC899600-3C46-4DE6-8D44-461650A70139}"/>
    <cellStyle name="40% - Ênfase3 5 2 3 2 3" xfId="21514" xr:uid="{DC11636A-FE51-4272-B4B8-88E4F12E8C71}"/>
    <cellStyle name="40% - Ênfase3 5 2 3 3" xfId="6819" xr:uid="{D7A2F8F1-040D-43BF-BB08-6711D818A1B4}"/>
    <cellStyle name="40% - Ênfase3 5 2 3 3 2" xfId="15096" xr:uid="{9ACEDDFE-96DD-4F38-88F3-A9AC42B1CD93}"/>
    <cellStyle name="40% - Ênfase3 5 2 3 3 2 2" xfId="31551" xr:uid="{1131C1C5-EC32-4B7C-812B-C3DDC07E911D}"/>
    <cellStyle name="40% - Ênfase3 5 2 3 3 3" xfId="23514" xr:uid="{4DE208A4-4FAA-44D1-B4BB-3F78C0914142}"/>
    <cellStyle name="40% - Ênfase3 5 2 3 4" xfId="2749" xr:uid="{198EA821-A350-4A8B-9908-FB64C90E060B}"/>
    <cellStyle name="40% - Ênfase3 5 2 3 4 2" xfId="11026" xr:uid="{A0A2D376-4C3F-47E1-B493-B1BEFEB5A4F5}"/>
    <cellStyle name="40% - Ênfase3 5 2 3 4 2 2" xfId="27537" xr:uid="{AB3981DF-E4A8-4B4D-954F-D94D615BE462}"/>
    <cellStyle name="40% - Ênfase3 5 2 3 4 3" xfId="19500" xr:uid="{1B2E39F4-837E-499D-BB86-E285E546E31D}"/>
    <cellStyle name="40% - Ênfase3 5 2 3 5" xfId="8978" xr:uid="{8B4A169F-35E0-4B88-93D8-1EE1176E1217}"/>
    <cellStyle name="40% - Ênfase3 5 2 3 5 2" xfId="25522" xr:uid="{55F9D24E-442F-4B61-B9D6-24F3C0C00F1D}"/>
    <cellStyle name="40% - Ênfase3 5 2 3 6" xfId="17480" xr:uid="{26D62233-5077-497F-9A83-33A59B128A1B}"/>
    <cellStyle name="40% - Ênfase3 5 2 4" xfId="1740" xr:uid="{767F0F23-28DC-47D4-A405-79A88866D8F2}"/>
    <cellStyle name="40% - Ênfase3 5 2 4 2" xfId="5827" xr:uid="{0F5B31FA-553F-496A-B132-CDCEBBCAE02D}"/>
    <cellStyle name="40% - Ênfase3 5 2 4 2 2" xfId="14104" xr:uid="{2A7467A6-D9AC-4768-822D-F79E706F3A33}"/>
    <cellStyle name="40% - Ênfase3 5 2 4 2 2 2" xfId="30559" xr:uid="{6562CA4C-A0AB-44B8-B853-D2D968362C92}"/>
    <cellStyle name="40% - Ênfase3 5 2 4 2 3" xfId="22522" xr:uid="{7ED2F042-8787-4E2E-BA7B-C907CEBFB398}"/>
    <cellStyle name="40% - Ênfase3 5 2 4 3" xfId="7827" xr:uid="{7A6FC541-5256-4E67-8426-3EAF72E2E36D}"/>
    <cellStyle name="40% - Ênfase3 5 2 4 3 2" xfId="16104" xr:uid="{3F810C49-3DF0-4631-A6E5-3DF65844E1B6}"/>
    <cellStyle name="40% - Ênfase3 5 2 4 3 2 2" xfId="32559" xr:uid="{E3E2E967-EDAC-41D4-A743-A00F5BD0924A}"/>
    <cellStyle name="40% - Ênfase3 5 2 4 3 3" xfId="24522" xr:uid="{780B86DE-03AC-49CC-A9C3-2FE44E7AAB48}"/>
    <cellStyle name="40% - Ênfase3 5 2 4 4" xfId="3793" xr:uid="{63950359-2406-4387-872B-703DACA6FDEE}"/>
    <cellStyle name="40% - Ênfase3 5 2 4 4 2" xfId="12070" xr:uid="{2DC9763D-CB6F-4F62-9A07-372C4C070A36}"/>
    <cellStyle name="40% - Ênfase3 5 2 4 4 2 2" xfId="28555" xr:uid="{B54DF8E2-884B-4D3B-82A0-EB4922FCB421}"/>
    <cellStyle name="40% - Ênfase3 5 2 4 4 3" xfId="20518" xr:uid="{96099BA2-D563-4BDC-8F8F-5726E69AE61A}"/>
    <cellStyle name="40% - Ênfase3 5 2 4 5" xfId="10021" xr:uid="{4659BDAC-AA05-44CE-9E5C-5C7EC7CFF9A7}"/>
    <cellStyle name="40% - Ênfase3 5 2 4 5 2" xfId="26540" xr:uid="{DB8DFC5E-5872-4E79-BFA3-22991045090F}"/>
    <cellStyle name="40% - Ênfase3 5 2 4 6" xfId="18502" xr:uid="{8CCC0FCF-9826-4D4E-8CCD-6687A32FF136}"/>
    <cellStyle name="40% - Ênfase3 5 2 5" xfId="4290" xr:uid="{22A192C3-4725-4FDA-896D-00CFF038FC12}"/>
    <cellStyle name="40% - Ênfase3 5 2 5 2" xfId="12567" xr:uid="{B0894A32-3F18-44FF-8F1D-3B0D188F3DFD}"/>
    <cellStyle name="40% - Ênfase3 5 2 5 2 2" xfId="29052" xr:uid="{518D2595-6B55-490D-9579-BE670AEBDD31}"/>
    <cellStyle name="40% - Ênfase3 5 2 5 3" xfId="21015" xr:uid="{67D1160A-A68F-4F4B-88AB-35C5C8B0CED6}"/>
    <cellStyle name="40% - Ênfase3 5 2 6" xfId="6321" xr:uid="{A3E66FB4-9444-4484-8CD8-D45BD4EFC80E}"/>
    <cellStyle name="40% - Ênfase3 5 2 6 2" xfId="14598" xr:uid="{1859E1A4-38BF-4226-94A3-D7D5290F459C}"/>
    <cellStyle name="40% - Ênfase3 5 2 6 2 2" xfId="31053" xr:uid="{F8F63937-E19C-4E21-B29C-02BD2B5FBCB6}"/>
    <cellStyle name="40% - Ênfase3 5 2 6 3" xfId="23016" xr:uid="{B4B8E19B-F209-40C2-A7D7-450A99F3DE9A}"/>
    <cellStyle name="40% - Ênfase3 5 2 7" xfId="2241" xr:uid="{BB69D49E-F847-47E4-B003-8563D2CAADAF}"/>
    <cellStyle name="40% - Ênfase3 5 2 7 2" xfId="10518" xr:uid="{97B9637C-9CCD-4000-AA90-8108087882F0}"/>
    <cellStyle name="40% - Ênfase3 5 2 7 2 2" xfId="27036" xr:uid="{59C6554E-720F-4483-8701-DC312C68CF8B}"/>
    <cellStyle name="40% - Ênfase3 5 2 7 3" xfId="18999" xr:uid="{D88281E4-6BB9-4798-985E-C52970D05884}"/>
    <cellStyle name="40% - Ênfase3 5 2 8" xfId="8472" xr:uid="{95316E90-E1E8-4603-9221-9E8FE3B1D0E1}"/>
    <cellStyle name="40% - Ênfase3 5 2 8 2" xfId="25021" xr:uid="{AB7FC857-9B75-4CBA-A51D-EEA67DB1ABCF}"/>
    <cellStyle name="40% - Ênfase3 5 2 9" xfId="16970" xr:uid="{A6C4D33E-3498-4E45-9AFB-B0AC2057F9C9}"/>
    <cellStyle name="40% - Ênfase3 5 3" xfId="1195" xr:uid="{149B55FA-C908-4E26-97A6-785075338F84}"/>
    <cellStyle name="40% - Ênfase3 5 3 2" xfId="5286" xr:uid="{03C52DFD-E295-47E8-B28F-EC5E9B7821F4}"/>
    <cellStyle name="40% - Ênfase3 5 3 2 2" xfId="13563" xr:uid="{4E729F64-7566-41E4-BFE2-CD8D2F4A9DEC}"/>
    <cellStyle name="40% - Ênfase3 5 3 2 2 2" xfId="30043" xr:uid="{E3202462-7C2E-4BB9-8896-B255715FD11D}"/>
    <cellStyle name="40% - Ênfase3 5 3 2 3" xfId="22006" xr:uid="{FAD68BE8-0642-41DD-9193-00000ABA9573}"/>
    <cellStyle name="40% - Ênfase3 5 3 3" xfId="7311" xr:uid="{5F7FAB22-F961-4470-A0A0-026079DB509A}"/>
    <cellStyle name="40% - Ênfase3 5 3 3 2" xfId="15588" xr:uid="{3992D65C-3F5D-4E03-A551-052EE992F9E1}"/>
    <cellStyle name="40% - Ênfase3 5 3 3 2 2" xfId="32043" xr:uid="{E3BB0B32-D938-4C22-9C1B-146E2566879C}"/>
    <cellStyle name="40% - Ênfase3 5 3 3 3" xfId="24006" xr:uid="{C8FBC1EF-AC7F-4471-A2A0-45F8382448C3}"/>
    <cellStyle name="40% - Ênfase3 5 3 4" xfId="3251" xr:uid="{EDC252B0-F676-4523-8FEC-3A92EDDC0382}"/>
    <cellStyle name="40% - Ênfase3 5 3 4 2" xfId="11528" xr:uid="{B397F018-EBF8-480B-B62D-17AEE53B8504}"/>
    <cellStyle name="40% - Ênfase3 5 3 4 2 2" xfId="28038" xr:uid="{A1062233-2B7A-4227-8F2D-A6127391C232}"/>
    <cellStyle name="40% - Ênfase3 5 3 4 3" xfId="20001" xr:uid="{752DB06D-8F89-4B2D-B2E3-8A2B484C3401}"/>
    <cellStyle name="40% - Ênfase3 5 3 5" xfId="9479" xr:uid="{BEADAA89-915F-4622-8B13-F349AACA99AB}"/>
    <cellStyle name="40% - Ênfase3 5 3 5 2" xfId="26023" xr:uid="{4CB61967-552C-4963-B314-75F5E8A30291}"/>
    <cellStyle name="40% - Ênfase3 5 3 6" xfId="17984" xr:uid="{5384ADA4-648F-4990-94DF-08C9D830A89D}"/>
    <cellStyle name="40% - Ênfase3 5 4" xfId="685" xr:uid="{4DB35430-BA8C-4161-93FD-1B471E9610C5}"/>
    <cellStyle name="40% - Ênfase3 5 4 2" xfId="4790" xr:uid="{EA1D53C8-2042-421B-8670-2904195D60F1}"/>
    <cellStyle name="40% - Ênfase3 5 4 2 2" xfId="13067" xr:uid="{E6651FAB-FF51-4792-B0A3-3A6FAD2C11DD}"/>
    <cellStyle name="40% - Ênfase3 5 4 2 2 2" xfId="29547" xr:uid="{E4975B71-57A9-48E0-80C3-A8AC107ED86E}"/>
    <cellStyle name="40% - Ênfase3 5 4 2 3" xfId="21510" xr:uid="{A9AD7609-9D4F-439F-BF38-A69F0B71CBAD}"/>
    <cellStyle name="40% - Ênfase3 5 4 3" xfId="6815" xr:uid="{8CFFF2BD-366A-444F-82AF-8CCD4F7BFBD7}"/>
    <cellStyle name="40% - Ênfase3 5 4 3 2" xfId="15092" xr:uid="{E0078CEF-2C51-4BE9-A0EE-B0307C1BF052}"/>
    <cellStyle name="40% - Ênfase3 5 4 3 2 2" xfId="31547" xr:uid="{4E303539-4084-410A-9C83-DC97587E494F}"/>
    <cellStyle name="40% - Ênfase3 5 4 3 3" xfId="23510" xr:uid="{F2F3E2E6-6606-46DC-A2C8-BB8CF1E64265}"/>
    <cellStyle name="40% - Ênfase3 5 4 4" xfId="2745" xr:uid="{9979359B-1136-4875-B581-9163804725C5}"/>
    <cellStyle name="40% - Ênfase3 5 4 4 2" xfId="11022" xr:uid="{2FE906BC-B8CC-41C9-9AD8-DD00E5929E6D}"/>
    <cellStyle name="40% - Ênfase3 5 4 4 2 2" xfId="27533" xr:uid="{B14B0322-9C66-45CC-9945-08231AAF6B00}"/>
    <cellStyle name="40% - Ênfase3 5 4 4 3" xfId="19496" xr:uid="{1021B43B-F416-4C18-B436-9A90E675BF62}"/>
    <cellStyle name="40% - Ênfase3 5 4 5" xfId="8974" xr:uid="{0604CABC-0623-4DB7-90FA-E3CBCB11BD0D}"/>
    <cellStyle name="40% - Ênfase3 5 4 5 2" xfId="25518" xr:uid="{CC49BBA9-E659-45B1-8C50-6A4FFD37A406}"/>
    <cellStyle name="40% - Ênfase3 5 4 6" xfId="17476" xr:uid="{08620BB6-C2FC-4B0B-B669-AF190FFE491C}"/>
    <cellStyle name="40% - Ênfase3 5 5" xfId="1736" xr:uid="{19199B18-ED45-4F35-8495-C100CB53E467}"/>
    <cellStyle name="40% - Ênfase3 5 5 2" xfId="5823" xr:uid="{BB9ACEA3-033C-41F4-9F66-0C0E0DFA1942}"/>
    <cellStyle name="40% - Ênfase3 5 5 2 2" xfId="14100" xr:uid="{9F9D3825-0D17-4006-928D-710BF221A7A2}"/>
    <cellStyle name="40% - Ênfase3 5 5 2 2 2" xfId="30555" xr:uid="{A76541A6-82B6-4F82-81BD-907A3226DCC8}"/>
    <cellStyle name="40% - Ênfase3 5 5 2 3" xfId="22518" xr:uid="{C54782C2-4AEA-4907-BC83-9E2C6EE54B04}"/>
    <cellStyle name="40% - Ênfase3 5 5 3" xfId="7823" xr:uid="{6D55F04E-2119-49A4-B52F-7A2934B762DE}"/>
    <cellStyle name="40% - Ênfase3 5 5 3 2" xfId="16100" xr:uid="{FBFC7E4A-8613-4932-909A-0FD54BA05198}"/>
    <cellStyle name="40% - Ênfase3 5 5 3 2 2" xfId="32555" xr:uid="{5696F22F-5B22-4240-868B-6AE18FF1BE5D}"/>
    <cellStyle name="40% - Ênfase3 5 5 3 3" xfId="24518" xr:uid="{DE1B3F72-5112-4353-8248-F9C05673B33F}"/>
    <cellStyle name="40% - Ênfase3 5 5 4" xfId="3789" xr:uid="{76DABC9C-4C8B-43B2-B36B-ACFFA700794D}"/>
    <cellStyle name="40% - Ênfase3 5 5 4 2" xfId="12066" xr:uid="{26CD6779-5A84-4DFD-A086-1B8106BFE8A2}"/>
    <cellStyle name="40% - Ênfase3 5 5 4 2 2" xfId="28551" xr:uid="{A7447A2B-6B22-4B6F-AD56-3F03465FFAD7}"/>
    <cellStyle name="40% - Ênfase3 5 5 4 3" xfId="20514" xr:uid="{BBA732F2-1442-4D01-A195-138D51DD1244}"/>
    <cellStyle name="40% - Ênfase3 5 5 5" xfId="10017" xr:uid="{E2072788-B1C8-4D0B-BC8B-DE586120342F}"/>
    <cellStyle name="40% - Ênfase3 5 5 5 2" xfId="26536" xr:uid="{A542E365-5095-449B-BF15-ED7CB3117CC0}"/>
    <cellStyle name="40% - Ênfase3 5 5 6" xfId="18498" xr:uid="{450A2988-8E99-4AEE-9F3B-E214C5B7DA56}"/>
    <cellStyle name="40% - Ênfase3 5 6" xfId="4286" xr:uid="{F0572245-DB51-47F9-8ABC-34D0DEA26590}"/>
    <cellStyle name="40% - Ênfase3 5 6 2" xfId="12563" xr:uid="{70A879E0-5032-4B2F-AF57-642DE1F12AED}"/>
    <cellStyle name="40% - Ênfase3 5 6 2 2" xfId="29048" xr:uid="{2853F22F-FDFE-48C0-A957-42E82B00D9F8}"/>
    <cellStyle name="40% - Ênfase3 5 6 3" xfId="21011" xr:uid="{D7405B0C-1F72-4D12-B337-96BAC67A7DA5}"/>
    <cellStyle name="40% - Ênfase3 5 7" xfId="6317" xr:uid="{117A7C96-7C6C-4C67-B138-EAEC1AAA7D97}"/>
    <cellStyle name="40% - Ênfase3 5 7 2" xfId="14594" xr:uid="{1B70ED16-20B1-4CF8-B45D-B30ECC4AD7FB}"/>
    <cellStyle name="40% - Ênfase3 5 7 2 2" xfId="31049" xr:uid="{F240E574-64A2-4B6D-A89C-5C4926D2463A}"/>
    <cellStyle name="40% - Ênfase3 5 7 3" xfId="23012" xr:uid="{B093B340-293A-4F32-AE52-0790B3E1F1BE}"/>
    <cellStyle name="40% - Ênfase3 5 8" xfId="2237" xr:uid="{989DD49A-3B26-433A-9E99-68F9AA541D5E}"/>
    <cellStyle name="40% - Ênfase3 5 8 2" xfId="10514" xr:uid="{DA10C150-AF0B-4AA7-9628-5D4A8BFC81A1}"/>
    <cellStyle name="40% - Ênfase3 5 8 2 2" xfId="27032" xr:uid="{92F7E87C-DB44-4ED8-B8BC-4F63480C37F7}"/>
    <cellStyle name="40% - Ênfase3 5 8 3" xfId="18995" xr:uid="{0DEB01A8-B0DD-48FA-BE4D-19686509782B}"/>
    <cellStyle name="40% - Ênfase3 5 9" xfId="8468" xr:uid="{6DECAFBF-655F-43E7-8965-9958E9340B34}"/>
    <cellStyle name="40% - Ênfase3 5 9 2" xfId="25017" xr:uid="{B7C493C5-599D-4D0B-AFB1-008EE4202EDB}"/>
    <cellStyle name="40% - Ênfase3 6" xfId="409" xr:uid="{65F9597C-EBEC-4D89-97B8-930E89356B0E}"/>
    <cellStyle name="40% - Ênfase3 6 10" xfId="17255" xr:uid="{91192A52-7723-4851-A2BB-A19931B0418E}"/>
    <cellStyle name="40% - Ênfase3 6 2" xfId="411" xr:uid="{A0E5455B-609C-49B2-A5D0-B7AFC73419D4}"/>
    <cellStyle name="40% - Ênfase3 6 2 2" xfId="1486" xr:uid="{FBB710F5-7C31-4262-A67E-1F22958692A0}"/>
    <cellStyle name="40% - Ênfase3 6 2 2 2" xfId="5576" xr:uid="{0A566398-127C-48BB-90B4-363201DB7938}"/>
    <cellStyle name="40% - Ênfase3 6 2 2 2 2" xfId="13853" xr:uid="{347A3FB9-07EA-4D29-A490-405358BFC6DA}"/>
    <cellStyle name="40% - Ênfase3 6 2 2 2 2 2" xfId="30332" xr:uid="{DCEEB83A-330E-4BF6-8352-1FA793014C15}"/>
    <cellStyle name="40% - Ênfase3 6 2 2 2 3" xfId="22295" xr:uid="{2CBA3D6C-27C0-476A-951D-0769BC2F3F2D}"/>
    <cellStyle name="40% - Ênfase3 6 2 2 3" xfId="7600" xr:uid="{1FFDA124-95DA-43C7-B8DF-64F89A689CD5}"/>
    <cellStyle name="40% - Ênfase3 6 2 2 3 2" xfId="15877" xr:uid="{2916F8F8-F5E6-41C4-8E21-8FBCCFD4A180}"/>
    <cellStyle name="40% - Ênfase3 6 2 2 3 2 2" xfId="32332" xr:uid="{AF79DC6F-FF43-476D-8B4B-2C157D7A1F14}"/>
    <cellStyle name="40% - Ênfase3 6 2 2 3 3" xfId="24295" xr:uid="{05FB12B1-BAAC-4BC7-A6B8-3A19C70E342B}"/>
    <cellStyle name="40% - Ênfase3 6 2 2 4" xfId="3542" xr:uid="{A518C930-E072-4EAE-92E2-5EA79CE18148}"/>
    <cellStyle name="40% - Ênfase3 6 2 2 4 2" xfId="11819" xr:uid="{2E07E18A-53A2-40C3-9B91-0A95511CF25B}"/>
    <cellStyle name="40% - Ênfase3 6 2 2 4 2 2" xfId="28328" xr:uid="{2350D907-85D7-4966-B64F-708A024A2920}"/>
    <cellStyle name="40% - Ênfase3 6 2 2 4 3" xfId="20291" xr:uid="{1A09F966-4A6E-4B30-ACAC-A221EF1759B2}"/>
    <cellStyle name="40% - Ênfase3 6 2 2 5" xfId="9770" xr:uid="{D2C6F2D3-1DAD-4654-9600-4D89E3041DA8}"/>
    <cellStyle name="40% - Ênfase3 6 2 2 5 2" xfId="26313" xr:uid="{BE433B6F-9801-4F62-BC58-6CB94A0B4DA2}"/>
    <cellStyle name="40% - Ênfase3 6 2 2 6" xfId="18274" xr:uid="{44DB95F6-B2D7-4B69-B223-3BDABA6737C9}"/>
    <cellStyle name="40% - Ênfase3 6 2 3" xfId="976" xr:uid="{63F04CD6-EB27-499D-B978-E5CF080CD6F0}"/>
    <cellStyle name="40% - Ênfase3 6 2 3 2" xfId="5079" xr:uid="{8E548169-A26C-46B6-8CB6-D857BF7A6AFC}"/>
    <cellStyle name="40% - Ênfase3 6 2 3 2 2" xfId="13356" xr:uid="{74D68602-1C2F-4177-AA0E-740CFCA7946C}"/>
    <cellStyle name="40% - Ênfase3 6 2 3 2 2 2" xfId="29836" xr:uid="{08CE24E6-9397-412E-B3EB-6FE72451107B}"/>
    <cellStyle name="40% - Ênfase3 6 2 3 2 3" xfId="21799" xr:uid="{2812BCF4-C0A5-4307-82FF-56C992D30F1D}"/>
    <cellStyle name="40% - Ênfase3 6 2 3 3" xfId="7104" xr:uid="{94ECDB14-211B-4EE2-917A-710E9EC80C69}"/>
    <cellStyle name="40% - Ênfase3 6 2 3 3 2" xfId="15381" xr:uid="{D4603F79-F00B-408A-B1F4-A0C2E0BE7423}"/>
    <cellStyle name="40% - Ênfase3 6 2 3 3 2 2" xfId="31836" xr:uid="{ABBC97C1-3EB8-4034-BFDF-523D8F53CB62}"/>
    <cellStyle name="40% - Ênfase3 6 2 3 3 3" xfId="23799" xr:uid="{8C2E1BBF-5605-4031-9748-38E66948447C}"/>
    <cellStyle name="40% - Ênfase3 6 2 3 4" xfId="3036" xr:uid="{A995C534-E80F-4BD4-BC08-82C96F8CCFD4}"/>
    <cellStyle name="40% - Ênfase3 6 2 3 4 2" xfId="11313" xr:uid="{99EB33A3-F636-44F1-9950-FB37E79321D4}"/>
    <cellStyle name="40% - Ênfase3 6 2 3 4 2 2" xfId="27824" xr:uid="{FE92D446-D812-4731-B08F-9110935109EE}"/>
    <cellStyle name="40% - Ênfase3 6 2 3 4 3" xfId="19787" xr:uid="{85B9A566-0BC1-44EF-8795-2B0003AAFF34}"/>
    <cellStyle name="40% - Ênfase3 6 2 3 5" xfId="9265" xr:uid="{9E902133-7CD8-4EC7-A03B-189464658D28}"/>
    <cellStyle name="40% - Ênfase3 6 2 3 5 2" xfId="25809" xr:uid="{D4F7336A-800E-4F21-9C26-E19C7417C8D0}"/>
    <cellStyle name="40% - Ênfase3 6 2 3 6" xfId="17767" xr:uid="{44465F88-E82A-4912-BB80-04EC64115C10}"/>
    <cellStyle name="40% - Ênfase3 6 2 4" xfId="2026" xr:uid="{8DF45F5E-D0C5-4E85-9517-A09E63F62A66}"/>
    <cellStyle name="40% - Ênfase3 6 2 4 2" xfId="6112" xr:uid="{76657C99-6F3F-400C-9D5A-4AC08B5CF9B9}"/>
    <cellStyle name="40% - Ênfase3 6 2 4 2 2" xfId="14389" xr:uid="{2D41EDFF-B0A0-4054-8E75-55AAE5F4A920}"/>
    <cellStyle name="40% - Ênfase3 6 2 4 2 2 2" xfId="30844" xr:uid="{0C22D803-E985-48DA-A832-4CE7503FF6F7}"/>
    <cellStyle name="40% - Ênfase3 6 2 4 2 3" xfId="22807" xr:uid="{93CD95A4-0B2B-4C75-84A3-EC06936DE8B6}"/>
    <cellStyle name="40% - Ênfase3 6 2 4 3" xfId="8112" xr:uid="{F351FDDF-7417-4ABE-982C-40A72E595433}"/>
    <cellStyle name="40% - Ênfase3 6 2 4 3 2" xfId="16389" xr:uid="{DEB4147D-8590-4115-9DE1-6560063590D9}"/>
    <cellStyle name="40% - Ênfase3 6 2 4 3 2 2" xfId="32844" xr:uid="{09D4FE92-B993-453C-B87B-82B1447F8681}"/>
    <cellStyle name="40% - Ênfase3 6 2 4 3 3" xfId="24807" xr:uid="{4D75EE4E-9481-48EF-9B79-36687E175134}"/>
    <cellStyle name="40% - Ênfase3 6 2 4 4" xfId="4079" xr:uid="{99DED32F-7E68-4462-A9A3-1473590C1635}"/>
    <cellStyle name="40% - Ênfase3 6 2 4 4 2" xfId="12356" xr:uid="{A9274FC8-F734-4BF1-B9FE-28A7876BE490}"/>
    <cellStyle name="40% - Ênfase3 6 2 4 4 2 2" xfId="28841" xr:uid="{52AC0C51-2761-41DC-9855-1C6C0D176679}"/>
    <cellStyle name="40% - Ênfase3 6 2 4 4 3" xfId="20804" xr:uid="{9279D61B-CFAA-4C11-B8D5-D4D64FD9BE35}"/>
    <cellStyle name="40% - Ênfase3 6 2 4 5" xfId="10307" xr:uid="{53E80050-6FE5-4E58-BAD2-417D8A18C1F9}"/>
    <cellStyle name="40% - Ênfase3 6 2 4 5 2" xfId="26826" xr:uid="{E0DD41B0-9C98-45D1-AEA8-7C2EF1A2C13F}"/>
    <cellStyle name="40% - Ênfase3 6 2 4 6" xfId="18788" xr:uid="{7C43D6C7-DA2E-447B-9A6A-160FE32F1912}"/>
    <cellStyle name="40% - Ênfase3 6 2 5" xfId="4576" xr:uid="{A5600B6D-F464-42BE-946B-C2DF6ABB64B6}"/>
    <cellStyle name="40% - Ênfase3 6 2 5 2" xfId="12853" xr:uid="{091AE310-ACD6-4873-9332-D3722FB753B7}"/>
    <cellStyle name="40% - Ênfase3 6 2 5 2 2" xfId="29337" xr:uid="{ECC4103F-C92F-441B-9D1C-461E457C1576}"/>
    <cellStyle name="40% - Ênfase3 6 2 5 3" xfId="21300" xr:uid="{1939F008-4E02-4C06-B035-2DD52E2849F0}"/>
    <cellStyle name="40% - Ênfase3 6 2 6" xfId="6606" xr:uid="{282D8562-3701-4010-8719-995F67AE19DE}"/>
    <cellStyle name="40% - Ênfase3 6 2 6 2" xfId="14883" xr:uid="{277C96E2-DDB2-44F5-9FA7-DFFF2D25408B}"/>
    <cellStyle name="40% - Ênfase3 6 2 6 2 2" xfId="31338" xr:uid="{A354BDA6-F346-4A7B-81B9-A6D050423872}"/>
    <cellStyle name="40% - Ênfase3 6 2 6 3" xfId="23301" xr:uid="{410D2603-29E6-490B-BC99-A46DE8EF7215}"/>
    <cellStyle name="40% - Ênfase3 6 2 7" xfId="2529" xr:uid="{E8B10E63-C4D4-4DCA-8945-3F27F7C8900A}"/>
    <cellStyle name="40% - Ênfase3 6 2 7 2" xfId="10806" xr:uid="{8888DA95-BB2D-462D-BBCB-6E57A8BA16ED}"/>
    <cellStyle name="40% - Ênfase3 6 2 7 2 2" xfId="27322" xr:uid="{0E2365A6-CC38-4363-BAB4-DED5A7A86464}"/>
    <cellStyle name="40% - Ênfase3 6 2 7 3" xfId="19285" xr:uid="{E80C7AF0-A7D9-43F7-B819-F1B727C75537}"/>
    <cellStyle name="40% - Ênfase3 6 2 8" xfId="8759" xr:uid="{3858724D-A2A4-491D-9B16-8B34C6A5EDBB}"/>
    <cellStyle name="40% - Ênfase3 6 2 8 2" xfId="25307" xr:uid="{091E47D9-4958-427E-A14C-6674A1D858B3}"/>
    <cellStyle name="40% - Ênfase3 6 2 9" xfId="17257" xr:uid="{DA1D491D-49CA-4999-B786-238475A57BFC}"/>
    <cellStyle name="40% - Ênfase3 6 3" xfId="1484" xr:uid="{D2F0519E-CC7F-4037-A382-751A77E7EBD0}"/>
    <cellStyle name="40% - Ênfase3 6 3 2" xfId="5574" xr:uid="{E041C4FD-806F-4510-8E59-034A53264CDC}"/>
    <cellStyle name="40% - Ênfase3 6 3 2 2" xfId="13851" xr:uid="{76E86328-5AD6-4D99-A996-77383B3B03A8}"/>
    <cellStyle name="40% - Ênfase3 6 3 2 2 2" xfId="30330" xr:uid="{F89B383A-0EE5-4EFD-A836-87EDD13990BD}"/>
    <cellStyle name="40% - Ênfase3 6 3 2 3" xfId="22293" xr:uid="{3828EC5A-C423-494A-B5E3-69E5AF574993}"/>
    <cellStyle name="40% - Ênfase3 6 3 3" xfId="7598" xr:uid="{256480CF-4D1E-434D-9FAD-1B7D379C7EFA}"/>
    <cellStyle name="40% - Ênfase3 6 3 3 2" xfId="15875" xr:uid="{CF13AF90-2DED-422C-9ED6-53F66B11BC2F}"/>
    <cellStyle name="40% - Ênfase3 6 3 3 2 2" xfId="32330" xr:uid="{295E2043-47B4-4B60-AA52-1C6326889867}"/>
    <cellStyle name="40% - Ênfase3 6 3 3 3" xfId="24293" xr:uid="{FC97FD47-FD99-4065-B952-CF4B65C3522D}"/>
    <cellStyle name="40% - Ênfase3 6 3 4" xfId="3540" xr:uid="{EF5BB9C1-E748-4909-A644-F9A4BA69232D}"/>
    <cellStyle name="40% - Ênfase3 6 3 4 2" xfId="11817" xr:uid="{FDFAEF4B-F08D-46F3-A352-7FBC30A294E6}"/>
    <cellStyle name="40% - Ênfase3 6 3 4 2 2" xfId="28326" xr:uid="{60068361-C950-465F-8662-19A1A91F7744}"/>
    <cellStyle name="40% - Ênfase3 6 3 4 3" xfId="20289" xr:uid="{4D303644-8B41-4A1B-84A5-3F8EF0430CA9}"/>
    <cellStyle name="40% - Ênfase3 6 3 5" xfId="9768" xr:uid="{F4EA7978-F3DB-470F-A46F-6204205FD0AF}"/>
    <cellStyle name="40% - Ênfase3 6 3 5 2" xfId="26311" xr:uid="{DCB6F058-B130-4F0E-9A31-19422D751EA5}"/>
    <cellStyle name="40% - Ênfase3 6 3 6" xfId="18272" xr:uid="{0BC53EEF-F114-49D4-B0E2-9F746C0C802A}"/>
    <cellStyle name="40% - Ênfase3 6 4" xfId="974" xr:uid="{61C0CB15-5607-4B7E-863C-9DA049F8DD1B}"/>
    <cellStyle name="40% - Ênfase3 6 4 2" xfId="5077" xr:uid="{F65A58B9-0817-4DF5-AE3A-B72145D50FC2}"/>
    <cellStyle name="40% - Ênfase3 6 4 2 2" xfId="13354" xr:uid="{94298B5D-BDC0-4FE3-AE9D-E61EBED90F79}"/>
    <cellStyle name="40% - Ênfase3 6 4 2 2 2" xfId="29834" xr:uid="{F89241BC-635D-4B81-82D4-06141CDE870A}"/>
    <cellStyle name="40% - Ênfase3 6 4 2 3" xfId="21797" xr:uid="{C616905C-4C4B-4F09-99E0-E8F7783866EC}"/>
    <cellStyle name="40% - Ênfase3 6 4 3" xfId="7102" xr:uid="{25E80766-BE37-4254-A690-FA5C31A3D897}"/>
    <cellStyle name="40% - Ênfase3 6 4 3 2" xfId="15379" xr:uid="{DBDED13F-297B-4EAC-9764-EB287EB49CBB}"/>
    <cellStyle name="40% - Ênfase3 6 4 3 2 2" xfId="31834" xr:uid="{2FF5AF27-6F68-433D-940C-61A1A5AAACD2}"/>
    <cellStyle name="40% - Ênfase3 6 4 3 3" xfId="23797" xr:uid="{3F699221-83B5-40A2-ADE3-F96960794F30}"/>
    <cellStyle name="40% - Ênfase3 6 4 4" xfId="3034" xr:uid="{A69382D2-BEE1-46E1-B8E4-B6D75897AD21}"/>
    <cellStyle name="40% - Ênfase3 6 4 4 2" xfId="11311" xr:uid="{4366BDBC-F82F-493F-B5CD-55708E1CDCAE}"/>
    <cellStyle name="40% - Ênfase3 6 4 4 2 2" xfId="27822" xr:uid="{C4447F5B-C966-4A71-B393-683C68B0447D}"/>
    <cellStyle name="40% - Ênfase3 6 4 4 3" xfId="19785" xr:uid="{5AEF966B-D03C-4444-A899-BA3882E12AE9}"/>
    <cellStyle name="40% - Ênfase3 6 4 5" xfId="9263" xr:uid="{7684A876-C09A-4CA0-B0F0-FD0CBDD6E68D}"/>
    <cellStyle name="40% - Ênfase3 6 4 5 2" xfId="25807" xr:uid="{351F9C06-3D10-4689-BE49-2C1E86C3CEDC}"/>
    <cellStyle name="40% - Ênfase3 6 4 6" xfId="17765" xr:uid="{890C5B2C-EBCA-4B73-906C-DE63583B6C9D}"/>
    <cellStyle name="40% - Ênfase3 6 5" xfId="2024" xr:uid="{E7A5A1CC-CF75-417B-80B5-FAC44AF22436}"/>
    <cellStyle name="40% - Ênfase3 6 5 2" xfId="6110" xr:uid="{7E8B7522-76F4-45BF-B10E-B179BA2CFEC2}"/>
    <cellStyle name="40% - Ênfase3 6 5 2 2" xfId="14387" xr:uid="{5EF99746-4714-40E0-ABB8-A33455860C73}"/>
    <cellStyle name="40% - Ênfase3 6 5 2 2 2" xfId="30842" xr:uid="{67A7166A-FDFC-4768-86C2-95D9DC8914E4}"/>
    <cellStyle name="40% - Ênfase3 6 5 2 3" xfId="22805" xr:uid="{8347D801-6D4D-4F84-AF4C-E140C268478E}"/>
    <cellStyle name="40% - Ênfase3 6 5 3" xfId="8110" xr:uid="{C86BD5DF-D3F2-47C6-B5B3-5BC15B65998B}"/>
    <cellStyle name="40% - Ênfase3 6 5 3 2" xfId="16387" xr:uid="{BA4B4030-24E2-4E2D-9C3B-3682236E10AE}"/>
    <cellStyle name="40% - Ênfase3 6 5 3 2 2" xfId="32842" xr:uid="{96B8ACB2-0441-4C3A-B35A-5C33E361365D}"/>
    <cellStyle name="40% - Ênfase3 6 5 3 3" xfId="24805" xr:uid="{9A7028F5-B3D1-4CD1-8C0C-3F3CB9031439}"/>
    <cellStyle name="40% - Ênfase3 6 5 4" xfId="4077" xr:uid="{B37A315B-C647-4355-9B1D-CC38A6B95633}"/>
    <cellStyle name="40% - Ênfase3 6 5 4 2" xfId="12354" xr:uid="{1B21FCE2-52A8-4B4C-A38C-E51DCEB43506}"/>
    <cellStyle name="40% - Ênfase3 6 5 4 2 2" xfId="28839" xr:uid="{26181D00-ABBD-45AC-A01F-044049CFC4DC}"/>
    <cellStyle name="40% - Ênfase3 6 5 4 3" xfId="20802" xr:uid="{94BFACC5-0D79-4702-A6FB-EB0D4AF92291}"/>
    <cellStyle name="40% - Ênfase3 6 5 5" xfId="10305" xr:uid="{910656A3-AFA4-4485-81EA-FCCF40028AA4}"/>
    <cellStyle name="40% - Ênfase3 6 5 5 2" xfId="26824" xr:uid="{715F21E1-91D7-47FB-8373-E2BA6BE41CDA}"/>
    <cellStyle name="40% - Ênfase3 6 5 6" xfId="18786" xr:uid="{1E5FBC3C-800C-4BA4-87AD-7A296484BE29}"/>
    <cellStyle name="40% - Ênfase3 6 6" xfId="4574" xr:uid="{4EE0E179-457F-4C4C-B213-0AAD4655E134}"/>
    <cellStyle name="40% - Ênfase3 6 6 2" xfId="12851" xr:uid="{01F4C528-6242-4BEB-A8F9-132569F8BF8F}"/>
    <cellStyle name="40% - Ênfase3 6 6 2 2" xfId="29335" xr:uid="{832C6831-0434-495C-9035-3AE036239393}"/>
    <cellStyle name="40% - Ênfase3 6 6 3" xfId="21298" xr:uid="{7516F970-D778-43C3-B4DC-C03E72C81135}"/>
    <cellStyle name="40% - Ênfase3 6 7" xfId="6604" xr:uid="{EDAD794A-79FC-4719-94F4-A8948A15DA6F}"/>
    <cellStyle name="40% - Ênfase3 6 7 2" xfId="14881" xr:uid="{7458158B-3FFD-486A-A5D5-EF0F5D54C792}"/>
    <cellStyle name="40% - Ênfase3 6 7 2 2" xfId="31336" xr:uid="{12686EFD-12BB-4FB0-97B6-B5B80D7371DA}"/>
    <cellStyle name="40% - Ênfase3 6 7 3" xfId="23299" xr:uid="{EEFDB945-5A9B-490D-946A-24E2B82FAF42}"/>
    <cellStyle name="40% - Ênfase3 6 8" xfId="2527" xr:uid="{F06E0472-C5A8-49D1-92B6-7DC6210D8DC4}"/>
    <cellStyle name="40% - Ênfase3 6 8 2" xfId="10804" xr:uid="{019E276B-CE10-48F6-99E5-571D3EB41190}"/>
    <cellStyle name="40% - Ênfase3 6 8 2 2" xfId="27320" xr:uid="{28172DA4-61F8-4E58-BCBD-109BC389CDBD}"/>
    <cellStyle name="40% - Ênfase3 6 8 3" xfId="19283" xr:uid="{BFC357BB-E85F-4548-8DA6-A3970385A20A}"/>
    <cellStyle name="40% - Ênfase3 6 9" xfId="8757" xr:uid="{212625F6-DFE4-44D9-AAEC-4FA43D0328AA}"/>
    <cellStyle name="40% - Ênfase3 6 9 2" xfId="25305" xr:uid="{AA2970BF-530B-47D9-BEF7-81AD0D7CCA55}"/>
    <cellStyle name="40% - Ênfase3 7" xfId="413" xr:uid="{AB860F17-925D-4A55-9DC3-2123E64FDD40}"/>
    <cellStyle name="40% - Ênfase3 7 10" xfId="17258" xr:uid="{F7324E10-663C-4062-994E-0DDD75747B45}"/>
    <cellStyle name="40% - Ênfase3 7 2" xfId="32" xr:uid="{6711B379-F2F3-400C-A618-2526A561F95B}"/>
    <cellStyle name="40% - Ênfase3 7 2 2" xfId="1135" xr:uid="{06B71E92-2DA4-4AD4-A3A8-846BC904BC6D}"/>
    <cellStyle name="40% - Ênfase3 7 2 2 2" xfId="5227" xr:uid="{3F5C347E-AD45-4F5B-B7FA-156B58BCD71D}"/>
    <cellStyle name="40% - Ênfase3 7 2 2 2 2" xfId="13504" xr:uid="{722DF6B2-9D81-4C52-8CAD-12BA0195AEDB}"/>
    <cellStyle name="40% - Ênfase3 7 2 2 2 2 2" xfId="29984" xr:uid="{797E5F9C-59C1-4E3E-B80F-E5065EA931F4}"/>
    <cellStyle name="40% - Ênfase3 7 2 2 2 3" xfId="21947" xr:uid="{431D854D-9520-4556-B7F9-DF8E98001003}"/>
    <cellStyle name="40% - Ênfase3 7 2 2 3" xfId="7252" xr:uid="{6521AD42-2A55-48D4-9954-0A62BBF4BFF4}"/>
    <cellStyle name="40% - Ênfase3 7 2 2 3 2" xfId="15529" xr:uid="{3201B18F-27B2-46AA-A55C-AD728647E612}"/>
    <cellStyle name="40% - Ênfase3 7 2 2 3 2 2" xfId="31984" xr:uid="{2CD9D7BD-A22E-4D4F-B6F4-1D295E7A5367}"/>
    <cellStyle name="40% - Ênfase3 7 2 2 3 3" xfId="23947" xr:uid="{C3B12AFC-6F05-4290-897A-503297C0EFCC}"/>
    <cellStyle name="40% - Ênfase3 7 2 2 4" xfId="3192" xr:uid="{0648438B-D70E-4812-BA47-BA51A290CD93}"/>
    <cellStyle name="40% - Ênfase3 7 2 2 4 2" xfId="11469" xr:uid="{CA8C38A8-34C8-4BCE-BEAF-3170A172D70F}"/>
    <cellStyle name="40% - Ênfase3 7 2 2 4 2 2" xfId="27979" xr:uid="{29E50A31-D4E1-48D8-B3EE-F9D57FCFA4FD}"/>
    <cellStyle name="40% - Ênfase3 7 2 2 4 3" xfId="19942" xr:uid="{C1088018-E0DC-4CC6-A6FF-8E529F80807E}"/>
    <cellStyle name="40% - Ênfase3 7 2 2 5" xfId="9420" xr:uid="{AEFB2D08-7C72-481C-96CC-5A9048B545FF}"/>
    <cellStyle name="40% - Ênfase3 7 2 2 5 2" xfId="25964" xr:uid="{548423EA-1A0C-47C2-A4D0-FC53FD10C174}"/>
    <cellStyle name="40% - Ênfase3 7 2 2 6" xfId="17924" xr:uid="{6F7502D6-EB1E-4BEB-A451-1D51C3723FFE}"/>
    <cellStyle name="40% - Ênfase3 7 2 3" xfId="627" xr:uid="{E0B397B8-8BF0-4B7D-8374-99A8630CC8B7}"/>
    <cellStyle name="40% - Ênfase3 7 2 3 2" xfId="4733" xr:uid="{3C5E8140-14C5-43D1-8275-B5E235E56DC4}"/>
    <cellStyle name="40% - Ênfase3 7 2 3 2 2" xfId="13010" xr:uid="{768AA1BB-E86E-4A69-BC3E-FBC864971316}"/>
    <cellStyle name="40% - Ênfase3 7 2 3 2 2 2" xfId="29490" xr:uid="{D957C9B3-F4F9-4CEA-926D-C8FCA3417FBA}"/>
    <cellStyle name="40% - Ênfase3 7 2 3 2 3" xfId="21453" xr:uid="{DE8D0A33-40DD-4172-86D3-B8063CB96532}"/>
    <cellStyle name="40% - Ênfase3 7 2 3 3" xfId="6758" xr:uid="{26B3113A-95CA-400F-AAB9-44B703AF1C96}"/>
    <cellStyle name="40% - Ênfase3 7 2 3 3 2" xfId="15035" xr:uid="{5AF992FF-F975-451E-9352-9E305861A336}"/>
    <cellStyle name="40% - Ênfase3 7 2 3 3 2 2" xfId="31490" xr:uid="{C813F26F-CC05-4029-85D1-4D94B3CD9628}"/>
    <cellStyle name="40% - Ênfase3 7 2 3 3 3" xfId="23453" xr:uid="{6690FE24-6088-4533-AF7B-08244D1BF2E1}"/>
    <cellStyle name="40% - Ênfase3 7 2 3 4" xfId="2688" xr:uid="{356A5024-DE74-4876-B7EE-09F52F10ACCE}"/>
    <cellStyle name="40% - Ênfase3 7 2 3 4 2" xfId="10965" xr:uid="{66D83915-3F91-4FEC-A77F-C395E64B1E9D}"/>
    <cellStyle name="40% - Ênfase3 7 2 3 4 2 2" xfId="27476" xr:uid="{B5668EFD-6949-476A-B82E-6AB1C183AADB}"/>
    <cellStyle name="40% - Ênfase3 7 2 3 4 3" xfId="19439" xr:uid="{9F930A79-B980-4F5A-ADD0-92F709FE749E}"/>
    <cellStyle name="40% - Ênfase3 7 2 3 5" xfId="8917" xr:uid="{C09A482F-9641-4D5A-91C8-D196E5C674BD}"/>
    <cellStyle name="40% - Ênfase3 7 2 3 5 2" xfId="25461" xr:uid="{CFF1B749-7140-41F0-93A1-1FEA748C4595}"/>
    <cellStyle name="40% - Ênfase3 7 2 3 6" xfId="17418" xr:uid="{6909446F-A20C-42DD-B0C7-4C7840A78D56}"/>
    <cellStyle name="40% - Ênfase3 7 2 4" xfId="1679" xr:uid="{773DBDEB-F3AF-4C2C-9756-4ED4B31A4B79}"/>
    <cellStyle name="40% - Ênfase3 7 2 4 2" xfId="5766" xr:uid="{45FBFD0B-DA6E-446D-92E1-9C6C98A30E60}"/>
    <cellStyle name="40% - Ênfase3 7 2 4 2 2" xfId="14043" xr:uid="{AD94E1AC-1433-4AC6-BB4A-F34333FA8E83}"/>
    <cellStyle name="40% - Ênfase3 7 2 4 2 2 2" xfId="30498" xr:uid="{7D7C9842-595F-4B96-BFAC-13E1F37FD1F1}"/>
    <cellStyle name="40% - Ênfase3 7 2 4 2 3" xfId="22461" xr:uid="{417CB83E-45F8-4B9A-B08B-9E83083ADD81}"/>
    <cellStyle name="40% - Ênfase3 7 2 4 3" xfId="7766" xr:uid="{3762ADEC-2D3D-42C6-BA9F-F35CDC9F99F2}"/>
    <cellStyle name="40% - Ênfase3 7 2 4 3 2" xfId="16043" xr:uid="{F0B740B5-DE1D-4387-9797-843B7814FBEB}"/>
    <cellStyle name="40% - Ênfase3 7 2 4 3 2 2" xfId="32498" xr:uid="{5AF7F622-E56E-4A83-94AB-62E8A424B077}"/>
    <cellStyle name="40% - Ênfase3 7 2 4 3 3" xfId="24461" xr:uid="{E8125B96-6981-4B81-A56C-F607086DDD2E}"/>
    <cellStyle name="40% - Ênfase3 7 2 4 4" xfId="3732" xr:uid="{3BE01539-7160-4ED0-95F1-D2725110F214}"/>
    <cellStyle name="40% - Ênfase3 7 2 4 4 2" xfId="12009" xr:uid="{AEEC7C16-C8F3-4A2D-A236-28B518E46CCA}"/>
    <cellStyle name="40% - Ênfase3 7 2 4 4 2 2" xfId="28494" xr:uid="{85C15BBA-0429-4B7A-8877-40F909B2319C}"/>
    <cellStyle name="40% - Ênfase3 7 2 4 4 3" xfId="20457" xr:uid="{CBEED780-A012-446A-83C2-2126C52361BF}"/>
    <cellStyle name="40% - Ênfase3 7 2 4 5" xfId="9960" xr:uid="{3B3DCE73-1D67-403D-B7EE-DD06F85DA2CA}"/>
    <cellStyle name="40% - Ênfase3 7 2 4 5 2" xfId="26479" xr:uid="{387D06EF-4437-4EDA-84AF-36360B18B160}"/>
    <cellStyle name="40% - Ênfase3 7 2 4 6" xfId="18441" xr:uid="{5E2E34DC-A7EB-4A21-8EDE-D035B7CBD4BA}"/>
    <cellStyle name="40% - Ênfase3 7 2 5" xfId="4229" xr:uid="{C19910DA-265C-492D-A90C-72DD0A91DBBD}"/>
    <cellStyle name="40% - Ênfase3 7 2 5 2" xfId="12506" xr:uid="{85669132-EDEE-4B8E-8FE6-4D8CCD79B4E9}"/>
    <cellStyle name="40% - Ênfase3 7 2 5 2 2" xfId="28991" xr:uid="{134C0D3A-4E6F-47A8-BD0F-88B873910BB7}"/>
    <cellStyle name="40% - Ênfase3 7 2 5 3" xfId="20954" xr:uid="{68010E09-86A6-4BBD-ACCB-223BA2B24C5D}"/>
    <cellStyle name="40% - Ênfase3 7 2 6" xfId="6260" xr:uid="{A0EB6944-B0A7-44DB-BE9A-AAEAE4867DEB}"/>
    <cellStyle name="40% - Ênfase3 7 2 6 2" xfId="14537" xr:uid="{B47466EC-3649-4C84-BBE5-349DA8F2E4EB}"/>
    <cellStyle name="40% - Ênfase3 7 2 6 2 2" xfId="30992" xr:uid="{726373EA-46DC-406F-9449-6F9DE8A94EE6}"/>
    <cellStyle name="40% - Ênfase3 7 2 6 3" xfId="22955" xr:uid="{839B5C0F-D5FA-4B82-BE20-67783DE20C85}"/>
    <cellStyle name="40% - Ênfase3 7 2 7" xfId="2179" xr:uid="{715D83A9-73BE-4CCC-9739-8A13CBC1948B}"/>
    <cellStyle name="40% - Ênfase3 7 2 7 2" xfId="10456" xr:uid="{E91FBE78-B231-443E-981B-B934BC52270A}"/>
    <cellStyle name="40% - Ênfase3 7 2 7 2 2" xfId="26975" xr:uid="{BE054B17-4413-47DB-B717-1B37E941C8A7}"/>
    <cellStyle name="40% - Ênfase3 7 2 7 3" xfId="18938" xr:uid="{8E7542B6-31CA-45D6-A586-247E61454F56}"/>
    <cellStyle name="40% - Ênfase3 7 2 8" xfId="8411" xr:uid="{88C5616E-0CF6-45B5-8FB3-1BF17EC6A9E2}"/>
    <cellStyle name="40% - Ênfase3 7 2 8 2" xfId="24960" xr:uid="{657747F4-3DF6-4BD0-B155-F36ECADB6E7F}"/>
    <cellStyle name="40% - Ênfase3 7 2 9" xfId="16908" xr:uid="{865B0812-FBF5-4920-AD56-6C5E47E47662}"/>
    <cellStyle name="40% - Ênfase3 7 3" xfId="1487" xr:uid="{D949165C-AE0C-4998-9F52-F70A62EC421D}"/>
    <cellStyle name="40% - Ênfase3 7 3 2" xfId="5577" xr:uid="{E4809537-F383-4A61-AB88-B39B1AC44130}"/>
    <cellStyle name="40% - Ênfase3 7 3 2 2" xfId="13854" xr:uid="{FB1359EC-D70E-4C4E-99E9-309D41EE6E2C}"/>
    <cellStyle name="40% - Ênfase3 7 3 2 2 2" xfId="30333" xr:uid="{7583F70D-3365-4DFD-8B18-89D0999204C0}"/>
    <cellStyle name="40% - Ênfase3 7 3 2 3" xfId="22296" xr:uid="{E0726CE7-64E9-4CFF-A928-E021B9DB1C37}"/>
    <cellStyle name="40% - Ênfase3 7 3 3" xfId="7601" xr:uid="{F23CEC4C-281A-4A35-97FC-A40AB98CF05E}"/>
    <cellStyle name="40% - Ênfase3 7 3 3 2" xfId="15878" xr:uid="{68D8D39D-B061-43A0-9955-1F758D7FFED6}"/>
    <cellStyle name="40% - Ênfase3 7 3 3 2 2" xfId="32333" xr:uid="{623CBCA1-FE61-4BA0-BD80-9844BACFEEAA}"/>
    <cellStyle name="40% - Ênfase3 7 3 3 3" xfId="24296" xr:uid="{7B850E25-B7C1-4F39-A49B-02013FC76566}"/>
    <cellStyle name="40% - Ênfase3 7 3 4" xfId="3543" xr:uid="{F3E49A35-5D76-4052-9CAA-498BC20D7CEC}"/>
    <cellStyle name="40% - Ênfase3 7 3 4 2" xfId="11820" xr:uid="{1FEC193C-7581-4FC6-9F65-A6A3FF2C70DE}"/>
    <cellStyle name="40% - Ênfase3 7 3 4 2 2" xfId="28329" xr:uid="{D2CA8E1A-0C05-449C-9B1F-AEC938408E3D}"/>
    <cellStyle name="40% - Ênfase3 7 3 4 3" xfId="20292" xr:uid="{508895CF-4776-4FA5-8D7B-401EFC90A7A7}"/>
    <cellStyle name="40% - Ênfase3 7 3 5" xfId="9771" xr:uid="{F3A4B9CF-4130-4139-86AF-F91458FACBAA}"/>
    <cellStyle name="40% - Ênfase3 7 3 5 2" xfId="26314" xr:uid="{F4CD5DED-B55C-4259-BB23-5977490A32D7}"/>
    <cellStyle name="40% - Ênfase3 7 3 6" xfId="18275" xr:uid="{7691CAC9-2AE3-43BC-A50B-D794EB63AAFA}"/>
    <cellStyle name="40% - Ênfase3 7 4" xfId="977" xr:uid="{C0B43C62-3F56-43E5-AC60-C6D67374DE70}"/>
    <cellStyle name="40% - Ênfase3 7 4 2" xfId="5080" xr:uid="{A70E132F-93C7-4896-9E36-553A5E3E8D0C}"/>
    <cellStyle name="40% - Ênfase3 7 4 2 2" xfId="13357" xr:uid="{108F6B83-F2CF-4C7D-A939-FB935D3AC3C6}"/>
    <cellStyle name="40% - Ênfase3 7 4 2 2 2" xfId="29837" xr:uid="{8D389EE0-A905-4B8C-9521-219B469C1CFC}"/>
    <cellStyle name="40% - Ênfase3 7 4 2 3" xfId="21800" xr:uid="{03D2B6D3-A171-435F-A585-0FFE0C6F2D05}"/>
    <cellStyle name="40% - Ênfase3 7 4 3" xfId="7105" xr:uid="{893152DD-364C-47A0-A03B-AE3B1DC5E28B}"/>
    <cellStyle name="40% - Ênfase3 7 4 3 2" xfId="15382" xr:uid="{33AFD9DB-367A-4377-B800-1184EB7934D8}"/>
    <cellStyle name="40% - Ênfase3 7 4 3 2 2" xfId="31837" xr:uid="{4D65D262-20E2-4DF1-A666-93AA6BE42581}"/>
    <cellStyle name="40% - Ênfase3 7 4 3 3" xfId="23800" xr:uid="{5882C3CE-B0FB-46B7-BA4F-4D2AAA851821}"/>
    <cellStyle name="40% - Ênfase3 7 4 4" xfId="3037" xr:uid="{565A7A4A-B683-48A4-BAD1-B402F9B694F1}"/>
    <cellStyle name="40% - Ênfase3 7 4 4 2" xfId="11314" xr:uid="{BBD18DDE-E07F-4965-B950-1E03A171B776}"/>
    <cellStyle name="40% - Ênfase3 7 4 4 2 2" xfId="27825" xr:uid="{363C57D3-45C0-42F5-B046-71599B8AE55A}"/>
    <cellStyle name="40% - Ênfase3 7 4 4 3" xfId="19788" xr:uid="{CF9AB775-81C3-44B8-8DF1-35FA1C7641E9}"/>
    <cellStyle name="40% - Ênfase3 7 4 5" xfId="9266" xr:uid="{F742A341-964D-4468-B603-9B8AFCA186AA}"/>
    <cellStyle name="40% - Ênfase3 7 4 5 2" xfId="25810" xr:uid="{DE69EA54-C697-42CD-84BB-AD52CD9DFE92}"/>
    <cellStyle name="40% - Ênfase3 7 4 6" xfId="17768" xr:uid="{58097660-5305-40AF-AAA7-08BF70E7E6B7}"/>
    <cellStyle name="40% - Ênfase3 7 5" xfId="2027" xr:uid="{0B3F79B0-9E9E-40D0-AC08-01327B59DD57}"/>
    <cellStyle name="40% - Ênfase3 7 5 2" xfId="6113" xr:uid="{68D7D51B-3BDE-4656-A88C-B47E189378A3}"/>
    <cellStyle name="40% - Ênfase3 7 5 2 2" xfId="14390" xr:uid="{BE69B477-BD28-4395-9CFF-6CF5CC33B538}"/>
    <cellStyle name="40% - Ênfase3 7 5 2 2 2" xfId="30845" xr:uid="{49AD6274-19F9-41E9-8AB1-215333B768B7}"/>
    <cellStyle name="40% - Ênfase3 7 5 2 3" xfId="22808" xr:uid="{BC99CB2E-78AF-41A3-8C95-21E95DDB2F29}"/>
    <cellStyle name="40% - Ênfase3 7 5 3" xfId="8113" xr:uid="{EE8C6AC4-54F6-47DA-8E68-0FF12B71F379}"/>
    <cellStyle name="40% - Ênfase3 7 5 3 2" xfId="16390" xr:uid="{634FBEC9-98AA-4C6C-9DCC-DA57BF61D937}"/>
    <cellStyle name="40% - Ênfase3 7 5 3 2 2" xfId="32845" xr:uid="{DBCB4E88-953F-418A-9D4B-7F423A454D40}"/>
    <cellStyle name="40% - Ênfase3 7 5 3 3" xfId="24808" xr:uid="{70E7F25B-D1F1-4398-83CE-0A9BFEFC56B1}"/>
    <cellStyle name="40% - Ênfase3 7 5 4" xfId="4080" xr:uid="{0D141706-940A-4456-A743-977B8FC1175B}"/>
    <cellStyle name="40% - Ênfase3 7 5 4 2" xfId="12357" xr:uid="{DFACF142-55DE-4978-8A0C-38AC0780079A}"/>
    <cellStyle name="40% - Ênfase3 7 5 4 2 2" xfId="28842" xr:uid="{E308C549-8445-4520-8A60-7647C6972968}"/>
    <cellStyle name="40% - Ênfase3 7 5 4 3" xfId="20805" xr:uid="{C164CAF8-9F68-49B0-B382-57574C555D2D}"/>
    <cellStyle name="40% - Ênfase3 7 5 5" xfId="10308" xr:uid="{22AE3CD1-43F0-486E-88A8-8B4C9234B65E}"/>
    <cellStyle name="40% - Ênfase3 7 5 5 2" xfId="26827" xr:uid="{1E167246-C78A-4CA8-9F92-C7DC88C97137}"/>
    <cellStyle name="40% - Ênfase3 7 5 6" xfId="18789" xr:uid="{44DD6060-FB82-44EA-BA83-8443FD383BC7}"/>
    <cellStyle name="40% - Ênfase3 7 6" xfId="4577" xr:uid="{D4A8CA5D-CAEA-4E85-897C-38E7F9CAD1FE}"/>
    <cellStyle name="40% - Ênfase3 7 6 2" xfId="12854" xr:uid="{C97B4648-DB8E-4D43-AEA5-24A818CEA3E7}"/>
    <cellStyle name="40% - Ênfase3 7 6 2 2" xfId="29338" xr:uid="{07055A90-AA4F-48FE-8145-EE45C996CFD6}"/>
    <cellStyle name="40% - Ênfase3 7 6 3" xfId="21301" xr:uid="{E6165D6E-283F-456B-8B08-956F888996CC}"/>
    <cellStyle name="40% - Ênfase3 7 7" xfId="6607" xr:uid="{370349BC-6859-40E1-ACAD-C3BDDEF73C9B}"/>
    <cellStyle name="40% - Ênfase3 7 7 2" xfId="14884" xr:uid="{2A6D6EC0-831F-4296-9D2B-756740CDF83E}"/>
    <cellStyle name="40% - Ênfase3 7 7 2 2" xfId="31339" xr:uid="{B20731AE-3B73-41F2-A6FA-C6EED5ED3FA3}"/>
    <cellStyle name="40% - Ênfase3 7 7 3" xfId="23302" xr:uid="{9B34561E-BE35-4EA0-96A6-29BD31FE33FA}"/>
    <cellStyle name="40% - Ênfase3 7 8" xfId="2530" xr:uid="{A6C1A245-0C54-4812-B370-870AAEE46A11}"/>
    <cellStyle name="40% - Ênfase3 7 8 2" xfId="10807" xr:uid="{6CBD3C26-55B4-49C0-9AAD-C07FD362A906}"/>
    <cellStyle name="40% - Ênfase3 7 8 2 2" xfId="27323" xr:uid="{37447F80-F758-41F7-ABBE-F3A7945460EF}"/>
    <cellStyle name="40% - Ênfase3 7 8 3" xfId="19286" xr:uid="{BD8C9299-2084-46D9-926F-B7D5241E0BD3}"/>
    <cellStyle name="40% - Ênfase3 7 9" xfId="8760" xr:uid="{3F4A9FB6-117A-4B15-BAFC-BC4EC16DC290}"/>
    <cellStyle name="40% - Ênfase3 7 9 2" xfId="25308" xr:uid="{61FC7946-0C50-4027-8D5D-2E5CBFD638C7}"/>
    <cellStyle name="40% - Ênfase3 8" xfId="414" xr:uid="{445B90A7-9207-4FEA-941C-9A754C282F90}"/>
    <cellStyle name="40% - Ênfase3 8 10" xfId="17259" xr:uid="{15715A49-8FA1-44A6-B71C-F005BCD8D390}"/>
    <cellStyle name="40% - Ênfase3 8 2" xfId="401" xr:uid="{43727203-18F1-47BB-9279-0D7141702918}"/>
    <cellStyle name="40% - Ênfase3 8 2 2" xfId="1479" xr:uid="{F4A4F693-E098-432B-B5A9-06BAB55D0C92}"/>
    <cellStyle name="40% - Ênfase3 8 2 2 2" xfId="5569" xr:uid="{5A7BCF8F-AE10-4F0E-A391-13BCBECCA61F}"/>
    <cellStyle name="40% - Ênfase3 8 2 2 2 2" xfId="13846" xr:uid="{7178EDD7-55CF-434B-9487-A86084FFD798}"/>
    <cellStyle name="40% - Ênfase3 8 2 2 2 2 2" xfId="30325" xr:uid="{5A9F0AF2-BDFF-496D-967B-FDABE5618C4F}"/>
    <cellStyle name="40% - Ênfase3 8 2 2 2 3" xfId="22288" xr:uid="{0B21A024-0066-416A-9596-164E0B63AE2E}"/>
    <cellStyle name="40% - Ênfase3 8 2 2 3" xfId="7593" xr:uid="{B0C1A3AD-6F1A-495E-A691-7762F081DF12}"/>
    <cellStyle name="40% - Ênfase3 8 2 2 3 2" xfId="15870" xr:uid="{03F35AA5-C29D-422E-8643-1EAB120DA59A}"/>
    <cellStyle name="40% - Ênfase3 8 2 2 3 2 2" xfId="32325" xr:uid="{11B29411-97AC-4480-BCC4-504B7049AE24}"/>
    <cellStyle name="40% - Ênfase3 8 2 2 3 3" xfId="24288" xr:uid="{EB4F540E-23FF-490F-A2AB-DEE7C35C5826}"/>
    <cellStyle name="40% - Ênfase3 8 2 2 4" xfId="3535" xr:uid="{38BB9EF2-AB96-44C5-ACEA-022FA27CB8E3}"/>
    <cellStyle name="40% - Ênfase3 8 2 2 4 2" xfId="11812" xr:uid="{7D01F569-C0F9-4A8D-892C-6DAD12A36E15}"/>
    <cellStyle name="40% - Ênfase3 8 2 2 4 2 2" xfId="28321" xr:uid="{32719387-53A6-46A3-B7FF-322E95C07B15}"/>
    <cellStyle name="40% - Ênfase3 8 2 2 4 3" xfId="20284" xr:uid="{6C47C673-E24A-4546-AE0E-81CB66520365}"/>
    <cellStyle name="40% - Ênfase3 8 2 2 5" xfId="9763" xr:uid="{943D6BCD-8DD2-4F53-9DFF-2BE4D8630FEA}"/>
    <cellStyle name="40% - Ênfase3 8 2 2 5 2" xfId="26306" xr:uid="{EA5FF950-11D6-4EFF-88BE-4E38C8B30D6C}"/>
    <cellStyle name="40% - Ênfase3 8 2 2 6" xfId="18267" xr:uid="{71BA1DD5-3632-4F19-B6D9-E86D87FF6DB2}"/>
    <cellStyle name="40% - Ênfase3 8 2 3" xfId="969" xr:uid="{5415829E-280F-4592-8AED-ECA345BBBF72}"/>
    <cellStyle name="40% - Ênfase3 8 2 3 2" xfId="5072" xr:uid="{7D4AF9E6-E9DF-421D-BBC5-01BAE95C16DA}"/>
    <cellStyle name="40% - Ênfase3 8 2 3 2 2" xfId="13349" xr:uid="{937DB115-7252-4C3D-B35A-E816446E0777}"/>
    <cellStyle name="40% - Ênfase3 8 2 3 2 2 2" xfId="29829" xr:uid="{FCA0D3B8-0CCE-4E17-8121-4E42AEF4A48D}"/>
    <cellStyle name="40% - Ênfase3 8 2 3 2 3" xfId="21792" xr:uid="{43FACEB2-9504-499D-9E36-C5582115446F}"/>
    <cellStyle name="40% - Ênfase3 8 2 3 3" xfId="7097" xr:uid="{B14593D1-B537-48FB-AD93-AC928DBB01CA}"/>
    <cellStyle name="40% - Ênfase3 8 2 3 3 2" xfId="15374" xr:uid="{A8F2D446-5618-4A56-8F72-E64F77B4CB62}"/>
    <cellStyle name="40% - Ênfase3 8 2 3 3 2 2" xfId="31829" xr:uid="{C059179E-5E97-4596-BFC2-B576B554157E}"/>
    <cellStyle name="40% - Ênfase3 8 2 3 3 3" xfId="23792" xr:uid="{03BB2587-7D11-4967-8ABC-DE565E959E1C}"/>
    <cellStyle name="40% - Ênfase3 8 2 3 4" xfId="3029" xr:uid="{D8EBDF6E-EF1A-43BD-A0F4-4037C12274D7}"/>
    <cellStyle name="40% - Ênfase3 8 2 3 4 2" xfId="11306" xr:uid="{3F62907F-9C8E-4F42-9712-C8C8F6A357F8}"/>
    <cellStyle name="40% - Ênfase3 8 2 3 4 2 2" xfId="27817" xr:uid="{D9E86C9A-06B4-4F5D-9DE2-F9C8C67AA3F7}"/>
    <cellStyle name="40% - Ênfase3 8 2 3 4 3" xfId="19780" xr:uid="{6F0F0D08-98A3-4E8D-A879-748A49745691}"/>
    <cellStyle name="40% - Ênfase3 8 2 3 5" xfId="9258" xr:uid="{06DCA920-7CC3-4B19-AD31-E35DD02446ED}"/>
    <cellStyle name="40% - Ênfase3 8 2 3 5 2" xfId="25802" xr:uid="{34FFB2A1-0C37-4C0A-8CDD-3586FE75DA3E}"/>
    <cellStyle name="40% - Ênfase3 8 2 3 6" xfId="17760" xr:uid="{4C598BDF-F2D1-4CCD-A111-C2FF31926422}"/>
    <cellStyle name="40% - Ênfase3 8 2 4" xfId="2019" xr:uid="{F75C762E-8884-41DF-B853-56F5A95EC901}"/>
    <cellStyle name="40% - Ênfase3 8 2 4 2" xfId="6105" xr:uid="{2DEE8171-504C-4B5D-9CE4-168B00F7E24E}"/>
    <cellStyle name="40% - Ênfase3 8 2 4 2 2" xfId="14382" xr:uid="{D44D6182-E0B8-414A-8C24-EB959B6BAD59}"/>
    <cellStyle name="40% - Ênfase3 8 2 4 2 2 2" xfId="30837" xr:uid="{5618534A-1AE2-4BC3-9D6F-FCA935818CCD}"/>
    <cellStyle name="40% - Ênfase3 8 2 4 2 3" xfId="22800" xr:uid="{42586B5F-6AB9-4608-8E8F-EA566FEE3A36}"/>
    <cellStyle name="40% - Ênfase3 8 2 4 3" xfId="8105" xr:uid="{1E9CAE3C-A5B9-4231-945E-6BF60D307FE7}"/>
    <cellStyle name="40% - Ênfase3 8 2 4 3 2" xfId="16382" xr:uid="{F1B0B135-1F41-41A6-BA90-5502527C7863}"/>
    <cellStyle name="40% - Ênfase3 8 2 4 3 2 2" xfId="32837" xr:uid="{CC6A3F8C-03B3-42A2-88A7-560A2FC95669}"/>
    <cellStyle name="40% - Ênfase3 8 2 4 3 3" xfId="24800" xr:uid="{EEB66B77-09E1-4929-AD4A-04FF0F47A886}"/>
    <cellStyle name="40% - Ênfase3 8 2 4 4" xfId="4072" xr:uid="{1E95D962-E5C8-4772-A7BF-D5243F3C8679}"/>
    <cellStyle name="40% - Ênfase3 8 2 4 4 2" xfId="12349" xr:uid="{9116C434-2D88-43C5-8EFF-67C8AD4BE433}"/>
    <cellStyle name="40% - Ênfase3 8 2 4 4 2 2" xfId="28834" xr:uid="{956B65DC-F802-4D8F-846E-7504B99F9097}"/>
    <cellStyle name="40% - Ênfase3 8 2 4 4 3" xfId="20797" xr:uid="{263D0F25-967A-4834-B686-F1ED060A2D6F}"/>
    <cellStyle name="40% - Ênfase3 8 2 4 5" xfId="10300" xr:uid="{B44CF307-EB83-49B1-9D21-BB1AEF37D054}"/>
    <cellStyle name="40% - Ênfase3 8 2 4 5 2" xfId="26819" xr:uid="{3423EF4B-702C-4C10-BE00-5758778E2F42}"/>
    <cellStyle name="40% - Ênfase3 8 2 4 6" xfId="18781" xr:uid="{429F5DF5-60B2-408F-B7C0-3F3013FF557D}"/>
    <cellStyle name="40% - Ênfase3 8 2 5" xfId="4569" xr:uid="{F8AE6214-ECFA-40C6-B73A-4A2C35FC9E75}"/>
    <cellStyle name="40% - Ênfase3 8 2 5 2" xfId="12846" xr:uid="{0E870273-3B92-4724-BCAF-9127B75149DE}"/>
    <cellStyle name="40% - Ênfase3 8 2 5 2 2" xfId="29330" xr:uid="{0A217AC4-F06C-43E5-BB58-71642EFBD01F}"/>
    <cellStyle name="40% - Ênfase3 8 2 5 3" xfId="21293" xr:uid="{652C2562-204A-48E6-9C3C-33F9ACED8B79}"/>
    <cellStyle name="40% - Ênfase3 8 2 6" xfId="6599" xr:uid="{6EC9459F-6CD8-4A5B-9D5B-DD25EC0BF222}"/>
    <cellStyle name="40% - Ênfase3 8 2 6 2" xfId="14876" xr:uid="{073B3BAF-5F31-4CEC-A8EC-B6E594D6D248}"/>
    <cellStyle name="40% - Ênfase3 8 2 6 2 2" xfId="31331" xr:uid="{8808DE2C-BD41-463A-9BA7-B0168BE2D71D}"/>
    <cellStyle name="40% - Ênfase3 8 2 6 3" xfId="23294" xr:uid="{B7D2FF09-915C-497F-BAC0-4184D8533AA6}"/>
    <cellStyle name="40% - Ênfase3 8 2 7" xfId="2522" xr:uid="{095E94C0-E336-4BED-B2CF-9D915410C465}"/>
    <cellStyle name="40% - Ênfase3 8 2 7 2" xfId="10799" xr:uid="{6F9360AD-CE20-495E-BECC-B7A1F05A0013}"/>
    <cellStyle name="40% - Ênfase3 8 2 7 2 2" xfId="27315" xr:uid="{D3BB9B88-A0B0-4ACF-BD2C-26D2A2C55673}"/>
    <cellStyle name="40% - Ênfase3 8 2 7 3" xfId="19278" xr:uid="{9785D21D-6033-495F-9829-3071A9AAC3B8}"/>
    <cellStyle name="40% - Ênfase3 8 2 8" xfId="8752" xr:uid="{112351F9-7F00-4B87-9C17-C237B3A445C5}"/>
    <cellStyle name="40% - Ênfase3 8 2 8 2" xfId="25300" xr:uid="{69AE590B-B3D8-4D6F-BB45-4BB65774A3B7}"/>
    <cellStyle name="40% - Ênfase3 8 2 9" xfId="17250" xr:uid="{DFB21003-5209-4FE1-8B12-3BEC6E25AA68}"/>
    <cellStyle name="40% - Ênfase3 8 3" xfId="1488" xr:uid="{910071E0-9CA1-4DC0-AEB0-E6E32E3AD161}"/>
    <cellStyle name="40% - Ênfase3 8 3 2" xfId="5578" xr:uid="{E0015310-4303-4373-8CEB-AB1387F11227}"/>
    <cellStyle name="40% - Ênfase3 8 3 2 2" xfId="13855" xr:uid="{51376BE5-1B23-4CAE-80E6-BB34D033DC3E}"/>
    <cellStyle name="40% - Ênfase3 8 3 2 2 2" xfId="30334" xr:uid="{991261B3-FF12-4A71-9F9A-7CE8BE32194A}"/>
    <cellStyle name="40% - Ênfase3 8 3 2 3" xfId="22297" xr:uid="{414585D7-31A3-4F10-9281-998AD95B36F6}"/>
    <cellStyle name="40% - Ênfase3 8 3 3" xfId="7602" xr:uid="{2CC5C866-10CF-485B-8EC5-17B99F3DF86F}"/>
    <cellStyle name="40% - Ênfase3 8 3 3 2" xfId="15879" xr:uid="{BD869636-6F17-4157-9902-ABEBAD95D4FC}"/>
    <cellStyle name="40% - Ênfase3 8 3 3 2 2" xfId="32334" xr:uid="{7D7E4979-6A0B-40BA-85DA-DB8CB395B1AF}"/>
    <cellStyle name="40% - Ênfase3 8 3 3 3" xfId="24297" xr:uid="{9ADF76C1-D8C3-4F7A-B630-9B42F5872AE7}"/>
    <cellStyle name="40% - Ênfase3 8 3 4" xfId="3544" xr:uid="{1B3F04FE-DDA9-4844-B6F0-7A03A9E8A197}"/>
    <cellStyle name="40% - Ênfase3 8 3 4 2" xfId="11821" xr:uid="{0461B9E8-2045-4283-882C-E51F1212780D}"/>
    <cellStyle name="40% - Ênfase3 8 3 4 2 2" xfId="28330" xr:uid="{346F5EFC-0EC7-4003-9C8D-6A643E0012DE}"/>
    <cellStyle name="40% - Ênfase3 8 3 4 3" xfId="20293" xr:uid="{9FD41A05-5E90-44E8-AF07-FCE85492756D}"/>
    <cellStyle name="40% - Ênfase3 8 3 5" xfId="9772" xr:uid="{93226653-B159-46CB-B363-1C1988C43D8F}"/>
    <cellStyle name="40% - Ênfase3 8 3 5 2" xfId="26315" xr:uid="{1E2B20A0-9C99-4695-B2F3-CBB5D9AAFED7}"/>
    <cellStyle name="40% - Ênfase3 8 3 6" xfId="18276" xr:uid="{393DE6A4-349F-478E-ACE3-CB822E809D22}"/>
    <cellStyle name="40% - Ênfase3 8 4" xfId="978" xr:uid="{37D3325E-06CB-4F79-8B69-E630D7723FDC}"/>
    <cellStyle name="40% - Ênfase3 8 4 2" xfId="5081" xr:uid="{B922EBA2-D00D-4FF5-8261-4F4275122F64}"/>
    <cellStyle name="40% - Ênfase3 8 4 2 2" xfId="13358" xr:uid="{1826E950-ADA3-4A06-99CC-742F0BAC0090}"/>
    <cellStyle name="40% - Ênfase3 8 4 2 2 2" xfId="29838" xr:uid="{15338E4F-7FC2-4F50-BD03-126811E19D5C}"/>
    <cellStyle name="40% - Ênfase3 8 4 2 3" xfId="21801" xr:uid="{74B83018-AB4A-4B36-8FCD-568611ECEAC7}"/>
    <cellStyle name="40% - Ênfase3 8 4 3" xfId="7106" xr:uid="{5B6AFC18-D84E-4F38-A15B-3CB5E3803BE9}"/>
    <cellStyle name="40% - Ênfase3 8 4 3 2" xfId="15383" xr:uid="{E5B4ACAD-D167-416E-9703-738B2C518D52}"/>
    <cellStyle name="40% - Ênfase3 8 4 3 2 2" xfId="31838" xr:uid="{71963CD4-675B-41A2-AEEC-CA223581D381}"/>
    <cellStyle name="40% - Ênfase3 8 4 3 3" xfId="23801" xr:uid="{4656365F-F9A5-48E0-A713-9352FFF42C32}"/>
    <cellStyle name="40% - Ênfase3 8 4 4" xfId="3038" xr:uid="{DDBA7F22-05F9-4984-A2C1-58689BD06F2A}"/>
    <cellStyle name="40% - Ênfase3 8 4 4 2" xfId="11315" xr:uid="{BCD86BB9-096D-47F2-BAD1-0A1E647B961A}"/>
    <cellStyle name="40% - Ênfase3 8 4 4 2 2" xfId="27826" xr:uid="{1AD742F0-5C85-4E75-B0CA-16A95836FEF4}"/>
    <cellStyle name="40% - Ênfase3 8 4 4 3" xfId="19789" xr:uid="{00CC016C-6E4A-461F-A6A4-2BF3248DBAF1}"/>
    <cellStyle name="40% - Ênfase3 8 4 5" xfId="9267" xr:uid="{80186066-0EBE-4938-8DA3-F0FD30E9EAB9}"/>
    <cellStyle name="40% - Ênfase3 8 4 5 2" xfId="25811" xr:uid="{AAE3864D-113F-494D-8CEE-8211EFF95217}"/>
    <cellStyle name="40% - Ênfase3 8 4 6" xfId="17769" xr:uid="{4A677481-552D-4C88-A6A6-766CABC7D89F}"/>
    <cellStyle name="40% - Ênfase3 8 5" xfId="2028" xr:uid="{62F498C5-C12C-47F8-A49F-B971AE1710AC}"/>
    <cellStyle name="40% - Ênfase3 8 5 2" xfId="6114" xr:uid="{EB0FEFD6-3495-4F59-B063-10FCCBA46E40}"/>
    <cellStyle name="40% - Ênfase3 8 5 2 2" xfId="14391" xr:uid="{236A2677-5855-4469-84D6-752AF60AFC3E}"/>
    <cellStyle name="40% - Ênfase3 8 5 2 2 2" xfId="30846" xr:uid="{391458A9-3390-48BC-8C7C-7784E6C370B9}"/>
    <cellStyle name="40% - Ênfase3 8 5 2 3" xfId="22809" xr:uid="{50B79E2A-D0F4-4D77-8265-C6C9570729C1}"/>
    <cellStyle name="40% - Ênfase3 8 5 3" xfId="8114" xr:uid="{870DEA42-BB77-4CA2-AF22-D779B1771697}"/>
    <cellStyle name="40% - Ênfase3 8 5 3 2" xfId="16391" xr:uid="{15449A28-61D0-4B96-811F-051C6E4A64CE}"/>
    <cellStyle name="40% - Ênfase3 8 5 3 2 2" xfId="32846" xr:uid="{FA708504-6FD2-401B-AB50-D091ABB20203}"/>
    <cellStyle name="40% - Ênfase3 8 5 3 3" xfId="24809" xr:uid="{DA09399B-9DE5-4816-B2CE-E420D44428CD}"/>
    <cellStyle name="40% - Ênfase3 8 5 4" xfId="4081" xr:uid="{3E2F62EC-9D36-4D2D-9315-49060107292E}"/>
    <cellStyle name="40% - Ênfase3 8 5 4 2" xfId="12358" xr:uid="{A2E0133B-F2F7-481C-B125-358EAA3E7B2C}"/>
    <cellStyle name="40% - Ênfase3 8 5 4 2 2" xfId="28843" xr:uid="{E9481834-1316-44D1-898B-DEB9933E38A2}"/>
    <cellStyle name="40% - Ênfase3 8 5 4 3" xfId="20806" xr:uid="{8345EB99-D8DD-4498-A4EA-8000A2864000}"/>
    <cellStyle name="40% - Ênfase3 8 5 5" xfId="10309" xr:uid="{FB5BA59D-A240-4ADB-9495-97E333DDD7E3}"/>
    <cellStyle name="40% - Ênfase3 8 5 5 2" xfId="26828" xr:uid="{0C87E967-0252-4685-8F39-BFFAAF6F2050}"/>
    <cellStyle name="40% - Ênfase3 8 5 6" xfId="18790" xr:uid="{CDE63651-AD71-46B9-B273-857D94BD1283}"/>
    <cellStyle name="40% - Ênfase3 8 6" xfId="4578" xr:uid="{ED5BEB71-5D8F-4748-BA92-5D928AA03770}"/>
    <cellStyle name="40% - Ênfase3 8 6 2" xfId="12855" xr:uid="{45270DDD-3854-4136-8362-DA4E39EEA6A9}"/>
    <cellStyle name="40% - Ênfase3 8 6 2 2" xfId="29339" xr:uid="{51EDB2C8-522C-41BF-8903-99A182B1118F}"/>
    <cellStyle name="40% - Ênfase3 8 6 3" xfId="21302" xr:uid="{C514F561-1E6B-4E0B-A53C-72A2A9FD3682}"/>
    <cellStyle name="40% - Ênfase3 8 7" xfId="6608" xr:uid="{CBABB7D0-F7E2-467B-AE49-AEAB6F3F6444}"/>
    <cellStyle name="40% - Ênfase3 8 7 2" xfId="14885" xr:uid="{AD578841-3FD2-4354-9F55-A888D2106A59}"/>
    <cellStyle name="40% - Ênfase3 8 7 2 2" xfId="31340" xr:uid="{4F8A0AD4-48B7-4691-ADEE-BBC1C5EBEFD2}"/>
    <cellStyle name="40% - Ênfase3 8 7 3" xfId="23303" xr:uid="{15B99A4B-0E54-4EAA-9D42-9A83A661BC8F}"/>
    <cellStyle name="40% - Ênfase3 8 8" xfId="2531" xr:uid="{5AF86CB2-4739-4A1C-86CA-FDE434A3FD39}"/>
    <cellStyle name="40% - Ênfase3 8 8 2" xfId="10808" xr:uid="{D38D542A-F62B-4E5D-AD42-F88F300B73DD}"/>
    <cellStyle name="40% - Ênfase3 8 8 2 2" xfId="27324" xr:uid="{2183418E-053B-44DA-8F88-2A7D6B682348}"/>
    <cellStyle name="40% - Ênfase3 8 8 3" xfId="19287" xr:uid="{AD06DC6D-20D1-41BC-A913-58187138E6FF}"/>
    <cellStyle name="40% - Ênfase3 8 9" xfId="8761" xr:uid="{67728470-71D7-41A3-BA3B-86C6A831AA37}"/>
    <cellStyle name="40% - Ênfase3 8 9 2" xfId="25309" xr:uid="{4BC4D97D-1645-4FCC-93A8-DAD5CE2C3150}"/>
    <cellStyle name="40% - Ênfase3 9" xfId="37" xr:uid="{923CCF1B-F518-4732-9B7C-9118A3C11D70}"/>
    <cellStyle name="40% - Ênfase3 9 10" xfId="16911" xr:uid="{4FA292C8-402B-4F09-9BD7-B7583FD00E2B}"/>
    <cellStyle name="40% - Ênfase3 9 2" xfId="415" xr:uid="{97DCCC09-F097-4C8E-8FB7-4B4358C1EE96}"/>
    <cellStyle name="40% - Ênfase3 9 2 2" xfId="1489" xr:uid="{D829E5F6-070C-4301-AB43-CC1032D78BE6}"/>
    <cellStyle name="40% - Ênfase3 9 2 2 2" xfId="5579" xr:uid="{D3F48208-24ED-4128-AF97-221873785728}"/>
    <cellStyle name="40% - Ênfase3 9 2 2 2 2" xfId="13856" xr:uid="{938E790F-41FB-4821-B216-E6D12BE328F4}"/>
    <cellStyle name="40% - Ênfase3 9 2 2 2 2 2" xfId="30335" xr:uid="{67D1EDDF-9997-4329-9B82-847C06F4CDAF}"/>
    <cellStyle name="40% - Ênfase3 9 2 2 2 3" xfId="22298" xr:uid="{0760C021-24C3-4C56-B146-7268AF6E6A5A}"/>
    <cellStyle name="40% - Ênfase3 9 2 2 3" xfId="7603" xr:uid="{6FCA2BE3-C6AB-4F8A-ADE9-06AA11B60134}"/>
    <cellStyle name="40% - Ênfase3 9 2 2 3 2" xfId="15880" xr:uid="{850847F7-9715-44F5-82C6-14DC4CB69782}"/>
    <cellStyle name="40% - Ênfase3 9 2 2 3 2 2" xfId="32335" xr:uid="{2573EF56-51E6-43E1-8842-8E5D11007CCB}"/>
    <cellStyle name="40% - Ênfase3 9 2 2 3 3" xfId="24298" xr:uid="{6D07463C-89CA-40D6-9D69-FD6C94D336A9}"/>
    <cellStyle name="40% - Ênfase3 9 2 2 4" xfId="3545" xr:uid="{BC1EE8B2-CE87-4304-AED0-D067C90DA797}"/>
    <cellStyle name="40% - Ênfase3 9 2 2 4 2" xfId="11822" xr:uid="{88B8DAB0-E3BE-48BD-BA35-109738CBE783}"/>
    <cellStyle name="40% - Ênfase3 9 2 2 4 2 2" xfId="28331" xr:uid="{3225FE02-7F21-496E-8AD6-9EE2868BF3ED}"/>
    <cellStyle name="40% - Ênfase3 9 2 2 4 3" xfId="20294" xr:uid="{79E568F6-1703-4E0D-BAB8-3964A9AC1B0E}"/>
    <cellStyle name="40% - Ênfase3 9 2 2 5" xfId="9773" xr:uid="{AB609825-4A17-4F38-AFB9-14BA5259BEE2}"/>
    <cellStyle name="40% - Ênfase3 9 2 2 5 2" xfId="26316" xr:uid="{60B12EBE-10D7-4E72-9678-7D69CF13E597}"/>
    <cellStyle name="40% - Ênfase3 9 2 2 6" xfId="18277" xr:uid="{45A353AC-DCD3-4B44-B090-AFFBAD363721}"/>
    <cellStyle name="40% - Ênfase3 9 2 3" xfId="979" xr:uid="{F5CFC39C-7574-452D-80C4-1396946DCABF}"/>
    <cellStyle name="40% - Ênfase3 9 2 3 2" xfId="5082" xr:uid="{73279115-59BA-4552-A36B-7A54CEA54695}"/>
    <cellStyle name="40% - Ênfase3 9 2 3 2 2" xfId="13359" xr:uid="{9B79E68F-35FD-4DC9-A35F-E30FDB3C607C}"/>
    <cellStyle name="40% - Ênfase3 9 2 3 2 2 2" xfId="29839" xr:uid="{65439190-5277-4660-815B-214A1DF20200}"/>
    <cellStyle name="40% - Ênfase3 9 2 3 2 3" xfId="21802" xr:uid="{B8A0F4EC-D88E-458C-B449-DE463D568768}"/>
    <cellStyle name="40% - Ênfase3 9 2 3 3" xfId="7107" xr:uid="{4659247B-98C6-4DE5-87B4-E8B11D0B226A}"/>
    <cellStyle name="40% - Ênfase3 9 2 3 3 2" xfId="15384" xr:uid="{1AA28B11-91AE-4D92-BD8D-CD53CCBD127F}"/>
    <cellStyle name="40% - Ênfase3 9 2 3 3 2 2" xfId="31839" xr:uid="{99265B6D-4CFF-43E7-B59F-4AD7D6D39984}"/>
    <cellStyle name="40% - Ênfase3 9 2 3 3 3" xfId="23802" xr:uid="{14641AED-942E-49D7-A1A8-8662ACF5C8C6}"/>
    <cellStyle name="40% - Ênfase3 9 2 3 4" xfId="3039" xr:uid="{3AF94632-9342-4C08-A2FE-FCBA13816A68}"/>
    <cellStyle name="40% - Ênfase3 9 2 3 4 2" xfId="11316" xr:uid="{57592891-B019-4E2B-A9D3-9784A68A4113}"/>
    <cellStyle name="40% - Ênfase3 9 2 3 4 2 2" xfId="27827" xr:uid="{BA22D948-84CB-45A9-8860-9CD7A1230F84}"/>
    <cellStyle name="40% - Ênfase3 9 2 3 4 3" xfId="19790" xr:uid="{B5222927-9D2E-45C3-B764-F8D09C8A91BE}"/>
    <cellStyle name="40% - Ênfase3 9 2 3 5" xfId="9268" xr:uid="{7918AD6F-29EB-4A7C-A52F-F0D5D6793979}"/>
    <cellStyle name="40% - Ênfase3 9 2 3 5 2" xfId="25812" xr:uid="{CCEFA56E-2664-45B3-A7F8-6BCBD7DF589B}"/>
    <cellStyle name="40% - Ênfase3 9 2 3 6" xfId="17770" xr:uid="{5A3C160E-C905-42FF-9489-99CFE6841910}"/>
    <cellStyle name="40% - Ênfase3 9 2 4" xfId="2029" xr:uid="{88B3D458-CAA6-48CC-B229-3759578B383D}"/>
    <cellStyle name="40% - Ênfase3 9 2 4 2" xfId="6115" xr:uid="{6D14A806-C6FC-4F7A-B7B3-7404175D769B}"/>
    <cellStyle name="40% - Ênfase3 9 2 4 2 2" xfId="14392" xr:uid="{669EB135-D881-4CF0-BFD8-CFEFC10F27B9}"/>
    <cellStyle name="40% - Ênfase3 9 2 4 2 2 2" xfId="30847" xr:uid="{13FD6473-5E4C-4D0A-B04C-74FBA98B0ABF}"/>
    <cellStyle name="40% - Ênfase3 9 2 4 2 3" xfId="22810" xr:uid="{9A0BE76B-08F7-48DE-8967-A0FE2BC7015A}"/>
    <cellStyle name="40% - Ênfase3 9 2 4 3" xfId="8115" xr:uid="{4AF536A8-C9C6-45BB-9CC3-44705AA63F63}"/>
    <cellStyle name="40% - Ênfase3 9 2 4 3 2" xfId="16392" xr:uid="{4D09E9D4-EC68-4EB8-91A1-51408DEA8DE3}"/>
    <cellStyle name="40% - Ênfase3 9 2 4 3 2 2" xfId="32847" xr:uid="{93CC2D97-2A81-4795-9282-4B61105A54D9}"/>
    <cellStyle name="40% - Ênfase3 9 2 4 3 3" xfId="24810" xr:uid="{A0E8F71A-9472-4028-B373-B6F29B02BBF6}"/>
    <cellStyle name="40% - Ênfase3 9 2 4 4" xfId="4082" xr:uid="{6DF38F86-CC67-4BE4-BA9D-EBBCA0E219F9}"/>
    <cellStyle name="40% - Ênfase3 9 2 4 4 2" xfId="12359" xr:uid="{3A3A51DF-5E4A-4011-B846-2E95C6821B91}"/>
    <cellStyle name="40% - Ênfase3 9 2 4 4 2 2" xfId="28844" xr:uid="{319C19B5-EADE-4248-9E80-16F94AF1F68A}"/>
    <cellStyle name="40% - Ênfase3 9 2 4 4 3" xfId="20807" xr:uid="{37BB7DCE-4D77-4357-A947-63FCBF735AE7}"/>
    <cellStyle name="40% - Ênfase3 9 2 4 5" xfId="10310" xr:uid="{842A0330-B5E9-4895-92FA-A2947461E3C8}"/>
    <cellStyle name="40% - Ênfase3 9 2 4 5 2" xfId="26829" xr:uid="{8E83DB2D-F546-4DB2-BA56-238F4C514BC2}"/>
    <cellStyle name="40% - Ênfase3 9 2 4 6" xfId="18791" xr:uid="{3B9FC65C-9DD7-4AE2-8A68-7DFF622D2164}"/>
    <cellStyle name="40% - Ênfase3 9 2 5" xfId="4579" xr:uid="{23909962-FEF4-4981-B545-F43B739EAE0A}"/>
    <cellStyle name="40% - Ênfase3 9 2 5 2" xfId="12856" xr:uid="{351E4621-D907-4F27-8AC5-25458EC5D676}"/>
    <cellStyle name="40% - Ênfase3 9 2 5 2 2" xfId="29340" xr:uid="{390585A1-C79C-4AFB-A172-C1745F35E1A4}"/>
    <cellStyle name="40% - Ênfase3 9 2 5 3" xfId="21303" xr:uid="{31C809B1-1BC7-4FAA-A601-788147C8AE67}"/>
    <cellStyle name="40% - Ênfase3 9 2 6" xfId="6609" xr:uid="{ADB5709E-5892-47A4-8ED6-081F7EE2F7B8}"/>
    <cellStyle name="40% - Ênfase3 9 2 6 2" xfId="14886" xr:uid="{5036709B-E67A-4D23-86BA-E265EFBBCD08}"/>
    <cellStyle name="40% - Ênfase3 9 2 6 2 2" xfId="31341" xr:uid="{4E2DE01B-1642-43A1-89BE-8901D0118031}"/>
    <cellStyle name="40% - Ênfase3 9 2 6 3" xfId="23304" xr:uid="{04FD2F6B-FA51-4399-9E0C-2CBD98E75BDF}"/>
    <cellStyle name="40% - Ênfase3 9 2 7" xfId="2532" xr:uid="{E3514341-26D6-417E-BC06-75D8B4BEBB69}"/>
    <cellStyle name="40% - Ênfase3 9 2 7 2" xfId="10809" xr:uid="{F4FCF176-1713-48A3-A0D4-3C1AB20E7BAA}"/>
    <cellStyle name="40% - Ênfase3 9 2 7 2 2" xfId="27325" xr:uid="{59CE323F-B6DE-492E-AF42-111C8515095B}"/>
    <cellStyle name="40% - Ênfase3 9 2 7 3" xfId="19288" xr:uid="{37E1D90A-8546-4B80-AF35-037848820843}"/>
    <cellStyle name="40% - Ênfase3 9 2 8" xfId="8762" xr:uid="{AA2E8422-17F3-465E-8565-D8098234F114}"/>
    <cellStyle name="40% - Ênfase3 9 2 8 2" xfId="25310" xr:uid="{E097711A-1DEF-4376-B603-09040E7131B9}"/>
    <cellStyle name="40% - Ênfase3 9 2 9" xfId="17260" xr:uid="{37F48ADE-D3A9-474F-B8E1-2B9975A23A3F}"/>
    <cellStyle name="40% - Ênfase3 9 3" xfId="1138" xr:uid="{63989440-0A5E-4B65-8719-4F51961C210A}"/>
    <cellStyle name="40% - Ênfase3 9 3 2" xfId="5230" xr:uid="{3B02CA52-6100-4678-85AA-94496FF4DE67}"/>
    <cellStyle name="40% - Ênfase3 9 3 2 2" xfId="13507" xr:uid="{02EEE2D8-A6EE-4163-84A7-A4A6AB659791}"/>
    <cellStyle name="40% - Ênfase3 9 3 2 2 2" xfId="29987" xr:uid="{E98AED52-79F5-4023-AB9C-178621955AD4}"/>
    <cellStyle name="40% - Ênfase3 9 3 2 3" xfId="21950" xr:uid="{56946CC6-FBFF-4192-9E7F-A01D8CE741B2}"/>
    <cellStyle name="40% - Ênfase3 9 3 3" xfId="7255" xr:uid="{BDF32B50-DF0B-42B8-84D4-8ECE69AB492B}"/>
    <cellStyle name="40% - Ênfase3 9 3 3 2" xfId="15532" xr:uid="{CBB730ED-7F65-4FB7-B439-F3716AD4083B}"/>
    <cellStyle name="40% - Ênfase3 9 3 3 2 2" xfId="31987" xr:uid="{B9B89222-9864-4880-9455-75448F6A406D}"/>
    <cellStyle name="40% - Ênfase3 9 3 3 3" xfId="23950" xr:uid="{A5627378-2848-4A9C-896D-164298C9E15C}"/>
    <cellStyle name="40% - Ênfase3 9 3 4" xfId="3195" xr:uid="{764153ED-F732-4910-8027-8F859AFBCC42}"/>
    <cellStyle name="40% - Ênfase3 9 3 4 2" xfId="11472" xr:uid="{7BFE6ED4-6D18-468F-B68C-455BC0DFC398}"/>
    <cellStyle name="40% - Ênfase3 9 3 4 2 2" xfId="27982" xr:uid="{FFC34830-2C0F-4FDD-BD28-D38FBF2ABDDC}"/>
    <cellStyle name="40% - Ênfase3 9 3 4 3" xfId="19945" xr:uid="{4F498329-529B-4327-97BC-17B64AE4401B}"/>
    <cellStyle name="40% - Ênfase3 9 3 5" xfId="9423" xr:uid="{D6955577-9F63-4FA9-9166-F593E3EB277D}"/>
    <cellStyle name="40% - Ênfase3 9 3 5 2" xfId="25967" xr:uid="{F594C12B-6F29-45B5-9134-D60489AEC71D}"/>
    <cellStyle name="40% - Ênfase3 9 3 6" xfId="17927" xr:uid="{157094E7-61FA-4EF1-A2C7-1C286902E75C}"/>
    <cellStyle name="40% - Ênfase3 9 4" xfId="630" xr:uid="{683EBB94-432F-40C8-9F4A-C46C4CA05E3D}"/>
    <cellStyle name="40% - Ênfase3 9 4 2" xfId="4736" xr:uid="{F9AFBD03-25C5-43A9-82EA-874B92413AD9}"/>
    <cellStyle name="40% - Ênfase3 9 4 2 2" xfId="13013" xr:uid="{B7386922-3033-465B-AB3B-EC8972DEC4C3}"/>
    <cellStyle name="40% - Ênfase3 9 4 2 2 2" xfId="29493" xr:uid="{6227FD56-D6B8-4737-BF7C-088A849DA127}"/>
    <cellStyle name="40% - Ênfase3 9 4 2 3" xfId="21456" xr:uid="{73B60259-6877-403A-A251-DCE41685DD60}"/>
    <cellStyle name="40% - Ênfase3 9 4 3" xfId="6761" xr:uid="{C84A7CEA-3B6C-4FAB-9B61-C898ACC3DBB4}"/>
    <cellStyle name="40% - Ênfase3 9 4 3 2" xfId="15038" xr:uid="{E0C313CE-BEE7-4F0A-97EF-38EB5A8B4338}"/>
    <cellStyle name="40% - Ênfase3 9 4 3 2 2" xfId="31493" xr:uid="{778274EF-E14A-4369-836B-7DD042454968}"/>
    <cellStyle name="40% - Ênfase3 9 4 3 3" xfId="23456" xr:uid="{D8E28C51-2A93-4923-BF32-63D9B74D77DE}"/>
    <cellStyle name="40% - Ênfase3 9 4 4" xfId="2691" xr:uid="{338E4B86-362D-4A22-A7EA-53922F9AA9F5}"/>
    <cellStyle name="40% - Ênfase3 9 4 4 2" xfId="10968" xr:uid="{A5D3243A-A762-4AC8-92BD-DB1A48107D22}"/>
    <cellStyle name="40% - Ênfase3 9 4 4 2 2" xfId="27479" xr:uid="{797EC2EB-4D53-473A-A118-F71677C8AEC8}"/>
    <cellStyle name="40% - Ênfase3 9 4 4 3" xfId="19442" xr:uid="{50740496-3B00-4409-8835-E31C492A6496}"/>
    <cellStyle name="40% - Ênfase3 9 4 5" xfId="8920" xr:uid="{1A66796C-58CB-4083-851A-BEFE35D067EA}"/>
    <cellStyle name="40% - Ênfase3 9 4 5 2" xfId="25464" xr:uid="{A2C3F282-BCE7-42B3-BC9A-D996C3B810E3}"/>
    <cellStyle name="40% - Ênfase3 9 4 6" xfId="17421" xr:uid="{07C31F5A-93EF-48EF-A515-1D1B9EAE3F22}"/>
    <cellStyle name="40% - Ênfase3 9 5" xfId="1682" xr:uid="{E310BBED-DAD6-4781-85DA-5D46167135FC}"/>
    <cellStyle name="40% - Ênfase3 9 5 2" xfId="5769" xr:uid="{BFE5A5AD-C4E1-4DBC-9293-B1B3391DF5FA}"/>
    <cellStyle name="40% - Ênfase3 9 5 2 2" xfId="14046" xr:uid="{37A2F90D-5B72-4AC1-A035-FF61B234986A}"/>
    <cellStyle name="40% - Ênfase3 9 5 2 2 2" xfId="30501" xr:uid="{7B65CD1B-6BDF-4BB7-AB27-5C829B85911E}"/>
    <cellStyle name="40% - Ênfase3 9 5 2 3" xfId="22464" xr:uid="{B2A87688-F48B-42E3-A12A-CFA8332C53E3}"/>
    <cellStyle name="40% - Ênfase3 9 5 3" xfId="7769" xr:uid="{16A90F77-57B6-49D6-8E25-89869AF10711}"/>
    <cellStyle name="40% - Ênfase3 9 5 3 2" xfId="16046" xr:uid="{3DC69825-927D-4F83-82F2-C218554ED0E6}"/>
    <cellStyle name="40% - Ênfase3 9 5 3 2 2" xfId="32501" xr:uid="{9A199EA6-1AB8-462B-8D30-75582D3E03BE}"/>
    <cellStyle name="40% - Ênfase3 9 5 3 3" xfId="24464" xr:uid="{32186118-3339-4617-8966-7024F02D97AC}"/>
    <cellStyle name="40% - Ênfase3 9 5 4" xfId="3735" xr:uid="{EAF4D6C5-313F-4324-AAB8-ECC807260696}"/>
    <cellStyle name="40% - Ênfase3 9 5 4 2" xfId="12012" xr:uid="{3551FE23-C595-436B-8B2F-C8CD0EF454B4}"/>
    <cellStyle name="40% - Ênfase3 9 5 4 2 2" xfId="28497" xr:uid="{6DBF88B3-C842-44D2-A025-8853483F7AAF}"/>
    <cellStyle name="40% - Ênfase3 9 5 4 3" xfId="20460" xr:uid="{9C474343-61A4-4381-9E3B-91652613F7D2}"/>
    <cellStyle name="40% - Ênfase3 9 5 5" xfId="9963" xr:uid="{08150598-25F8-4E83-B1D9-E9A0EABBDBEC}"/>
    <cellStyle name="40% - Ênfase3 9 5 5 2" xfId="26482" xr:uid="{1B3D4FFF-806D-4E35-BEB1-BF0447E21E79}"/>
    <cellStyle name="40% - Ênfase3 9 5 6" xfId="18444" xr:uid="{7AECF705-1944-4C78-A916-7AD8349FF031}"/>
    <cellStyle name="40% - Ênfase3 9 6" xfId="4232" xr:uid="{C15651B1-8231-4D93-A5A1-287492700028}"/>
    <cellStyle name="40% - Ênfase3 9 6 2" xfId="12509" xr:uid="{CD6D7149-E31D-484F-99B8-FE6ED09C89D9}"/>
    <cellStyle name="40% - Ênfase3 9 6 2 2" xfId="28994" xr:uid="{A1879226-10E0-4FE7-B71E-5B7CCE7C9140}"/>
    <cellStyle name="40% - Ênfase3 9 6 3" xfId="20957" xr:uid="{A27619F6-2890-46EA-9D08-64B8C83C4AD7}"/>
    <cellStyle name="40% - Ênfase3 9 7" xfId="6263" xr:uid="{4DA2751E-0F41-4E25-BFF0-637ACF7E6EC3}"/>
    <cellStyle name="40% - Ênfase3 9 7 2" xfId="14540" xr:uid="{47725E41-FD3C-405C-8DFE-F02C290F31EA}"/>
    <cellStyle name="40% - Ênfase3 9 7 2 2" xfId="30995" xr:uid="{C3438597-1DBF-4425-BA79-70947CD8BAC9}"/>
    <cellStyle name="40% - Ênfase3 9 7 3" xfId="22958" xr:uid="{0F60485E-33DE-4EA5-BA38-7329475B9AE8}"/>
    <cellStyle name="40% - Ênfase3 9 8" xfId="2182" xr:uid="{F99E15F3-7FF4-438D-8F40-13DC776F7FF0}"/>
    <cellStyle name="40% - Ênfase3 9 8 2" xfId="10459" xr:uid="{3B654B2F-6331-44BF-984B-864C4A05F434}"/>
    <cellStyle name="40% - Ênfase3 9 8 2 2" xfId="26978" xr:uid="{E0F4E676-4865-43FA-A6D0-5F35BF6BAC13}"/>
    <cellStyle name="40% - Ênfase3 9 8 3" xfId="18941" xr:uid="{248759AA-663F-49C8-BBCE-B23FD0D6F288}"/>
    <cellStyle name="40% - Ênfase3 9 9" xfId="8414" xr:uid="{5CC1EB07-DA64-4860-A727-1DB62AE75686}"/>
    <cellStyle name="40% - Ênfase3 9 9 2" xfId="24963" xr:uid="{6F6DAE28-3045-45A3-BDD1-D71956F5A83A}"/>
    <cellStyle name="40% - Ênfase4 10" xfId="416" xr:uid="{FC25579F-00C3-4072-94C4-343F9024927D}"/>
    <cellStyle name="40% - Ênfase4 10 10" xfId="17261" xr:uid="{607F75AF-660D-4AE8-A172-69B243B06421}"/>
    <cellStyle name="40% - Ênfase4 10 2" xfId="418" xr:uid="{E37571B2-0548-44A4-92D6-196E2EA63E94}"/>
    <cellStyle name="40% - Ênfase4 10 2 2" xfId="1491" xr:uid="{0698E68F-CB12-48BC-A9C8-DE5BB7BF5359}"/>
    <cellStyle name="40% - Ênfase4 10 2 2 2" xfId="5581" xr:uid="{EE6E5FD7-1AB6-4765-B739-A492B098EDC0}"/>
    <cellStyle name="40% - Ênfase4 10 2 2 2 2" xfId="13858" xr:uid="{EB675EFA-F6F5-49C4-939C-7DA4D5B0C3DB}"/>
    <cellStyle name="40% - Ênfase4 10 2 2 2 2 2" xfId="30337" xr:uid="{52B9A3D1-60FE-49B0-87BF-BCEA6BD8F509}"/>
    <cellStyle name="40% - Ênfase4 10 2 2 2 3" xfId="22300" xr:uid="{EA2B5531-8B93-4784-A3F9-5C706B518DEC}"/>
    <cellStyle name="40% - Ênfase4 10 2 2 3" xfId="7605" xr:uid="{44F013DD-DC15-4FB4-8174-93860A1EC397}"/>
    <cellStyle name="40% - Ênfase4 10 2 2 3 2" xfId="15882" xr:uid="{9D162568-3D29-4BD9-8344-B5D598B863B9}"/>
    <cellStyle name="40% - Ênfase4 10 2 2 3 2 2" xfId="32337" xr:uid="{3A20CDB9-51A9-4BA0-8281-5A8152DCDD29}"/>
    <cellStyle name="40% - Ênfase4 10 2 2 3 3" xfId="24300" xr:uid="{D46E8020-7289-45C2-B4B8-C84C1AFE3EFF}"/>
    <cellStyle name="40% - Ênfase4 10 2 2 4" xfId="3547" xr:uid="{905C6588-A882-497B-8823-ED41DC69E640}"/>
    <cellStyle name="40% - Ênfase4 10 2 2 4 2" xfId="11824" xr:uid="{8F62F5A7-D3CE-41B6-90FD-63AC0D212C11}"/>
    <cellStyle name="40% - Ênfase4 10 2 2 4 2 2" xfId="28333" xr:uid="{35DFC71F-D057-47F0-BF1E-CD473BD9E58E}"/>
    <cellStyle name="40% - Ênfase4 10 2 2 4 3" xfId="20296" xr:uid="{FCC43198-4FEE-41C8-B028-FA06FEC661D2}"/>
    <cellStyle name="40% - Ênfase4 10 2 2 5" xfId="9775" xr:uid="{D5D13E06-BA55-413D-812C-249616152978}"/>
    <cellStyle name="40% - Ênfase4 10 2 2 5 2" xfId="26318" xr:uid="{82FA2950-D37C-4628-A71E-68ED62C28F9B}"/>
    <cellStyle name="40% - Ênfase4 10 2 2 6" xfId="18279" xr:uid="{562D5E9D-CBE1-4BC5-9437-482E0DDF1BC6}"/>
    <cellStyle name="40% - Ênfase4 10 2 3" xfId="981" xr:uid="{64F2C677-0D5A-4D8D-9EB8-249E72DEBB33}"/>
    <cellStyle name="40% - Ênfase4 10 2 3 2" xfId="5084" xr:uid="{CCBA58C7-BD3A-4742-BFA3-3B4AEBEEF3BE}"/>
    <cellStyle name="40% - Ênfase4 10 2 3 2 2" xfId="13361" xr:uid="{6CDBCEEE-AE2B-4699-86C6-06D38A5CEB2A}"/>
    <cellStyle name="40% - Ênfase4 10 2 3 2 2 2" xfId="29841" xr:uid="{D15EC4FE-DF50-4CC4-8FA0-F893E18B07CC}"/>
    <cellStyle name="40% - Ênfase4 10 2 3 2 3" xfId="21804" xr:uid="{3DEBC943-7566-43EC-809D-09F69CB264BF}"/>
    <cellStyle name="40% - Ênfase4 10 2 3 3" xfId="7109" xr:uid="{28DF8CEA-9DFA-4A4A-8280-278F2E8228C5}"/>
    <cellStyle name="40% - Ênfase4 10 2 3 3 2" xfId="15386" xr:uid="{15321287-1857-4D80-8FA6-4EDB324CDF7E}"/>
    <cellStyle name="40% - Ênfase4 10 2 3 3 2 2" xfId="31841" xr:uid="{1C12A890-AEC8-4D22-92D7-DA7D64966964}"/>
    <cellStyle name="40% - Ênfase4 10 2 3 3 3" xfId="23804" xr:uid="{AC65F9BA-082D-4A12-8F18-711A43B1BF11}"/>
    <cellStyle name="40% - Ênfase4 10 2 3 4" xfId="3041" xr:uid="{E0005E0F-357F-4D10-A200-4C34206DDB65}"/>
    <cellStyle name="40% - Ênfase4 10 2 3 4 2" xfId="11318" xr:uid="{FAB91FCA-99E6-45F7-AE94-A0662B46B8DD}"/>
    <cellStyle name="40% - Ênfase4 10 2 3 4 2 2" xfId="27829" xr:uid="{87E7E0BC-F32E-424D-9E66-795B78FA3689}"/>
    <cellStyle name="40% - Ênfase4 10 2 3 4 3" xfId="19792" xr:uid="{043F8B35-A48C-4A02-8D7C-93FEB71AE265}"/>
    <cellStyle name="40% - Ênfase4 10 2 3 5" xfId="9270" xr:uid="{2DB10CC1-C1F1-480B-90D8-CCA58D248A60}"/>
    <cellStyle name="40% - Ênfase4 10 2 3 5 2" xfId="25814" xr:uid="{DE1E6CCD-9D8C-4EAB-8C81-8BD81AD62B2F}"/>
    <cellStyle name="40% - Ênfase4 10 2 3 6" xfId="17772" xr:uid="{2F1CF19C-CBC4-479B-8BAC-8CF244FE7699}"/>
    <cellStyle name="40% - Ênfase4 10 2 4" xfId="2031" xr:uid="{0331B6C7-50F3-4502-8E97-80E344F78E85}"/>
    <cellStyle name="40% - Ênfase4 10 2 4 2" xfId="6117" xr:uid="{FF348362-859A-4496-9A72-99F1CC7E68C8}"/>
    <cellStyle name="40% - Ênfase4 10 2 4 2 2" xfId="14394" xr:uid="{F008DDDD-7940-417F-B949-AEA09CFEB203}"/>
    <cellStyle name="40% - Ênfase4 10 2 4 2 2 2" xfId="30849" xr:uid="{790B22DB-1A11-41FE-84DA-428C3D399E51}"/>
    <cellStyle name="40% - Ênfase4 10 2 4 2 3" xfId="22812" xr:uid="{3912DE3C-4AA7-4188-BE6F-DF9883932AA7}"/>
    <cellStyle name="40% - Ênfase4 10 2 4 3" xfId="8117" xr:uid="{9B56C736-4C87-47C0-8C8A-ABA3E0047B4E}"/>
    <cellStyle name="40% - Ênfase4 10 2 4 3 2" xfId="16394" xr:uid="{A0E8A48C-47E5-455D-B8CD-68DD58F0B448}"/>
    <cellStyle name="40% - Ênfase4 10 2 4 3 2 2" xfId="32849" xr:uid="{EB15AF02-C9F5-455E-B574-F26B15E94813}"/>
    <cellStyle name="40% - Ênfase4 10 2 4 3 3" xfId="24812" xr:uid="{0354E24F-4B69-4AFF-8B93-75B7B79E7749}"/>
    <cellStyle name="40% - Ênfase4 10 2 4 4" xfId="4084" xr:uid="{CA4CB4D2-B266-4334-B0CE-4D024FE68514}"/>
    <cellStyle name="40% - Ênfase4 10 2 4 4 2" xfId="12361" xr:uid="{E24CCFFF-F21B-4EA4-9DDF-0DF77A35E415}"/>
    <cellStyle name="40% - Ênfase4 10 2 4 4 2 2" xfId="28846" xr:uid="{145E140C-0843-415F-B4CD-721F780C5655}"/>
    <cellStyle name="40% - Ênfase4 10 2 4 4 3" xfId="20809" xr:uid="{651B717B-F3B7-4A8B-9DA6-AB7E5FA0D3B8}"/>
    <cellStyle name="40% - Ênfase4 10 2 4 5" xfId="10312" xr:uid="{78D8CC9B-0A64-4DAA-A7DC-A71BEB7CA035}"/>
    <cellStyle name="40% - Ênfase4 10 2 4 5 2" xfId="26831" xr:uid="{EAF1DE3D-BB67-4E15-AC0B-2250ADCF9C5E}"/>
    <cellStyle name="40% - Ênfase4 10 2 4 6" xfId="18793" xr:uid="{7E2D3A03-62A2-4BBD-874D-63AA03F3157D}"/>
    <cellStyle name="40% - Ênfase4 10 2 5" xfId="4581" xr:uid="{5C2EF533-1DCC-4B01-AF77-99F261299E09}"/>
    <cellStyle name="40% - Ênfase4 10 2 5 2" xfId="12858" xr:uid="{6AFBD1B6-C16D-4A4B-8933-AAA4619E75AB}"/>
    <cellStyle name="40% - Ênfase4 10 2 5 2 2" xfId="29342" xr:uid="{B29E1AD0-4E1A-406D-9ACD-C5DD1B7C7634}"/>
    <cellStyle name="40% - Ênfase4 10 2 5 3" xfId="21305" xr:uid="{92033A97-4B32-4DEF-880D-782161037E08}"/>
    <cellStyle name="40% - Ênfase4 10 2 6" xfId="6611" xr:uid="{BA22EA84-40B4-494B-8162-089D24457881}"/>
    <cellStyle name="40% - Ênfase4 10 2 6 2" xfId="14888" xr:uid="{74F55110-A24E-47BE-92F6-F0567E0FB000}"/>
    <cellStyle name="40% - Ênfase4 10 2 6 2 2" xfId="31343" xr:uid="{D99A588A-FCBC-4BFB-AA5A-FB91790F8076}"/>
    <cellStyle name="40% - Ênfase4 10 2 6 3" xfId="23306" xr:uid="{D689FF45-7DDE-4982-94D3-B02BE20E3BF9}"/>
    <cellStyle name="40% - Ênfase4 10 2 7" xfId="2534" xr:uid="{C04791A4-A5DD-47C9-816A-D2EDB6FB81B5}"/>
    <cellStyle name="40% - Ênfase4 10 2 7 2" xfId="10811" xr:uid="{2769557C-470B-43CD-A4F7-99EC9A5654FC}"/>
    <cellStyle name="40% - Ênfase4 10 2 7 2 2" xfId="27327" xr:uid="{9528656F-26CF-49A3-B8E6-7BF4DBE6C25B}"/>
    <cellStyle name="40% - Ênfase4 10 2 7 3" xfId="19290" xr:uid="{D0D93D84-E623-46ED-A5E9-C2606734A542}"/>
    <cellStyle name="40% - Ênfase4 10 2 8" xfId="8764" xr:uid="{0CE4F897-0968-4289-9A7E-86790CB32C88}"/>
    <cellStyle name="40% - Ênfase4 10 2 8 2" xfId="25312" xr:uid="{6CA8697D-4C4C-4A4A-91B8-2A0A8484EDAF}"/>
    <cellStyle name="40% - Ênfase4 10 2 9" xfId="17262" xr:uid="{5709A3B3-4A00-414F-A8CB-BD94A021FD90}"/>
    <cellStyle name="40% - Ênfase4 10 3" xfId="1490" xr:uid="{94AF3DB2-C3DB-403A-AFD5-318E2A374382}"/>
    <cellStyle name="40% - Ênfase4 10 3 2" xfId="5580" xr:uid="{48A44352-8489-4E2E-A8C6-CC8272481340}"/>
    <cellStyle name="40% - Ênfase4 10 3 2 2" xfId="13857" xr:uid="{BAB05A22-919A-4812-BF5A-88837C9BADD1}"/>
    <cellStyle name="40% - Ênfase4 10 3 2 2 2" xfId="30336" xr:uid="{363862E2-C88D-422C-89A6-90A59FB37C1F}"/>
    <cellStyle name="40% - Ênfase4 10 3 2 3" xfId="22299" xr:uid="{120340DF-A7BF-4AD6-8B66-0C48CFFE545D}"/>
    <cellStyle name="40% - Ênfase4 10 3 3" xfId="7604" xr:uid="{FCFC918F-6B3A-460D-A621-483A822C1C52}"/>
    <cellStyle name="40% - Ênfase4 10 3 3 2" xfId="15881" xr:uid="{57739A5A-1BB5-4AF0-8C13-479696750833}"/>
    <cellStyle name="40% - Ênfase4 10 3 3 2 2" xfId="32336" xr:uid="{41AA6143-ACA3-4307-8B99-EE74A3659630}"/>
    <cellStyle name="40% - Ênfase4 10 3 3 3" xfId="24299" xr:uid="{B55AAB1D-703D-43A3-A960-1034C6C97257}"/>
    <cellStyle name="40% - Ênfase4 10 3 4" xfId="3546" xr:uid="{76E2C6AF-4489-41D8-9566-82917BA99BBD}"/>
    <cellStyle name="40% - Ênfase4 10 3 4 2" xfId="11823" xr:uid="{FA8B1260-5444-4F3E-9E0E-2E6AA277E019}"/>
    <cellStyle name="40% - Ênfase4 10 3 4 2 2" xfId="28332" xr:uid="{3EE811CF-BDA5-4C0F-BDF8-0B8AA7F6539F}"/>
    <cellStyle name="40% - Ênfase4 10 3 4 3" xfId="20295" xr:uid="{34EC657F-7A7F-4B06-8608-D4DFBEEFE160}"/>
    <cellStyle name="40% - Ênfase4 10 3 5" xfId="9774" xr:uid="{FFEBF773-8EEF-4936-A7BA-98464BF4B08B}"/>
    <cellStyle name="40% - Ênfase4 10 3 5 2" xfId="26317" xr:uid="{E87B1AFE-8F5B-4637-9B43-8A618DCFE2E4}"/>
    <cellStyle name="40% - Ênfase4 10 3 6" xfId="18278" xr:uid="{F6734698-7066-4CA0-9877-642AC65F961C}"/>
    <cellStyle name="40% - Ênfase4 10 4" xfId="980" xr:uid="{3AAC3205-C6C1-468E-AB3D-1713F709362C}"/>
    <cellStyle name="40% - Ênfase4 10 4 2" xfId="5083" xr:uid="{F86D6407-8921-4623-B497-DF9BEDB229EA}"/>
    <cellStyle name="40% - Ênfase4 10 4 2 2" xfId="13360" xr:uid="{2F4681B5-E6E3-45A2-BE2E-E10B67C3D48C}"/>
    <cellStyle name="40% - Ênfase4 10 4 2 2 2" xfId="29840" xr:uid="{80550D7E-F639-43B7-ADF8-53F597193AD3}"/>
    <cellStyle name="40% - Ênfase4 10 4 2 3" xfId="21803" xr:uid="{F9B1F3C9-CE8A-49AE-B7C0-4B1038B156B6}"/>
    <cellStyle name="40% - Ênfase4 10 4 3" xfId="7108" xr:uid="{B0AC92DE-792E-4C1B-BAA0-8C75CB887E97}"/>
    <cellStyle name="40% - Ênfase4 10 4 3 2" xfId="15385" xr:uid="{7B19DDE9-9FCF-4329-A032-0BB68DA840E7}"/>
    <cellStyle name="40% - Ênfase4 10 4 3 2 2" xfId="31840" xr:uid="{91AEA5EF-9FA9-4230-8544-AEC7203CC594}"/>
    <cellStyle name="40% - Ênfase4 10 4 3 3" xfId="23803" xr:uid="{3A029650-5613-4167-91B7-5FCFD2E6E67F}"/>
    <cellStyle name="40% - Ênfase4 10 4 4" xfId="3040" xr:uid="{02BE1F4E-27CF-4B80-9879-284D8C0C5EB1}"/>
    <cellStyle name="40% - Ênfase4 10 4 4 2" xfId="11317" xr:uid="{0E06DFBE-DF9A-4311-AF02-C304BE62320E}"/>
    <cellStyle name="40% - Ênfase4 10 4 4 2 2" xfId="27828" xr:uid="{D77B5F82-50F2-4F11-A0BB-589000DF3C2D}"/>
    <cellStyle name="40% - Ênfase4 10 4 4 3" xfId="19791" xr:uid="{D9C98686-700A-4ECD-81BC-763BB847AC10}"/>
    <cellStyle name="40% - Ênfase4 10 4 5" xfId="9269" xr:uid="{C4C4B743-7C2A-4008-8346-DFAB46BC80F8}"/>
    <cellStyle name="40% - Ênfase4 10 4 5 2" xfId="25813" xr:uid="{6E5A370A-644F-4526-A820-8717ED0FFD20}"/>
    <cellStyle name="40% - Ênfase4 10 4 6" xfId="17771" xr:uid="{76AC58CF-2257-43DE-8E7D-5DCA54967BD0}"/>
    <cellStyle name="40% - Ênfase4 10 5" xfId="2030" xr:uid="{BA398B13-726D-4637-8408-FCFFD489A954}"/>
    <cellStyle name="40% - Ênfase4 10 5 2" xfId="6116" xr:uid="{25022BAE-368A-46D9-9DBB-4F3A59ED6FE0}"/>
    <cellStyle name="40% - Ênfase4 10 5 2 2" xfId="14393" xr:uid="{AB6BF879-B1F2-4F67-AABA-D1293768D323}"/>
    <cellStyle name="40% - Ênfase4 10 5 2 2 2" xfId="30848" xr:uid="{26BD5338-CDBA-4D89-978A-68BA35BA2867}"/>
    <cellStyle name="40% - Ênfase4 10 5 2 3" xfId="22811" xr:uid="{8DBD6AE4-8C73-48E6-95B2-36BD253E9BF0}"/>
    <cellStyle name="40% - Ênfase4 10 5 3" xfId="8116" xr:uid="{C6BB00AA-4740-4258-B642-7F664528209A}"/>
    <cellStyle name="40% - Ênfase4 10 5 3 2" xfId="16393" xr:uid="{01509889-428C-41A7-8E32-5FA6EDEAB816}"/>
    <cellStyle name="40% - Ênfase4 10 5 3 2 2" xfId="32848" xr:uid="{82D01752-79E5-400C-8CCF-FEA5EE0D4D83}"/>
    <cellStyle name="40% - Ênfase4 10 5 3 3" xfId="24811" xr:uid="{56878E65-60B3-4AB3-8E0A-8CFB2C2FD78D}"/>
    <cellStyle name="40% - Ênfase4 10 5 4" xfId="4083" xr:uid="{EE30C10D-F47B-4B32-9D92-B04156565586}"/>
    <cellStyle name="40% - Ênfase4 10 5 4 2" xfId="12360" xr:uid="{284F6B71-8524-4F52-BAFE-59DD3612797C}"/>
    <cellStyle name="40% - Ênfase4 10 5 4 2 2" xfId="28845" xr:uid="{E5574BD9-3F8E-470F-B41D-F457655B42EE}"/>
    <cellStyle name="40% - Ênfase4 10 5 4 3" xfId="20808" xr:uid="{1E184E14-1AA7-40FA-9E10-863D10D5257D}"/>
    <cellStyle name="40% - Ênfase4 10 5 5" xfId="10311" xr:uid="{F4185250-339C-41B1-855F-0A6EEB39BED6}"/>
    <cellStyle name="40% - Ênfase4 10 5 5 2" xfId="26830" xr:uid="{83E970CC-C665-40BB-89A6-00A1977190A5}"/>
    <cellStyle name="40% - Ênfase4 10 5 6" xfId="18792" xr:uid="{9CB0D439-779A-4362-A4D5-56826AF1F6FF}"/>
    <cellStyle name="40% - Ênfase4 10 6" xfId="4580" xr:uid="{BB56E4D4-1994-4C55-9DAB-0E73F83D5A5B}"/>
    <cellStyle name="40% - Ênfase4 10 6 2" xfId="12857" xr:uid="{A2B8D21D-A5AF-4AAB-B385-F0B3FC24ACA9}"/>
    <cellStyle name="40% - Ênfase4 10 6 2 2" xfId="29341" xr:uid="{14B19477-1E5D-4251-B4EE-E50D762A2582}"/>
    <cellStyle name="40% - Ênfase4 10 6 3" xfId="21304" xr:uid="{C4248456-E754-4F60-AA8C-36175E85C105}"/>
    <cellStyle name="40% - Ênfase4 10 7" xfId="6610" xr:uid="{D6C65338-22A4-4177-B8C9-3BBB6CBCFC04}"/>
    <cellStyle name="40% - Ênfase4 10 7 2" xfId="14887" xr:uid="{B643E540-1500-4389-9C6A-43C4F5F7614B}"/>
    <cellStyle name="40% - Ênfase4 10 7 2 2" xfId="31342" xr:uid="{8CA37E1D-73DC-4000-BAEB-46F7D49F454B}"/>
    <cellStyle name="40% - Ênfase4 10 7 3" xfId="23305" xr:uid="{7480F91E-B68B-45B2-9863-10793573A048}"/>
    <cellStyle name="40% - Ênfase4 10 8" xfId="2533" xr:uid="{CC797251-BEA4-4B93-B924-743A8DAC11E7}"/>
    <cellStyle name="40% - Ênfase4 10 8 2" xfId="10810" xr:uid="{C9671F33-6040-4358-A67E-A75EF905D89E}"/>
    <cellStyle name="40% - Ênfase4 10 8 2 2" xfId="27326" xr:uid="{3C39F29C-9CBA-44AE-AB61-9B5572A336D2}"/>
    <cellStyle name="40% - Ênfase4 10 8 3" xfId="19289" xr:uid="{FFEDB21F-0462-48F0-88FA-1E959A58F717}"/>
    <cellStyle name="40% - Ênfase4 10 9" xfId="8763" xr:uid="{F189C270-EBCB-40A4-B331-837A925D6AC3}"/>
    <cellStyle name="40% - Ênfase4 10 9 2" xfId="25311" xr:uid="{E0A453C3-7124-482B-82DD-37697024770F}"/>
    <cellStyle name="40% - Ênfase4 11" xfId="421" xr:uid="{CFB0965E-FA07-4D5C-82B9-9D31BCF75BD4}"/>
    <cellStyle name="40% - Ênfase4 11 2" xfId="1494" xr:uid="{DB6271F8-0150-4750-A85B-49D99B993FDE}"/>
    <cellStyle name="40% - Ênfase4 11 2 2" xfId="5584" xr:uid="{B197B139-635B-460F-81DA-33A9380350C1}"/>
    <cellStyle name="40% - Ênfase4 11 2 2 2" xfId="13861" xr:uid="{B3AB41B1-4F66-4691-8946-802CEDD1E567}"/>
    <cellStyle name="40% - Ênfase4 11 2 2 2 2" xfId="30340" xr:uid="{70A4E2EB-D967-4FFF-9DE8-71855611B8E1}"/>
    <cellStyle name="40% - Ênfase4 11 2 2 3" xfId="22303" xr:uid="{4B2DDE6B-A3FB-4A9E-944D-76C4D689C6FB}"/>
    <cellStyle name="40% - Ênfase4 11 2 3" xfId="7608" xr:uid="{4DE5C9C2-4865-452C-B795-2CDA6A219778}"/>
    <cellStyle name="40% - Ênfase4 11 2 3 2" xfId="15885" xr:uid="{D28BB7FA-9D6D-4FE0-A73E-C762B9B89E25}"/>
    <cellStyle name="40% - Ênfase4 11 2 3 2 2" xfId="32340" xr:uid="{007302F3-6B0B-44B5-96DF-CB5B28CA8A76}"/>
    <cellStyle name="40% - Ênfase4 11 2 3 3" xfId="24303" xr:uid="{B4A156D0-149E-48EA-9AFB-C50A58603A94}"/>
    <cellStyle name="40% - Ênfase4 11 2 4" xfId="3550" xr:uid="{C9AF7E61-C9CF-4AA2-9E6B-C8C393816A83}"/>
    <cellStyle name="40% - Ênfase4 11 2 4 2" xfId="11827" xr:uid="{D54D226F-E16A-4809-A908-53B9C063ACFC}"/>
    <cellStyle name="40% - Ênfase4 11 2 4 2 2" xfId="28336" xr:uid="{FCF63B5C-F5CF-4E91-938F-56885E027503}"/>
    <cellStyle name="40% - Ênfase4 11 2 4 3" xfId="20299" xr:uid="{581194A8-2754-4A58-99FC-6B0799CD0FE6}"/>
    <cellStyle name="40% - Ênfase4 11 2 5" xfId="9778" xr:uid="{F2880261-A26B-4837-9715-29A702BACC0E}"/>
    <cellStyle name="40% - Ênfase4 11 2 5 2" xfId="26321" xr:uid="{6E51859C-50AB-4A39-BBB8-20EF2A75E57C}"/>
    <cellStyle name="40% - Ênfase4 11 2 6" xfId="18282" xr:uid="{FDCA3DF5-EBB4-476D-884E-C268D79CFA3C}"/>
    <cellStyle name="40% - Ênfase4 11 3" xfId="984" xr:uid="{2B9F9F76-448C-47EA-A5BE-2CE14F4B7668}"/>
    <cellStyle name="40% - Ênfase4 11 3 2" xfId="5087" xr:uid="{8B35F27F-C724-4B48-B037-E64316D98CCB}"/>
    <cellStyle name="40% - Ênfase4 11 3 2 2" xfId="13364" xr:uid="{EECE0295-D14E-4DA1-8269-C67A2E84BB23}"/>
    <cellStyle name="40% - Ênfase4 11 3 2 2 2" xfId="29844" xr:uid="{F986DB35-3BE2-4B69-826E-8EEBE4D9883A}"/>
    <cellStyle name="40% - Ênfase4 11 3 2 3" xfId="21807" xr:uid="{7AD1A24A-BED1-4E25-A560-BA0838087240}"/>
    <cellStyle name="40% - Ênfase4 11 3 3" xfId="7112" xr:uid="{CE060560-B814-4B9D-8065-5F302A225938}"/>
    <cellStyle name="40% - Ênfase4 11 3 3 2" xfId="15389" xr:uid="{B04B5E12-BECE-4526-9784-2CB72433DA2C}"/>
    <cellStyle name="40% - Ênfase4 11 3 3 2 2" xfId="31844" xr:uid="{8B8EE062-B528-477A-9FF8-FCE0F54B3AA1}"/>
    <cellStyle name="40% - Ênfase4 11 3 3 3" xfId="23807" xr:uid="{0E021085-12DB-4604-8E75-C6196BA6276D}"/>
    <cellStyle name="40% - Ênfase4 11 3 4" xfId="3044" xr:uid="{CFEA33FD-BAC6-4A72-AD85-C1F43E62367B}"/>
    <cellStyle name="40% - Ênfase4 11 3 4 2" xfId="11321" xr:uid="{35CFA7C6-C295-4577-8FE1-C56BEDFB408F}"/>
    <cellStyle name="40% - Ênfase4 11 3 4 2 2" xfId="27832" xr:uid="{E250EF36-C1F8-4F42-BDAF-342ADF79ACE8}"/>
    <cellStyle name="40% - Ênfase4 11 3 4 3" xfId="19795" xr:uid="{99B75FED-78B9-479E-84D5-5A0194C40C37}"/>
    <cellStyle name="40% - Ênfase4 11 3 5" xfId="9273" xr:uid="{40D2D597-D86A-4718-B007-016D3502A11D}"/>
    <cellStyle name="40% - Ênfase4 11 3 5 2" xfId="25817" xr:uid="{6A941D7B-E409-4B6C-BDE2-FBD2D7B4B729}"/>
    <cellStyle name="40% - Ênfase4 11 3 6" xfId="17775" xr:uid="{86FAEA4C-2DDE-437D-8BA6-BF52DF252699}"/>
    <cellStyle name="40% - Ênfase4 11 4" xfId="2034" xr:uid="{F98D37D2-CC5F-4AF3-9865-F71105B9693E}"/>
    <cellStyle name="40% - Ênfase4 11 4 2" xfId="6120" xr:uid="{C711D02D-A6BE-4E01-A40C-4DF116B9D054}"/>
    <cellStyle name="40% - Ênfase4 11 4 2 2" xfId="14397" xr:uid="{FE353179-C7E2-459A-A1AF-3197C02D47FE}"/>
    <cellStyle name="40% - Ênfase4 11 4 2 2 2" xfId="30852" xr:uid="{37DDEDC8-EC61-4275-BBF4-C8A1C396DC6D}"/>
    <cellStyle name="40% - Ênfase4 11 4 2 3" xfId="22815" xr:uid="{E87167D8-B69E-486E-A5FE-70AF7C50E291}"/>
    <cellStyle name="40% - Ênfase4 11 4 3" xfId="8120" xr:uid="{7840E664-A166-4AEB-841F-3F538C005A1A}"/>
    <cellStyle name="40% - Ênfase4 11 4 3 2" xfId="16397" xr:uid="{022F6972-25BD-4FED-A41D-8D4C60EFB77A}"/>
    <cellStyle name="40% - Ênfase4 11 4 3 2 2" xfId="32852" xr:uid="{BF9B9AEE-2766-4E28-BDFF-A7310E1400CF}"/>
    <cellStyle name="40% - Ênfase4 11 4 3 3" xfId="24815" xr:uid="{31CC78F6-2B51-4063-A970-993BF4235A8E}"/>
    <cellStyle name="40% - Ênfase4 11 4 4" xfId="4087" xr:uid="{D9241FF0-B0B7-4896-86FF-75639B490FC9}"/>
    <cellStyle name="40% - Ênfase4 11 4 4 2" xfId="12364" xr:uid="{E125A6A9-AD02-4BF3-9F6A-6E8C41074A1D}"/>
    <cellStyle name="40% - Ênfase4 11 4 4 2 2" xfId="28849" xr:uid="{761BF4E2-E12C-4719-B595-1C9A82E456FB}"/>
    <cellStyle name="40% - Ênfase4 11 4 4 3" xfId="20812" xr:uid="{A2B3D5C8-EA4D-4CA5-82AB-EFD9C45440C2}"/>
    <cellStyle name="40% - Ênfase4 11 4 5" xfId="10315" xr:uid="{A594F881-C404-4709-9EF6-4C357E527368}"/>
    <cellStyle name="40% - Ênfase4 11 4 5 2" xfId="26834" xr:uid="{C0F72CD4-E11D-4BDC-AA9C-FE020125C842}"/>
    <cellStyle name="40% - Ênfase4 11 4 6" xfId="18796" xr:uid="{FCF50374-F914-405A-8C0E-A2A7BE9814AA}"/>
    <cellStyle name="40% - Ênfase4 11 5" xfId="4584" xr:uid="{3FAFE13E-FD26-4EE3-9388-7CEA287583CA}"/>
    <cellStyle name="40% - Ênfase4 11 5 2" xfId="12861" xr:uid="{DFD0BCAC-65A0-42F3-B7C0-60972A1CE7DF}"/>
    <cellStyle name="40% - Ênfase4 11 5 2 2" xfId="29345" xr:uid="{BC247626-06A6-4755-8638-05E4A0FFA4BE}"/>
    <cellStyle name="40% - Ênfase4 11 5 3" xfId="21308" xr:uid="{42DFDC58-ACC5-4103-974B-5228A97DB57B}"/>
    <cellStyle name="40% - Ênfase4 11 6" xfId="6614" xr:uid="{59D866ED-C5B8-414A-B855-AAA819A9E12F}"/>
    <cellStyle name="40% - Ênfase4 11 6 2" xfId="14891" xr:uid="{DC41C4CB-16AC-406C-81CD-E0A5CA4B3350}"/>
    <cellStyle name="40% - Ênfase4 11 6 2 2" xfId="31346" xr:uid="{FCDC9F78-C09A-47A5-B46F-2E11198B1E8F}"/>
    <cellStyle name="40% - Ênfase4 11 6 3" xfId="23309" xr:uid="{5BE66ABD-EE11-47D4-BD01-18DBC9B942D4}"/>
    <cellStyle name="40% - Ênfase4 11 7" xfId="2537" xr:uid="{01605A15-CE3E-4608-9133-0CBACF41461F}"/>
    <cellStyle name="40% - Ênfase4 11 7 2" xfId="10814" xr:uid="{93AB387A-A4A5-4D49-BE68-1B769A69D5E8}"/>
    <cellStyle name="40% - Ênfase4 11 7 2 2" xfId="27330" xr:uid="{4953841A-B621-424F-8F1B-89B8BC9E01AC}"/>
    <cellStyle name="40% - Ênfase4 11 7 3" xfId="19293" xr:uid="{9428322B-66BA-46FD-A7CE-C62983AF35FE}"/>
    <cellStyle name="40% - Ênfase4 11 8" xfId="8767" xr:uid="{35BE2593-19F0-4ABC-916F-ABF069D8174F}"/>
    <cellStyle name="40% - Ênfase4 11 8 2" xfId="25315" xr:uid="{F595294F-62CA-4874-924F-B4748BDAE42D}"/>
    <cellStyle name="40% - Ênfase4 11 9" xfId="17265" xr:uid="{290E0477-BACE-450F-A461-467579009B33}"/>
    <cellStyle name="40% - Ênfase4 12" xfId="423" xr:uid="{C694E47E-E66E-4A56-8A9F-5921CD3E5EE0}"/>
    <cellStyle name="40% - Ênfase4 12 2" xfId="1495" xr:uid="{60304805-BC8F-4BC1-854A-EE906AF85268}"/>
    <cellStyle name="40% - Ênfase4 12 2 2" xfId="5585" xr:uid="{365F9017-2998-4BE1-91CD-AA37A99BA79D}"/>
    <cellStyle name="40% - Ênfase4 12 2 2 2" xfId="13862" xr:uid="{84191DE6-3C5B-4A1A-9DD1-75B13D22DAC5}"/>
    <cellStyle name="40% - Ênfase4 12 2 2 2 2" xfId="30341" xr:uid="{5E621F80-C614-4E55-8877-5FF6C509EC0F}"/>
    <cellStyle name="40% - Ênfase4 12 2 2 3" xfId="22304" xr:uid="{3357AAD7-6AA6-4BC5-AD95-5CDE3F582113}"/>
    <cellStyle name="40% - Ênfase4 12 2 3" xfId="7609" xr:uid="{72456169-0791-451E-8010-6BF340476A57}"/>
    <cellStyle name="40% - Ênfase4 12 2 3 2" xfId="15886" xr:uid="{20433138-4DE0-4653-9B63-CD5E7699BD56}"/>
    <cellStyle name="40% - Ênfase4 12 2 3 2 2" xfId="32341" xr:uid="{63FBBC35-C4E5-4A36-8C90-599B42A6370E}"/>
    <cellStyle name="40% - Ênfase4 12 2 3 3" xfId="24304" xr:uid="{B209A9B1-E284-464C-A31E-6F77245BD84D}"/>
    <cellStyle name="40% - Ênfase4 12 2 4" xfId="3551" xr:uid="{EA8AA12E-7E11-48D8-8E27-14AFE0E6CD57}"/>
    <cellStyle name="40% - Ênfase4 12 2 4 2" xfId="11828" xr:uid="{8F12B0F7-59B3-47DF-A06B-A574392B70C1}"/>
    <cellStyle name="40% - Ênfase4 12 2 4 2 2" xfId="28337" xr:uid="{CD21F2C3-FD86-42C5-ADB0-386231F3DFAB}"/>
    <cellStyle name="40% - Ênfase4 12 2 4 3" xfId="20300" xr:uid="{8747EA14-FF07-46FD-9739-854E17B88002}"/>
    <cellStyle name="40% - Ênfase4 12 2 5" xfId="9779" xr:uid="{78D33B0E-87AC-40E2-9EEA-9CEC5FE14BE6}"/>
    <cellStyle name="40% - Ênfase4 12 2 5 2" xfId="26322" xr:uid="{7646D829-E320-4B7C-BD5D-A715E2E9D122}"/>
    <cellStyle name="40% - Ênfase4 12 2 6" xfId="18283" xr:uid="{983708D8-E461-4EBA-97CE-E6993EBF6DB0}"/>
    <cellStyle name="40% - Ênfase4 12 3" xfId="985" xr:uid="{5D9B1B94-9978-4EF4-9EE2-2F2F4CAC1628}"/>
    <cellStyle name="40% - Ênfase4 12 3 2" xfId="5088" xr:uid="{BC535AB8-80BD-4217-9F1F-C3D897E5C5E1}"/>
    <cellStyle name="40% - Ênfase4 12 3 2 2" xfId="13365" xr:uid="{1306DF5F-FA46-44DF-BD80-310E00BCDD25}"/>
    <cellStyle name="40% - Ênfase4 12 3 2 2 2" xfId="29845" xr:uid="{083A6D26-2C48-4180-957B-ECEABBAAB903}"/>
    <cellStyle name="40% - Ênfase4 12 3 2 3" xfId="21808" xr:uid="{58B123AA-22DD-4B54-BA27-599CE67CDAEA}"/>
    <cellStyle name="40% - Ênfase4 12 3 3" xfId="7113" xr:uid="{A9F6314D-DD69-467E-B4AD-586055E6C650}"/>
    <cellStyle name="40% - Ênfase4 12 3 3 2" xfId="15390" xr:uid="{5CC0B849-C540-4171-9C15-97D119769CD9}"/>
    <cellStyle name="40% - Ênfase4 12 3 3 2 2" xfId="31845" xr:uid="{B28957F7-0AF9-4B4C-A9F0-4EAD2902B59F}"/>
    <cellStyle name="40% - Ênfase4 12 3 3 3" xfId="23808" xr:uid="{E1279F3A-EF72-400C-8D8D-029D4B635967}"/>
    <cellStyle name="40% - Ênfase4 12 3 4" xfId="3045" xr:uid="{A39B2EAE-582A-411E-8437-9E6484163A35}"/>
    <cellStyle name="40% - Ênfase4 12 3 4 2" xfId="11322" xr:uid="{1BB09D07-6553-4560-8B4F-0B2068A94FA3}"/>
    <cellStyle name="40% - Ênfase4 12 3 4 2 2" xfId="27833" xr:uid="{02A4F2F3-CBC0-4B31-B2EC-509D89A85272}"/>
    <cellStyle name="40% - Ênfase4 12 3 4 3" xfId="19796" xr:uid="{2A098B86-FD39-420B-8E93-8A89A3446858}"/>
    <cellStyle name="40% - Ênfase4 12 3 5" xfId="9274" xr:uid="{490BDFFC-4D29-4BD7-B950-8FA0B866CA76}"/>
    <cellStyle name="40% - Ênfase4 12 3 5 2" xfId="25818" xr:uid="{209B4B63-7D10-4BD5-AB5A-D867E944AEF8}"/>
    <cellStyle name="40% - Ênfase4 12 3 6" xfId="17776" xr:uid="{E874E9B5-3981-4E4C-8E99-7E7FE5F12F0C}"/>
    <cellStyle name="40% - Ênfase4 12 4" xfId="2035" xr:uid="{EC5E233A-5668-46F4-8161-12C1D1267EED}"/>
    <cellStyle name="40% - Ênfase4 12 4 2" xfId="6121" xr:uid="{4D76B065-3D54-4BE4-A60A-626BA33974EA}"/>
    <cellStyle name="40% - Ênfase4 12 4 2 2" xfId="14398" xr:uid="{E59F8E1C-A939-4BF3-9402-47282C63448F}"/>
    <cellStyle name="40% - Ênfase4 12 4 2 2 2" xfId="30853" xr:uid="{E9A4F274-4169-4A02-A4BD-D07E53AEBBCD}"/>
    <cellStyle name="40% - Ênfase4 12 4 2 3" xfId="22816" xr:uid="{639DBD83-5150-43A5-B2B1-AB9F04AC40C5}"/>
    <cellStyle name="40% - Ênfase4 12 4 3" xfId="8121" xr:uid="{EE4A53F5-B415-49F2-8BFE-83A2D82FD231}"/>
    <cellStyle name="40% - Ênfase4 12 4 3 2" xfId="16398" xr:uid="{98C2F035-9218-475E-BB78-F5C6D121DFF4}"/>
    <cellStyle name="40% - Ênfase4 12 4 3 2 2" xfId="32853" xr:uid="{4246BB39-2318-42E5-8C1A-EB979FEB2E66}"/>
    <cellStyle name="40% - Ênfase4 12 4 3 3" xfId="24816" xr:uid="{0E541CCE-CC26-4D45-BBE7-A2E3BF6C41B1}"/>
    <cellStyle name="40% - Ênfase4 12 4 4" xfId="4088" xr:uid="{124BF3B7-A24E-412E-BBE9-E581C8C7A27C}"/>
    <cellStyle name="40% - Ênfase4 12 4 4 2" xfId="12365" xr:uid="{C3426090-4AFE-4C56-B786-E972E15455E6}"/>
    <cellStyle name="40% - Ênfase4 12 4 4 2 2" xfId="28850" xr:uid="{AF4823AD-1E7F-4853-AE9C-D71673A3D281}"/>
    <cellStyle name="40% - Ênfase4 12 4 4 3" xfId="20813" xr:uid="{C5A5D4B9-AFB8-4D94-B69B-C8E4CE279D23}"/>
    <cellStyle name="40% - Ênfase4 12 4 5" xfId="10316" xr:uid="{F952AC2F-A4DC-4FDE-B5D1-C023171F67F3}"/>
    <cellStyle name="40% - Ênfase4 12 4 5 2" xfId="26835" xr:uid="{03008777-E5DA-4C19-91B8-DB5E317C670B}"/>
    <cellStyle name="40% - Ênfase4 12 4 6" xfId="18797" xr:uid="{5F8D0F88-2A68-452E-A13F-E782C19C411F}"/>
    <cellStyle name="40% - Ênfase4 12 5" xfId="4585" xr:uid="{594043DB-330C-44FA-82C1-CCFA4A88889B}"/>
    <cellStyle name="40% - Ênfase4 12 5 2" xfId="12862" xr:uid="{EDBEC9AF-7061-4181-A74F-111C197E6D00}"/>
    <cellStyle name="40% - Ênfase4 12 5 2 2" xfId="29346" xr:uid="{9B22FF49-21A3-4472-9616-4E0B38E1E7AE}"/>
    <cellStyle name="40% - Ênfase4 12 5 3" xfId="21309" xr:uid="{343EEC50-BA19-4EA2-AD32-480FA7FF906C}"/>
    <cellStyle name="40% - Ênfase4 12 6" xfId="6615" xr:uid="{5AA68C46-0679-40D8-9762-B562C329B763}"/>
    <cellStyle name="40% - Ênfase4 12 6 2" xfId="14892" xr:uid="{9804ECB9-886F-405C-BF79-AC409FFFFEF2}"/>
    <cellStyle name="40% - Ênfase4 12 6 2 2" xfId="31347" xr:uid="{89CA0D7A-1F95-43E9-99A4-1A83DBC94CC0}"/>
    <cellStyle name="40% - Ênfase4 12 6 3" xfId="23310" xr:uid="{680A25F2-71F6-43FB-8431-ED8FCF080C9B}"/>
    <cellStyle name="40% - Ênfase4 12 7" xfId="2538" xr:uid="{5E043E1E-CE46-4EA6-95C1-9549E396A983}"/>
    <cellStyle name="40% - Ênfase4 12 7 2" xfId="10815" xr:uid="{81548FF2-3E2F-4E12-A49D-BE0E79B2EF54}"/>
    <cellStyle name="40% - Ênfase4 12 7 2 2" xfId="27331" xr:uid="{55A8E9A0-74DF-4DA6-8D40-0CE60558BBD3}"/>
    <cellStyle name="40% - Ênfase4 12 7 3" xfId="19294" xr:uid="{A27BAE9D-3EEF-463C-9E3A-42476C4F5735}"/>
    <cellStyle name="40% - Ênfase4 12 8" xfId="8768" xr:uid="{899B5B81-BD69-4674-B073-5B919FD375FB}"/>
    <cellStyle name="40% - Ênfase4 12 8 2" xfId="25316" xr:uid="{C3AD81E7-E979-44B5-B1BD-8EA2CFED5707}"/>
    <cellStyle name="40% - Ênfase4 12 9" xfId="17266" xr:uid="{CE054E2C-9DCE-49C6-AE39-9A9D8F9320D5}"/>
    <cellStyle name="40% - Ênfase4 13" xfId="424" xr:uid="{54D96D58-F703-470B-9EA4-7FAE0C6B8C7A}"/>
    <cellStyle name="40% - Ênfase4 13 2" xfId="1496" xr:uid="{48795552-A07B-4613-A98A-D1CAD1428048}"/>
    <cellStyle name="40% - Ênfase4 13 2 2" xfId="5586" xr:uid="{205F9C87-1492-4074-ADAF-46C1EB685229}"/>
    <cellStyle name="40% - Ênfase4 13 2 2 2" xfId="13863" xr:uid="{6F28C9F8-5D23-4E3A-9687-3AB221416D17}"/>
    <cellStyle name="40% - Ênfase4 13 2 2 2 2" xfId="30342" xr:uid="{663AE1E3-211D-40E0-8F81-7AB6286426CD}"/>
    <cellStyle name="40% - Ênfase4 13 2 2 3" xfId="22305" xr:uid="{25C05C5B-4DA2-4B3F-A3D4-0103DA8EA57D}"/>
    <cellStyle name="40% - Ênfase4 13 2 3" xfId="7610" xr:uid="{3B31FCD4-7320-48D3-8FD3-921AFEB6ADA8}"/>
    <cellStyle name="40% - Ênfase4 13 2 3 2" xfId="15887" xr:uid="{F77F930E-4876-4682-A237-93F2536AC266}"/>
    <cellStyle name="40% - Ênfase4 13 2 3 2 2" xfId="32342" xr:uid="{6B847A3C-886D-48E9-A9B1-8CEB62624B6B}"/>
    <cellStyle name="40% - Ênfase4 13 2 3 3" xfId="24305" xr:uid="{71E5B796-0D9E-46B3-B322-60BDCA9E30A6}"/>
    <cellStyle name="40% - Ênfase4 13 2 4" xfId="3552" xr:uid="{56CF1A2B-D292-4136-A0DF-5C6535E1524E}"/>
    <cellStyle name="40% - Ênfase4 13 2 4 2" xfId="11829" xr:uid="{A3856EDE-2712-4D66-A889-AAFA39CF99C0}"/>
    <cellStyle name="40% - Ênfase4 13 2 4 2 2" xfId="28338" xr:uid="{9A76A02E-571D-43BF-B427-B958BB42CE66}"/>
    <cellStyle name="40% - Ênfase4 13 2 4 3" xfId="20301" xr:uid="{2C20C85D-9ABA-48A3-BC82-68E1A9137A43}"/>
    <cellStyle name="40% - Ênfase4 13 2 5" xfId="9780" xr:uid="{C4E3F1E8-A083-4FFA-B42C-4CF1FB1538B1}"/>
    <cellStyle name="40% - Ênfase4 13 2 5 2" xfId="26323" xr:uid="{3AEB66FA-4C33-4391-B8A0-86008F5540B4}"/>
    <cellStyle name="40% - Ênfase4 13 2 6" xfId="18284" xr:uid="{56E2F01F-8E9B-4491-A358-20BA7CF82B4F}"/>
    <cellStyle name="40% - Ênfase4 13 3" xfId="986" xr:uid="{E36A35F8-6418-45F7-9B9F-684130A235A7}"/>
    <cellStyle name="40% - Ênfase4 13 3 2" xfId="5089" xr:uid="{655D42B1-1CD3-488E-9405-5654A2F2F4F1}"/>
    <cellStyle name="40% - Ênfase4 13 3 2 2" xfId="13366" xr:uid="{807D9A8F-8223-41F9-AFD6-777BB9E774E1}"/>
    <cellStyle name="40% - Ênfase4 13 3 2 2 2" xfId="29846" xr:uid="{63CD3227-795A-415B-B878-F585DE89C097}"/>
    <cellStyle name="40% - Ênfase4 13 3 2 3" xfId="21809" xr:uid="{1F9E8C9B-C77E-485C-96AB-7D74D579B4E1}"/>
    <cellStyle name="40% - Ênfase4 13 3 3" xfId="7114" xr:uid="{1C422653-72C5-46FA-8081-60A32EBBBFFB}"/>
    <cellStyle name="40% - Ênfase4 13 3 3 2" xfId="15391" xr:uid="{8DE312B1-517A-47FF-8CAA-44A83E018109}"/>
    <cellStyle name="40% - Ênfase4 13 3 3 2 2" xfId="31846" xr:uid="{EA4FD575-8AEB-4908-8732-4DBC83F5D2FB}"/>
    <cellStyle name="40% - Ênfase4 13 3 3 3" xfId="23809" xr:uid="{7C294EA2-28F4-43DE-BF10-49DB903D7FDC}"/>
    <cellStyle name="40% - Ênfase4 13 3 4" xfId="3046" xr:uid="{CA67565B-5FB2-4353-9B55-7E2683DBBD26}"/>
    <cellStyle name="40% - Ênfase4 13 3 4 2" xfId="11323" xr:uid="{B9FD3CB3-E358-48F5-801D-205703DEAEB3}"/>
    <cellStyle name="40% - Ênfase4 13 3 4 2 2" xfId="27834" xr:uid="{825507DD-19E1-4BFC-8DDB-514D5000134F}"/>
    <cellStyle name="40% - Ênfase4 13 3 4 3" xfId="19797" xr:uid="{60F37E43-5F76-4726-B807-40BE6EBC78BE}"/>
    <cellStyle name="40% - Ênfase4 13 3 5" xfId="9275" xr:uid="{405175B7-6582-4A22-B7B6-5FA1F6923086}"/>
    <cellStyle name="40% - Ênfase4 13 3 5 2" xfId="25819" xr:uid="{070137CF-51CB-46C7-8B26-F679BE984313}"/>
    <cellStyle name="40% - Ênfase4 13 3 6" xfId="17777" xr:uid="{7EE41E69-0385-40B6-8792-BF811E3557D7}"/>
    <cellStyle name="40% - Ênfase4 13 4" xfId="2036" xr:uid="{9BCCBAC2-2A36-4ECA-9A09-E2CECF5527DB}"/>
    <cellStyle name="40% - Ênfase4 13 4 2" xfId="6122" xr:uid="{9D332275-40FB-4A95-8058-23F8B5A2A36A}"/>
    <cellStyle name="40% - Ênfase4 13 4 2 2" xfId="14399" xr:uid="{1673299C-A8FD-41AD-B02A-D8D8C09A56F7}"/>
    <cellStyle name="40% - Ênfase4 13 4 2 2 2" xfId="30854" xr:uid="{6B6D2703-0EE7-4249-A9FE-F1F782F65703}"/>
    <cellStyle name="40% - Ênfase4 13 4 2 3" xfId="22817" xr:uid="{7E355012-FFE9-46C2-962D-7C6839C01806}"/>
    <cellStyle name="40% - Ênfase4 13 4 3" xfId="8122" xr:uid="{C782C373-9769-4A6A-A2ED-E4DCD680C786}"/>
    <cellStyle name="40% - Ênfase4 13 4 3 2" xfId="16399" xr:uid="{885CFE14-D547-4193-B4FC-209E6505A711}"/>
    <cellStyle name="40% - Ênfase4 13 4 3 2 2" xfId="32854" xr:uid="{66051BCB-E18E-4302-BF48-4C62868B094C}"/>
    <cellStyle name="40% - Ênfase4 13 4 3 3" xfId="24817" xr:uid="{B0BFC3DB-07B8-4B18-9CB1-05729E13051F}"/>
    <cellStyle name="40% - Ênfase4 13 4 4" xfId="4089" xr:uid="{EA294048-4346-4FB9-9957-F3C66BB8FF88}"/>
    <cellStyle name="40% - Ênfase4 13 4 4 2" xfId="12366" xr:uid="{3E320549-A1CB-4F63-BCE5-6E7C74EB2B5D}"/>
    <cellStyle name="40% - Ênfase4 13 4 4 2 2" xfId="28851" xr:uid="{F316CFFF-0FE1-475E-B8C3-6ED6EC7EC6A5}"/>
    <cellStyle name="40% - Ênfase4 13 4 4 3" xfId="20814" xr:uid="{B0AC0D14-6A23-4576-8D8B-2DBDC64560FA}"/>
    <cellStyle name="40% - Ênfase4 13 4 5" xfId="10317" xr:uid="{E50E60FA-1544-4A54-BB41-567D38F29F96}"/>
    <cellStyle name="40% - Ênfase4 13 4 5 2" xfId="26836" xr:uid="{17214AB7-C7D4-48FD-A6CD-50D2A4E5A82F}"/>
    <cellStyle name="40% - Ênfase4 13 4 6" xfId="18798" xr:uid="{F8BA755F-0C4B-479B-92E7-BC81FE47EC81}"/>
    <cellStyle name="40% - Ênfase4 13 5" xfId="4586" xr:uid="{AADBA73A-BE72-49C9-87BF-C36A9B611BD3}"/>
    <cellStyle name="40% - Ênfase4 13 5 2" xfId="12863" xr:uid="{85FBB1BB-2BC0-4DE9-AC03-BDFDB99B1895}"/>
    <cellStyle name="40% - Ênfase4 13 5 2 2" xfId="29347" xr:uid="{090335FB-92C4-4711-96F9-B546050F3B9A}"/>
    <cellStyle name="40% - Ênfase4 13 5 3" xfId="21310" xr:uid="{2B89594B-0B50-4E51-94C3-DEAA74C577AA}"/>
    <cellStyle name="40% - Ênfase4 13 6" xfId="6616" xr:uid="{D286C335-DD7A-4C88-AB31-F6C4CAD88F69}"/>
    <cellStyle name="40% - Ênfase4 13 6 2" xfId="14893" xr:uid="{56723FED-AB47-4632-B39B-C782C827D383}"/>
    <cellStyle name="40% - Ênfase4 13 6 2 2" xfId="31348" xr:uid="{889C6EFE-1B36-4F14-B4D8-1DDC72D4FD3F}"/>
    <cellStyle name="40% - Ênfase4 13 6 3" xfId="23311" xr:uid="{0D9D033A-F6A8-47E9-A729-DB992035EF83}"/>
    <cellStyle name="40% - Ênfase4 13 7" xfId="2539" xr:uid="{72A26D52-F881-4FE7-8054-9988F2335D72}"/>
    <cellStyle name="40% - Ênfase4 13 7 2" xfId="10816" xr:uid="{692C1E1D-D2E4-4D30-892C-CD19D51D7D84}"/>
    <cellStyle name="40% - Ênfase4 13 7 2 2" xfId="27332" xr:uid="{EAA4EC76-A9C2-4603-917F-5294435C8E00}"/>
    <cellStyle name="40% - Ênfase4 13 7 3" xfId="19295" xr:uid="{8A64EDDB-7881-44B1-AEA3-EF2C0E2EA121}"/>
    <cellStyle name="40% - Ênfase4 13 8" xfId="8769" xr:uid="{85E50013-393E-42DA-8100-D3DD33DE3D31}"/>
    <cellStyle name="40% - Ênfase4 13 8 2" xfId="25317" xr:uid="{695E9BC5-41DD-4415-89AE-B8ECDA2F7813}"/>
    <cellStyle name="40% - Ênfase4 13 9" xfId="17267" xr:uid="{C769C22B-0C97-45EF-8C4C-4FF75634B282}"/>
    <cellStyle name="40% - Ênfase4 14" xfId="425" xr:uid="{19D0B63C-48CF-4A5E-A34A-5DF66B30C1EA}"/>
    <cellStyle name="40% - Ênfase4 14 2" xfId="1497" xr:uid="{2CCE3793-C8A2-4750-ACAF-02D13F016A6C}"/>
    <cellStyle name="40% - Ênfase4 14 2 2" xfId="5587" xr:uid="{0AC354EF-7A3E-4B55-AA3D-2945A6B8862F}"/>
    <cellStyle name="40% - Ênfase4 14 2 2 2" xfId="13864" xr:uid="{BDFDC416-3E9B-4EF8-B4B3-A2CE8E5B30A0}"/>
    <cellStyle name="40% - Ênfase4 14 2 2 2 2" xfId="30343" xr:uid="{89086A21-A8D1-446E-93F3-D5B010178933}"/>
    <cellStyle name="40% - Ênfase4 14 2 2 3" xfId="22306" xr:uid="{BDEDD69B-1E8A-475E-8BEF-87A80CC5630A}"/>
    <cellStyle name="40% - Ênfase4 14 2 3" xfId="7611" xr:uid="{9885C643-B759-4CF4-81CF-AF91D548D81B}"/>
    <cellStyle name="40% - Ênfase4 14 2 3 2" xfId="15888" xr:uid="{0BEC4BE1-1ABA-405F-B855-C6CEC7F3279E}"/>
    <cellStyle name="40% - Ênfase4 14 2 3 2 2" xfId="32343" xr:uid="{CF09A67E-743B-446E-9DE0-E39DE89D3586}"/>
    <cellStyle name="40% - Ênfase4 14 2 3 3" xfId="24306" xr:uid="{D71D40D7-9542-43C0-BD8E-3750E011DC20}"/>
    <cellStyle name="40% - Ênfase4 14 2 4" xfId="3553" xr:uid="{8A83F82F-F181-47D2-9151-E44A6D9260F0}"/>
    <cellStyle name="40% - Ênfase4 14 2 4 2" xfId="11830" xr:uid="{605B1EC7-82C8-4730-9C51-28149039B917}"/>
    <cellStyle name="40% - Ênfase4 14 2 4 2 2" xfId="28339" xr:uid="{241FE02D-02D3-49D9-BE55-EFA8030A3013}"/>
    <cellStyle name="40% - Ênfase4 14 2 4 3" xfId="20302" xr:uid="{E17B3695-9042-466D-85EB-D5CA1AB0D03F}"/>
    <cellStyle name="40% - Ênfase4 14 2 5" xfId="9781" xr:uid="{FF5EADA8-003D-4CBD-864D-01AFB7216BA9}"/>
    <cellStyle name="40% - Ênfase4 14 2 5 2" xfId="26324" xr:uid="{A3B51147-7256-415F-BD27-BF6F6B2340F4}"/>
    <cellStyle name="40% - Ênfase4 14 2 6" xfId="18285" xr:uid="{7FC8F5AC-BA9D-41A7-9459-D450FEDC5246}"/>
    <cellStyle name="40% - Ênfase4 14 3" xfId="987" xr:uid="{31876068-FA6D-45AA-860E-03EF7E44CE91}"/>
    <cellStyle name="40% - Ênfase4 14 3 2" xfId="5090" xr:uid="{75D54BAD-C975-412E-A321-1ABC1F3EBAFB}"/>
    <cellStyle name="40% - Ênfase4 14 3 2 2" xfId="13367" xr:uid="{ABB09D7F-5339-4E67-9732-F3670096AF72}"/>
    <cellStyle name="40% - Ênfase4 14 3 2 2 2" xfId="29847" xr:uid="{113EC933-B457-42AB-90BF-2803E74CFA94}"/>
    <cellStyle name="40% - Ênfase4 14 3 2 3" xfId="21810" xr:uid="{6F2367B2-BABF-45C2-B0E1-2D87FA3BD31E}"/>
    <cellStyle name="40% - Ênfase4 14 3 3" xfId="7115" xr:uid="{89A71C39-D545-404D-B3EF-CE1ADE34A27B}"/>
    <cellStyle name="40% - Ênfase4 14 3 3 2" xfId="15392" xr:uid="{5AD0DAD8-7062-4352-97C6-1D52915ACCB0}"/>
    <cellStyle name="40% - Ênfase4 14 3 3 2 2" xfId="31847" xr:uid="{0D3791E7-E46C-4DE9-8C7E-48AC299C06F4}"/>
    <cellStyle name="40% - Ênfase4 14 3 3 3" xfId="23810" xr:uid="{F543351B-F16D-4A0C-B0BB-4364F13DCCDA}"/>
    <cellStyle name="40% - Ênfase4 14 3 4" xfId="3047" xr:uid="{ED2FA05E-B234-44C0-ACAC-390E8855621D}"/>
    <cellStyle name="40% - Ênfase4 14 3 4 2" xfId="11324" xr:uid="{3CD81389-10F3-49A2-9783-B0F8BF5F66CD}"/>
    <cellStyle name="40% - Ênfase4 14 3 4 2 2" xfId="27835" xr:uid="{DDA1DC13-0D6A-44E1-84B0-8B0450DD5AB7}"/>
    <cellStyle name="40% - Ênfase4 14 3 4 3" xfId="19798" xr:uid="{D38580AA-0AC2-494B-9104-CE94FDC9A9B8}"/>
    <cellStyle name="40% - Ênfase4 14 3 5" xfId="9276" xr:uid="{E8CC21FD-C8B7-411D-9613-D302F30AC7E3}"/>
    <cellStyle name="40% - Ênfase4 14 3 5 2" xfId="25820" xr:uid="{5E239C14-8EE8-49B9-A2C0-F85037E2AAF8}"/>
    <cellStyle name="40% - Ênfase4 14 3 6" xfId="17778" xr:uid="{585BFF68-4076-4D12-8913-EA7DEEBAC888}"/>
    <cellStyle name="40% - Ênfase4 14 4" xfId="2037" xr:uid="{A7084387-3841-46CF-AA11-2C315C8055F0}"/>
    <cellStyle name="40% - Ênfase4 14 4 2" xfId="6123" xr:uid="{86F5C0A9-7490-4D99-8040-E1AD41047AA5}"/>
    <cellStyle name="40% - Ênfase4 14 4 2 2" xfId="14400" xr:uid="{86FE92D2-0CB5-46CA-BB7D-1C6D46A72FB1}"/>
    <cellStyle name="40% - Ênfase4 14 4 2 2 2" xfId="30855" xr:uid="{AA78055A-CD8C-4AB5-8B0B-49709E29A60A}"/>
    <cellStyle name="40% - Ênfase4 14 4 2 3" xfId="22818" xr:uid="{98751C21-F957-4364-B78D-9781BD3AD0F6}"/>
    <cellStyle name="40% - Ênfase4 14 4 3" xfId="8123" xr:uid="{12CA16FB-184B-4EE7-94B3-EEE87D615B3B}"/>
    <cellStyle name="40% - Ênfase4 14 4 3 2" xfId="16400" xr:uid="{83C3BC2D-6815-4FCA-9B1D-ED3780175C48}"/>
    <cellStyle name="40% - Ênfase4 14 4 3 2 2" xfId="32855" xr:uid="{82343D96-EBA7-40F4-B140-3A18C8D3279E}"/>
    <cellStyle name="40% - Ênfase4 14 4 3 3" xfId="24818" xr:uid="{6AB90314-E5A8-4F25-94B8-54A148426314}"/>
    <cellStyle name="40% - Ênfase4 14 4 4" xfId="4090" xr:uid="{D4BA545B-0055-476B-8592-EE9211BD6567}"/>
    <cellStyle name="40% - Ênfase4 14 4 4 2" xfId="12367" xr:uid="{4C74DEC1-5007-41ED-B868-E388C1508332}"/>
    <cellStyle name="40% - Ênfase4 14 4 4 2 2" xfId="28852" xr:uid="{A0B7A6B2-9285-4BFE-B58E-045469BCDCAC}"/>
    <cellStyle name="40% - Ênfase4 14 4 4 3" xfId="20815" xr:uid="{EFAD928F-7D61-4A23-8FEE-F378F408987B}"/>
    <cellStyle name="40% - Ênfase4 14 4 5" xfId="10318" xr:uid="{F8225D61-042A-4337-9648-A1F3B928788E}"/>
    <cellStyle name="40% - Ênfase4 14 4 5 2" xfId="26837" xr:uid="{AB347C42-6D56-4805-B789-42D5D1BF1CB3}"/>
    <cellStyle name="40% - Ênfase4 14 4 6" xfId="18799" xr:uid="{02B8AF12-ECFE-4C05-916B-D709BFB0ABE9}"/>
    <cellStyle name="40% - Ênfase4 14 5" xfId="4587" xr:uid="{0AE010DC-8D16-4B82-BFFD-E8B838E0F9CB}"/>
    <cellStyle name="40% - Ênfase4 14 5 2" xfId="12864" xr:uid="{DCAC1ACD-F259-4F9D-A00B-0CD4252CA823}"/>
    <cellStyle name="40% - Ênfase4 14 5 2 2" xfId="29348" xr:uid="{27FBF967-B5C8-4BA6-B267-5FFD8FCBB09F}"/>
    <cellStyle name="40% - Ênfase4 14 5 3" xfId="21311" xr:uid="{952D1D93-0FA6-477B-A497-55F76D34E00D}"/>
    <cellStyle name="40% - Ênfase4 14 6" xfId="6617" xr:uid="{66AAD0CC-60F1-4862-987E-EABA3A4671B7}"/>
    <cellStyle name="40% - Ênfase4 14 6 2" xfId="14894" xr:uid="{FA9A56FD-1CFE-4B87-9CB9-47962C252BB2}"/>
    <cellStyle name="40% - Ênfase4 14 6 2 2" xfId="31349" xr:uid="{6ADEDF17-ADEB-4DC9-A122-830EE4748FF1}"/>
    <cellStyle name="40% - Ênfase4 14 6 3" xfId="23312" xr:uid="{C2FE4E47-362D-484C-B68F-C94C697924B8}"/>
    <cellStyle name="40% - Ênfase4 14 7" xfId="2540" xr:uid="{1DB5F4F5-BA42-48FD-9CC6-2C921CA013A6}"/>
    <cellStyle name="40% - Ênfase4 14 7 2" xfId="10817" xr:uid="{0672F961-0E79-4474-BD08-1B2C61CB8188}"/>
    <cellStyle name="40% - Ênfase4 14 7 2 2" xfId="27333" xr:uid="{4F7726F5-9FD7-4EF5-BD95-69CB46FC72F7}"/>
    <cellStyle name="40% - Ênfase4 14 7 3" xfId="19296" xr:uid="{EFF13C50-A312-4EDF-ADAF-28423D70F67C}"/>
    <cellStyle name="40% - Ênfase4 14 8" xfId="8770" xr:uid="{93E8EDEC-2BBB-4436-B8E3-02829046EC3C}"/>
    <cellStyle name="40% - Ênfase4 14 8 2" xfId="25318" xr:uid="{FBABC5E4-3CB3-4C7A-B1E3-179A0E45E710}"/>
    <cellStyle name="40% - Ênfase4 14 9" xfId="17268" xr:uid="{D652FC27-BAED-48C5-A769-A9EE69E9B538}"/>
    <cellStyle name="40% - Ênfase4 15" xfId="426" xr:uid="{9510C1F8-B9BB-456F-8710-AD426BD88702}"/>
    <cellStyle name="40% - Ênfase4 15 2" xfId="1498" xr:uid="{5F3BD12F-78B5-4534-9214-E2EA23B55D6C}"/>
    <cellStyle name="40% - Ênfase4 15 2 2" xfId="5588" xr:uid="{CFFBADEF-73A5-4EEA-B21D-63D78F712B36}"/>
    <cellStyle name="40% - Ênfase4 15 2 2 2" xfId="13865" xr:uid="{5ADF3A34-2874-4E16-8746-4C6BE4A0B8AA}"/>
    <cellStyle name="40% - Ênfase4 15 2 2 2 2" xfId="30344" xr:uid="{EDC46603-A9DC-42DF-9729-317E5BB66DD6}"/>
    <cellStyle name="40% - Ênfase4 15 2 2 3" xfId="22307" xr:uid="{D4568641-8639-4F01-851D-CAA086DB1630}"/>
    <cellStyle name="40% - Ênfase4 15 2 3" xfId="7612" xr:uid="{94E45574-6BEC-4661-BCFA-C4638CCADFBA}"/>
    <cellStyle name="40% - Ênfase4 15 2 3 2" xfId="15889" xr:uid="{9A52BC38-4BED-48FF-8D30-50AAFF05C4CA}"/>
    <cellStyle name="40% - Ênfase4 15 2 3 2 2" xfId="32344" xr:uid="{3821AC40-3F6B-426B-A127-51A59DA11569}"/>
    <cellStyle name="40% - Ênfase4 15 2 3 3" xfId="24307" xr:uid="{4432F361-C59C-42C6-84DA-DAEECF5E5E09}"/>
    <cellStyle name="40% - Ênfase4 15 2 4" xfId="3554" xr:uid="{374A843C-0CB1-4AC6-AA9D-F5E67C8258FB}"/>
    <cellStyle name="40% - Ênfase4 15 2 4 2" xfId="11831" xr:uid="{2B18A2C7-B192-41BE-A226-733FE1B6A173}"/>
    <cellStyle name="40% - Ênfase4 15 2 4 2 2" xfId="28340" xr:uid="{08C3EB52-C37F-44A7-98E9-4FABF3733A6D}"/>
    <cellStyle name="40% - Ênfase4 15 2 4 3" xfId="20303" xr:uid="{75BB825B-C9B5-4378-8011-03176855CE2A}"/>
    <cellStyle name="40% - Ênfase4 15 2 5" xfId="9782" xr:uid="{78B53AAA-DBD5-4F78-B391-CC663A7E6BA4}"/>
    <cellStyle name="40% - Ênfase4 15 2 5 2" xfId="26325" xr:uid="{556560C9-5481-4B2A-B0AA-32D945A857CA}"/>
    <cellStyle name="40% - Ênfase4 15 2 6" xfId="18286" xr:uid="{AFEA7E4E-96F1-4564-872C-DD31E325F418}"/>
    <cellStyle name="40% - Ênfase4 15 3" xfId="988" xr:uid="{E4870D8D-24EB-4796-90CD-308FEC9DD260}"/>
    <cellStyle name="40% - Ênfase4 15 3 2" xfId="5091" xr:uid="{2F8527C8-FB14-463A-8533-A84D4DB37E8D}"/>
    <cellStyle name="40% - Ênfase4 15 3 2 2" xfId="13368" xr:uid="{216D205E-A0B6-4211-877F-569080FD0274}"/>
    <cellStyle name="40% - Ênfase4 15 3 2 2 2" xfId="29848" xr:uid="{89D16FA2-AB69-47F4-B724-EAD567882456}"/>
    <cellStyle name="40% - Ênfase4 15 3 2 3" xfId="21811" xr:uid="{A2DF77AC-87A9-44A0-B555-5992981511AE}"/>
    <cellStyle name="40% - Ênfase4 15 3 3" xfId="7116" xr:uid="{CE5B7A41-06E7-4B23-8542-F321F8B7233B}"/>
    <cellStyle name="40% - Ênfase4 15 3 3 2" xfId="15393" xr:uid="{BA9F3E7C-D946-413B-A2F5-6BC3FB103045}"/>
    <cellStyle name="40% - Ênfase4 15 3 3 2 2" xfId="31848" xr:uid="{B31ADD23-3C2D-48C9-A506-5056D7145D8C}"/>
    <cellStyle name="40% - Ênfase4 15 3 3 3" xfId="23811" xr:uid="{9FB5E55D-9F52-4247-B8D7-9E7CDAE2E6F1}"/>
    <cellStyle name="40% - Ênfase4 15 3 4" xfId="3048" xr:uid="{9FD371FD-CAF8-4D98-8FBB-F8F2236F9C32}"/>
    <cellStyle name="40% - Ênfase4 15 3 4 2" xfId="11325" xr:uid="{C2E5542E-87E9-48E1-93BC-C201F506C01B}"/>
    <cellStyle name="40% - Ênfase4 15 3 4 2 2" xfId="27836" xr:uid="{D2F411D0-B429-408F-92E2-487151B843AF}"/>
    <cellStyle name="40% - Ênfase4 15 3 4 3" xfId="19799" xr:uid="{27E48ABA-A242-4B5B-9977-EC4319ED78AE}"/>
    <cellStyle name="40% - Ênfase4 15 3 5" xfId="9277" xr:uid="{42314086-FB86-400F-B597-2DA6E7D368BF}"/>
    <cellStyle name="40% - Ênfase4 15 3 5 2" xfId="25821" xr:uid="{E24018BD-A387-4656-94B3-D041CA753FD1}"/>
    <cellStyle name="40% - Ênfase4 15 3 6" xfId="17779" xr:uid="{A9216AD1-AC5A-4B0B-AACC-7E1700EC5348}"/>
    <cellStyle name="40% - Ênfase4 15 4" xfId="2038" xr:uid="{7A5C411E-73F4-4D01-8FF5-D189FD2FE613}"/>
    <cellStyle name="40% - Ênfase4 15 4 2" xfId="6124" xr:uid="{D7FDE8E3-7296-47CE-9B69-6AE98CDC0FD6}"/>
    <cellStyle name="40% - Ênfase4 15 4 2 2" xfId="14401" xr:uid="{432EF62A-0FEB-4E1B-BA91-3B31D50E9687}"/>
    <cellStyle name="40% - Ênfase4 15 4 2 2 2" xfId="30856" xr:uid="{355CB9F5-BE2A-4A1B-8CE9-1A02C8A5B137}"/>
    <cellStyle name="40% - Ênfase4 15 4 2 3" xfId="22819" xr:uid="{8B8F8C4E-F65E-4BC3-8421-60E91919B54E}"/>
    <cellStyle name="40% - Ênfase4 15 4 3" xfId="8124" xr:uid="{3AD1A645-CD4E-47BF-8ECB-2518637A180C}"/>
    <cellStyle name="40% - Ênfase4 15 4 3 2" xfId="16401" xr:uid="{A68DDB4C-6E8E-4645-B4E6-08B07F4EC52C}"/>
    <cellStyle name="40% - Ênfase4 15 4 3 2 2" xfId="32856" xr:uid="{134F7645-892E-481F-8104-825E3E936AAF}"/>
    <cellStyle name="40% - Ênfase4 15 4 3 3" xfId="24819" xr:uid="{CAFF87B7-94D4-4505-A452-AC9D281B5347}"/>
    <cellStyle name="40% - Ênfase4 15 4 4" xfId="4091" xr:uid="{3407B18B-809E-464A-B07B-F9B7D0AF1DAC}"/>
    <cellStyle name="40% - Ênfase4 15 4 4 2" xfId="12368" xr:uid="{964ADAEA-1189-4794-BD6F-ED745951F64D}"/>
    <cellStyle name="40% - Ênfase4 15 4 4 2 2" xfId="28853" xr:uid="{A452A79A-EE93-499B-BA2C-874797ACD2E5}"/>
    <cellStyle name="40% - Ênfase4 15 4 4 3" xfId="20816" xr:uid="{9E26A506-E343-4ED6-991C-833BA80DE55F}"/>
    <cellStyle name="40% - Ênfase4 15 4 5" xfId="10319" xr:uid="{84FDDAED-24AF-4729-9415-4678880B568E}"/>
    <cellStyle name="40% - Ênfase4 15 4 5 2" xfId="26838" xr:uid="{7EA9C8AF-71B2-4133-99ED-7240BF4170E5}"/>
    <cellStyle name="40% - Ênfase4 15 4 6" xfId="18800" xr:uid="{A3B4F023-493B-4E2D-89D4-BEC833D19807}"/>
    <cellStyle name="40% - Ênfase4 15 5" xfId="4588" xr:uid="{C941B82D-BB48-4C37-ADD1-80A002539B03}"/>
    <cellStyle name="40% - Ênfase4 15 5 2" xfId="12865" xr:uid="{C46328FD-6CC2-4402-857E-ADA88FED7928}"/>
    <cellStyle name="40% - Ênfase4 15 5 2 2" xfId="29349" xr:uid="{A70BDD4D-5A6A-450D-9434-48EC59F94BBA}"/>
    <cellStyle name="40% - Ênfase4 15 5 3" xfId="21312" xr:uid="{8104E0E1-8922-4DCE-9E8D-134C3D57DF6B}"/>
    <cellStyle name="40% - Ênfase4 15 6" xfId="6618" xr:uid="{0C4F315A-0075-41CB-991E-4EC3207225C8}"/>
    <cellStyle name="40% - Ênfase4 15 6 2" xfId="14895" xr:uid="{EB8F741C-2C89-4DFC-B302-3677545C6AB4}"/>
    <cellStyle name="40% - Ênfase4 15 6 2 2" xfId="31350" xr:uid="{6BB528AF-9E69-4AB3-96B6-86DF72F4DB31}"/>
    <cellStyle name="40% - Ênfase4 15 6 3" xfId="23313" xr:uid="{8C0D606D-3B6E-4CD5-B169-5882D0701515}"/>
    <cellStyle name="40% - Ênfase4 15 7" xfId="2541" xr:uid="{9D059ADF-6227-4EE0-9BFD-B8E6E9A90601}"/>
    <cellStyle name="40% - Ênfase4 15 7 2" xfId="10818" xr:uid="{6A93E6B8-315E-4B13-84E2-15E795085117}"/>
    <cellStyle name="40% - Ênfase4 15 7 2 2" xfId="27334" xr:uid="{14B05DBD-6E02-4264-9C6B-2232C4CBCDE6}"/>
    <cellStyle name="40% - Ênfase4 15 7 3" xfId="19297" xr:uid="{4DD4B290-7EA9-42DE-A035-8FCAECFD4026}"/>
    <cellStyle name="40% - Ênfase4 15 8" xfId="8771" xr:uid="{5A65DDCD-AF58-4EB3-9AB6-8CDB6A8E601A}"/>
    <cellStyle name="40% - Ênfase4 15 8 2" xfId="25319" xr:uid="{775A43AE-9042-4794-9D45-CD61E7BA2E37}"/>
    <cellStyle name="40% - Ênfase4 15 9" xfId="17269" xr:uid="{62A012E8-BC4B-4707-B4E4-45FF00B48CC5}"/>
    <cellStyle name="40% - Ênfase4 16" xfId="213" xr:uid="{BE305165-3289-4800-A5A8-2656856BDD8A}"/>
    <cellStyle name="40% - Ênfase4 16 2" xfId="1306" xr:uid="{3E7BCE40-B6FC-426E-9A21-998C1C19AFC5}"/>
    <cellStyle name="40% - Ênfase4 16 2 2" xfId="5396" xr:uid="{F534D962-B210-418A-8B39-EEC8C731A0F4}"/>
    <cellStyle name="40% - Ênfase4 16 2 2 2" xfId="13673" xr:uid="{472ECAE2-F292-465A-8D31-42D80D36B6BA}"/>
    <cellStyle name="40% - Ênfase4 16 2 2 2 2" xfId="30153" xr:uid="{AE2502AF-2C2C-4AFE-B199-02946472F302}"/>
    <cellStyle name="40% - Ênfase4 16 2 2 3" xfId="22116" xr:uid="{92D3AA89-32C0-470D-B3B5-25C77AEEA4B1}"/>
    <cellStyle name="40% - Ênfase4 16 2 3" xfId="7421" xr:uid="{6EEB8F1C-14F2-4F2D-A843-67ED56968878}"/>
    <cellStyle name="40% - Ênfase4 16 2 3 2" xfId="15698" xr:uid="{24DEB839-241E-4113-87B2-717CBFEC681C}"/>
    <cellStyle name="40% - Ênfase4 16 2 3 2 2" xfId="32153" xr:uid="{5AE91015-87F9-4505-85AF-CB74195201BE}"/>
    <cellStyle name="40% - Ênfase4 16 2 3 3" xfId="24116" xr:uid="{9662F8BB-F8F9-486F-84CD-E8779585D9C9}"/>
    <cellStyle name="40% - Ênfase4 16 2 4" xfId="3362" xr:uid="{A0A492DE-AEC8-4189-AA13-1FE238AFB78D}"/>
    <cellStyle name="40% - Ênfase4 16 2 4 2" xfId="11639" xr:uid="{1B067CD3-0A17-4934-9EBE-CD27FBEC2286}"/>
    <cellStyle name="40% - Ênfase4 16 2 4 2 2" xfId="28149" xr:uid="{0208A3D7-B100-4BB9-85F6-3DD027A49F4E}"/>
    <cellStyle name="40% - Ênfase4 16 2 4 3" xfId="20112" xr:uid="{372EE29D-B75E-4D05-94E9-7C40C9492D0C}"/>
    <cellStyle name="40% - Ênfase4 16 2 5" xfId="9590" xr:uid="{584730F7-0A1C-4750-BB44-6DDE88F85F2F}"/>
    <cellStyle name="40% - Ênfase4 16 2 5 2" xfId="26134" xr:uid="{18B310FB-0752-47F6-A7BE-6580BFD61006}"/>
    <cellStyle name="40% - Ênfase4 16 2 6" xfId="18095" xr:uid="{900AFDC1-4186-4511-992E-03A649814399}"/>
    <cellStyle name="40% - Ênfase4 16 3" xfId="797" xr:uid="{9D44B867-CF36-4C93-AC1A-1F8F80A8D898}"/>
    <cellStyle name="40% - Ênfase4 16 3 2" xfId="4900" xr:uid="{504A730A-064F-44AA-A7CF-CC3FCC14D490}"/>
    <cellStyle name="40% - Ênfase4 16 3 2 2" xfId="13177" xr:uid="{6BCDD414-6F8E-437D-B924-3AFA73F5BDA7}"/>
    <cellStyle name="40% - Ênfase4 16 3 2 2 2" xfId="29657" xr:uid="{25F9B04B-0349-4EF0-9BC6-DC16BF25D1F0}"/>
    <cellStyle name="40% - Ênfase4 16 3 2 3" xfId="21620" xr:uid="{849BC31D-E470-4B1F-8772-11C1DB309E96}"/>
    <cellStyle name="40% - Ênfase4 16 3 3" xfId="6925" xr:uid="{03C21E39-7E91-42D8-A29F-0A27E6B61F5C}"/>
    <cellStyle name="40% - Ênfase4 16 3 3 2" xfId="15202" xr:uid="{B8E5DF68-06CF-4C46-B2C2-A38C56A57C16}"/>
    <cellStyle name="40% - Ênfase4 16 3 3 2 2" xfId="31657" xr:uid="{A3E1A187-000A-484E-B42C-2B51629456A3}"/>
    <cellStyle name="40% - Ênfase4 16 3 3 3" xfId="23620" xr:uid="{7277491D-7199-4344-B7DD-90E9F022FF06}"/>
    <cellStyle name="40% - Ênfase4 16 3 4" xfId="2857" xr:uid="{6EBAF15A-523B-4793-BE98-B855BB164A6B}"/>
    <cellStyle name="40% - Ênfase4 16 3 4 2" xfId="11134" xr:uid="{8018EFDB-EEAA-450D-8262-32813AC7809D}"/>
    <cellStyle name="40% - Ênfase4 16 3 4 2 2" xfId="27645" xr:uid="{783788B3-76B5-418E-9103-FF78A3EFEF53}"/>
    <cellStyle name="40% - Ênfase4 16 3 4 3" xfId="19608" xr:uid="{B63CCFA3-EC20-42DB-85B9-EAC5FEBD7536}"/>
    <cellStyle name="40% - Ênfase4 16 3 5" xfId="9086" xr:uid="{4ED7A02F-AC56-413B-A6D3-BD6D1FB91277}"/>
    <cellStyle name="40% - Ênfase4 16 3 5 2" xfId="25630" xr:uid="{679257AF-1587-4467-B767-AAB5BC997F1A}"/>
    <cellStyle name="40% - Ênfase4 16 3 6" xfId="17588" xr:uid="{2D8C7FD3-8F4B-49B8-A4C6-89983D4CA71A}"/>
    <cellStyle name="40% - Ênfase4 16 4" xfId="1847" xr:uid="{3C957042-8922-480E-A04C-DC6F248A9EE4}"/>
    <cellStyle name="40% - Ênfase4 16 4 2" xfId="5933" xr:uid="{E6E7B6C4-52DC-4593-9E7D-F866CD2D748E}"/>
    <cellStyle name="40% - Ênfase4 16 4 2 2" xfId="14210" xr:uid="{D35E6D88-2288-4DE3-800F-8C165769F5EC}"/>
    <cellStyle name="40% - Ênfase4 16 4 2 2 2" xfId="30665" xr:uid="{B26FD61F-48D8-4983-9A16-0F33039EFA51}"/>
    <cellStyle name="40% - Ênfase4 16 4 2 3" xfId="22628" xr:uid="{6654D01E-2D5C-4C11-95B2-4046A28F4C14}"/>
    <cellStyle name="40% - Ênfase4 16 4 3" xfId="7933" xr:uid="{B753E8B3-CD04-4D48-8CEB-50BFD79904CA}"/>
    <cellStyle name="40% - Ênfase4 16 4 3 2" xfId="16210" xr:uid="{D071A639-B282-4833-88E7-7911E54ECE86}"/>
    <cellStyle name="40% - Ênfase4 16 4 3 2 2" xfId="32665" xr:uid="{9CC66862-F393-40BC-AB8F-C08BE5E618DC}"/>
    <cellStyle name="40% - Ênfase4 16 4 3 3" xfId="24628" xr:uid="{4DF9DED5-7673-4103-9015-69C5848B4B24}"/>
    <cellStyle name="40% - Ênfase4 16 4 4" xfId="3900" xr:uid="{8C9E16A7-5721-407B-9479-916E1600EA39}"/>
    <cellStyle name="40% - Ênfase4 16 4 4 2" xfId="12177" xr:uid="{C0171D11-A9EB-4140-AF7B-3C77E97B6A20}"/>
    <cellStyle name="40% - Ênfase4 16 4 4 2 2" xfId="28662" xr:uid="{EEC15E6E-4794-454E-82D0-17AF55D03B61}"/>
    <cellStyle name="40% - Ênfase4 16 4 4 3" xfId="20625" xr:uid="{DD6ECEE4-C373-432C-93F8-8EFC29A6132F}"/>
    <cellStyle name="40% - Ênfase4 16 4 5" xfId="10128" xr:uid="{3566A6AA-28F5-469E-A7EE-94D9E618E317}"/>
    <cellStyle name="40% - Ênfase4 16 4 5 2" xfId="26647" xr:uid="{7550ADA1-6F47-4F2C-A3F4-83890017A5A8}"/>
    <cellStyle name="40% - Ênfase4 16 4 6" xfId="18609" xr:uid="{4A90016A-F68D-4A56-9AD3-6CA1344DCCBF}"/>
    <cellStyle name="40% - Ênfase4 16 5" xfId="4396" xr:uid="{A7A44E7E-E912-4622-A9D1-483B53039248}"/>
    <cellStyle name="40% - Ênfase4 16 5 2" xfId="12673" xr:uid="{5DDDC908-B8A0-45F3-B3D4-811DDF27BFE1}"/>
    <cellStyle name="40% - Ênfase4 16 5 2 2" xfId="29158" xr:uid="{0B1FA6EB-3632-4E68-A587-A284ABBE5AE3}"/>
    <cellStyle name="40% - Ênfase4 16 5 3" xfId="21121" xr:uid="{9BF8478F-0439-41E1-9D78-845753B0077C}"/>
    <cellStyle name="40% - Ênfase4 16 6" xfId="6427" xr:uid="{05EE46BC-BD17-4B26-B193-45DDBB5A99EF}"/>
    <cellStyle name="40% - Ênfase4 16 6 2" xfId="14704" xr:uid="{4B54031D-098A-486F-8FE6-D6189543B1B5}"/>
    <cellStyle name="40% - Ênfase4 16 6 2 2" xfId="31159" xr:uid="{29ACC585-64C6-4CB5-98A9-5DCAA5147D25}"/>
    <cellStyle name="40% - Ênfase4 16 6 3" xfId="23122" xr:uid="{C99719A1-4656-44E3-AACC-969C76E7CBE5}"/>
    <cellStyle name="40% - Ênfase4 16 7" xfId="2348" xr:uid="{2E5EECF0-FE60-43C5-A6F8-2BFDE9096FA1}"/>
    <cellStyle name="40% - Ênfase4 16 7 2" xfId="10625" xr:uid="{3AED913D-809F-46D7-AAC9-D1EF3C94FB20}"/>
    <cellStyle name="40% - Ênfase4 16 7 2 2" xfId="27143" xr:uid="{EF78F234-4875-4180-B40F-1AE1C5FD931A}"/>
    <cellStyle name="40% - Ênfase4 16 7 3" xfId="19106" xr:uid="{C5CEDD1F-3566-43FC-ABFC-D64E25961B3C}"/>
    <cellStyle name="40% - Ênfase4 16 8" xfId="8579" xr:uid="{745309BA-00B9-484E-888B-5CF80FC4990E}"/>
    <cellStyle name="40% - Ênfase4 16 8 2" xfId="25128" xr:uid="{FF26FF69-4522-458B-A00B-3B0C49318B7A}"/>
    <cellStyle name="40% - Ênfase4 16 9" xfId="17078" xr:uid="{CFE92E47-845D-4C4C-B9FC-F598276D0FAD}"/>
    <cellStyle name="40% - Ênfase4 17" xfId="429" xr:uid="{7A55A0B3-8563-420E-9A39-A932C2F41554}"/>
    <cellStyle name="40% - Ênfase4 17 2" xfId="1501" xr:uid="{82199801-DECD-4D40-984F-88F03CEB375A}"/>
    <cellStyle name="40% - Ênfase4 17 2 2" xfId="5591" xr:uid="{9F23A4E7-3873-483F-AC22-ED6F32B6C4A2}"/>
    <cellStyle name="40% - Ênfase4 17 2 2 2" xfId="13868" xr:uid="{5E370C76-5553-4EA0-B73A-C713489ECDDF}"/>
    <cellStyle name="40% - Ênfase4 17 2 2 2 2" xfId="30347" xr:uid="{B21C3722-C7D1-41ED-B65F-7F5D11325878}"/>
    <cellStyle name="40% - Ênfase4 17 2 2 3" xfId="22310" xr:uid="{5CFF4544-4143-4008-A2BA-893B856CD124}"/>
    <cellStyle name="40% - Ênfase4 17 2 3" xfId="7615" xr:uid="{221556EC-E4D3-46D7-9ABA-B74C7EDAE4A7}"/>
    <cellStyle name="40% - Ênfase4 17 2 3 2" xfId="15892" xr:uid="{458DD911-D3ED-4699-87C7-BC6D5A34E2D4}"/>
    <cellStyle name="40% - Ênfase4 17 2 3 2 2" xfId="32347" xr:uid="{8D5EE24E-8071-4BE3-815D-CDA1D0EC34FD}"/>
    <cellStyle name="40% - Ênfase4 17 2 3 3" xfId="24310" xr:uid="{A5580C13-5CDA-4CD4-AB80-FA1C1B359718}"/>
    <cellStyle name="40% - Ênfase4 17 2 4" xfId="3557" xr:uid="{58B5F704-FB5E-41B1-89D7-D7E495F41D59}"/>
    <cellStyle name="40% - Ênfase4 17 2 4 2" xfId="11834" xr:uid="{0123D77F-57D1-42D0-AB86-676B3E24F0AC}"/>
    <cellStyle name="40% - Ênfase4 17 2 4 2 2" xfId="28343" xr:uid="{FFF91434-D824-4B4C-8E37-1A7288CAB1DE}"/>
    <cellStyle name="40% - Ênfase4 17 2 4 3" xfId="20306" xr:uid="{F899C2A2-821A-4ED1-BD06-1FFA678EAD82}"/>
    <cellStyle name="40% - Ênfase4 17 2 5" xfId="9785" xr:uid="{3F0D4481-F6D4-49D0-9BC9-B11EB56722DF}"/>
    <cellStyle name="40% - Ênfase4 17 2 5 2" xfId="26328" xr:uid="{8CF6FCE6-3D46-4102-BE75-9BC715CA5098}"/>
    <cellStyle name="40% - Ênfase4 17 2 6" xfId="18289" xr:uid="{9A9E743A-D5F8-4B76-85BE-11544F8719E1}"/>
    <cellStyle name="40% - Ênfase4 17 3" xfId="991" xr:uid="{163C9C33-3B0C-455D-A3C4-8C1338EDF987}"/>
    <cellStyle name="40% - Ênfase4 17 3 2" xfId="5094" xr:uid="{5AC8A3B0-D2F8-4996-84FA-464AD9995F8D}"/>
    <cellStyle name="40% - Ênfase4 17 3 2 2" xfId="13371" xr:uid="{3880597D-2F2B-402F-A81B-C456094EAF5E}"/>
    <cellStyle name="40% - Ênfase4 17 3 2 2 2" xfId="29851" xr:uid="{5364D872-C7FA-433E-BF9B-511A3E5F2AA2}"/>
    <cellStyle name="40% - Ênfase4 17 3 2 3" xfId="21814" xr:uid="{069CA5BC-187A-4FE5-B4F6-B30FB70C3661}"/>
    <cellStyle name="40% - Ênfase4 17 3 3" xfId="7119" xr:uid="{FD80AFD2-AD1F-4DB4-8523-7FD02911E1B4}"/>
    <cellStyle name="40% - Ênfase4 17 3 3 2" xfId="15396" xr:uid="{94ECCEF7-7AF0-4BED-83E4-6B1A7E18B36C}"/>
    <cellStyle name="40% - Ênfase4 17 3 3 2 2" xfId="31851" xr:uid="{9DB10659-81B9-4B09-9D0E-FA0C66589F17}"/>
    <cellStyle name="40% - Ênfase4 17 3 3 3" xfId="23814" xr:uid="{53FE088B-2896-4772-93D6-0328DE16C7D3}"/>
    <cellStyle name="40% - Ênfase4 17 3 4" xfId="3051" xr:uid="{0927C0C9-9B8B-4F9E-9B44-2632EFF8FF98}"/>
    <cellStyle name="40% - Ênfase4 17 3 4 2" xfId="11328" xr:uid="{8E96B561-5FD8-4CE9-8172-CD4C9E1FA7F1}"/>
    <cellStyle name="40% - Ênfase4 17 3 4 2 2" xfId="27839" xr:uid="{11734462-FECE-4DD5-8149-CF74DDE9956B}"/>
    <cellStyle name="40% - Ênfase4 17 3 4 3" xfId="19802" xr:uid="{06D594CC-8FBD-46EE-AA55-17E5D8093308}"/>
    <cellStyle name="40% - Ênfase4 17 3 5" xfId="9280" xr:uid="{688ACCA3-B921-474F-87DA-6445CA0B9390}"/>
    <cellStyle name="40% - Ênfase4 17 3 5 2" xfId="25824" xr:uid="{5506BD13-0D8F-400E-9B2D-C80639D0376D}"/>
    <cellStyle name="40% - Ênfase4 17 3 6" xfId="17782" xr:uid="{D6E9362D-E826-4EF3-BE12-3CED92603539}"/>
    <cellStyle name="40% - Ênfase4 17 4" xfId="2041" xr:uid="{E3768697-91C2-46BD-A708-343ECF62DC84}"/>
    <cellStyle name="40% - Ênfase4 17 4 2" xfId="6127" xr:uid="{16BA8015-6DB8-481D-A3D5-35F846538B41}"/>
    <cellStyle name="40% - Ênfase4 17 4 2 2" xfId="14404" xr:uid="{FF1CEAC8-297A-4DD4-9C60-801D7A48E0D5}"/>
    <cellStyle name="40% - Ênfase4 17 4 2 2 2" xfId="30859" xr:uid="{E7B446EA-96B7-49A0-BFE4-B1578A3C84A4}"/>
    <cellStyle name="40% - Ênfase4 17 4 2 3" xfId="22822" xr:uid="{70379669-1320-41D7-98AD-46A746A99FA3}"/>
    <cellStyle name="40% - Ênfase4 17 4 3" xfId="8127" xr:uid="{952D2458-4CD4-41A3-813D-D91CF2D4AA8A}"/>
    <cellStyle name="40% - Ênfase4 17 4 3 2" xfId="16404" xr:uid="{B3D35712-525E-4A5C-AD6A-30B6CDF1662E}"/>
    <cellStyle name="40% - Ênfase4 17 4 3 2 2" xfId="32859" xr:uid="{E9717230-2699-4052-94F0-0F61A8B64AE4}"/>
    <cellStyle name="40% - Ênfase4 17 4 3 3" xfId="24822" xr:uid="{2D296A4E-86C0-4BF8-B35D-8EEB02A2A9FB}"/>
    <cellStyle name="40% - Ênfase4 17 4 4" xfId="4094" xr:uid="{DB27F060-E5DF-4FF2-B607-FD43873ADB48}"/>
    <cellStyle name="40% - Ênfase4 17 4 4 2" xfId="12371" xr:uid="{38ACF6A9-F87E-48C3-B3FB-58388ED5A54D}"/>
    <cellStyle name="40% - Ênfase4 17 4 4 2 2" xfId="28856" xr:uid="{92EA7014-A5AC-46B4-A2A7-2903C1E940BF}"/>
    <cellStyle name="40% - Ênfase4 17 4 4 3" xfId="20819" xr:uid="{6C9AA02F-A4F0-4B7C-93C2-9C1615EE715E}"/>
    <cellStyle name="40% - Ênfase4 17 4 5" xfId="10322" xr:uid="{6FE7FA04-A6B4-4D82-A439-2AD8331F15E4}"/>
    <cellStyle name="40% - Ênfase4 17 4 5 2" xfId="26841" xr:uid="{48B284A0-B62A-4052-972E-CBF0E7E4C66D}"/>
    <cellStyle name="40% - Ênfase4 17 4 6" xfId="18803" xr:uid="{0C09FD2C-01DC-4C9B-8849-482D30FADF33}"/>
    <cellStyle name="40% - Ênfase4 17 5" xfId="4591" xr:uid="{72C697A0-2D6C-4723-A2FA-5A3170D41BFF}"/>
    <cellStyle name="40% - Ênfase4 17 5 2" xfId="12868" xr:uid="{21391117-4CA4-4134-9294-DB120E193106}"/>
    <cellStyle name="40% - Ênfase4 17 5 2 2" xfId="29352" xr:uid="{5B4EDE92-9EA1-4070-8AB1-83D77C52E9F1}"/>
    <cellStyle name="40% - Ênfase4 17 5 3" xfId="21315" xr:uid="{F97127AC-BA6B-4407-BA1D-43EB2C23DFFD}"/>
    <cellStyle name="40% - Ênfase4 17 6" xfId="6621" xr:uid="{396BFC01-FE91-4C5C-BDE8-82F6A275AD54}"/>
    <cellStyle name="40% - Ênfase4 17 6 2" xfId="14898" xr:uid="{C80B8C0C-D5C2-4B4B-9DC9-0F64D3628F20}"/>
    <cellStyle name="40% - Ênfase4 17 6 2 2" xfId="31353" xr:uid="{418CA307-DFB7-43A1-92C4-709058F389A1}"/>
    <cellStyle name="40% - Ênfase4 17 6 3" xfId="23316" xr:uid="{B6B2AA2E-1530-4227-BDAC-57035727CC1B}"/>
    <cellStyle name="40% - Ênfase4 17 7" xfId="2544" xr:uid="{1CEC814A-2B00-469C-B9DB-CD81CF00B52B}"/>
    <cellStyle name="40% - Ênfase4 17 7 2" xfId="10821" xr:uid="{4B195F81-65FD-4BA2-A015-A997E0BE6855}"/>
    <cellStyle name="40% - Ênfase4 17 7 2 2" xfId="27337" xr:uid="{E39A0F87-314D-47FA-B5C4-0AA51AA647AE}"/>
    <cellStyle name="40% - Ênfase4 17 7 3" xfId="19300" xr:uid="{B56AE543-A02E-4E85-A35A-16321A815AF4}"/>
    <cellStyle name="40% - Ênfase4 17 8" xfId="8774" xr:uid="{24D212C1-7E33-4290-9805-F4D989F4534C}"/>
    <cellStyle name="40% - Ênfase4 17 8 2" xfId="25322" xr:uid="{D1845AD1-51CB-43BB-A397-D9E8E86AF2EA}"/>
    <cellStyle name="40% - Ênfase4 17 9" xfId="17272" xr:uid="{356C49B7-CF90-4D30-B738-1F43878A95A1}"/>
    <cellStyle name="40% - Ênfase4 18" xfId="432" xr:uid="{3DE61822-3E43-4217-90F9-C93D7C496ECB}"/>
    <cellStyle name="40% - Ênfase4 18 2" xfId="1503" xr:uid="{4537C691-8EAC-4A74-BA7E-055AFC638641}"/>
    <cellStyle name="40% - Ênfase4 18 2 2" xfId="5593" xr:uid="{2BADCBC9-678E-4074-A3CF-52EB42854CF4}"/>
    <cellStyle name="40% - Ênfase4 18 2 2 2" xfId="13870" xr:uid="{4B7E9D8B-458C-483F-9EB1-6D5D4C453C07}"/>
    <cellStyle name="40% - Ênfase4 18 2 2 2 2" xfId="30349" xr:uid="{BA86F665-1B63-4BD9-B683-C8724832E03C}"/>
    <cellStyle name="40% - Ênfase4 18 2 2 3" xfId="22312" xr:uid="{0F71248B-A450-4BCE-A8B8-77AF961BC419}"/>
    <cellStyle name="40% - Ênfase4 18 2 3" xfId="7617" xr:uid="{CD755C60-B7A0-4C1E-8D50-113F0C407AB9}"/>
    <cellStyle name="40% - Ênfase4 18 2 3 2" xfId="15894" xr:uid="{71E4C318-B09F-4944-AA64-D5E6DDE4BD21}"/>
    <cellStyle name="40% - Ênfase4 18 2 3 2 2" xfId="32349" xr:uid="{47B30AB9-A415-4961-951B-B01037E1EFC7}"/>
    <cellStyle name="40% - Ênfase4 18 2 3 3" xfId="24312" xr:uid="{2A1CCB28-EBBB-449E-BEB1-E161B6300E22}"/>
    <cellStyle name="40% - Ênfase4 18 2 4" xfId="3559" xr:uid="{A7BC2772-479A-4598-B699-D6984F92B07C}"/>
    <cellStyle name="40% - Ênfase4 18 2 4 2" xfId="11836" xr:uid="{52243178-1166-494B-9C2B-2F1DC88B60F1}"/>
    <cellStyle name="40% - Ênfase4 18 2 4 2 2" xfId="28345" xr:uid="{6DD8118D-016C-4A06-8513-C79575905669}"/>
    <cellStyle name="40% - Ênfase4 18 2 4 3" xfId="20308" xr:uid="{0FF9D7AB-9FB2-4E6B-AAED-E4624493AFDF}"/>
    <cellStyle name="40% - Ênfase4 18 2 5" xfId="9787" xr:uid="{4D86F840-3BC0-42C3-9858-29D7294DAFF2}"/>
    <cellStyle name="40% - Ênfase4 18 2 5 2" xfId="26330" xr:uid="{F4A72F5E-8483-4EB1-AD8A-B8BA3D1AFC0E}"/>
    <cellStyle name="40% - Ênfase4 18 2 6" xfId="18291" xr:uid="{4D6808BD-AA8F-44E2-BBAD-8F0EE096CBF0}"/>
    <cellStyle name="40% - Ênfase4 18 3" xfId="993" xr:uid="{E8FDB989-126E-41EF-8362-65010263712A}"/>
    <cellStyle name="40% - Ênfase4 18 3 2" xfId="5096" xr:uid="{317045AA-58D6-4C4E-BE2F-131272F7F984}"/>
    <cellStyle name="40% - Ênfase4 18 3 2 2" xfId="13373" xr:uid="{A9FE499B-E334-47BD-892B-7B11C098DA48}"/>
    <cellStyle name="40% - Ênfase4 18 3 2 2 2" xfId="29853" xr:uid="{1C83B213-1CA8-4164-B977-FB407FECFBF2}"/>
    <cellStyle name="40% - Ênfase4 18 3 2 3" xfId="21816" xr:uid="{343DF5AF-EF98-4AA5-9BBF-89D3A32FFCCA}"/>
    <cellStyle name="40% - Ênfase4 18 3 3" xfId="7121" xr:uid="{E3E087A3-44FF-459D-86DC-7454FA25236B}"/>
    <cellStyle name="40% - Ênfase4 18 3 3 2" xfId="15398" xr:uid="{AF2FE9BD-4844-404C-BE7A-C403288E53D5}"/>
    <cellStyle name="40% - Ênfase4 18 3 3 2 2" xfId="31853" xr:uid="{C7B3E86C-D466-44D1-9161-66154758EF32}"/>
    <cellStyle name="40% - Ênfase4 18 3 3 3" xfId="23816" xr:uid="{FBA21A2E-A65A-4E61-B616-40086DED53C7}"/>
    <cellStyle name="40% - Ênfase4 18 3 4" xfId="3053" xr:uid="{6B0F86BA-4392-4DB7-81FE-6CAF7733A99D}"/>
    <cellStyle name="40% - Ênfase4 18 3 4 2" xfId="11330" xr:uid="{E26E524C-C653-4015-86CE-43EBAAD2A23F}"/>
    <cellStyle name="40% - Ênfase4 18 3 4 2 2" xfId="27841" xr:uid="{2D4DE8C9-5CA5-43CD-97BB-57ACC852D12E}"/>
    <cellStyle name="40% - Ênfase4 18 3 4 3" xfId="19804" xr:uid="{B30ED822-337B-4D4B-8EB0-8E7BA9C9F59F}"/>
    <cellStyle name="40% - Ênfase4 18 3 5" xfId="9282" xr:uid="{D1F345D6-90A0-42DD-A32E-09EB70F1483C}"/>
    <cellStyle name="40% - Ênfase4 18 3 5 2" xfId="25826" xr:uid="{3967FFC2-D107-4521-8D5B-339C0C9F75CF}"/>
    <cellStyle name="40% - Ênfase4 18 3 6" xfId="17784" xr:uid="{CCC5F660-A8C0-4CB8-AADC-04035912FFA9}"/>
    <cellStyle name="40% - Ênfase4 18 4" xfId="2043" xr:uid="{B33839FE-40FA-499F-A72E-89A3E9A2B427}"/>
    <cellStyle name="40% - Ênfase4 18 4 2" xfId="6129" xr:uid="{E9A6D48A-5123-4B12-BC5C-93C13C50AB4B}"/>
    <cellStyle name="40% - Ênfase4 18 4 2 2" xfId="14406" xr:uid="{37FA9232-2AC1-4B4B-8638-0523BC9F3165}"/>
    <cellStyle name="40% - Ênfase4 18 4 2 2 2" xfId="30861" xr:uid="{393B7367-B1A0-4D9F-8B69-114473029AAA}"/>
    <cellStyle name="40% - Ênfase4 18 4 2 3" xfId="22824" xr:uid="{DC9CDD59-484C-4158-A2F0-221524F660B3}"/>
    <cellStyle name="40% - Ênfase4 18 4 3" xfId="8129" xr:uid="{87479571-10DE-4BAD-A732-D777F64308DD}"/>
    <cellStyle name="40% - Ênfase4 18 4 3 2" xfId="16406" xr:uid="{1BB5A2F4-0A95-464C-9A48-A2A9D425FC37}"/>
    <cellStyle name="40% - Ênfase4 18 4 3 2 2" xfId="32861" xr:uid="{A6D5085A-F6D4-44FC-8CC3-35E300E8EC5A}"/>
    <cellStyle name="40% - Ênfase4 18 4 3 3" xfId="24824" xr:uid="{46AC7339-0447-46F7-BD0C-98837D172BA3}"/>
    <cellStyle name="40% - Ênfase4 18 4 4" xfId="4096" xr:uid="{8849C41C-1C46-469E-AFBE-14E7BC168541}"/>
    <cellStyle name="40% - Ênfase4 18 4 4 2" xfId="12373" xr:uid="{1E31DAFE-11E1-4452-A28B-E8A343256223}"/>
    <cellStyle name="40% - Ênfase4 18 4 4 2 2" xfId="28858" xr:uid="{3D962932-30F3-41BB-AC10-C2E0486672CE}"/>
    <cellStyle name="40% - Ênfase4 18 4 4 3" xfId="20821" xr:uid="{16ACD8A9-BA40-4A25-9F08-A1C81CF29863}"/>
    <cellStyle name="40% - Ênfase4 18 4 5" xfId="10324" xr:uid="{BC154ADD-65B7-40D7-BDE9-7F29166D543C}"/>
    <cellStyle name="40% - Ênfase4 18 4 5 2" xfId="26843" xr:uid="{E9D8BD5D-B02C-4107-9B91-5E189E20E421}"/>
    <cellStyle name="40% - Ênfase4 18 4 6" xfId="18805" xr:uid="{37254B49-4C19-4D9D-9ACC-EA6A04FA268F}"/>
    <cellStyle name="40% - Ênfase4 18 5" xfId="4593" xr:uid="{771E3047-1F93-414F-BC99-0024F58571A9}"/>
    <cellStyle name="40% - Ênfase4 18 5 2" xfId="12870" xr:uid="{BE5950D5-7DAA-416F-BA80-D4049242F859}"/>
    <cellStyle name="40% - Ênfase4 18 5 2 2" xfId="29354" xr:uid="{FA6C23A6-24D5-4E76-9AB5-09107231F9C8}"/>
    <cellStyle name="40% - Ênfase4 18 5 3" xfId="21317" xr:uid="{E5D8E72C-7FBE-4392-85FD-48C555C67117}"/>
    <cellStyle name="40% - Ênfase4 18 6" xfId="6623" xr:uid="{DBCEB4D4-B47D-4FA1-B14F-61F2A20B1C51}"/>
    <cellStyle name="40% - Ênfase4 18 6 2" xfId="14900" xr:uid="{81A49A0D-E1EA-4E32-A9BB-41DBD69996F4}"/>
    <cellStyle name="40% - Ênfase4 18 6 2 2" xfId="31355" xr:uid="{BA38C636-C23C-4E41-8C4F-1CB105E2640C}"/>
    <cellStyle name="40% - Ênfase4 18 6 3" xfId="23318" xr:uid="{3B1D415B-ABBF-4ACC-8F34-252F445D891B}"/>
    <cellStyle name="40% - Ênfase4 18 7" xfId="2546" xr:uid="{8E0715B0-6222-4B06-8895-6AF910E38E77}"/>
    <cellStyle name="40% - Ênfase4 18 7 2" xfId="10823" xr:uid="{52FDF094-E93D-4C01-958F-3507618BA6F4}"/>
    <cellStyle name="40% - Ênfase4 18 7 2 2" xfId="27339" xr:uid="{A4FA9948-EF21-4305-BBED-2838AF1B82F3}"/>
    <cellStyle name="40% - Ênfase4 18 7 3" xfId="19302" xr:uid="{B79ED23D-AB4C-4142-8E81-F4806E668F85}"/>
    <cellStyle name="40% - Ênfase4 18 8" xfId="8776" xr:uid="{6B6DCD63-5A48-48EA-9147-9969820DEFE6}"/>
    <cellStyle name="40% - Ênfase4 18 8 2" xfId="25324" xr:uid="{8A7F25BA-2617-4D96-BC19-86D05E0BF008}"/>
    <cellStyle name="40% - Ênfase4 18 9" xfId="17274" xr:uid="{BF0EF113-8926-4771-AE93-268C7F007EBE}"/>
    <cellStyle name="40% - Ênfase4 19" xfId="434" xr:uid="{93436271-FCEC-440F-AA35-1B288935B9E0}"/>
    <cellStyle name="40% - Ênfase4 19 2" xfId="1505" xr:uid="{A0D06644-C638-43A0-8255-07C11F650E27}"/>
    <cellStyle name="40% - Ênfase4 19 2 2" xfId="5595" xr:uid="{4A3825C7-C641-4E85-AAD6-9564D2858ADF}"/>
    <cellStyle name="40% - Ênfase4 19 2 2 2" xfId="13872" xr:uid="{5165E7A9-F6EE-458F-9F73-08282F0DBFCB}"/>
    <cellStyle name="40% - Ênfase4 19 2 2 2 2" xfId="30351" xr:uid="{67929676-F272-41E3-B6DF-BEC861F9FDDA}"/>
    <cellStyle name="40% - Ênfase4 19 2 2 3" xfId="22314" xr:uid="{12BA35FE-9CAC-4E62-8377-9B48BB85C2E1}"/>
    <cellStyle name="40% - Ênfase4 19 2 3" xfId="7619" xr:uid="{EABFAFB7-FB5F-4E6B-9FEA-BB4475EBF8CE}"/>
    <cellStyle name="40% - Ênfase4 19 2 3 2" xfId="15896" xr:uid="{3CE59767-15E7-479F-88E8-EE66A30B0B2F}"/>
    <cellStyle name="40% - Ênfase4 19 2 3 2 2" xfId="32351" xr:uid="{192D462E-CD75-4BD3-96FB-A9FAEF620B58}"/>
    <cellStyle name="40% - Ênfase4 19 2 3 3" xfId="24314" xr:uid="{5B222328-6468-4CE7-848C-7FC8942B71C0}"/>
    <cellStyle name="40% - Ênfase4 19 2 4" xfId="3561" xr:uid="{5220DCA7-DC75-4990-921D-F1DC3132436C}"/>
    <cellStyle name="40% - Ênfase4 19 2 4 2" xfId="11838" xr:uid="{842838C1-76FD-44A6-9528-B4759A91085B}"/>
    <cellStyle name="40% - Ênfase4 19 2 4 2 2" xfId="28347" xr:uid="{AFD817B2-8B72-4849-9AA2-D543AA86727E}"/>
    <cellStyle name="40% - Ênfase4 19 2 4 3" xfId="20310" xr:uid="{EB84BBCD-A188-4C1A-957C-585EA6224C4D}"/>
    <cellStyle name="40% - Ênfase4 19 2 5" xfId="9789" xr:uid="{D5EF0294-F2B1-4C6F-BDE9-DC36E8D1596C}"/>
    <cellStyle name="40% - Ênfase4 19 2 5 2" xfId="26332" xr:uid="{1D0A436C-C842-4FBB-B066-3664771830B4}"/>
    <cellStyle name="40% - Ênfase4 19 2 6" xfId="18293" xr:uid="{34A6721C-B243-443C-B617-783551C497B4}"/>
    <cellStyle name="40% - Ênfase4 19 3" xfId="995" xr:uid="{B4942816-A6EE-42F2-B0A6-46B9DDC58BDB}"/>
    <cellStyle name="40% - Ênfase4 19 3 2" xfId="5098" xr:uid="{473B5B6C-2BB7-47CA-AF37-A63EBE1096F1}"/>
    <cellStyle name="40% - Ênfase4 19 3 2 2" xfId="13375" xr:uid="{4B1682F5-B2B4-4A96-8145-5712A5E87B7D}"/>
    <cellStyle name="40% - Ênfase4 19 3 2 2 2" xfId="29855" xr:uid="{62A6784A-CAEF-4839-BACB-9C817099FDA2}"/>
    <cellStyle name="40% - Ênfase4 19 3 2 3" xfId="21818" xr:uid="{462B73BB-9520-4380-87A9-7EFA79BE9FEF}"/>
    <cellStyle name="40% - Ênfase4 19 3 3" xfId="7123" xr:uid="{89B97890-47AB-419E-865C-B614E0A598F0}"/>
    <cellStyle name="40% - Ênfase4 19 3 3 2" xfId="15400" xr:uid="{EC653819-E7CE-49A8-8F68-625394816337}"/>
    <cellStyle name="40% - Ênfase4 19 3 3 2 2" xfId="31855" xr:uid="{3EBB8E17-52A2-4CED-9E79-2FCAE594028B}"/>
    <cellStyle name="40% - Ênfase4 19 3 3 3" xfId="23818" xr:uid="{D637A3CD-FF1F-4392-A968-ECC4FABAD42D}"/>
    <cellStyle name="40% - Ênfase4 19 3 4" xfId="3055" xr:uid="{063E260C-A9BB-4C9F-9029-45E9D5AAE67B}"/>
    <cellStyle name="40% - Ênfase4 19 3 4 2" xfId="11332" xr:uid="{5109461C-ED87-4E56-947D-78A22D1C9497}"/>
    <cellStyle name="40% - Ênfase4 19 3 4 2 2" xfId="27843" xr:uid="{24DBF582-94A3-46A6-9BB8-9B1F4F9FBBFB}"/>
    <cellStyle name="40% - Ênfase4 19 3 4 3" xfId="19806" xr:uid="{83BA705F-C6AF-4614-9DA4-05E932E97E8D}"/>
    <cellStyle name="40% - Ênfase4 19 3 5" xfId="9284" xr:uid="{86B5C655-D1ED-4C1E-A0DB-6C0B64400EF1}"/>
    <cellStyle name="40% - Ênfase4 19 3 5 2" xfId="25828" xr:uid="{76316168-0003-4B9B-B6B8-C779615849DA}"/>
    <cellStyle name="40% - Ênfase4 19 3 6" xfId="17786" xr:uid="{DAFE32AB-DD77-48BD-A5B7-717A492213E0}"/>
    <cellStyle name="40% - Ênfase4 19 4" xfId="2045" xr:uid="{77218167-BEBB-4230-B108-CD9E1940896C}"/>
    <cellStyle name="40% - Ênfase4 19 4 2" xfId="6131" xr:uid="{13E78735-2129-49E2-805B-A127C65E1528}"/>
    <cellStyle name="40% - Ênfase4 19 4 2 2" xfId="14408" xr:uid="{C75D60CF-7C80-400E-AD9E-38FCF59BBBF0}"/>
    <cellStyle name="40% - Ênfase4 19 4 2 2 2" xfId="30863" xr:uid="{3C6E84F4-AA4D-4D72-8D1E-0397161A7029}"/>
    <cellStyle name="40% - Ênfase4 19 4 2 3" xfId="22826" xr:uid="{EBA0D338-BF95-4626-90AA-89D84FA9441F}"/>
    <cellStyle name="40% - Ênfase4 19 4 3" xfId="8131" xr:uid="{D76543A4-88D9-403A-BC2F-0E2DA26775DC}"/>
    <cellStyle name="40% - Ênfase4 19 4 3 2" xfId="16408" xr:uid="{62203DEA-972A-4E35-86F9-77005410B6F8}"/>
    <cellStyle name="40% - Ênfase4 19 4 3 2 2" xfId="32863" xr:uid="{22B7321E-A61E-4DAB-8308-780F061DFF57}"/>
    <cellStyle name="40% - Ênfase4 19 4 3 3" xfId="24826" xr:uid="{C9F283EB-81B4-479C-8315-BFE3DEA85B29}"/>
    <cellStyle name="40% - Ênfase4 19 4 4" xfId="4098" xr:uid="{A0C2ABD6-7034-4B39-853B-EA1976E678A1}"/>
    <cellStyle name="40% - Ênfase4 19 4 4 2" xfId="12375" xr:uid="{D85B49B9-4886-4324-B503-DBAEEBAFA16E}"/>
    <cellStyle name="40% - Ênfase4 19 4 4 2 2" xfId="28860" xr:uid="{A6CC871D-72BD-4DDF-B35A-5BC8275A324B}"/>
    <cellStyle name="40% - Ênfase4 19 4 4 3" xfId="20823" xr:uid="{11FA4945-1113-4368-8708-5698B9BC432B}"/>
    <cellStyle name="40% - Ênfase4 19 4 5" xfId="10326" xr:uid="{F3B4986D-E68B-446B-BC75-09D85856FDC6}"/>
    <cellStyle name="40% - Ênfase4 19 4 5 2" xfId="26845" xr:uid="{C9A8A656-8204-4202-8942-6E3516F2001F}"/>
    <cellStyle name="40% - Ênfase4 19 4 6" xfId="18807" xr:uid="{11E1D1D4-6C41-430C-99EC-E85DC51299F4}"/>
    <cellStyle name="40% - Ênfase4 19 5" xfId="4595" xr:uid="{29104992-DE64-485B-84D9-BFFB2CE24AD0}"/>
    <cellStyle name="40% - Ênfase4 19 5 2" xfId="12872" xr:uid="{2CBDCD84-5CC0-4012-B936-1E08FE8581FA}"/>
    <cellStyle name="40% - Ênfase4 19 5 2 2" xfId="29356" xr:uid="{D6836687-BBB6-4DE5-A04C-12FADEED265D}"/>
    <cellStyle name="40% - Ênfase4 19 5 3" xfId="21319" xr:uid="{BBE04B61-EEC1-4356-9D52-96C105676C66}"/>
    <cellStyle name="40% - Ênfase4 19 6" xfId="6625" xr:uid="{CA08B450-B441-4DFA-8C5F-867BD0FEED06}"/>
    <cellStyle name="40% - Ênfase4 19 6 2" xfId="14902" xr:uid="{6D40BFDB-420E-4BE5-A25A-401A5C2BE0BF}"/>
    <cellStyle name="40% - Ênfase4 19 6 2 2" xfId="31357" xr:uid="{E50A788B-2980-4B00-9C58-105DA77F0BB4}"/>
    <cellStyle name="40% - Ênfase4 19 6 3" xfId="23320" xr:uid="{0E86B5D3-2654-408B-AC92-91C34BC76253}"/>
    <cellStyle name="40% - Ênfase4 19 7" xfId="2548" xr:uid="{695438E0-EB24-42D3-8590-92FEDBBE7B59}"/>
    <cellStyle name="40% - Ênfase4 19 7 2" xfId="10825" xr:uid="{43E5D459-F2DE-4379-B6B6-4A63FB164144}"/>
    <cellStyle name="40% - Ênfase4 19 7 2 2" xfId="27341" xr:uid="{1373503C-44E2-4483-80A1-A027C2B699C2}"/>
    <cellStyle name="40% - Ênfase4 19 7 3" xfId="19304" xr:uid="{05D863C7-E1EA-41E0-8947-D32EDF01AB85}"/>
    <cellStyle name="40% - Ênfase4 19 8" xfId="8778" xr:uid="{FBD2A5AD-03F9-4DF5-86B0-63315241E427}"/>
    <cellStyle name="40% - Ênfase4 19 8 2" xfId="25326" xr:uid="{C5DB826B-28D3-4AEA-B47D-02958DAF94F6}"/>
    <cellStyle name="40% - Ênfase4 19 9" xfId="17276" xr:uid="{C8FC8B4C-F114-4ECE-9FEF-00CF10E5046B}"/>
    <cellStyle name="40% - Ênfase4 2" xfId="149" xr:uid="{F1915243-75DD-4C3D-8F97-4EBB0623F3EF}"/>
    <cellStyle name="40% - Ênfase4 2 10" xfId="17015" xr:uid="{D3D913A2-59C2-4430-8B7B-8FE80467BA74}"/>
    <cellStyle name="40% - Ênfase4 2 2" xfId="154" xr:uid="{6E3CAF6A-4C14-4FDF-9CC2-B3ABA44D3076}"/>
    <cellStyle name="40% - Ênfase4 2 2 2" xfId="1248" xr:uid="{7942AF11-C1E0-462C-9944-E05AF03CDD95}"/>
    <cellStyle name="40% - Ênfase4 2 2 2 2" xfId="5339" xr:uid="{CC861C90-9334-450C-8686-5155132E5986}"/>
    <cellStyle name="40% - Ênfase4 2 2 2 2 2" xfId="13616" xr:uid="{BB2D3611-7393-4026-98F1-71D83B0623A0}"/>
    <cellStyle name="40% - Ênfase4 2 2 2 2 2 2" xfId="30096" xr:uid="{D1C273B2-8B1F-41A8-A4DA-DCB40E2B3C0A}"/>
    <cellStyle name="40% - Ênfase4 2 2 2 2 3" xfId="22059" xr:uid="{8DA3EFE5-33E8-4D2C-AD91-B6568CA4D163}"/>
    <cellStyle name="40% - Ênfase4 2 2 2 3" xfId="7364" xr:uid="{C7CD2D48-EF1A-414A-B8BB-1B560E0A292C}"/>
    <cellStyle name="40% - Ênfase4 2 2 2 3 2" xfId="15641" xr:uid="{4A6E0DB1-FC09-4F72-B931-167E61542C66}"/>
    <cellStyle name="40% - Ênfase4 2 2 2 3 2 2" xfId="32096" xr:uid="{C4D963EC-3A9C-4DD0-9AA0-295433C6D91D}"/>
    <cellStyle name="40% - Ênfase4 2 2 2 3 3" xfId="24059" xr:uid="{92C4B49E-9E5A-420C-A1C3-A055A7D7C03C}"/>
    <cellStyle name="40% - Ênfase4 2 2 2 4" xfId="3304" xr:uid="{EDF77187-A750-4525-AA3B-BA1D9450D4A3}"/>
    <cellStyle name="40% - Ênfase4 2 2 2 4 2" xfId="11581" xr:uid="{31CEBB5D-1AFF-4FE9-9AA3-69F03FC2FA74}"/>
    <cellStyle name="40% - Ênfase4 2 2 2 4 2 2" xfId="28091" xr:uid="{F4F25E9A-284C-48A6-B92A-6E3CE750DE6A}"/>
    <cellStyle name="40% - Ênfase4 2 2 2 4 3" xfId="20054" xr:uid="{D8FC720E-57B9-499C-9E2E-2CD683CAC3F2}"/>
    <cellStyle name="40% - Ênfase4 2 2 2 5" xfId="9532" xr:uid="{12BD7C14-819C-42CC-9405-F9B8C1AAB8F7}"/>
    <cellStyle name="40% - Ênfase4 2 2 2 5 2" xfId="26076" xr:uid="{C86986BE-13DE-4566-AF9F-727E753B49C2}"/>
    <cellStyle name="40% - Ênfase4 2 2 2 6" xfId="18037" xr:uid="{C76BAB82-CB74-4AFC-89B1-7D34F6F24AB2}"/>
    <cellStyle name="40% - Ênfase4 2 2 3" xfId="739" xr:uid="{DE9660B2-894D-4FE9-BC2A-0CC4952D41EC}"/>
    <cellStyle name="40% - Ênfase4 2 2 3 2" xfId="4843" xr:uid="{1A1F723F-2DE1-4C21-9544-DE08BC618EE7}"/>
    <cellStyle name="40% - Ênfase4 2 2 3 2 2" xfId="13120" xr:uid="{047F2CF3-37F1-4539-852D-53153AFEB3DE}"/>
    <cellStyle name="40% - Ênfase4 2 2 3 2 2 2" xfId="29600" xr:uid="{C79BC534-68B6-490D-A0C9-32D3B3F85D2A}"/>
    <cellStyle name="40% - Ênfase4 2 2 3 2 3" xfId="21563" xr:uid="{C8F5F0D7-DEB3-44F9-9BD0-4637D65E14B0}"/>
    <cellStyle name="40% - Ênfase4 2 2 3 3" xfId="6868" xr:uid="{6F1C95FF-C1D1-4AE9-BD13-B282759F3448}"/>
    <cellStyle name="40% - Ênfase4 2 2 3 3 2" xfId="15145" xr:uid="{95ED74B9-3A1E-4A96-9CD9-03241EE92C97}"/>
    <cellStyle name="40% - Ênfase4 2 2 3 3 2 2" xfId="31600" xr:uid="{FDACC006-2112-4E43-B10F-4CA0DE5AA6C4}"/>
    <cellStyle name="40% - Ênfase4 2 2 3 3 3" xfId="23563" xr:uid="{BF546199-FF80-4550-BE45-D0EFC6F08C6F}"/>
    <cellStyle name="40% - Ênfase4 2 2 3 4" xfId="2799" xr:uid="{917D0750-213A-4459-8F09-3FE71FBAF015}"/>
    <cellStyle name="40% - Ênfase4 2 2 3 4 2" xfId="11076" xr:uid="{990BD3C4-5D97-4E89-BC35-2240B819D0F9}"/>
    <cellStyle name="40% - Ênfase4 2 2 3 4 2 2" xfId="27587" xr:uid="{A014BF67-6B26-4C1B-BA59-6694F960530D}"/>
    <cellStyle name="40% - Ênfase4 2 2 3 4 3" xfId="19550" xr:uid="{86375F4A-0591-4B64-AD0E-146B1248234A}"/>
    <cellStyle name="40% - Ênfase4 2 2 3 5" xfId="9028" xr:uid="{84B694A5-0D73-4454-B79A-095730E89D71}"/>
    <cellStyle name="40% - Ênfase4 2 2 3 5 2" xfId="25572" xr:uid="{5AA12433-240D-4E51-861B-5B5605C6C2C1}"/>
    <cellStyle name="40% - Ênfase4 2 2 3 6" xfId="17530" xr:uid="{AFF1DA60-C7A0-4691-9EED-91D2C5DFE95C}"/>
    <cellStyle name="40% - Ênfase4 2 2 4" xfId="1789" xr:uid="{0A25ED58-3ED4-46A9-934C-3287BF104001}"/>
    <cellStyle name="40% - Ênfase4 2 2 4 2" xfId="5876" xr:uid="{802E582B-9362-49B5-8217-234FDC6F0CC1}"/>
    <cellStyle name="40% - Ênfase4 2 2 4 2 2" xfId="14153" xr:uid="{D75D46F7-6899-45E3-8977-A848A23F9F88}"/>
    <cellStyle name="40% - Ênfase4 2 2 4 2 2 2" xfId="30608" xr:uid="{77E41D1C-1BAD-4F63-BFD6-4B1BA8800A9E}"/>
    <cellStyle name="40% - Ênfase4 2 2 4 2 3" xfId="22571" xr:uid="{F2009CC6-58A1-46D2-9F79-6CF6DE8A80C0}"/>
    <cellStyle name="40% - Ênfase4 2 2 4 3" xfId="7876" xr:uid="{D2790034-0F3B-45FC-A029-DF55778C2EF1}"/>
    <cellStyle name="40% - Ênfase4 2 2 4 3 2" xfId="16153" xr:uid="{A53D77E3-A2DC-4B67-9328-B09014782E63}"/>
    <cellStyle name="40% - Ênfase4 2 2 4 3 2 2" xfId="32608" xr:uid="{DE9DF7AC-7B6A-4566-A7B7-04168EF40F36}"/>
    <cellStyle name="40% - Ênfase4 2 2 4 3 3" xfId="24571" xr:uid="{9A719504-BFA5-4D23-8578-48EDEEA9D564}"/>
    <cellStyle name="40% - Ênfase4 2 2 4 4" xfId="3842" xr:uid="{249F9235-7342-403E-8979-6495DB25E91D}"/>
    <cellStyle name="40% - Ênfase4 2 2 4 4 2" xfId="12119" xr:uid="{409A23FA-5127-4BC6-969E-E1DC70EBB11F}"/>
    <cellStyle name="40% - Ênfase4 2 2 4 4 2 2" xfId="28604" xr:uid="{45138BE6-ED33-4863-9439-4C588037BDC9}"/>
    <cellStyle name="40% - Ênfase4 2 2 4 4 3" xfId="20567" xr:uid="{1409551D-FC0E-4EC0-A727-BD6DA0C21B35}"/>
    <cellStyle name="40% - Ênfase4 2 2 4 5" xfId="10070" xr:uid="{2FECBD47-1726-484F-AE9A-B0CF6819B432}"/>
    <cellStyle name="40% - Ênfase4 2 2 4 5 2" xfId="26589" xr:uid="{9B9685AE-9480-4E27-9C6C-15DB91C8F3A3}"/>
    <cellStyle name="40% - Ênfase4 2 2 4 6" xfId="18551" xr:uid="{A9D8D6DF-3D07-4AB6-91FA-826432270FD5}"/>
    <cellStyle name="40% - Ênfase4 2 2 5" xfId="4339" xr:uid="{512E47A6-A56C-4763-8E9E-05D69B8C4232}"/>
    <cellStyle name="40% - Ênfase4 2 2 5 2" xfId="12616" xr:uid="{EA45AC66-73EE-476E-BE39-33ED258D1A4F}"/>
    <cellStyle name="40% - Ênfase4 2 2 5 2 2" xfId="29101" xr:uid="{C9919DA0-D4F2-4498-985C-D99E3684F428}"/>
    <cellStyle name="40% - Ênfase4 2 2 5 3" xfId="21064" xr:uid="{7C94A969-7C46-42AB-88F8-CC56311A097F}"/>
    <cellStyle name="40% - Ênfase4 2 2 6" xfId="6370" xr:uid="{572DFD7E-6019-479D-945E-D5520EA89FBE}"/>
    <cellStyle name="40% - Ênfase4 2 2 6 2" xfId="14647" xr:uid="{C397AE3C-2FF6-4496-9C9B-A7DB05B4B7C9}"/>
    <cellStyle name="40% - Ênfase4 2 2 6 2 2" xfId="31102" xr:uid="{DA2F2BEA-0095-4A16-ACA6-E31DCECD2FB3}"/>
    <cellStyle name="40% - Ênfase4 2 2 6 3" xfId="23065" xr:uid="{3FB7072C-52A8-4A20-A364-4BE5E8D903A1}"/>
    <cellStyle name="40% - Ênfase4 2 2 7" xfId="2290" xr:uid="{28E99263-49A6-4BE2-8FD4-90CB12C02181}"/>
    <cellStyle name="40% - Ênfase4 2 2 7 2" xfId="10567" xr:uid="{1FEFB2BD-FD39-408D-AE79-8290695D096A}"/>
    <cellStyle name="40% - Ênfase4 2 2 7 2 2" xfId="27085" xr:uid="{6F440308-66E5-4BC3-9659-8BAA44B4812C}"/>
    <cellStyle name="40% - Ênfase4 2 2 7 3" xfId="19048" xr:uid="{C2B4D1E5-0DA8-4C4C-B986-2B9DE2255731}"/>
    <cellStyle name="40% - Ênfase4 2 2 8" xfId="8521" xr:uid="{ECA7C332-E1D8-465E-AD5F-E46AA049BAAD}"/>
    <cellStyle name="40% - Ênfase4 2 2 8 2" xfId="25070" xr:uid="{797861A5-73FD-4643-B992-A89C67DC83D8}"/>
    <cellStyle name="40% - Ênfase4 2 2 9" xfId="17020" xr:uid="{8D988D47-74F1-45B8-81F5-9E72F14DBDFE}"/>
    <cellStyle name="40% - Ênfase4 2 3" xfId="1243" xr:uid="{F68A4724-83CB-452F-9501-31437F2C6AF0}"/>
    <cellStyle name="40% - Ênfase4 2 3 2" xfId="5334" xr:uid="{00F8EBE4-B1E2-452B-908A-6F89E603BCD6}"/>
    <cellStyle name="40% - Ênfase4 2 3 2 2" xfId="13611" xr:uid="{CB668446-52A1-4583-A72C-D8722C0D7D38}"/>
    <cellStyle name="40% - Ênfase4 2 3 2 2 2" xfId="30091" xr:uid="{0A36786C-ECED-49CD-90C3-3C895BD053FB}"/>
    <cellStyle name="40% - Ênfase4 2 3 2 3" xfId="22054" xr:uid="{4F3A3D8B-0624-45A3-852A-290B3DC701E9}"/>
    <cellStyle name="40% - Ênfase4 2 3 3" xfId="7359" xr:uid="{E37D5413-842B-40EE-B48B-70B5B55CDE2B}"/>
    <cellStyle name="40% - Ênfase4 2 3 3 2" xfId="15636" xr:uid="{7F429E94-752D-4823-B1B5-DF9910EE79CA}"/>
    <cellStyle name="40% - Ênfase4 2 3 3 2 2" xfId="32091" xr:uid="{4D331E98-C0EE-4467-811B-6CDB8BC7C165}"/>
    <cellStyle name="40% - Ênfase4 2 3 3 3" xfId="24054" xr:uid="{BE167F99-0C72-4E4D-B9A0-2D842E850177}"/>
    <cellStyle name="40% - Ênfase4 2 3 4" xfId="3299" xr:uid="{15968F79-9B16-4BE7-AAB1-812049E3B5D3}"/>
    <cellStyle name="40% - Ênfase4 2 3 4 2" xfId="11576" xr:uid="{77E653E6-1127-4D1C-953B-CB1E5578C14D}"/>
    <cellStyle name="40% - Ênfase4 2 3 4 2 2" xfId="28086" xr:uid="{E9CF27A3-E401-46A3-8213-DD5DAA915EAD}"/>
    <cellStyle name="40% - Ênfase4 2 3 4 3" xfId="20049" xr:uid="{004DA409-8534-4B7F-BFC6-903E592BC5DE}"/>
    <cellStyle name="40% - Ênfase4 2 3 5" xfId="9527" xr:uid="{2C642774-C919-4F1E-9E7F-3A9DBF82A494}"/>
    <cellStyle name="40% - Ênfase4 2 3 5 2" xfId="26071" xr:uid="{0C2CCB9C-274B-44D3-8C2C-2426B8B640FA}"/>
    <cellStyle name="40% - Ênfase4 2 3 6" xfId="18032" xr:uid="{060329A2-995D-4792-B58F-DC7962536989}"/>
    <cellStyle name="40% - Ênfase4 2 4" xfId="734" xr:uid="{B0227B49-5957-4413-90C7-62C6758BB94D}"/>
    <cellStyle name="40% - Ênfase4 2 4 2" xfId="4838" xr:uid="{7214B215-8036-4C35-8C1E-802C983119B7}"/>
    <cellStyle name="40% - Ênfase4 2 4 2 2" xfId="13115" xr:uid="{3EC0F6A1-D21F-44AD-AA11-2053F4D23D59}"/>
    <cellStyle name="40% - Ênfase4 2 4 2 2 2" xfId="29595" xr:uid="{2C539EC5-D276-4F4E-AC4E-5C8AF54075D7}"/>
    <cellStyle name="40% - Ênfase4 2 4 2 3" xfId="21558" xr:uid="{D448F7E9-CCD9-4A94-88E1-7E9FE3796B93}"/>
    <cellStyle name="40% - Ênfase4 2 4 3" xfId="6863" xr:uid="{CD31993F-5632-4C7E-8AD3-F41300578448}"/>
    <cellStyle name="40% - Ênfase4 2 4 3 2" xfId="15140" xr:uid="{211A5ACE-F7D0-4B39-8E45-D4BFDAF9824E}"/>
    <cellStyle name="40% - Ênfase4 2 4 3 2 2" xfId="31595" xr:uid="{3C3744E2-4B97-44B0-A4EA-135ED36F195A}"/>
    <cellStyle name="40% - Ênfase4 2 4 3 3" xfId="23558" xr:uid="{503CAB56-106C-4BD1-81DF-2F2C84864DBC}"/>
    <cellStyle name="40% - Ênfase4 2 4 4" xfId="2794" xr:uid="{71E948F5-AFD6-4FE1-BDAE-1EC12D66FA2A}"/>
    <cellStyle name="40% - Ênfase4 2 4 4 2" xfId="11071" xr:uid="{4EB0EA6C-6853-4B74-9FB5-B82C85627145}"/>
    <cellStyle name="40% - Ênfase4 2 4 4 2 2" xfId="27582" xr:uid="{107214C0-ECC5-4B74-83A4-83A011BBC47F}"/>
    <cellStyle name="40% - Ênfase4 2 4 4 3" xfId="19545" xr:uid="{4B9F8B90-21E6-43EE-955B-99B18805CC09}"/>
    <cellStyle name="40% - Ênfase4 2 4 5" xfId="9023" xr:uid="{7C4DAC6D-3874-4355-AB88-9597A86C33E0}"/>
    <cellStyle name="40% - Ênfase4 2 4 5 2" xfId="25567" xr:uid="{326E2CFD-E80F-40D5-9453-AB638ADE42AF}"/>
    <cellStyle name="40% - Ênfase4 2 4 6" xfId="17525" xr:uid="{CF7D069E-95F4-4AF7-A861-FCBA8607DEC0}"/>
    <cellStyle name="40% - Ênfase4 2 5" xfId="1784" xr:uid="{30DEDAC8-4C08-410C-AD90-7544ECD0058A}"/>
    <cellStyle name="40% - Ênfase4 2 5 2" xfId="5871" xr:uid="{29744FF0-AFA4-4C00-A161-436F6CD9A170}"/>
    <cellStyle name="40% - Ênfase4 2 5 2 2" xfId="14148" xr:uid="{72BBD133-FFA1-411C-A7C6-79611FA00598}"/>
    <cellStyle name="40% - Ênfase4 2 5 2 2 2" xfId="30603" xr:uid="{F0636845-467A-4FE9-BEDA-62AFDE4FF314}"/>
    <cellStyle name="40% - Ênfase4 2 5 2 3" xfId="22566" xr:uid="{43BB3B05-BD71-4E88-A0AA-33CF76C1469D}"/>
    <cellStyle name="40% - Ênfase4 2 5 3" xfId="7871" xr:uid="{E3B15224-1785-42E3-8FB1-9A02E615897C}"/>
    <cellStyle name="40% - Ênfase4 2 5 3 2" xfId="16148" xr:uid="{CD56E4D1-06AC-49C5-9BC8-68F645CC1643}"/>
    <cellStyle name="40% - Ênfase4 2 5 3 2 2" xfId="32603" xr:uid="{BBFBAA3E-F2DB-433B-A5F6-8BE4FD2AF2B4}"/>
    <cellStyle name="40% - Ênfase4 2 5 3 3" xfId="24566" xr:uid="{5AC950C4-344F-40FA-9B41-36B5D3F5DCFF}"/>
    <cellStyle name="40% - Ênfase4 2 5 4" xfId="3837" xr:uid="{69F057A4-FCE0-4B26-9CA7-0DBA603D291D}"/>
    <cellStyle name="40% - Ênfase4 2 5 4 2" xfId="12114" xr:uid="{5D402878-60C3-46ED-B3E5-92FD00FDFFBF}"/>
    <cellStyle name="40% - Ênfase4 2 5 4 2 2" xfId="28599" xr:uid="{358A2DB3-9B49-4E65-A9F4-4D1ED89B0F03}"/>
    <cellStyle name="40% - Ênfase4 2 5 4 3" xfId="20562" xr:uid="{5E217538-CD8B-4C99-999D-EB4CD0264609}"/>
    <cellStyle name="40% - Ênfase4 2 5 5" xfId="10065" xr:uid="{437CD248-99A3-4665-91FF-1D4FC7A88241}"/>
    <cellStyle name="40% - Ênfase4 2 5 5 2" xfId="26584" xr:uid="{AC539D5D-C8D4-4BB8-817D-F2E1993B6489}"/>
    <cellStyle name="40% - Ênfase4 2 5 6" xfId="18546" xr:uid="{83AABC72-565D-48CD-9F49-17238BCBF94F}"/>
    <cellStyle name="40% - Ênfase4 2 6" xfId="4334" xr:uid="{0D341B88-4EC0-4D4C-ACB6-C505C74EF33A}"/>
    <cellStyle name="40% - Ênfase4 2 6 2" xfId="12611" xr:uid="{5120776C-ADD7-48D7-A174-2973E27826E3}"/>
    <cellStyle name="40% - Ênfase4 2 6 2 2" xfId="29096" xr:uid="{466F4EE1-57CE-4A74-8EC4-5AA7917CD406}"/>
    <cellStyle name="40% - Ênfase4 2 6 3" xfId="21059" xr:uid="{F1ED79B8-D5F9-41DA-892F-A718FF46574B}"/>
    <cellStyle name="40% - Ênfase4 2 7" xfId="6365" xr:uid="{83C7EB06-5793-4391-BD53-A3B48CBE3526}"/>
    <cellStyle name="40% - Ênfase4 2 7 2" xfId="14642" xr:uid="{E68DA410-99FF-44FC-BD01-F9A1FC0E48AD}"/>
    <cellStyle name="40% - Ênfase4 2 7 2 2" xfId="31097" xr:uid="{92670690-66C6-4F91-AEFB-B817597CCF19}"/>
    <cellStyle name="40% - Ênfase4 2 7 3" xfId="23060" xr:uid="{87CC8EC3-2876-4E1D-8938-5120B4124F2C}"/>
    <cellStyle name="40% - Ênfase4 2 8" xfId="2285" xr:uid="{FB37FB02-E9FB-4800-A621-AA39521E3414}"/>
    <cellStyle name="40% - Ênfase4 2 8 2" xfId="10562" xr:uid="{6349D3D5-4BD7-42A8-A429-B980686C63E9}"/>
    <cellStyle name="40% - Ênfase4 2 8 2 2" xfId="27080" xr:uid="{D9FF05D6-0C46-41AE-82BE-0DF5F9F73F9C}"/>
    <cellStyle name="40% - Ênfase4 2 8 3" xfId="19043" xr:uid="{A4225349-8755-480C-8B76-62F56E6CF483}"/>
    <cellStyle name="40% - Ênfase4 2 9" xfId="8516" xr:uid="{2E5F23D7-4D00-457B-B66D-402C95A06010}"/>
    <cellStyle name="40% - Ênfase4 2 9 2" xfId="25065" xr:uid="{79B83436-2A2C-4B5F-8517-C33EA1C81A72}"/>
    <cellStyle name="40% - Ênfase4 20" xfId="427" xr:uid="{9C0B6080-A4AD-4A58-958E-5FF1201EBE2C}"/>
    <cellStyle name="40% - Ênfase4 20 2" xfId="1499" xr:uid="{CFE35AAF-B566-4AA1-B1FB-F1D688BC01CD}"/>
    <cellStyle name="40% - Ênfase4 20 2 2" xfId="5589" xr:uid="{7B801444-928B-47AF-AE2D-5CE9671AED09}"/>
    <cellStyle name="40% - Ênfase4 20 2 2 2" xfId="13866" xr:uid="{1C91110B-7FD7-4B88-8AC3-733395AC4243}"/>
    <cellStyle name="40% - Ênfase4 20 2 2 2 2" xfId="30345" xr:uid="{AB13CC1C-A08F-46BE-876E-E66FA42716F3}"/>
    <cellStyle name="40% - Ênfase4 20 2 2 3" xfId="22308" xr:uid="{FD2BA14C-957F-4584-94D6-29B2786FAE5C}"/>
    <cellStyle name="40% - Ênfase4 20 2 3" xfId="7613" xr:uid="{38A91991-5A17-42FD-BCE6-44BCD6A9D32A}"/>
    <cellStyle name="40% - Ênfase4 20 2 3 2" xfId="15890" xr:uid="{BA45E95B-034B-430D-9D39-5E64A7C8D3EF}"/>
    <cellStyle name="40% - Ênfase4 20 2 3 2 2" xfId="32345" xr:uid="{E54044CF-4BD6-4C2D-8820-AEB8290EA9AC}"/>
    <cellStyle name="40% - Ênfase4 20 2 3 3" xfId="24308" xr:uid="{D750111F-73FD-450C-B745-89293CA3E470}"/>
    <cellStyle name="40% - Ênfase4 20 2 4" xfId="3555" xr:uid="{4C111603-EFDC-438A-BDE9-DBBDA1618CE4}"/>
    <cellStyle name="40% - Ênfase4 20 2 4 2" xfId="11832" xr:uid="{48A9DA50-12DF-4A4F-93FD-BF6BDD557B1E}"/>
    <cellStyle name="40% - Ênfase4 20 2 4 2 2" xfId="28341" xr:uid="{842D5BE9-E5C1-4F22-B371-AC4A1384AA46}"/>
    <cellStyle name="40% - Ênfase4 20 2 4 3" xfId="20304" xr:uid="{5D95D92F-9025-4D7A-B381-4B74048D340A}"/>
    <cellStyle name="40% - Ênfase4 20 2 5" xfId="9783" xr:uid="{147103C5-13B1-45CF-9E2F-06B71B37F92F}"/>
    <cellStyle name="40% - Ênfase4 20 2 5 2" xfId="26326" xr:uid="{A6C46921-9186-4757-94EF-1997E30BF236}"/>
    <cellStyle name="40% - Ênfase4 20 2 6" xfId="18287" xr:uid="{B8EC4D02-DDCB-4A38-B1EE-A85FB1D89D7D}"/>
    <cellStyle name="40% - Ênfase4 20 3" xfId="989" xr:uid="{C290FF77-D73C-4A89-A17B-9466A532853A}"/>
    <cellStyle name="40% - Ênfase4 20 3 2" xfId="5092" xr:uid="{A781E010-EAFB-4F98-A89A-01F6E525736E}"/>
    <cellStyle name="40% - Ênfase4 20 3 2 2" xfId="13369" xr:uid="{EC634607-1AE3-4DA3-AC50-D5277CC48EA7}"/>
    <cellStyle name="40% - Ênfase4 20 3 2 2 2" xfId="29849" xr:uid="{B2492FAB-31C6-4F93-8294-51B5C91C6042}"/>
    <cellStyle name="40% - Ênfase4 20 3 2 3" xfId="21812" xr:uid="{C5E7336C-1B33-4470-AACF-0A3EEA510EB6}"/>
    <cellStyle name="40% - Ênfase4 20 3 3" xfId="7117" xr:uid="{EEE93741-DCD2-4A71-8E78-287B50BDBBEE}"/>
    <cellStyle name="40% - Ênfase4 20 3 3 2" xfId="15394" xr:uid="{5840D5D5-4BCB-4C06-B1BD-6945F41DB282}"/>
    <cellStyle name="40% - Ênfase4 20 3 3 2 2" xfId="31849" xr:uid="{516170DF-1C7F-4D1C-9C7C-28286986D67C}"/>
    <cellStyle name="40% - Ênfase4 20 3 3 3" xfId="23812" xr:uid="{B09280D4-D7E4-4B7E-86D2-B6D9D643EC12}"/>
    <cellStyle name="40% - Ênfase4 20 3 4" xfId="3049" xr:uid="{EC8F6E6E-2F9C-4CFA-BA13-F5BBF31D6038}"/>
    <cellStyle name="40% - Ênfase4 20 3 4 2" xfId="11326" xr:uid="{51942065-DED7-41F8-9BA2-F7C849EDDB04}"/>
    <cellStyle name="40% - Ênfase4 20 3 4 2 2" xfId="27837" xr:uid="{476B6D42-FE3E-46E6-94BB-CF57465598A4}"/>
    <cellStyle name="40% - Ênfase4 20 3 4 3" xfId="19800" xr:uid="{748E151A-628C-4155-ACB8-A1DF2DD3B345}"/>
    <cellStyle name="40% - Ênfase4 20 3 5" xfId="9278" xr:uid="{100484F0-1AFF-44F4-A831-D24E2D53C466}"/>
    <cellStyle name="40% - Ênfase4 20 3 5 2" xfId="25822" xr:uid="{A1A115EB-C2FD-4E54-9435-7D1C9379AEBC}"/>
    <cellStyle name="40% - Ênfase4 20 3 6" xfId="17780" xr:uid="{42A80B7E-C815-4621-91CD-7B1FF89C7520}"/>
    <cellStyle name="40% - Ênfase4 20 4" xfId="2039" xr:uid="{011F67CB-19FA-4485-B2BF-5D0345C48457}"/>
    <cellStyle name="40% - Ênfase4 20 4 2" xfId="6125" xr:uid="{2579513A-76DB-4903-8F35-98415FD1F76C}"/>
    <cellStyle name="40% - Ênfase4 20 4 2 2" xfId="14402" xr:uid="{4478D292-F7A0-42D5-8F93-9B8E503AB0A8}"/>
    <cellStyle name="40% - Ênfase4 20 4 2 2 2" xfId="30857" xr:uid="{78D42676-1AED-4F84-B9DD-FCB57687049F}"/>
    <cellStyle name="40% - Ênfase4 20 4 2 3" xfId="22820" xr:uid="{B3D4E5D1-E530-4028-9B53-0BC367AEC9DE}"/>
    <cellStyle name="40% - Ênfase4 20 4 3" xfId="8125" xr:uid="{873D5F5D-2170-47B8-82F5-17653785F4BD}"/>
    <cellStyle name="40% - Ênfase4 20 4 3 2" xfId="16402" xr:uid="{B31EB4F4-D1F7-4C65-B3FE-0D39A0E2B728}"/>
    <cellStyle name="40% - Ênfase4 20 4 3 2 2" xfId="32857" xr:uid="{DF197390-4C22-41EC-A0A5-863536574804}"/>
    <cellStyle name="40% - Ênfase4 20 4 3 3" xfId="24820" xr:uid="{43F7DC2C-3D19-4016-85F5-8A94ED445444}"/>
    <cellStyle name="40% - Ênfase4 20 4 4" xfId="4092" xr:uid="{8AE5CC56-6964-4422-A822-F10E28E127C5}"/>
    <cellStyle name="40% - Ênfase4 20 4 4 2" xfId="12369" xr:uid="{E9F5D842-2C7F-4678-AE4D-4A5278A98BD4}"/>
    <cellStyle name="40% - Ênfase4 20 4 4 2 2" xfId="28854" xr:uid="{D4EEB5DB-FB32-4CF6-A584-EEFDB7722616}"/>
    <cellStyle name="40% - Ênfase4 20 4 4 3" xfId="20817" xr:uid="{A8A71918-181E-42C6-9EDB-E8A848CB3E4D}"/>
    <cellStyle name="40% - Ênfase4 20 4 5" xfId="10320" xr:uid="{723B1DEF-7CAA-4F06-9162-F04DD9922B72}"/>
    <cellStyle name="40% - Ênfase4 20 4 5 2" xfId="26839" xr:uid="{F786FA52-C9BF-4925-85DC-FE08A33BC658}"/>
    <cellStyle name="40% - Ênfase4 20 4 6" xfId="18801" xr:uid="{DEE2CA94-01AE-4954-9855-A4C214C7F239}"/>
    <cellStyle name="40% - Ênfase4 20 5" xfId="4589" xr:uid="{69FAE165-E649-4423-9309-38AA3BE5718F}"/>
    <cellStyle name="40% - Ênfase4 20 5 2" xfId="12866" xr:uid="{54B6CADD-D409-44DE-A5A7-A76C66ED8AD1}"/>
    <cellStyle name="40% - Ênfase4 20 5 2 2" xfId="29350" xr:uid="{1C5F38E0-126F-4AAF-AE5E-AA58C8AAECBA}"/>
    <cellStyle name="40% - Ênfase4 20 5 3" xfId="21313" xr:uid="{C5BFE337-07AA-4E79-AD48-189B70DF8DEA}"/>
    <cellStyle name="40% - Ênfase4 20 6" xfId="6619" xr:uid="{BEFE0436-345F-4826-85E1-D9F7ABCFD3CD}"/>
    <cellStyle name="40% - Ênfase4 20 6 2" xfId="14896" xr:uid="{525138EF-3F3A-4E24-A099-94D38E119D9B}"/>
    <cellStyle name="40% - Ênfase4 20 6 2 2" xfId="31351" xr:uid="{676BE70D-8BB7-403B-A4F3-DBF184A4A3E5}"/>
    <cellStyle name="40% - Ênfase4 20 6 3" xfId="23314" xr:uid="{AF88F928-BC1F-4255-B5FB-E7E8265E0C75}"/>
    <cellStyle name="40% - Ênfase4 20 7" xfId="2542" xr:uid="{C30A79DF-A290-419B-9F04-8B8075144591}"/>
    <cellStyle name="40% - Ênfase4 20 7 2" xfId="10819" xr:uid="{1ED509D6-3752-4239-B075-711860774513}"/>
    <cellStyle name="40% - Ênfase4 20 7 2 2" xfId="27335" xr:uid="{A4EB2414-53F0-4292-8638-5D2A5D2AA059}"/>
    <cellStyle name="40% - Ênfase4 20 7 3" xfId="19298" xr:uid="{06EAC762-1EE5-4220-97A0-9760A6681C7D}"/>
    <cellStyle name="40% - Ênfase4 20 8" xfId="8772" xr:uid="{12150361-340A-4F21-8B75-B434CD5B6270}"/>
    <cellStyle name="40% - Ênfase4 20 8 2" xfId="25320" xr:uid="{CDBD6127-5189-4A40-9B5E-9A3EF0157E29}"/>
    <cellStyle name="40% - Ênfase4 20 9" xfId="17270" xr:uid="{23A9A3A5-5216-4DE2-9902-548CC863F5A0}"/>
    <cellStyle name="40% - Ênfase4 21" xfId="214" xr:uid="{DAC563AB-9403-4C5A-9E80-6239DECD891E}"/>
    <cellStyle name="40% - Ênfase4 21 2" xfId="1307" xr:uid="{B49E5EFC-C607-4AAE-AE52-A61F52A910B9}"/>
    <cellStyle name="40% - Ênfase4 21 2 2" xfId="5397" xr:uid="{2618A4D8-DA19-4910-AB4C-0AC0240FC5CD}"/>
    <cellStyle name="40% - Ênfase4 21 2 2 2" xfId="13674" xr:uid="{8765068C-0A96-4DCC-993D-766B2357F5D9}"/>
    <cellStyle name="40% - Ênfase4 21 2 2 2 2" xfId="30154" xr:uid="{AAE6AEEF-4094-4EE9-96FC-D0BED62A56A0}"/>
    <cellStyle name="40% - Ênfase4 21 2 2 3" xfId="22117" xr:uid="{20DD3757-9030-4F24-BAD4-4AA9B2ACDDD4}"/>
    <cellStyle name="40% - Ênfase4 21 2 3" xfId="7422" xr:uid="{1A529E42-FF6C-4847-9241-97CBB377198A}"/>
    <cellStyle name="40% - Ênfase4 21 2 3 2" xfId="15699" xr:uid="{0203D317-AE75-4FC8-9C5D-4DBC6970919A}"/>
    <cellStyle name="40% - Ênfase4 21 2 3 2 2" xfId="32154" xr:uid="{389833B3-DADF-4571-9299-60960AB6AAC8}"/>
    <cellStyle name="40% - Ênfase4 21 2 3 3" xfId="24117" xr:uid="{B7FC94DB-64AF-452E-8809-C06CAD775F2E}"/>
    <cellStyle name="40% - Ênfase4 21 2 4" xfId="3363" xr:uid="{531F8455-689F-467A-A14C-88F849C1748E}"/>
    <cellStyle name="40% - Ênfase4 21 2 4 2" xfId="11640" xr:uid="{88DFD26C-EBAF-458E-A07F-2E996548CA70}"/>
    <cellStyle name="40% - Ênfase4 21 2 4 2 2" xfId="28150" xr:uid="{043D5E5C-1556-4BF2-99B3-4316413BA003}"/>
    <cellStyle name="40% - Ênfase4 21 2 4 3" xfId="20113" xr:uid="{C03E3E76-247F-4AFF-9BDB-75169A013EBD}"/>
    <cellStyle name="40% - Ênfase4 21 2 5" xfId="9591" xr:uid="{B8D90976-9CD6-4B23-BF14-451780CBE116}"/>
    <cellStyle name="40% - Ênfase4 21 2 5 2" xfId="26135" xr:uid="{FC05DA8F-AA82-4640-9931-B4C821831AAE}"/>
    <cellStyle name="40% - Ênfase4 21 2 6" xfId="18096" xr:uid="{A53B4F17-F0E4-4A4D-9482-EEE45DEC45E3}"/>
    <cellStyle name="40% - Ênfase4 21 3" xfId="798" xr:uid="{81BB8844-02E4-407B-A7C5-965F38CD548B}"/>
    <cellStyle name="40% - Ênfase4 21 3 2" xfId="4901" xr:uid="{7F154A3D-7AF7-44F5-8E57-FE260DC232EB}"/>
    <cellStyle name="40% - Ênfase4 21 3 2 2" xfId="13178" xr:uid="{26842759-E5F1-4E61-B13B-AB1F5F6AA884}"/>
    <cellStyle name="40% - Ênfase4 21 3 2 2 2" xfId="29658" xr:uid="{778D855B-0243-446A-B866-82DF1B083477}"/>
    <cellStyle name="40% - Ênfase4 21 3 2 3" xfId="21621" xr:uid="{8FE02C8E-272B-4633-9DB8-B45D25BFB580}"/>
    <cellStyle name="40% - Ênfase4 21 3 3" xfId="6926" xr:uid="{FACEA553-3D06-467A-9E14-E47BF54BB076}"/>
    <cellStyle name="40% - Ênfase4 21 3 3 2" xfId="15203" xr:uid="{DD5A6F56-F525-4E13-A0A4-616DCBB101F5}"/>
    <cellStyle name="40% - Ênfase4 21 3 3 2 2" xfId="31658" xr:uid="{A0061128-24EB-4937-BAB8-6299022C273E}"/>
    <cellStyle name="40% - Ênfase4 21 3 3 3" xfId="23621" xr:uid="{642A5791-8971-44F9-A2A2-1601FC78570D}"/>
    <cellStyle name="40% - Ênfase4 21 3 4" xfId="2858" xr:uid="{07EDDC8B-E263-4B14-99F4-5A9E7991F251}"/>
    <cellStyle name="40% - Ênfase4 21 3 4 2" xfId="11135" xr:uid="{7CCCDC09-337D-414D-9748-CD9F771E3EF4}"/>
    <cellStyle name="40% - Ênfase4 21 3 4 2 2" xfId="27646" xr:uid="{EE823172-681E-4490-9E10-F0AD121F3B1A}"/>
    <cellStyle name="40% - Ênfase4 21 3 4 3" xfId="19609" xr:uid="{57FB9196-83AB-4992-B742-FFE73AD575BA}"/>
    <cellStyle name="40% - Ênfase4 21 3 5" xfId="9087" xr:uid="{5BBAD72B-E114-4367-9E99-8A99BC74C780}"/>
    <cellStyle name="40% - Ênfase4 21 3 5 2" xfId="25631" xr:uid="{14A672CE-987C-46A3-8177-01360CCA14D0}"/>
    <cellStyle name="40% - Ênfase4 21 3 6" xfId="17589" xr:uid="{4A8DCD2A-2464-47AB-875D-80D32ACBDEAE}"/>
    <cellStyle name="40% - Ênfase4 21 4" xfId="1848" xr:uid="{272DEF8A-E609-42D2-B0D4-E44E3326683A}"/>
    <cellStyle name="40% - Ênfase4 21 4 2" xfId="5934" xr:uid="{A2D4F533-E792-4720-B085-B61E1162671B}"/>
    <cellStyle name="40% - Ênfase4 21 4 2 2" xfId="14211" xr:uid="{6B53EA06-1F09-4621-A0FA-D73C3DC7C16F}"/>
    <cellStyle name="40% - Ênfase4 21 4 2 2 2" xfId="30666" xr:uid="{28D13540-3ABC-4C80-B450-5829330873C9}"/>
    <cellStyle name="40% - Ênfase4 21 4 2 3" xfId="22629" xr:uid="{4903A2A6-B20C-49D4-8E57-6FB79630C249}"/>
    <cellStyle name="40% - Ênfase4 21 4 3" xfId="7934" xr:uid="{EF738570-C3C1-4A5C-996D-120BF0F74C7D}"/>
    <cellStyle name="40% - Ênfase4 21 4 3 2" xfId="16211" xr:uid="{B0B26DCA-F721-4B64-B23B-3F5D4DF296FE}"/>
    <cellStyle name="40% - Ênfase4 21 4 3 2 2" xfId="32666" xr:uid="{10135DB7-181A-4B96-8589-EDC47C78AB4C}"/>
    <cellStyle name="40% - Ênfase4 21 4 3 3" xfId="24629" xr:uid="{9D718766-95A9-48D6-9C9D-F11DF8FDFC04}"/>
    <cellStyle name="40% - Ênfase4 21 4 4" xfId="3901" xr:uid="{55502D13-2F35-45A7-AB5B-A66DBCB3A56A}"/>
    <cellStyle name="40% - Ênfase4 21 4 4 2" xfId="12178" xr:uid="{9EEBAED9-8902-4DC2-8CF2-A53D6D64DDCC}"/>
    <cellStyle name="40% - Ênfase4 21 4 4 2 2" xfId="28663" xr:uid="{8BCA2E84-985B-4E2E-A049-CC866819B051}"/>
    <cellStyle name="40% - Ênfase4 21 4 4 3" xfId="20626" xr:uid="{F23EC7B1-37ED-40A5-BD5E-4168C3F30741}"/>
    <cellStyle name="40% - Ênfase4 21 4 5" xfId="10129" xr:uid="{3E6F2D87-7993-4779-8F54-22293FDC5974}"/>
    <cellStyle name="40% - Ênfase4 21 4 5 2" xfId="26648" xr:uid="{968275A2-200D-49B0-AEEB-440A5E8832B4}"/>
    <cellStyle name="40% - Ênfase4 21 4 6" xfId="18610" xr:uid="{202003CD-931C-4CF8-9C26-823583CF0B10}"/>
    <cellStyle name="40% - Ênfase4 21 5" xfId="4397" xr:uid="{0403A1FE-A246-4FB3-9437-15701830195A}"/>
    <cellStyle name="40% - Ênfase4 21 5 2" xfId="12674" xr:uid="{9CDFD2BD-8032-4C51-81CD-6ACAD1B03DB4}"/>
    <cellStyle name="40% - Ênfase4 21 5 2 2" xfId="29159" xr:uid="{EBBF1A9A-1CE6-49EB-BF1F-AF5D399BA9BD}"/>
    <cellStyle name="40% - Ênfase4 21 5 3" xfId="21122" xr:uid="{0AC6176B-8B2D-49BF-BE66-B777140AA981}"/>
    <cellStyle name="40% - Ênfase4 21 6" xfId="6428" xr:uid="{404FFE46-8F12-4192-9AD1-F838677A64BA}"/>
    <cellStyle name="40% - Ênfase4 21 6 2" xfId="14705" xr:uid="{AF05F4F6-AE99-4F01-8639-9B7C5A36BA2B}"/>
    <cellStyle name="40% - Ênfase4 21 6 2 2" xfId="31160" xr:uid="{DFC1338E-51ED-446F-934D-C5B910B20A9F}"/>
    <cellStyle name="40% - Ênfase4 21 6 3" xfId="23123" xr:uid="{11597E0C-0EAC-4604-A714-235873C6AC3A}"/>
    <cellStyle name="40% - Ênfase4 21 7" xfId="2349" xr:uid="{69FA4AAA-186C-49D1-8A60-BE1D46FB1337}"/>
    <cellStyle name="40% - Ênfase4 21 7 2" xfId="10626" xr:uid="{AB70962F-B3BA-4F0E-A929-F36DC591E32E}"/>
    <cellStyle name="40% - Ênfase4 21 7 2 2" xfId="27144" xr:uid="{C6DDABDF-ECD0-486C-8BA5-791D9B31F578}"/>
    <cellStyle name="40% - Ênfase4 21 7 3" xfId="19107" xr:uid="{990E912F-607B-4C1B-BB34-D20C7C6B0EF6}"/>
    <cellStyle name="40% - Ênfase4 21 8" xfId="8580" xr:uid="{E0F79393-8376-499F-9AD1-FA940D888253}"/>
    <cellStyle name="40% - Ênfase4 21 8 2" xfId="25129" xr:uid="{80CF1082-71D6-4929-A43C-EAF83E6B142B}"/>
    <cellStyle name="40% - Ênfase4 21 9" xfId="17079" xr:uid="{3616136D-C590-4E22-A403-CE0595C253EE}"/>
    <cellStyle name="40% - Ênfase4 22" xfId="430" xr:uid="{78A48C18-0E98-4E14-A7E9-AEC318B9FA2A}"/>
    <cellStyle name="40% - Ênfase4 3" xfId="144" xr:uid="{FB943E38-6891-4E17-BB00-0002CC089073}"/>
    <cellStyle name="40% - Ênfase4 3 10" xfId="17010" xr:uid="{8CB9A5AB-AA12-4DE6-8B7D-BE75EF519700}"/>
    <cellStyle name="40% - Ênfase4 3 2" xfId="159" xr:uid="{D2040234-7AF8-44B1-B01D-DFE80655A053}"/>
    <cellStyle name="40% - Ênfase4 3 2 2" xfId="1253" xr:uid="{782BB9A4-CB4B-46A4-888D-2E0091C04D51}"/>
    <cellStyle name="40% - Ênfase4 3 2 2 2" xfId="5344" xr:uid="{10DED785-7C18-48DC-8892-264B512118AE}"/>
    <cellStyle name="40% - Ênfase4 3 2 2 2 2" xfId="13621" xr:uid="{905139C1-C867-4626-A507-E67EB196E725}"/>
    <cellStyle name="40% - Ênfase4 3 2 2 2 2 2" xfId="30101" xr:uid="{0139FF75-1A1D-4E02-9C7F-891D31D27ED7}"/>
    <cellStyle name="40% - Ênfase4 3 2 2 2 3" xfId="22064" xr:uid="{9F38332B-C951-4DEC-B4EB-EBDEACB2FE52}"/>
    <cellStyle name="40% - Ênfase4 3 2 2 3" xfId="7369" xr:uid="{0B715EA4-4AF8-42BC-8754-7422B6AA7508}"/>
    <cellStyle name="40% - Ênfase4 3 2 2 3 2" xfId="15646" xr:uid="{EC548EF0-4248-44EB-AFE3-A4782D80EDF2}"/>
    <cellStyle name="40% - Ênfase4 3 2 2 3 2 2" xfId="32101" xr:uid="{59EC3328-0C71-42C6-8296-F5A1AFF44240}"/>
    <cellStyle name="40% - Ênfase4 3 2 2 3 3" xfId="24064" xr:uid="{8DD7FCA2-9385-4CBA-8CC1-B338580D1770}"/>
    <cellStyle name="40% - Ênfase4 3 2 2 4" xfId="3309" xr:uid="{885AA67A-1A93-46C1-BAB8-FE3A436ADBFD}"/>
    <cellStyle name="40% - Ênfase4 3 2 2 4 2" xfId="11586" xr:uid="{97171596-1627-4BED-9BAE-01B387F2520C}"/>
    <cellStyle name="40% - Ênfase4 3 2 2 4 2 2" xfId="28096" xr:uid="{C8EB5927-5764-4F4F-A2D6-0EA06395CA4E}"/>
    <cellStyle name="40% - Ênfase4 3 2 2 4 3" xfId="20059" xr:uid="{936ACDC3-B706-4F3B-B92A-E484AD3BB772}"/>
    <cellStyle name="40% - Ênfase4 3 2 2 5" xfId="9537" xr:uid="{EDD2982A-7099-4314-9EF1-C106076AE1B5}"/>
    <cellStyle name="40% - Ênfase4 3 2 2 5 2" xfId="26081" xr:uid="{AEFA4EFA-EBB0-468A-A94B-D64EC87F2B6D}"/>
    <cellStyle name="40% - Ênfase4 3 2 2 6" xfId="18042" xr:uid="{7709E467-653C-4A2F-8D22-9DA33289AE4C}"/>
    <cellStyle name="40% - Ênfase4 3 2 3" xfId="744" xr:uid="{8FCB2B73-C0FC-4A0E-A2E0-E53B70E1466B}"/>
    <cellStyle name="40% - Ênfase4 3 2 3 2" xfId="4848" xr:uid="{2D9798FE-1488-433B-B940-A447B83B0045}"/>
    <cellStyle name="40% - Ênfase4 3 2 3 2 2" xfId="13125" xr:uid="{10AC6666-66A5-4BD4-B1FD-A99D8015D181}"/>
    <cellStyle name="40% - Ênfase4 3 2 3 2 2 2" xfId="29605" xr:uid="{F63569B2-25D0-49A8-BD8C-2C09D886DB14}"/>
    <cellStyle name="40% - Ênfase4 3 2 3 2 3" xfId="21568" xr:uid="{8BBCA18D-BE44-41A5-9042-A15AF048E1B3}"/>
    <cellStyle name="40% - Ênfase4 3 2 3 3" xfId="6873" xr:uid="{640ACA91-FE42-4D80-8814-0B0E97AC6981}"/>
    <cellStyle name="40% - Ênfase4 3 2 3 3 2" xfId="15150" xr:uid="{338B622D-2055-4256-90E1-8DC938B17358}"/>
    <cellStyle name="40% - Ênfase4 3 2 3 3 2 2" xfId="31605" xr:uid="{18D9722C-098B-4FF6-98BC-8A566CBB6818}"/>
    <cellStyle name="40% - Ênfase4 3 2 3 3 3" xfId="23568" xr:uid="{59A8D63E-B9C1-4681-89C9-367B807F4FF0}"/>
    <cellStyle name="40% - Ênfase4 3 2 3 4" xfId="2804" xr:uid="{4EB979D6-6527-4F3E-952D-AECB6E5637F0}"/>
    <cellStyle name="40% - Ênfase4 3 2 3 4 2" xfId="11081" xr:uid="{07E28D47-AF2B-4E68-B4C3-EEE17AF9125B}"/>
    <cellStyle name="40% - Ênfase4 3 2 3 4 2 2" xfId="27592" xr:uid="{359625C1-922F-4D20-932F-CD19F8FB0226}"/>
    <cellStyle name="40% - Ênfase4 3 2 3 4 3" xfId="19555" xr:uid="{6E75BCF2-6DB8-46AD-905D-8088583DFA9C}"/>
    <cellStyle name="40% - Ênfase4 3 2 3 5" xfId="9033" xr:uid="{A140D915-A849-41E8-BF8D-090871A58B22}"/>
    <cellStyle name="40% - Ênfase4 3 2 3 5 2" xfId="25577" xr:uid="{5E6EDAC8-A87E-45F1-BE48-5DFCD05CA91F}"/>
    <cellStyle name="40% - Ênfase4 3 2 3 6" xfId="17535" xr:uid="{5D6F69ED-FCE5-46E5-94F1-A63586903213}"/>
    <cellStyle name="40% - Ênfase4 3 2 4" xfId="1794" xr:uid="{4B00D08C-3FD5-4BE2-B145-9749966FCE01}"/>
    <cellStyle name="40% - Ênfase4 3 2 4 2" xfId="5881" xr:uid="{2F998A73-8443-4877-8D9B-FFF2498D2CB8}"/>
    <cellStyle name="40% - Ênfase4 3 2 4 2 2" xfId="14158" xr:uid="{1D619E3D-5BB0-4BFF-ACC4-D13DB4A2C642}"/>
    <cellStyle name="40% - Ênfase4 3 2 4 2 2 2" xfId="30613" xr:uid="{3B6122D4-3030-46F0-A76F-DA2B55FA5A0B}"/>
    <cellStyle name="40% - Ênfase4 3 2 4 2 3" xfId="22576" xr:uid="{3E25F4D1-B81B-49CA-9C98-655011A51823}"/>
    <cellStyle name="40% - Ênfase4 3 2 4 3" xfId="7881" xr:uid="{08A7C6C2-C18D-45EE-9B24-37173ED68E8C}"/>
    <cellStyle name="40% - Ênfase4 3 2 4 3 2" xfId="16158" xr:uid="{3A03ADF4-3940-43A0-B243-768AD9F4F400}"/>
    <cellStyle name="40% - Ênfase4 3 2 4 3 2 2" xfId="32613" xr:uid="{05FCD953-4A01-4FE3-8890-F8B2887A7FA8}"/>
    <cellStyle name="40% - Ênfase4 3 2 4 3 3" xfId="24576" xr:uid="{E3A6659C-5271-4DE4-A7B6-45887C3C5116}"/>
    <cellStyle name="40% - Ênfase4 3 2 4 4" xfId="3847" xr:uid="{D1BC4057-C3E4-4306-87FC-0BBC2A30536F}"/>
    <cellStyle name="40% - Ênfase4 3 2 4 4 2" xfId="12124" xr:uid="{D1A7048F-01E0-4B01-BBB3-11749EF32795}"/>
    <cellStyle name="40% - Ênfase4 3 2 4 4 2 2" xfId="28609" xr:uid="{373C2FFA-CD7E-40D9-B81E-CC4669E90EE9}"/>
    <cellStyle name="40% - Ênfase4 3 2 4 4 3" xfId="20572" xr:uid="{8144DA4A-ED45-4CFE-92C0-6BC1FC5ABCD2}"/>
    <cellStyle name="40% - Ênfase4 3 2 4 5" xfId="10075" xr:uid="{2D32E5B6-D475-45EA-B2DD-E4E2EA23969E}"/>
    <cellStyle name="40% - Ênfase4 3 2 4 5 2" xfId="26594" xr:uid="{B2E24287-B77D-4904-A7FB-18A554F44648}"/>
    <cellStyle name="40% - Ênfase4 3 2 4 6" xfId="18556" xr:uid="{D9B13BE9-0423-41E2-86B6-A529D13B311C}"/>
    <cellStyle name="40% - Ênfase4 3 2 5" xfId="4344" xr:uid="{33B4900F-A165-4B97-9EE6-3F0F7BE179E0}"/>
    <cellStyle name="40% - Ênfase4 3 2 5 2" xfId="12621" xr:uid="{F147575F-F726-49F3-9FEC-AC5CE6AB27BF}"/>
    <cellStyle name="40% - Ênfase4 3 2 5 2 2" xfId="29106" xr:uid="{A99DA281-3970-4F42-B5C3-049D7DE9CCFB}"/>
    <cellStyle name="40% - Ênfase4 3 2 5 3" xfId="21069" xr:uid="{F1B90B08-F726-41E3-A6D5-8FE32B3DE83D}"/>
    <cellStyle name="40% - Ênfase4 3 2 6" xfId="6375" xr:uid="{34392116-964F-41A3-882A-7C07A9432BBD}"/>
    <cellStyle name="40% - Ênfase4 3 2 6 2" xfId="14652" xr:uid="{A7814163-A591-4337-8AFF-93C4659E7B90}"/>
    <cellStyle name="40% - Ênfase4 3 2 6 2 2" xfId="31107" xr:uid="{07339464-F78B-4C4E-B507-FFD996A834AA}"/>
    <cellStyle name="40% - Ênfase4 3 2 6 3" xfId="23070" xr:uid="{340D55F2-811D-4762-851F-4EFB1A058B03}"/>
    <cellStyle name="40% - Ênfase4 3 2 7" xfId="2295" xr:uid="{B9B3F7A3-80CF-457E-9B87-EEDDAA55F955}"/>
    <cellStyle name="40% - Ênfase4 3 2 7 2" xfId="10572" xr:uid="{2F9A4AE3-5995-40E0-ACFB-83B07EDCB4C1}"/>
    <cellStyle name="40% - Ênfase4 3 2 7 2 2" xfId="27090" xr:uid="{10E6AF48-84B8-437B-BA5B-2AC501375163}"/>
    <cellStyle name="40% - Ênfase4 3 2 7 3" xfId="19053" xr:uid="{5734AB8B-13A6-4A41-83AE-4E77B1154F4C}"/>
    <cellStyle name="40% - Ênfase4 3 2 8" xfId="8526" xr:uid="{63117BFD-2018-4EB4-BCCD-FEF915467438}"/>
    <cellStyle name="40% - Ênfase4 3 2 8 2" xfId="25075" xr:uid="{639E8986-CFE0-4891-B25B-08D6B3F010EF}"/>
    <cellStyle name="40% - Ênfase4 3 2 9" xfId="17025" xr:uid="{40B454CE-B281-4DC1-BE67-85677D3C7FB5}"/>
    <cellStyle name="40% - Ênfase4 3 3" xfId="1238" xr:uid="{AB87BF86-B819-4495-AC93-B6BBAE16BABB}"/>
    <cellStyle name="40% - Ênfase4 3 3 2" xfId="5329" xr:uid="{609E89D2-2B70-401B-AE29-742E6346E732}"/>
    <cellStyle name="40% - Ênfase4 3 3 2 2" xfId="13606" xr:uid="{7DEF7CD6-18E5-40A4-A0A8-364AF95A8AB5}"/>
    <cellStyle name="40% - Ênfase4 3 3 2 2 2" xfId="30086" xr:uid="{CC6AA351-42D2-4D77-9F36-9895B53A680F}"/>
    <cellStyle name="40% - Ênfase4 3 3 2 3" xfId="22049" xr:uid="{64FF7FA7-A432-48F9-9FB0-0B60A6415CB5}"/>
    <cellStyle name="40% - Ênfase4 3 3 3" xfId="7354" xr:uid="{B12EE7EA-F263-4E48-B01B-A43AC51D1BD4}"/>
    <cellStyle name="40% - Ênfase4 3 3 3 2" xfId="15631" xr:uid="{1D63E909-0A9C-494A-9326-C92347C89820}"/>
    <cellStyle name="40% - Ênfase4 3 3 3 2 2" xfId="32086" xr:uid="{B84CFC70-5B3C-42D6-88DF-EE36EF4981B8}"/>
    <cellStyle name="40% - Ênfase4 3 3 3 3" xfId="24049" xr:uid="{2C60F9E9-E181-4B84-A694-512FF0E64430}"/>
    <cellStyle name="40% - Ênfase4 3 3 4" xfId="3294" xr:uid="{48C5A20F-DBA0-42E0-9718-7231D349CAF2}"/>
    <cellStyle name="40% - Ênfase4 3 3 4 2" xfId="11571" xr:uid="{E262AF21-197F-4E6A-8F7C-B9CF302DCAFA}"/>
    <cellStyle name="40% - Ênfase4 3 3 4 2 2" xfId="28081" xr:uid="{49D69079-66C4-45DE-9867-8A800B8A3EBC}"/>
    <cellStyle name="40% - Ênfase4 3 3 4 3" xfId="20044" xr:uid="{CB4B2434-A14E-4F13-97BA-316FF7A73791}"/>
    <cellStyle name="40% - Ênfase4 3 3 5" xfId="9522" xr:uid="{29419F0C-7B5F-4D3D-ADFA-765D6A5B9DBC}"/>
    <cellStyle name="40% - Ênfase4 3 3 5 2" xfId="26066" xr:uid="{1C873668-46A1-4428-BE47-BDF216501562}"/>
    <cellStyle name="40% - Ênfase4 3 3 6" xfId="18027" xr:uid="{ED03B28A-1A8C-4D16-B4CE-63539DC05076}"/>
    <cellStyle name="40% - Ênfase4 3 4" xfId="729" xr:uid="{AD9BE518-A29E-4D4B-BF2A-3109B82BDBC7}"/>
    <cellStyle name="40% - Ênfase4 3 4 2" xfId="4833" xr:uid="{6229E0E5-3BFB-4176-AD69-5B9ED222D659}"/>
    <cellStyle name="40% - Ênfase4 3 4 2 2" xfId="13110" xr:uid="{07A09CB1-A6A3-4632-B4DF-3D9969952D92}"/>
    <cellStyle name="40% - Ênfase4 3 4 2 2 2" xfId="29590" xr:uid="{83A62D8B-5D4E-4064-81D8-0029A52D5D94}"/>
    <cellStyle name="40% - Ênfase4 3 4 2 3" xfId="21553" xr:uid="{1C1183F7-55BA-4CB8-9C46-78DD21280ABF}"/>
    <cellStyle name="40% - Ênfase4 3 4 3" xfId="6858" xr:uid="{D70F0E03-D69D-41ED-BC5E-907DA303A98A}"/>
    <cellStyle name="40% - Ênfase4 3 4 3 2" xfId="15135" xr:uid="{18143EA8-715A-4F63-ADA3-6969983BF65E}"/>
    <cellStyle name="40% - Ênfase4 3 4 3 2 2" xfId="31590" xr:uid="{16EAF605-5189-40C2-B2BA-452B403A62F3}"/>
    <cellStyle name="40% - Ênfase4 3 4 3 3" xfId="23553" xr:uid="{92FFA805-D35C-47F2-8A78-D1953CA4F8EA}"/>
    <cellStyle name="40% - Ênfase4 3 4 4" xfId="2789" xr:uid="{B1E81329-DEDC-4242-88AC-6424A3897425}"/>
    <cellStyle name="40% - Ênfase4 3 4 4 2" xfId="11066" xr:uid="{35E5A657-FEA1-4E2A-8367-62AA5A6C238C}"/>
    <cellStyle name="40% - Ênfase4 3 4 4 2 2" xfId="27577" xr:uid="{4C931B03-E4C5-4A03-9AA3-C0EA46C194D3}"/>
    <cellStyle name="40% - Ênfase4 3 4 4 3" xfId="19540" xr:uid="{20CFEC15-B305-40C5-93D1-EFF24095D21F}"/>
    <cellStyle name="40% - Ênfase4 3 4 5" xfId="9018" xr:uid="{1C6A861D-EB6C-4275-892C-3C89840D3C89}"/>
    <cellStyle name="40% - Ênfase4 3 4 5 2" xfId="25562" xr:uid="{962CDB26-0B2F-49A3-B14D-AD95A82C786C}"/>
    <cellStyle name="40% - Ênfase4 3 4 6" xfId="17520" xr:uid="{15D1AB50-880A-4E82-999A-B676CACC6424}"/>
    <cellStyle name="40% - Ênfase4 3 5" xfId="1779" xr:uid="{D7138913-D542-4D1D-963F-F5BB02C79112}"/>
    <cellStyle name="40% - Ênfase4 3 5 2" xfId="5866" xr:uid="{ED669A13-E7DA-4CF2-9638-0FADABB92C27}"/>
    <cellStyle name="40% - Ênfase4 3 5 2 2" xfId="14143" xr:uid="{EA677EDE-83ED-4AA8-928D-8D593E576AB9}"/>
    <cellStyle name="40% - Ênfase4 3 5 2 2 2" xfId="30598" xr:uid="{442E6E39-FBC7-4C2F-9911-B6B7538FA504}"/>
    <cellStyle name="40% - Ênfase4 3 5 2 3" xfId="22561" xr:uid="{0C5A7783-C384-441E-B0BB-F1DD1222D8BA}"/>
    <cellStyle name="40% - Ênfase4 3 5 3" xfId="7866" xr:uid="{39002B7F-FC4E-4ED0-AD52-EFC4ABD42B27}"/>
    <cellStyle name="40% - Ênfase4 3 5 3 2" xfId="16143" xr:uid="{1EB8090E-9617-4552-84BC-6B263CC5521E}"/>
    <cellStyle name="40% - Ênfase4 3 5 3 2 2" xfId="32598" xr:uid="{8A043E97-2243-40F7-8BD4-40CF2126A150}"/>
    <cellStyle name="40% - Ênfase4 3 5 3 3" xfId="24561" xr:uid="{F1E6AE5C-FA7B-446C-8BFF-045E9217F374}"/>
    <cellStyle name="40% - Ênfase4 3 5 4" xfId="3832" xr:uid="{F800BFDD-17F9-46A8-BC1B-E583C780C28B}"/>
    <cellStyle name="40% - Ênfase4 3 5 4 2" xfId="12109" xr:uid="{A41DAD29-CF70-4408-8F5E-917E0AB02123}"/>
    <cellStyle name="40% - Ênfase4 3 5 4 2 2" xfId="28594" xr:uid="{48F9B9C7-4457-4CF7-A5E8-8FB0BF2247E2}"/>
    <cellStyle name="40% - Ênfase4 3 5 4 3" xfId="20557" xr:uid="{4C772500-A0E3-4DA4-A9AC-E92556597C1D}"/>
    <cellStyle name="40% - Ênfase4 3 5 5" xfId="10060" xr:uid="{9FAEDAA7-3153-4B2E-A2C0-68D37EED3762}"/>
    <cellStyle name="40% - Ênfase4 3 5 5 2" xfId="26579" xr:uid="{FB7D825D-A234-45AE-9F06-2B54BCE7DE93}"/>
    <cellStyle name="40% - Ênfase4 3 5 6" xfId="18541" xr:uid="{D1F07380-A170-45D6-99F8-B4F6EC240B73}"/>
    <cellStyle name="40% - Ênfase4 3 6" xfId="4329" xr:uid="{031C051B-EE33-49BD-847B-3B9DB59A7F4B}"/>
    <cellStyle name="40% - Ênfase4 3 6 2" xfId="12606" xr:uid="{46D489CF-5254-4C2D-A8A1-E82DFECF094C}"/>
    <cellStyle name="40% - Ênfase4 3 6 2 2" xfId="29091" xr:uid="{CEADBC57-6B66-4E12-8C71-7630D9793199}"/>
    <cellStyle name="40% - Ênfase4 3 6 3" xfId="21054" xr:uid="{6E4C56AA-6210-40C4-80D0-A5B597598135}"/>
    <cellStyle name="40% - Ênfase4 3 7" xfId="6360" xr:uid="{1A9AF20C-7F0B-4E22-97E1-136CFCFCB96F}"/>
    <cellStyle name="40% - Ênfase4 3 7 2" xfId="14637" xr:uid="{A5496BCF-9E2E-4171-BF7A-E6ED597E0F53}"/>
    <cellStyle name="40% - Ênfase4 3 7 2 2" xfId="31092" xr:uid="{92CA755D-24AD-457F-8C2E-1469A6A525F0}"/>
    <cellStyle name="40% - Ênfase4 3 7 3" xfId="23055" xr:uid="{770ABF94-31CF-4F42-ABD6-8893B19F8A55}"/>
    <cellStyle name="40% - Ênfase4 3 8" xfId="2280" xr:uid="{BE13596F-7135-42D5-BCC6-7B498B6CB3DF}"/>
    <cellStyle name="40% - Ênfase4 3 8 2" xfId="10557" xr:uid="{0B9227C2-4C47-4FFC-A457-1E82A3A7F958}"/>
    <cellStyle name="40% - Ênfase4 3 8 2 2" xfId="27075" xr:uid="{9A7067E3-429F-4006-BF14-AF02B46AD047}"/>
    <cellStyle name="40% - Ênfase4 3 8 3" xfId="19038" xr:uid="{FAEFBB4E-DCA4-490B-B98B-9760E526A036}"/>
    <cellStyle name="40% - Ênfase4 3 9" xfId="8511" xr:uid="{76D2ECBC-7434-4775-9017-A3F7E261AE92}"/>
    <cellStyle name="40% - Ênfase4 3 9 2" xfId="25060" xr:uid="{7976F671-ADD5-422E-A18A-627AE42EB387}"/>
    <cellStyle name="40% - Ênfase4 4" xfId="162" xr:uid="{43C6016B-0D55-4FE1-84E3-5FD62EEA3409}"/>
    <cellStyle name="40% - Ênfase4 4 10" xfId="17028" xr:uid="{55D172F6-7C88-421E-89C4-CEFFF69C75E8}"/>
    <cellStyle name="40% - Ênfase4 4 2" xfId="165" xr:uid="{5C9E7413-EFB7-40C6-9094-F29DFFD42F4D}"/>
    <cellStyle name="40% - Ênfase4 4 2 2" xfId="1259" xr:uid="{E1D262B1-E9BD-4263-88EF-4DE0F7EC2A14}"/>
    <cellStyle name="40% - Ênfase4 4 2 2 2" xfId="5350" xr:uid="{502A4B69-6C63-4E07-834F-D0A59DAD2CAB}"/>
    <cellStyle name="40% - Ênfase4 4 2 2 2 2" xfId="13627" xr:uid="{A07CFB60-5131-4910-AD3C-AC5E42E93099}"/>
    <cellStyle name="40% - Ênfase4 4 2 2 2 2 2" xfId="30107" xr:uid="{6E9FEB51-82C9-4BE9-91CB-67CE217FC435}"/>
    <cellStyle name="40% - Ênfase4 4 2 2 2 3" xfId="22070" xr:uid="{31BE74F0-DB4C-4BDF-9B04-4557F5C4D4CF}"/>
    <cellStyle name="40% - Ênfase4 4 2 2 3" xfId="7375" xr:uid="{C4906769-A201-47A6-990F-CB90A4F65F33}"/>
    <cellStyle name="40% - Ênfase4 4 2 2 3 2" xfId="15652" xr:uid="{E15F02BE-4313-4B30-9E04-56F0D7BBD968}"/>
    <cellStyle name="40% - Ênfase4 4 2 2 3 2 2" xfId="32107" xr:uid="{EBF0A8D6-E0A0-4AD8-B61E-6B3E8CD341A2}"/>
    <cellStyle name="40% - Ênfase4 4 2 2 3 3" xfId="24070" xr:uid="{DA030D28-221C-4AC3-B8B5-22D0BED2860C}"/>
    <cellStyle name="40% - Ênfase4 4 2 2 4" xfId="3315" xr:uid="{335A17C6-FB74-4181-90EB-6D842AF44E3C}"/>
    <cellStyle name="40% - Ênfase4 4 2 2 4 2" xfId="11592" xr:uid="{6B7D1DD3-4F09-4AC9-AF80-E0F82A8AA0D6}"/>
    <cellStyle name="40% - Ênfase4 4 2 2 4 2 2" xfId="28102" xr:uid="{BDC84BC3-68FF-4A8F-9273-A7F6E932C0F9}"/>
    <cellStyle name="40% - Ênfase4 4 2 2 4 3" xfId="20065" xr:uid="{12FF3E2C-B7E1-4844-99B8-69DBDB6780E0}"/>
    <cellStyle name="40% - Ênfase4 4 2 2 5" xfId="9543" xr:uid="{E99F29DB-0CF2-4BBA-8727-9EA5B35DEA07}"/>
    <cellStyle name="40% - Ênfase4 4 2 2 5 2" xfId="26087" xr:uid="{F2C9E3C4-408F-4E6E-A305-661C183AC1F8}"/>
    <cellStyle name="40% - Ênfase4 4 2 2 6" xfId="18048" xr:uid="{26E462B0-1C51-4D08-9818-3CBC34976D04}"/>
    <cellStyle name="40% - Ênfase4 4 2 3" xfId="750" xr:uid="{51A830F8-E330-4690-8BF6-BC52CF8D3DDA}"/>
    <cellStyle name="40% - Ênfase4 4 2 3 2" xfId="4854" xr:uid="{6D76AAFE-694B-453E-BB57-81C72EBB975C}"/>
    <cellStyle name="40% - Ênfase4 4 2 3 2 2" xfId="13131" xr:uid="{63E5B018-3B80-41F9-967F-7E76CB9584DA}"/>
    <cellStyle name="40% - Ênfase4 4 2 3 2 2 2" xfId="29611" xr:uid="{749523F5-D49A-4ADC-BFEA-6873A980D953}"/>
    <cellStyle name="40% - Ênfase4 4 2 3 2 3" xfId="21574" xr:uid="{C2DB0ABC-60BC-463A-B4DA-08D9B1383E19}"/>
    <cellStyle name="40% - Ênfase4 4 2 3 3" xfId="6879" xr:uid="{B4628B21-1C35-458C-A9DB-64014626D4D0}"/>
    <cellStyle name="40% - Ênfase4 4 2 3 3 2" xfId="15156" xr:uid="{8EA24D53-21F8-4D13-9807-0DA99AC52C13}"/>
    <cellStyle name="40% - Ênfase4 4 2 3 3 2 2" xfId="31611" xr:uid="{6FE64793-EE96-4B69-B47A-DCDD262C09D2}"/>
    <cellStyle name="40% - Ênfase4 4 2 3 3 3" xfId="23574" xr:uid="{6AF79A81-4A44-4B1A-8791-40EE69CF1CB8}"/>
    <cellStyle name="40% - Ênfase4 4 2 3 4" xfId="2810" xr:uid="{8C6A2373-4371-4E8A-8054-E9C938C59B41}"/>
    <cellStyle name="40% - Ênfase4 4 2 3 4 2" xfId="11087" xr:uid="{5B7888BF-F6B9-4D7D-A59E-E036C443DEC1}"/>
    <cellStyle name="40% - Ênfase4 4 2 3 4 2 2" xfId="27598" xr:uid="{5E62FDC2-3E25-4F2E-9061-10FB63C42042}"/>
    <cellStyle name="40% - Ênfase4 4 2 3 4 3" xfId="19561" xr:uid="{E1BB9AAC-7E03-427A-8651-261F9E00E1D3}"/>
    <cellStyle name="40% - Ênfase4 4 2 3 5" xfId="9039" xr:uid="{79BBE92A-060A-45AE-898B-EA2A8C5C6E2D}"/>
    <cellStyle name="40% - Ênfase4 4 2 3 5 2" xfId="25583" xr:uid="{1413AD4C-2FD7-41D1-90B6-66999A16F4C5}"/>
    <cellStyle name="40% - Ênfase4 4 2 3 6" xfId="17541" xr:uid="{D9021A11-5767-4341-A2F2-8A973D5EF838}"/>
    <cellStyle name="40% - Ênfase4 4 2 4" xfId="1800" xr:uid="{CC56DD1C-2F2D-47F3-9D9C-D1B8F97F076A}"/>
    <cellStyle name="40% - Ênfase4 4 2 4 2" xfId="5887" xr:uid="{FEE86E87-7F98-490C-A2B3-C23052982C47}"/>
    <cellStyle name="40% - Ênfase4 4 2 4 2 2" xfId="14164" xr:uid="{F3BA6A8F-2D4E-4297-83D8-AD5506F0833C}"/>
    <cellStyle name="40% - Ênfase4 4 2 4 2 2 2" xfId="30619" xr:uid="{57948094-2693-4994-8DED-11493596C778}"/>
    <cellStyle name="40% - Ênfase4 4 2 4 2 3" xfId="22582" xr:uid="{CB1EE6CA-229F-4042-B06B-D7CC0F7B0917}"/>
    <cellStyle name="40% - Ênfase4 4 2 4 3" xfId="7887" xr:uid="{F891AE7D-F359-406D-A63D-311C66ADEE01}"/>
    <cellStyle name="40% - Ênfase4 4 2 4 3 2" xfId="16164" xr:uid="{464EA7F7-D636-4346-8ADF-A01A8C091106}"/>
    <cellStyle name="40% - Ênfase4 4 2 4 3 2 2" xfId="32619" xr:uid="{981B854A-234E-4D49-B94F-9FAF39F75B2E}"/>
    <cellStyle name="40% - Ênfase4 4 2 4 3 3" xfId="24582" xr:uid="{672849C8-20AA-47BF-A7AA-6C3217FBC964}"/>
    <cellStyle name="40% - Ênfase4 4 2 4 4" xfId="3853" xr:uid="{3260F56C-1ADE-46D5-969D-A826D4DBD593}"/>
    <cellStyle name="40% - Ênfase4 4 2 4 4 2" xfId="12130" xr:uid="{07AFA8CA-9961-4E31-9DCF-2EF1FCA85EAA}"/>
    <cellStyle name="40% - Ênfase4 4 2 4 4 2 2" xfId="28615" xr:uid="{B4E59ACA-3BF9-41E1-A139-2B93D39E24C3}"/>
    <cellStyle name="40% - Ênfase4 4 2 4 4 3" xfId="20578" xr:uid="{CD93AEE2-8C03-4BC7-8948-C7D69A469014}"/>
    <cellStyle name="40% - Ênfase4 4 2 4 5" xfId="10081" xr:uid="{F1EA95C6-5C9A-4CDD-BCAD-F48D1C6B15B0}"/>
    <cellStyle name="40% - Ênfase4 4 2 4 5 2" xfId="26600" xr:uid="{05AC888C-AD5B-4D74-98D0-AA1BB1728393}"/>
    <cellStyle name="40% - Ênfase4 4 2 4 6" xfId="18562" xr:uid="{6A237D86-D425-4416-9F30-794CD07B4A9D}"/>
    <cellStyle name="40% - Ênfase4 4 2 5" xfId="4350" xr:uid="{343069EF-713A-4D17-81B8-3790F48E71C9}"/>
    <cellStyle name="40% - Ênfase4 4 2 5 2" xfId="12627" xr:uid="{63412DA2-4CF0-4964-87D8-61B20CFF5D95}"/>
    <cellStyle name="40% - Ênfase4 4 2 5 2 2" xfId="29112" xr:uid="{B3837B4B-492C-46BC-A82B-CEAE4857E6B2}"/>
    <cellStyle name="40% - Ênfase4 4 2 5 3" xfId="21075" xr:uid="{C04FC102-B839-4C5A-9E1D-9B0BD205C45D}"/>
    <cellStyle name="40% - Ênfase4 4 2 6" xfId="6381" xr:uid="{4609EEA1-4DE6-4A10-A915-C8D97477D4AD}"/>
    <cellStyle name="40% - Ênfase4 4 2 6 2" xfId="14658" xr:uid="{F78710BF-8082-4701-BD05-42DA9C592799}"/>
    <cellStyle name="40% - Ênfase4 4 2 6 2 2" xfId="31113" xr:uid="{6B4A8C4B-6E57-4F41-8790-C36528804930}"/>
    <cellStyle name="40% - Ênfase4 4 2 6 3" xfId="23076" xr:uid="{1DD826D8-E851-402E-ACF5-6F5C37C557AD}"/>
    <cellStyle name="40% - Ênfase4 4 2 7" xfId="2301" xr:uid="{E97E3B49-D5F9-4D1A-A431-95837FA3E240}"/>
    <cellStyle name="40% - Ênfase4 4 2 7 2" xfId="10578" xr:uid="{D0A78275-8C1E-4AA1-8982-DC984C6C4F98}"/>
    <cellStyle name="40% - Ênfase4 4 2 7 2 2" xfId="27096" xr:uid="{399F1CFE-3517-4FA4-84B3-AE4C73CB72AE}"/>
    <cellStyle name="40% - Ênfase4 4 2 7 3" xfId="19059" xr:uid="{0743818A-7431-4CEE-BC41-6048B06F6262}"/>
    <cellStyle name="40% - Ênfase4 4 2 8" xfId="8532" xr:uid="{C176D55B-DF6A-44A6-8447-617427E71170}"/>
    <cellStyle name="40% - Ênfase4 4 2 8 2" xfId="25081" xr:uid="{597BB44C-629C-49D3-944F-5C8F8C69A312}"/>
    <cellStyle name="40% - Ênfase4 4 2 9" xfId="17031" xr:uid="{4F3847BC-8426-4CBF-ACA4-2E11618840AB}"/>
    <cellStyle name="40% - Ênfase4 4 3" xfId="1256" xr:uid="{9D206288-C465-4258-964B-2F9C9FFFA9C3}"/>
    <cellStyle name="40% - Ênfase4 4 3 2" xfId="5347" xr:uid="{D293C776-7C8D-4F36-8F16-2313605BD76F}"/>
    <cellStyle name="40% - Ênfase4 4 3 2 2" xfId="13624" xr:uid="{ED15D274-DA2E-408E-AA00-84CD9B0AE4B4}"/>
    <cellStyle name="40% - Ênfase4 4 3 2 2 2" xfId="30104" xr:uid="{E8CE6C58-0EE0-407B-BB64-156451391453}"/>
    <cellStyle name="40% - Ênfase4 4 3 2 3" xfId="22067" xr:uid="{73D3713D-3F3E-4755-AE92-C1F35A9CAB07}"/>
    <cellStyle name="40% - Ênfase4 4 3 3" xfId="7372" xr:uid="{31AE1E65-F3FA-42A8-A01A-663B305FBCF7}"/>
    <cellStyle name="40% - Ênfase4 4 3 3 2" xfId="15649" xr:uid="{809B84BF-63C8-4DD2-A2D0-F6D2572BAE2A}"/>
    <cellStyle name="40% - Ênfase4 4 3 3 2 2" xfId="32104" xr:uid="{C18B2E37-AECC-4C94-8911-5719A5A9F71C}"/>
    <cellStyle name="40% - Ênfase4 4 3 3 3" xfId="24067" xr:uid="{11F2099E-220E-475D-8895-3EB434A3E11F}"/>
    <cellStyle name="40% - Ênfase4 4 3 4" xfId="3312" xr:uid="{E779C0ED-60D9-4F0C-B112-40CFB93ACD88}"/>
    <cellStyle name="40% - Ênfase4 4 3 4 2" xfId="11589" xr:uid="{62CD5554-DA64-4457-BAF5-C50844C895E3}"/>
    <cellStyle name="40% - Ênfase4 4 3 4 2 2" xfId="28099" xr:uid="{1720746C-A5A7-45D0-9582-563C801D12F1}"/>
    <cellStyle name="40% - Ênfase4 4 3 4 3" xfId="20062" xr:uid="{498AB59E-E1A2-417F-AF7B-F2011B492AFB}"/>
    <cellStyle name="40% - Ênfase4 4 3 5" xfId="9540" xr:uid="{347FD1D5-0F93-4256-84BC-9FA44640FD38}"/>
    <cellStyle name="40% - Ênfase4 4 3 5 2" xfId="26084" xr:uid="{17312023-3C5F-423D-90C0-309A1B579ACB}"/>
    <cellStyle name="40% - Ênfase4 4 3 6" xfId="18045" xr:uid="{B084244D-CB3C-4A4A-A1A4-F712DCCA4F83}"/>
    <cellStyle name="40% - Ênfase4 4 4" xfId="747" xr:uid="{3D5714C1-591F-462A-9CA0-D02025A2F8A2}"/>
    <cellStyle name="40% - Ênfase4 4 4 2" xfId="4851" xr:uid="{4ACC4BAC-501E-4702-AC21-F2ADAFC7F1DA}"/>
    <cellStyle name="40% - Ênfase4 4 4 2 2" xfId="13128" xr:uid="{5F6E11BC-D2CD-4A31-A344-9E0F5EA19E29}"/>
    <cellStyle name="40% - Ênfase4 4 4 2 2 2" xfId="29608" xr:uid="{183F571B-1186-4C21-ABEB-E5D8275E8E3A}"/>
    <cellStyle name="40% - Ênfase4 4 4 2 3" xfId="21571" xr:uid="{B8CF01B8-9A26-485E-BFC5-B9EE9E4671AB}"/>
    <cellStyle name="40% - Ênfase4 4 4 3" xfId="6876" xr:uid="{6DB4FEB2-6075-4F5E-8432-E08FDF555AAE}"/>
    <cellStyle name="40% - Ênfase4 4 4 3 2" xfId="15153" xr:uid="{BD8E0434-6C94-4049-AA62-5A6D39CBDA94}"/>
    <cellStyle name="40% - Ênfase4 4 4 3 2 2" xfId="31608" xr:uid="{60C198C7-32AE-465A-BEAA-F1F03EDA27F2}"/>
    <cellStyle name="40% - Ênfase4 4 4 3 3" xfId="23571" xr:uid="{69EA886C-9A69-4E19-9F18-5DBDA1E6D1CA}"/>
    <cellStyle name="40% - Ênfase4 4 4 4" xfId="2807" xr:uid="{74228B5A-9272-4996-A79C-5B51ACA7ECA4}"/>
    <cellStyle name="40% - Ênfase4 4 4 4 2" xfId="11084" xr:uid="{34D9EDB8-4CE0-48A9-B91E-043A922A081D}"/>
    <cellStyle name="40% - Ênfase4 4 4 4 2 2" xfId="27595" xr:uid="{13D941E6-A253-4002-BF41-3A9A29D1EEB0}"/>
    <cellStyle name="40% - Ênfase4 4 4 4 3" xfId="19558" xr:uid="{CC5A9D05-D037-4F66-BDA1-452E6E363996}"/>
    <cellStyle name="40% - Ênfase4 4 4 5" xfId="9036" xr:uid="{32852E44-9A72-443A-9533-5E89E62B9F12}"/>
    <cellStyle name="40% - Ênfase4 4 4 5 2" xfId="25580" xr:uid="{E7F9A275-A55E-481F-B0D3-885F338578AD}"/>
    <cellStyle name="40% - Ênfase4 4 4 6" xfId="17538" xr:uid="{430FAC5A-CE60-4927-BD84-0FF35CE40A3A}"/>
    <cellStyle name="40% - Ênfase4 4 5" xfId="1797" xr:uid="{E4B20097-DE98-47AD-A5A1-0E7081E630F2}"/>
    <cellStyle name="40% - Ênfase4 4 5 2" xfId="5884" xr:uid="{5C5314F7-3202-4DBE-B3AA-989C8CF81F71}"/>
    <cellStyle name="40% - Ênfase4 4 5 2 2" xfId="14161" xr:uid="{68F4F8A3-94C8-490A-8643-934BDA9CD0EC}"/>
    <cellStyle name="40% - Ênfase4 4 5 2 2 2" xfId="30616" xr:uid="{E60B8801-2EF5-4C61-9687-E9AA2C102D50}"/>
    <cellStyle name="40% - Ênfase4 4 5 2 3" xfId="22579" xr:uid="{E4FCE0CE-FF24-4373-A21B-4AEB55141899}"/>
    <cellStyle name="40% - Ênfase4 4 5 3" xfId="7884" xr:uid="{65166B3D-4A3A-4B24-9BF7-700C13EA3C5E}"/>
    <cellStyle name="40% - Ênfase4 4 5 3 2" xfId="16161" xr:uid="{E5200993-D74F-4738-A3A8-2A7E5CA74C48}"/>
    <cellStyle name="40% - Ênfase4 4 5 3 2 2" xfId="32616" xr:uid="{F4A5D550-48F4-4996-82A7-34D9EAD1B8D5}"/>
    <cellStyle name="40% - Ênfase4 4 5 3 3" xfId="24579" xr:uid="{E2E61DCD-255E-4841-97B0-6409158024EA}"/>
    <cellStyle name="40% - Ênfase4 4 5 4" xfId="3850" xr:uid="{F489739C-530C-4605-B199-B06692D6383C}"/>
    <cellStyle name="40% - Ênfase4 4 5 4 2" xfId="12127" xr:uid="{286241F1-C523-4DF3-8D26-0F2DEDC1B4FF}"/>
    <cellStyle name="40% - Ênfase4 4 5 4 2 2" xfId="28612" xr:uid="{8474E2B6-8918-478F-B4FE-54FCC64E7248}"/>
    <cellStyle name="40% - Ênfase4 4 5 4 3" xfId="20575" xr:uid="{27443710-2754-4CB9-A39A-291739EA182E}"/>
    <cellStyle name="40% - Ênfase4 4 5 5" xfId="10078" xr:uid="{701B1C9D-6176-43A6-95F3-B3D3F9E99360}"/>
    <cellStyle name="40% - Ênfase4 4 5 5 2" xfId="26597" xr:uid="{CF425BA4-F95D-49B9-94E1-D1569EABB9AA}"/>
    <cellStyle name="40% - Ênfase4 4 5 6" xfId="18559" xr:uid="{50182687-9003-49B0-83A1-CFB55C48B72F}"/>
    <cellStyle name="40% - Ênfase4 4 6" xfId="4347" xr:uid="{2BA32C22-F5D2-4012-B675-DA5B90056C2D}"/>
    <cellStyle name="40% - Ênfase4 4 6 2" xfId="12624" xr:uid="{B7872396-5556-4DA6-8EB4-B0E7D241D8AE}"/>
    <cellStyle name="40% - Ênfase4 4 6 2 2" xfId="29109" xr:uid="{7BB61B06-A4DD-4BBA-BCD0-E9074149C8C7}"/>
    <cellStyle name="40% - Ênfase4 4 6 3" xfId="21072" xr:uid="{27CF8E49-58B7-4F5B-B00F-545E45B96D51}"/>
    <cellStyle name="40% - Ênfase4 4 7" xfId="6378" xr:uid="{1B430773-806D-494C-A2EE-1D11C4F1799C}"/>
    <cellStyle name="40% - Ênfase4 4 7 2" xfId="14655" xr:uid="{D849E444-9254-4A29-8BA8-86426CDE53C9}"/>
    <cellStyle name="40% - Ênfase4 4 7 2 2" xfId="31110" xr:uid="{11CACE3B-2C85-47E0-A6AF-4494C5CA475C}"/>
    <cellStyle name="40% - Ênfase4 4 7 3" xfId="23073" xr:uid="{5D3DB57B-6B5E-47A3-8270-6894F1D877F2}"/>
    <cellStyle name="40% - Ênfase4 4 8" xfId="2298" xr:uid="{E19C3E64-5239-46F1-B282-33CB17EA4967}"/>
    <cellStyle name="40% - Ênfase4 4 8 2" xfId="10575" xr:uid="{6125B8F7-F1ED-4249-9A86-8B34901039A7}"/>
    <cellStyle name="40% - Ênfase4 4 8 2 2" xfId="27093" xr:uid="{08DF7AB1-C05F-4AB5-A86E-3CF2363A78A8}"/>
    <cellStyle name="40% - Ênfase4 4 8 3" xfId="19056" xr:uid="{4B586158-4F41-4AFF-ABB8-02B9B6C8FFAB}"/>
    <cellStyle name="40% - Ênfase4 4 9" xfId="8529" xr:uid="{81868617-0CD7-4997-B3C3-DD7768F89CC3}"/>
    <cellStyle name="40% - Ênfase4 4 9 2" xfId="25078" xr:uid="{79D4CA08-B3CF-4526-9A89-8CE360166A51}"/>
    <cellStyle name="40% - Ênfase4 5" xfId="168" xr:uid="{921BF775-895A-42A6-AA98-0E9F4BB59440}"/>
    <cellStyle name="40% - Ênfase4 5 10" xfId="17034" xr:uid="{AEF4C005-B1D3-4A46-B869-F6D26BC3DFEA}"/>
    <cellStyle name="40% - Ênfase4 5 2" xfId="170" xr:uid="{66F40BC3-53DB-43AF-9C89-09CE497CEC55}"/>
    <cellStyle name="40% - Ênfase4 5 2 2" xfId="1264" xr:uid="{3CCDFC7A-D091-41D3-AD0E-46FCD2763DE3}"/>
    <cellStyle name="40% - Ênfase4 5 2 2 2" xfId="5355" xr:uid="{E46ABADD-193F-45E5-8626-04E2B195E21C}"/>
    <cellStyle name="40% - Ênfase4 5 2 2 2 2" xfId="13632" xr:uid="{A8E9C447-7298-46D8-9301-7CB6C7F306C7}"/>
    <cellStyle name="40% - Ênfase4 5 2 2 2 2 2" xfId="30112" xr:uid="{33418167-1EF7-4113-A896-C4786D10FEB4}"/>
    <cellStyle name="40% - Ênfase4 5 2 2 2 3" xfId="22075" xr:uid="{36260348-28F2-472B-9672-58B18A81800C}"/>
    <cellStyle name="40% - Ênfase4 5 2 2 3" xfId="7380" xr:uid="{FAE91D51-F2F8-48D9-8AA8-D40D413BA220}"/>
    <cellStyle name="40% - Ênfase4 5 2 2 3 2" xfId="15657" xr:uid="{ED31F0AF-57C2-4E51-87CB-E105840C4BDC}"/>
    <cellStyle name="40% - Ênfase4 5 2 2 3 2 2" xfId="32112" xr:uid="{7B78825D-C7C3-4A99-A95D-04C3F589833B}"/>
    <cellStyle name="40% - Ênfase4 5 2 2 3 3" xfId="24075" xr:uid="{1C1DECD0-A4EB-4489-B8B2-1B94330B1D49}"/>
    <cellStyle name="40% - Ênfase4 5 2 2 4" xfId="3320" xr:uid="{A0A15DF9-747C-4F4B-9373-D7CB867137D3}"/>
    <cellStyle name="40% - Ênfase4 5 2 2 4 2" xfId="11597" xr:uid="{39A5E51D-65B1-485D-9412-70A5FA93ACFC}"/>
    <cellStyle name="40% - Ênfase4 5 2 2 4 2 2" xfId="28107" xr:uid="{CF7F6CD6-BC41-44F8-A8C6-ABBE629F8395}"/>
    <cellStyle name="40% - Ênfase4 5 2 2 4 3" xfId="20070" xr:uid="{C94E1F94-C68F-436E-9CC0-8ADE7AA423F1}"/>
    <cellStyle name="40% - Ênfase4 5 2 2 5" xfId="9548" xr:uid="{3E4756E3-C8B2-4110-BCB9-AF89D9CB79F9}"/>
    <cellStyle name="40% - Ênfase4 5 2 2 5 2" xfId="26092" xr:uid="{F69A17A8-C587-4F42-B229-C98311D0DE47}"/>
    <cellStyle name="40% - Ênfase4 5 2 2 6" xfId="18053" xr:uid="{6A37B7A4-ABB0-48E8-B056-63CC279BA98A}"/>
    <cellStyle name="40% - Ênfase4 5 2 3" xfId="755" xr:uid="{3F3AD5F3-8010-4157-B26B-032A7781EEFC}"/>
    <cellStyle name="40% - Ênfase4 5 2 3 2" xfId="4859" xr:uid="{CF53749A-3077-48FA-BA3A-5BAF96C3C13F}"/>
    <cellStyle name="40% - Ênfase4 5 2 3 2 2" xfId="13136" xr:uid="{0546997A-75C8-461F-B10D-B50726BDA50F}"/>
    <cellStyle name="40% - Ênfase4 5 2 3 2 2 2" xfId="29616" xr:uid="{53BBCBB8-E7A8-45E1-8D5E-8B76D45C632F}"/>
    <cellStyle name="40% - Ênfase4 5 2 3 2 3" xfId="21579" xr:uid="{3341775A-46E5-4A03-B3D5-FE9094E28CAB}"/>
    <cellStyle name="40% - Ênfase4 5 2 3 3" xfId="6884" xr:uid="{20CEC6D0-39E3-4B24-ADBD-8FF404E8B708}"/>
    <cellStyle name="40% - Ênfase4 5 2 3 3 2" xfId="15161" xr:uid="{83EC11F9-03F0-47F4-8C25-2BA7E475ECF2}"/>
    <cellStyle name="40% - Ênfase4 5 2 3 3 2 2" xfId="31616" xr:uid="{3738F9B4-ADFA-44DA-B337-4B57DC1CD88A}"/>
    <cellStyle name="40% - Ênfase4 5 2 3 3 3" xfId="23579" xr:uid="{49C5F3B7-3400-4622-96E5-0F2774973360}"/>
    <cellStyle name="40% - Ênfase4 5 2 3 4" xfId="2815" xr:uid="{6269F325-173F-434C-B7B3-41475237B1AD}"/>
    <cellStyle name="40% - Ênfase4 5 2 3 4 2" xfId="11092" xr:uid="{FDCE0850-7248-4FDA-AB13-3A8F920925AB}"/>
    <cellStyle name="40% - Ênfase4 5 2 3 4 2 2" xfId="27603" xr:uid="{4CCA1B86-4D28-46ED-A2DD-2EBEC48A716B}"/>
    <cellStyle name="40% - Ênfase4 5 2 3 4 3" xfId="19566" xr:uid="{2E8BE3F9-E5AC-44C7-9214-4C6F23EFBF42}"/>
    <cellStyle name="40% - Ênfase4 5 2 3 5" xfId="9044" xr:uid="{C2CEF87D-205B-4B69-9296-385E17B49A88}"/>
    <cellStyle name="40% - Ênfase4 5 2 3 5 2" xfId="25588" xr:uid="{F5A127C5-9AB6-457A-B750-942D1A5F1134}"/>
    <cellStyle name="40% - Ênfase4 5 2 3 6" xfId="17546" xr:uid="{0D459AEC-BA98-447B-BE93-0629F7CBBB7D}"/>
    <cellStyle name="40% - Ênfase4 5 2 4" xfId="1805" xr:uid="{1F13602B-7C4C-40CD-B039-3D9C5BEF354D}"/>
    <cellStyle name="40% - Ênfase4 5 2 4 2" xfId="5892" xr:uid="{9951D61E-291E-4C90-8CD6-646C48B3E882}"/>
    <cellStyle name="40% - Ênfase4 5 2 4 2 2" xfId="14169" xr:uid="{83F7374C-2225-4699-9432-157C2C45F2D1}"/>
    <cellStyle name="40% - Ênfase4 5 2 4 2 2 2" xfId="30624" xr:uid="{E9654674-CB4B-45F2-ADEA-8D7D2E5594BA}"/>
    <cellStyle name="40% - Ênfase4 5 2 4 2 3" xfId="22587" xr:uid="{E825DED3-150F-4B74-87C4-B0204DA9193C}"/>
    <cellStyle name="40% - Ênfase4 5 2 4 3" xfId="7892" xr:uid="{BAA655AE-EE1F-47CB-9D28-986330E6AE58}"/>
    <cellStyle name="40% - Ênfase4 5 2 4 3 2" xfId="16169" xr:uid="{24E2AB72-3C8C-42AF-B585-CAEA3C74EB92}"/>
    <cellStyle name="40% - Ênfase4 5 2 4 3 2 2" xfId="32624" xr:uid="{0C117DC2-D7F2-44C3-80E5-158310BECC12}"/>
    <cellStyle name="40% - Ênfase4 5 2 4 3 3" xfId="24587" xr:uid="{2BE6A0BB-E766-49D1-95AA-AC39644EAABA}"/>
    <cellStyle name="40% - Ênfase4 5 2 4 4" xfId="3858" xr:uid="{D869AAB8-35EF-471E-BF1C-8C428E917234}"/>
    <cellStyle name="40% - Ênfase4 5 2 4 4 2" xfId="12135" xr:uid="{2CC2D8D4-0367-4C68-9C33-D0C6868BAF7E}"/>
    <cellStyle name="40% - Ênfase4 5 2 4 4 2 2" xfId="28620" xr:uid="{BF1B7B44-590C-49CE-B4F0-0B739AB2ED88}"/>
    <cellStyle name="40% - Ênfase4 5 2 4 4 3" xfId="20583" xr:uid="{646EC892-1005-4334-98DB-28EFCE8BEAB9}"/>
    <cellStyle name="40% - Ênfase4 5 2 4 5" xfId="10086" xr:uid="{73E71C8A-8DC6-4E45-AD41-40C22FBDD0C9}"/>
    <cellStyle name="40% - Ênfase4 5 2 4 5 2" xfId="26605" xr:uid="{F8F487FD-B58E-4274-B796-E1459589EE01}"/>
    <cellStyle name="40% - Ênfase4 5 2 4 6" xfId="18567" xr:uid="{C01D430E-1F08-4525-930C-EE27B26DEC97}"/>
    <cellStyle name="40% - Ênfase4 5 2 5" xfId="4355" xr:uid="{38352E51-5222-414A-B3E0-0B44514D006C}"/>
    <cellStyle name="40% - Ênfase4 5 2 5 2" xfId="12632" xr:uid="{11BEC07E-380A-4952-A40E-3C0C83CD1B6F}"/>
    <cellStyle name="40% - Ênfase4 5 2 5 2 2" xfId="29117" xr:uid="{609369F5-8698-4222-A16A-8080FF2B767C}"/>
    <cellStyle name="40% - Ênfase4 5 2 5 3" xfId="21080" xr:uid="{EF675075-90B0-4AC1-BBDD-359EC8BC57CE}"/>
    <cellStyle name="40% - Ênfase4 5 2 6" xfId="6386" xr:uid="{DF971E72-1A24-448E-A9FE-614206C36431}"/>
    <cellStyle name="40% - Ênfase4 5 2 6 2" xfId="14663" xr:uid="{EA706F58-59EE-4779-A68E-CBA52D3BCBA4}"/>
    <cellStyle name="40% - Ênfase4 5 2 6 2 2" xfId="31118" xr:uid="{C9D27D5F-F8C9-4809-A445-D7D347C47C46}"/>
    <cellStyle name="40% - Ênfase4 5 2 6 3" xfId="23081" xr:uid="{F8637924-1A2C-4628-BFA5-27CEFCB8BB01}"/>
    <cellStyle name="40% - Ênfase4 5 2 7" xfId="2306" xr:uid="{022AB83B-7EEA-4B51-9EAA-0FF94EFB1AD3}"/>
    <cellStyle name="40% - Ênfase4 5 2 7 2" xfId="10583" xr:uid="{A11633A0-8AB6-43BD-BDDC-7458B4C1AC17}"/>
    <cellStyle name="40% - Ênfase4 5 2 7 2 2" xfId="27101" xr:uid="{B674608E-3FFB-4E5E-8A1C-25C1E6FD10B6}"/>
    <cellStyle name="40% - Ênfase4 5 2 7 3" xfId="19064" xr:uid="{10D53E3F-58B5-4756-A0FD-293E75D83749}"/>
    <cellStyle name="40% - Ênfase4 5 2 8" xfId="8537" xr:uid="{ED9BAF26-6A6C-403B-878C-1E584DC27FD4}"/>
    <cellStyle name="40% - Ênfase4 5 2 8 2" xfId="25086" xr:uid="{CD967D9B-7B54-4BCC-85E6-E5F150E2806C}"/>
    <cellStyle name="40% - Ênfase4 5 2 9" xfId="17036" xr:uid="{58FEA69D-01F6-4A59-BDDF-A7DCD710C628}"/>
    <cellStyle name="40% - Ênfase4 5 3" xfId="1262" xr:uid="{C9A88DD4-CA86-44C3-9441-7A77A4851ED2}"/>
    <cellStyle name="40% - Ênfase4 5 3 2" xfId="5353" xr:uid="{3814D30D-A157-44A5-B163-7C6AA9F95341}"/>
    <cellStyle name="40% - Ênfase4 5 3 2 2" xfId="13630" xr:uid="{446A1C80-C450-4FB2-9454-E0560FF33BC6}"/>
    <cellStyle name="40% - Ênfase4 5 3 2 2 2" xfId="30110" xr:uid="{1D98EB63-DAD8-46A2-ADF3-BD15156B4574}"/>
    <cellStyle name="40% - Ênfase4 5 3 2 3" xfId="22073" xr:uid="{858BCB92-92FA-4047-B995-5FE5701A6051}"/>
    <cellStyle name="40% - Ênfase4 5 3 3" xfId="7378" xr:uid="{1A5F793A-5842-4F1A-8355-0A84C3C4DA8B}"/>
    <cellStyle name="40% - Ênfase4 5 3 3 2" xfId="15655" xr:uid="{F40C2019-7A08-426A-AA74-1FA52E9DC07C}"/>
    <cellStyle name="40% - Ênfase4 5 3 3 2 2" xfId="32110" xr:uid="{4F544F6C-BD7D-4815-A103-1805CCAC9B4F}"/>
    <cellStyle name="40% - Ênfase4 5 3 3 3" xfId="24073" xr:uid="{AA5CB8C3-6B1B-4E2D-94B5-6F60BAE2EEBB}"/>
    <cellStyle name="40% - Ênfase4 5 3 4" xfId="3318" xr:uid="{AAEFAF9A-2BF0-4EC9-99D7-67E7934EFF5A}"/>
    <cellStyle name="40% - Ênfase4 5 3 4 2" xfId="11595" xr:uid="{789C0CF9-0EFF-4729-867B-E001C1E033C5}"/>
    <cellStyle name="40% - Ênfase4 5 3 4 2 2" xfId="28105" xr:uid="{9C14A4BE-A360-4E14-9C06-FF7CBC22E64A}"/>
    <cellStyle name="40% - Ênfase4 5 3 4 3" xfId="20068" xr:uid="{4D0CDB38-F3C3-4169-A2E2-401D3E4FD434}"/>
    <cellStyle name="40% - Ênfase4 5 3 5" xfId="9546" xr:uid="{9BD219C5-7002-4E75-B946-50F684C4DCC0}"/>
    <cellStyle name="40% - Ênfase4 5 3 5 2" xfId="26090" xr:uid="{A32964E1-1E40-41E5-B6AC-C6691E5AB7AF}"/>
    <cellStyle name="40% - Ênfase4 5 3 6" xfId="18051" xr:uid="{2F9DC721-367D-4440-9825-BCC43E9BDF92}"/>
    <cellStyle name="40% - Ênfase4 5 4" xfId="753" xr:uid="{DE539F53-0B28-4BA3-BC74-ABAF2AB28709}"/>
    <cellStyle name="40% - Ênfase4 5 4 2" xfId="4857" xr:uid="{329A09F6-ACDD-46E0-AF7F-EEF3E7CE2989}"/>
    <cellStyle name="40% - Ênfase4 5 4 2 2" xfId="13134" xr:uid="{1B7F095C-89A8-4F77-B445-6F48EC188335}"/>
    <cellStyle name="40% - Ênfase4 5 4 2 2 2" xfId="29614" xr:uid="{14769B8B-F73C-4A63-AE5B-366A43A6A3ED}"/>
    <cellStyle name="40% - Ênfase4 5 4 2 3" xfId="21577" xr:uid="{DA061AC2-C3EF-49E4-9800-8C65BB2FAE64}"/>
    <cellStyle name="40% - Ênfase4 5 4 3" xfId="6882" xr:uid="{B412FC2D-BE8A-4253-9A40-F051446658F7}"/>
    <cellStyle name="40% - Ênfase4 5 4 3 2" xfId="15159" xr:uid="{16CFA528-7F66-4883-BE5E-D9963B2941F3}"/>
    <cellStyle name="40% - Ênfase4 5 4 3 2 2" xfId="31614" xr:uid="{DAAE4806-FE25-4F4A-9240-FFBADDA466C2}"/>
    <cellStyle name="40% - Ênfase4 5 4 3 3" xfId="23577" xr:uid="{67EF4758-9E00-4CAC-9681-23C43B930FBC}"/>
    <cellStyle name="40% - Ênfase4 5 4 4" xfId="2813" xr:uid="{DAC280DD-6630-47FD-AADE-4548E14CEFA1}"/>
    <cellStyle name="40% - Ênfase4 5 4 4 2" xfId="11090" xr:uid="{D390E590-CFEE-4925-8385-4B14F75A51A2}"/>
    <cellStyle name="40% - Ênfase4 5 4 4 2 2" xfId="27601" xr:uid="{CD7C42ED-9010-4B79-87D5-287EEA03399E}"/>
    <cellStyle name="40% - Ênfase4 5 4 4 3" xfId="19564" xr:uid="{97C1E12E-FCF8-4A50-8C74-F9CC6A0FC153}"/>
    <cellStyle name="40% - Ênfase4 5 4 5" xfId="9042" xr:uid="{F76723B5-6ABA-4080-9E1C-E648032CF041}"/>
    <cellStyle name="40% - Ênfase4 5 4 5 2" xfId="25586" xr:uid="{C6A9DC80-3D18-4EB7-86A4-F17A6297CD04}"/>
    <cellStyle name="40% - Ênfase4 5 4 6" xfId="17544" xr:uid="{9A963046-2591-4CF2-B0DB-B5E9148BE3B5}"/>
    <cellStyle name="40% - Ênfase4 5 5" xfId="1803" xr:uid="{CE98C47D-D9C7-480D-A3D6-F2837A3B06E6}"/>
    <cellStyle name="40% - Ênfase4 5 5 2" xfId="5890" xr:uid="{41BB1A34-ED6D-466A-A925-FE43139D4DA2}"/>
    <cellStyle name="40% - Ênfase4 5 5 2 2" xfId="14167" xr:uid="{08B0AF4D-6F7C-4CFB-AB3A-06A8F800587C}"/>
    <cellStyle name="40% - Ênfase4 5 5 2 2 2" xfId="30622" xr:uid="{49F9FC9B-3CF5-4EB9-8055-4461948B7CEC}"/>
    <cellStyle name="40% - Ênfase4 5 5 2 3" xfId="22585" xr:uid="{6F3303F7-C82D-4B5E-BF3F-F98E0B97D097}"/>
    <cellStyle name="40% - Ênfase4 5 5 3" xfId="7890" xr:uid="{F86CC1B7-FBAC-4E56-A2BD-BEA45CAB4268}"/>
    <cellStyle name="40% - Ênfase4 5 5 3 2" xfId="16167" xr:uid="{A60FC408-C93B-41E4-A248-A5EE53640E0B}"/>
    <cellStyle name="40% - Ênfase4 5 5 3 2 2" xfId="32622" xr:uid="{F838F66A-92C6-4E89-B8AE-2AE80FEA29F7}"/>
    <cellStyle name="40% - Ênfase4 5 5 3 3" xfId="24585" xr:uid="{70F9AE66-A35C-4685-9B7D-958F3753A677}"/>
    <cellStyle name="40% - Ênfase4 5 5 4" xfId="3856" xr:uid="{D23556AF-5822-4299-9AAD-89C8276477D2}"/>
    <cellStyle name="40% - Ênfase4 5 5 4 2" xfId="12133" xr:uid="{BC274707-3FEE-4A8E-9ADC-6C29432B834A}"/>
    <cellStyle name="40% - Ênfase4 5 5 4 2 2" xfId="28618" xr:uid="{C0D70BCB-E91D-49BD-BE93-431A5BC76309}"/>
    <cellStyle name="40% - Ênfase4 5 5 4 3" xfId="20581" xr:uid="{E75849F4-50C9-4161-80D5-D313101B9BAF}"/>
    <cellStyle name="40% - Ênfase4 5 5 5" xfId="10084" xr:uid="{37893365-7AE4-4BE4-8BDB-A935749F5AAC}"/>
    <cellStyle name="40% - Ênfase4 5 5 5 2" xfId="26603" xr:uid="{7B528FCB-1D27-4A19-B996-668B5B362EF6}"/>
    <cellStyle name="40% - Ênfase4 5 5 6" xfId="18565" xr:uid="{62000815-7AE4-4E42-A0FF-74A0142A9DB8}"/>
    <cellStyle name="40% - Ênfase4 5 6" xfId="4353" xr:uid="{B2C42C24-02F1-4B4C-BA97-CB42CB4775A9}"/>
    <cellStyle name="40% - Ênfase4 5 6 2" xfId="12630" xr:uid="{B5AA933A-0A5A-45F4-BDC9-49B17A261D1D}"/>
    <cellStyle name="40% - Ênfase4 5 6 2 2" xfId="29115" xr:uid="{F204AA45-151D-447B-A255-E5E096185D06}"/>
    <cellStyle name="40% - Ênfase4 5 6 3" xfId="21078" xr:uid="{064B2316-C0E8-4480-9804-C7A06062D412}"/>
    <cellStyle name="40% - Ênfase4 5 7" xfId="6384" xr:uid="{7B2A27A7-EB26-4524-9FE0-1273237380F0}"/>
    <cellStyle name="40% - Ênfase4 5 7 2" xfId="14661" xr:uid="{65E81164-C4E0-41F7-B3DB-FD90DC690177}"/>
    <cellStyle name="40% - Ênfase4 5 7 2 2" xfId="31116" xr:uid="{74F2E7E9-A036-4E04-94D5-8B6A707D2978}"/>
    <cellStyle name="40% - Ênfase4 5 7 3" xfId="23079" xr:uid="{42880DE4-950D-45BE-B225-79F4A37F428F}"/>
    <cellStyle name="40% - Ênfase4 5 8" xfId="2304" xr:uid="{C00CE8C9-CD5E-431E-8C54-6B2861F1B55E}"/>
    <cellStyle name="40% - Ênfase4 5 8 2" xfId="10581" xr:uid="{E0947013-34FA-4AC1-8722-41D0C0F0A3CC}"/>
    <cellStyle name="40% - Ênfase4 5 8 2 2" xfId="27099" xr:uid="{D4A72601-8759-4097-8DDC-ECE65FE59FC4}"/>
    <cellStyle name="40% - Ênfase4 5 8 3" xfId="19062" xr:uid="{BB77A4EF-398D-4C50-93B3-E5751FC74B07}"/>
    <cellStyle name="40% - Ênfase4 5 9" xfId="8535" xr:uid="{00C91298-1846-4D96-8CA8-7493128B854D}"/>
    <cellStyle name="40% - Ênfase4 5 9 2" xfId="25084" xr:uid="{C12AFDAD-7755-4CFA-B6BC-9FB84D579727}"/>
    <cellStyle name="40% - Ênfase4 6" xfId="436" xr:uid="{A7E26636-F2FA-48CC-9D80-B15CCEEC1338}"/>
    <cellStyle name="40% - Ênfase4 6 10" xfId="17277" xr:uid="{3668291B-B757-4116-85EB-45FB70B08662}"/>
    <cellStyle name="40% - Ênfase4 6 2" xfId="437" xr:uid="{5E0826D1-9ED7-414C-9CBA-89D128A90DF0}"/>
    <cellStyle name="40% - Ênfase4 6 2 2" xfId="1507" xr:uid="{497E4CFA-B814-409D-8CDD-713DAA1C3B86}"/>
    <cellStyle name="40% - Ênfase4 6 2 2 2" xfId="5597" xr:uid="{DC34EBB4-49B4-414A-B267-F9B94DBE2B11}"/>
    <cellStyle name="40% - Ênfase4 6 2 2 2 2" xfId="13874" xr:uid="{9BFA0566-0709-4A84-851E-FA3947342E21}"/>
    <cellStyle name="40% - Ênfase4 6 2 2 2 2 2" xfId="30353" xr:uid="{46AE45D6-E207-4D24-82AA-947BB7C92988}"/>
    <cellStyle name="40% - Ênfase4 6 2 2 2 3" xfId="22316" xr:uid="{0A59FE8E-8990-4C65-B09C-69699F05829E}"/>
    <cellStyle name="40% - Ênfase4 6 2 2 3" xfId="7621" xr:uid="{8C1AB5BF-263D-4793-BBCB-F803B82DF246}"/>
    <cellStyle name="40% - Ênfase4 6 2 2 3 2" xfId="15898" xr:uid="{B3E858BD-5ECF-4F01-9D7C-801B8ACD90D4}"/>
    <cellStyle name="40% - Ênfase4 6 2 2 3 2 2" xfId="32353" xr:uid="{244A0787-0C7E-4242-B0FB-E40AF42DE9D8}"/>
    <cellStyle name="40% - Ênfase4 6 2 2 3 3" xfId="24316" xr:uid="{A064FF17-1E9E-4FBC-97E3-A99B3C805181}"/>
    <cellStyle name="40% - Ênfase4 6 2 2 4" xfId="3563" xr:uid="{85078D00-48A1-449F-946D-1AB5C4A54080}"/>
    <cellStyle name="40% - Ênfase4 6 2 2 4 2" xfId="11840" xr:uid="{1FD30132-CE9C-46D4-8A9F-EF56BB2C4050}"/>
    <cellStyle name="40% - Ênfase4 6 2 2 4 2 2" xfId="28349" xr:uid="{E5CFA4D2-5010-4070-9E6D-71B86DA6A80C}"/>
    <cellStyle name="40% - Ênfase4 6 2 2 4 3" xfId="20312" xr:uid="{F030E693-12E1-4C5D-BD13-6A7E236D8539}"/>
    <cellStyle name="40% - Ênfase4 6 2 2 5" xfId="9791" xr:uid="{F86B17ED-A70B-45D8-984F-A97548FAA705}"/>
    <cellStyle name="40% - Ênfase4 6 2 2 5 2" xfId="26334" xr:uid="{C5EEDC88-50A8-46E9-A2A3-4ADC8AEFAF0E}"/>
    <cellStyle name="40% - Ênfase4 6 2 2 6" xfId="18295" xr:uid="{33496FD4-73E1-4615-B514-C4BB5E3583E0}"/>
    <cellStyle name="40% - Ênfase4 6 2 3" xfId="997" xr:uid="{FFD6E0DB-4E30-47E4-A9F8-4900CFEE16ED}"/>
    <cellStyle name="40% - Ênfase4 6 2 3 2" xfId="5100" xr:uid="{649DA06F-2D86-4BEC-9582-84CD2729AB33}"/>
    <cellStyle name="40% - Ênfase4 6 2 3 2 2" xfId="13377" xr:uid="{58F994B8-2F69-4BD2-9C16-562F6C03789A}"/>
    <cellStyle name="40% - Ênfase4 6 2 3 2 2 2" xfId="29857" xr:uid="{F8D69529-FB9D-4188-B19E-DC1138B06A22}"/>
    <cellStyle name="40% - Ênfase4 6 2 3 2 3" xfId="21820" xr:uid="{F16ED178-43DC-4872-B921-54D9BC27D926}"/>
    <cellStyle name="40% - Ênfase4 6 2 3 3" xfId="7125" xr:uid="{3514C9EF-A6E4-4769-96C9-0301567297BC}"/>
    <cellStyle name="40% - Ênfase4 6 2 3 3 2" xfId="15402" xr:uid="{49F6CA85-038C-4C85-A8DD-A802870FD464}"/>
    <cellStyle name="40% - Ênfase4 6 2 3 3 2 2" xfId="31857" xr:uid="{052E856A-F43E-4BF2-895B-BA7D56C826A2}"/>
    <cellStyle name="40% - Ênfase4 6 2 3 3 3" xfId="23820" xr:uid="{9BFE039D-C1B6-4D7E-80D4-3735F10E84D5}"/>
    <cellStyle name="40% - Ênfase4 6 2 3 4" xfId="3057" xr:uid="{42E9ABA0-6030-458E-BBD4-19490CA0F411}"/>
    <cellStyle name="40% - Ênfase4 6 2 3 4 2" xfId="11334" xr:uid="{C2665666-B4C8-4833-95A7-10EE57D4DD7C}"/>
    <cellStyle name="40% - Ênfase4 6 2 3 4 2 2" xfId="27845" xr:uid="{C35D53A2-B145-492A-A465-102E1F405DF4}"/>
    <cellStyle name="40% - Ênfase4 6 2 3 4 3" xfId="19808" xr:uid="{76466069-B610-4754-8F2C-D089725255EE}"/>
    <cellStyle name="40% - Ênfase4 6 2 3 5" xfId="9286" xr:uid="{EF492047-FAF0-4092-AB7B-ABE8B00A3F7C}"/>
    <cellStyle name="40% - Ênfase4 6 2 3 5 2" xfId="25830" xr:uid="{05656514-0A63-481D-9D54-4EDEF0D63D7E}"/>
    <cellStyle name="40% - Ênfase4 6 2 3 6" xfId="17788" xr:uid="{7B809687-D6E5-4B33-8454-6711C0DCEE54}"/>
    <cellStyle name="40% - Ênfase4 6 2 4" xfId="2047" xr:uid="{747A5240-95DF-4BF8-B8E7-76C2D29DD6DB}"/>
    <cellStyle name="40% - Ênfase4 6 2 4 2" xfId="6133" xr:uid="{CD59FCFD-6013-424C-A16B-482EE620A185}"/>
    <cellStyle name="40% - Ênfase4 6 2 4 2 2" xfId="14410" xr:uid="{54D3B4B0-DA98-4BAA-949F-9A1726E09DD5}"/>
    <cellStyle name="40% - Ênfase4 6 2 4 2 2 2" xfId="30865" xr:uid="{9BD704CB-5838-48DE-AA72-852782EBC5C3}"/>
    <cellStyle name="40% - Ênfase4 6 2 4 2 3" xfId="22828" xr:uid="{CFB77B1A-F52C-4FF1-8475-50B9A1C59437}"/>
    <cellStyle name="40% - Ênfase4 6 2 4 3" xfId="8133" xr:uid="{0EBF09B5-F2F6-4561-81FC-E97B1E4BBBE3}"/>
    <cellStyle name="40% - Ênfase4 6 2 4 3 2" xfId="16410" xr:uid="{4BAF1EF2-368F-4939-877A-4775AE95D1E2}"/>
    <cellStyle name="40% - Ênfase4 6 2 4 3 2 2" xfId="32865" xr:uid="{B6028798-0ABD-49E7-BC78-ED1C8DCC6BC6}"/>
    <cellStyle name="40% - Ênfase4 6 2 4 3 3" xfId="24828" xr:uid="{44CC090E-C078-496B-9146-00A879E14CEA}"/>
    <cellStyle name="40% - Ênfase4 6 2 4 4" xfId="4100" xr:uid="{5C1703FC-1463-42E5-8612-AAEA4A0B1CA2}"/>
    <cellStyle name="40% - Ênfase4 6 2 4 4 2" xfId="12377" xr:uid="{A2B4E758-0F92-446B-B335-9A11D3F65F9B}"/>
    <cellStyle name="40% - Ênfase4 6 2 4 4 2 2" xfId="28862" xr:uid="{B7190160-4A96-4BAC-B988-FE9B5086A72F}"/>
    <cellStyle name="40% - Ênfase4 6 2 4 4 3" xfId="20825" xr:uid="{3B4B2B50-B98F-4D0B-B6C3-2E38B061CFF1}"/>
    <cellStyle name="40% - Ênfase4 6 2 4 5" xfId="10328" xr:uid="{CBA2B899-47B0-43CB-8562-7ECD7DEDE4BB}"/>
    <cellStyle name="40% - Ênfase4 6 2 4 5 2" xfId="26847" xr:uid="{DB1D06BD-765E-48D3-91BC-6C335492E5C6}"/>
    <cellStyle name="40% - Ênfase4 6 2 4 6" xfId="18809" xr:uid="{8D9ED71C-09D3-4251-BBEA-64B7D0AFC01D}"/>
    <cellStyle name="40% - Ênfase4 6 2 5" xfId="4597" xr:uid="{665CEBD0-43B6-49FB-B869-727DB3DFD5BD}"/>
    <cellStyle name="40% - Ênfase4 6 2 5 2" xfId="12874" xr:uid="{4B34925A-F3B4-46FF-82A9-5BD1BE5B3A8D}"/>
    <cellStyle name="40% - Ênfase4 6 2 5 2 2" xfId="29358" xr:uid="{7FD94535-F059-4670-AA0E-3FB683809DA4}"/>
    <cellStyle name="40% - Ênfase4 6 2 5 3" xfId="21321" xr:uid="{244E80DF-EDFB-45C5-B1D3-107EBF9DF9F7}"/>
    <cellStyle name="40% - Ênfase4 6 2 6" xfId="6627" xr:uid="{E0C7DA58-87DD-4ECE-8585-0713CE3DC447}"/>
    <cellStyle name="40% - Ênfase4 6 2 6 2" xfId="14904" xr:uid="{7E62DAA9-BA05-4117-9BA9-321A87846E06}"/>
    <cellStyle name="40% - Ênfase4 6 2 6 2 2" xfId="31359" xr:uid="{5D0056A1-CF47-4E3C-AFE1-B36F7CAC9B02}"/>
    <cellStyle name="40% - Ênfase4 6 2 6 3" xfId="23322" xr:uid="{2F4FC3B9-3667-420B-8C84-406C8F633CA5}"/>
    <cellStyle name="40% - Ênfase4 6 2 7" xfId="2550" xr:uid="{A697DF26-3855-4004-8EAB-F7B7ECDD0C3B}"/>
    <cellStyle name="40% - Ênfase4 6 2 7 2" xfId="10827" xr:uid="{C7F0D76A-5BC5-4240-9BFD-11B25B58E912}"/>
    <cellStyle name="40% - Ênfase4 6 2 7 2 2" xfId="27343" xr:uid="{53E97FE9-82F4-4473-BD3B-65883CFF47A2}"/>
    <cellStyle name="40% - Ênfase4 6 2 7 3" xfId="19306" xr:uid="{9D1DA6D0-AD07-431B-B57B-C2E1671F9CDF}"/>
    <cellStyle name="40% - Ênfase4 6 2 8" xfId="8780" xr:uid="{AD5EFFA0-687C-41E7-87DE-CF19F781C979}"/>
    <cellStyle name="40% - Ênfase4 6 2 8 2" xfId="25328" xr:uid="{195083CC-833B-415C-ADA2-834FDA484DC0}"/>
    <cellStyle name="40% - Ênfase4 6 2 9" xfId="17278" xr:uid="{93B7BE1B-4DCE-4077-BB9F-14BE1F2E5B2A}"/>
    <cellStyle name="40% - Ênfase4 6 3" xfId="1506" xr:uid="{43DB1A74-1913-4081-98E5-B92846027742}"/>
    <cellStyle name="40% - Ênfase4 6 3 2" xfId="5596" xr:uid="{CEFE2A6C-278C-48F4-85DE-2722901CA0A1}"/>
    <cellStyle name="40% - Ênfase4 6 3 2 2" xfId="13873" xr:uid="{D9FC262B-D2F2-46A0-8795-FEF2579E262F}"/>
    <cellStyle name="40% - Ênfase4 6 3 2 2 2" xfId="30352" xr:uid="{ED5FBF7C-C479-495C-A5F6-4CCED2D8269E}"/>
    <cellStyle name="40% - Ênfase4 6 3 2 3" xfId="22315" xr:uid="{7A3119AE-D12C-4EC4-BBFB-180480631336}"/>
    <cellStyle name="40% - Ênfase4 6 3 3" xfId="7620" xr:uid="{6F1F7373-4D91-4128-8FA3-614134ECB1BC}"/>
    <cellStyle name="40% - Ênfase4 6 3 3 2" xfId="15897" xr:uid="{2C3A0EF5-5696-4D3A-9FA2-1EE4E6C8CCB7}"/>
    <cellStyle name="40% - Ênfase4 6 3 3 2 2" xfId="32352" xr:uid="{F732B07A-5B28-4E7F-B094-C258DB368F27}"/>
    <cellStyle name="40% - Ênfase4 6 3 3 3" xfId="24315" xr:uid="{CE51FCBA-4968-4B27-8839-009195F68D58}"/>
    <cellStyle name="40% - Ênfase4 6 3 4" xfId="3562" xr:uid="{A26A40BA-308D-4E0D-B333-E227E620B3A3}"/>
    <cellStyle name="40% - Ênfase4 6 3 4 2" xfId="11839" xr:uid="{4BB24C18-45DB-47EB-89A0-67554306EBC2}"/>
    <cellStyle name="40% - Ênfase4 6 3 4 2 2" xfId="28348" xr:uid="{4E6918DF-27CE-46DD-BEDF-8C909F6D3096}"/>
    <cellStyle name="40% - Ênfase4 6 3 4 3" xfId="20311" xr:uid="{7F607815-11CF-4ACB-BF16-CAF9C4A2198A}"/>
    <cellStyle name="40% - Ênfase4 6 3 5" xfId="9790" xr:uid="{997B4AC7-FC2B-4E6B-A51E-A38D66416F77}"/>
    <cellStyle name="40% - Ênfase4 6 3 5 2" xfId="26333" xr:uid="{793E33BB-DF68-47BE-A21F-DC37F325A7F4}"/>
    <cellStyle name="40% - Ênfase4 6 3 6" xfId="18294" xr:uid="{1C79843C-6002-439E-8EE3-DDB7B2F5B750}"/>
    <cellStyle name="40% - Ênfase4 6 4" xfId="996" xr:uid="{7AD956B7-7A4C-4BCB-8417-F4DD4FA44C66}"/>
    <cellStyle name="40% - Ênfase4 6 4 2" xfId="5099" xr:uid="{DA8F2819-257B-47BB-87D1-F3E17C64A5BA}"/>
    <cellStyle name="40% - Ênfase4 6 4 2 2" xfId="13376" xr:uid="{DE71286A-C804-47E8-8900-77FFD2C0FF2A}"/>
    <cellStyle name="40% - Ênfase4 6 4 2 2 2" xfId="29856" xr:uid="{96FC84EC-E789-49BA-A238-2A319F71FC91}"/>
    <cellStyle name="40% - Ênfase4 6 4 2 3" xfId="21819" xr:uid="{C11E8E72-0EE9-40F1-8A8D-FDFD394D2304}"/>
    <cellStyle name="40% - Ênfase4 6 4 3" xfId="7124" xr:uid="{87F5D683-651B-4A1F-AE5A-F6277EAEAC37}"/>
    <cellStyle name="40% - Ênfase4 6 4 3 2" xfId="15401" xr:uid="{681D7C41-6485-4B5B-AFC4-841248721F10}"/>
    <cellStyle name="40% - Ênfase4 6 4 3 2 2" xfId="31856" xr:uid="{44A70FE0-FD26-4FAF-8AB5-1B5AC505D43B}"/>
    <cellStyle name="40% - Ênfase4 6 4 3 3" xfId="23819" xr:uid="{76655213-3987-46A8-A90E-C625D2EBC0B6}"/>
    <cellStyle name="40% - Ênfase4 6 4 4" xfId="3056" xr:uid="{03360BD7-DCAB-4E5C-B93D-E404844DB9A4}"/>
    <cellStyle name="40% - Ênfase4 6 4 4 2" xfId="11333" xr:uid="{4D2E805F-3BA9-4A6E-A01B-AEB3ECE859D6}"/>
    <cellStyle name="40% - Ênfase4 6 4 4 2 2" xfId="27844" xr:uid="{4F449EA2-3991-479C-9E28-13A27AB8C77E}"/>
    <cellStyle name="40% - Ênfase4 6 4 4 3" xfId="19807" xr:uid="{29BD85AF-FB66-4970-8B62-C6A69CA12166}"/>
    <cellStyle name="40% - Ênfase4 6 4 5" xfId="9285" xr:uid="{7B834F8B-0859-4D57-B008-0205E4A9170F}"/>
    <cellStyle name="40% - Ênfase4 6 4 5 2" xfId="25829" xr:uid="{F290E417-5591-4499-B321-85AEAFDF5D24}"/>
    <cellStyle name="40% - Ênfase4 6 4 6" xfId="17787" xr:uid="{A72F9A2D-0F0F-422D-A6B0-0AD06B72993D}"/>
    <cellStyle name="40% - Ênfase4 6 5" xfId="2046" xr:uid="{E4CC749D-5D7D-4605-B212-84A51BFF3FE2}"/>
    <cellStyle name="40% - Ênfase4 6 5 2" xfId="6132" xr:uid="{88509A66-286D-4A3D-A177-DA5F37561322}"/>
    <cellStyle name="40% - Ênfase4 6 5 2 2" xfId="14409" xr:uid="{6F977ADD-88EC-49C3-BE98-BFE9FEADFD92}"/>
    <cellStyle name="40% - Ênfase4 6 5 2 2 2" xfId="30864" xr:uid="{E1E11033-FFA3-41B2-8711-91732D49A99B}"/>
    <cellStyle name="40% - Ênfase4 6 5 2 3" xfId="22827" xr:uid="{A2625D57-7F1D-43EE-8DD9-7CC0693092A1}"/>
    <cellStyle name="40% - Ênfase4 6 5 3" xfId="8132" xr:uid="{2E1291A8-7183-4946-BFFB-67A1F89B3815}"/>
    <cellStyle name="40% - Ênfase4 6 5 3 2" xfId="16409" xr:uid="{4C9758B6-4B1E-47B8-831C-2EED2A96B60A}"/>
    <cellStyle name="40% - Ênfase4 6 5 3 2 2" xfId="32864" xr:uid="{35C8AC6B-CC27-4845-B316-EDDB796293EF}"/>
    <cellStyle name="40% - Ênfase4 6 5 3 3" xfId="24827" xr:uid="{66A62A8E-E5B6-4B6A-8C2A-BB1F4748D062}"/>
    <cellStyle name="40% - Ênfase4 6 5 4" xfId="4099" xr:uid="{C284A60D-9DC4-431D-9C27-5616679242F8}"/>
    <cellStyle name="40% - Ênfase4 6 5 4 2" xfId="12376" xr:uid="{C4FA24F0-8E54-41ED-AEAF-39901207C884}"/>
    <cellStyle name="40% - Ênfase4 6 5 4 2 2" xfId="28861" xr:uid="{CDF211B9-393F-4092-89E1-E66E2F82DF2B}"/>
    <cellStyle name="40% - Ênfase4 6 5 4 3" xfId="20824" xr:uid="{C84B1668-7C75-4A8E-962B-A5E2FC82DEBD}"/>
    <cellStyle name="40% - Ênfase4 6 5 5" xfId="10327" xr:uid="{61DA5763-CA50-4EF5-B0D6-7155B10DEE82}"/>
    <cellStyle name="40% - Ênfase4 6 5 5 2" xfId="26846" xr:uid="{F19908D6-3DA2-4706-841B-9E8EC3B2E696}"/>
    <cellStyle name="40% - Ênfase4 6 5 6" xfId="18808" xr:uid="{133AD90E-9087-42F9-A237-3853777AE9BF}"/>
    <cellStyle name="40% - Ênfase4 6 6" xfId="4596" xr:uid="{B9E8307D-F22C-4C00-BCBE-071E8CEFACF6}"/>
    <cellStyle name="40% - Ênfase4 6 6 2" xfId="12873" xr:uid="{62066C1F-3BC7-4ABE-AD97-1A823567EFEC}"/>
    <cellStyle name="40% - Ênfase4 6 6 2 2" xfId="29357" xr:uid="{0E9A3242-54CE-4F16-A493-B3B375EA852E}"/>
    <cellStyle name="40% - Ênfase4 6 6 3" xfId="21320" xr:uid="{0272EAA4-1AD4-4699-8430-17BA2686F7DA}"/>
    <cellStyle name="40% - Ênfase4 6 7" xfId="6626" xr:uid="{85E1474D-D596-4DC7-81BF-977013C8E638}"/>
    <cellStyle name="40% - Ênfase4 6 7 2" xfId="14903" xr:uid="{93497E5C-A84D-4770-80EE-93251218834B}"/>
    <cellStyle name="40% - Ênfase4 6 7 2 2" xfId="31358" xr:uid="{28A83331-11B8-4059-8EEE-AB8420F9271E}"/>
    <cellStyle name="40% - Ênfase4 6 7 3" xfId="23321" xr:uid="{CBEC9758-2CA0-44EB-8051-4EDF07C64438}"/>
    <cellStyle name="40% - Ênfase4 6 8" xfId="2549" xr:uid="{2DD57FBD-5D9B-443E-9182-3CD9CE7D325C}"/>
    <cellStyle name="40% - Ênfase4 6 8 2" xfId="10826" xr:uid="{DDD924FB-3E8C-4095-99D6-FE1C17EE2F11}"/>
    <cellStyle name="40% - Ênfase4 6 8 2 2" xfId="27342" xr:uid="{9F919C10-F1A1-47BC-B9F3-58AE6D3D08CB}"/>
    <cellStyle name="40% - Ênfase4 6 8 3" xfId="19305" xr:uid="{4D5E5C22-0478-43C6-BACC-77C9D93DB36F}"/>
    <cellStyle name="40% - Ênfase4 6 9" xfId="8779" xr:uid="{EA81E4D2-4EAD-46A8-A386-F4CE3A807BDA}"/>
    <cellStyle name="40% - Ênfase4 6 9 2" xfId="25327" xr:uid="{92AC6E1F-C177-4A3C-8118-03716766F3CF}"/>
    <cellStyle name="40% - Ênfase4 7" xfId="108" xr:uid="{C43493B8-60BF-420D-911E-358ECC8BBFF2}"/>
    <cellStyle name="40% - Ênfase4 7 10" xfId="16975" xr:uid="{A847117E-24BC-43AE-86FE-F86B993453D4}"/>
    <cellStyle name="40% - Ênfase4 7 2" xfId="307" xr:uid="{3A73DC29-35B7-4364-8620-3130849FAD11}"/>
    <cellStyle name="40% - Ênfase4 7 2 2" xfId="1393" xr:uid="{81AFDE3D-70D6-44A1-93C0-2B2EAF67E5A4}"/>
    <cellStyle name="40% - Ênfase4 7 2 2 2" xfId="5483" xr:uid="{0FA8BAE3-7601-4E42-953F-9C9F2F0824FF}"/>
    <cellStyle name="40% - Ênfase4 7 2 2 2 2" xfId="13760" xr:uid="{B587227E-F2C3-45BD-9E1B-7407BC590AC1}"/>
    <cellStyle name="40% - Ênfase4 7 2 2 2 2 2" xfId="30240" xr:uid="{C853CBEF-2CA0-450F-A9F9-EB02731E086A}"/>
    <cellStyle name="40% - Ênfase4 7 2 2 2 3" xfId="22203" xr:uid="{754EADC8-600F-42E4-AFA2-781207BA59E1}"/>
    <cellStyle name="40% - Ênfase4 7 2 2 3" xfId="7508" xr:uid="{34DFBED6-A524-431A-934F-D2A6B04A0E60}"/>
    <cellStyle name="40% - Ênfase4 7 2 2 3 2" xfId="15785" xr:uid="{1605EBC0-A55D-434E-A13A-37561F493B96}"/>
    <cellStyle name="40% - Ênfase4 7 2 2 3 2 2" xfId="32240" xr:uid="{0C4FC3F9-E453-4869-9EE3-E4CE594BEF04}"/>
    <cellStyle name="40% - Ênfase4 7 2 2 3 3" xfId="24203" xr:uid="{F09D9586-EACA-4302-AE81-46223367539D}"/>
    <cellStyle name="40% - Ênfase4 7 2 2 4" xfId="3449" xr:uid="{8F352D5D-8E7B-42A0-A90C-3B3C087CF62B}"/>
    <cellStyle name="40% - Ênfase4 7 2 2 4 2" xfId="11726" xr:uid="{3B38A243-8EDA-4C65-8403-137778927371}"/>
    <cellStyle name="40% - Ênfase4 7 2 2 4 2 2" xfId="28236" xr:uid="{82D9FF1E-FA80-4196-A119-3BF002F6C607}"/>
    <cellStyle name="40% - Ênfase4 7 2 2 4 3" xfId="20199" xr:uid="{8587E9C2-A4B5-4BA0-956F-183658B7CDC3}"/>
    <cellStyle name="40% - Ênfase4 7 2 2 5" xfId="9677" xr:uid="{3810E39A-3DC6-4D21-92C5-4CCE73EB1987}"/>
    <cellStyle name="40% - Ênfase4 7 2 2 5 2" xfId="26221" xr:uid="{4AD46707-D1CE-4C10-AB57-08ECFBEA8507}"/>
    <cellStyle name="40% - Ênfase4 7 2 2 6" xfId="18182" xr:uid="{BBF59AA7-EBE5-477A-84CB-6C3CAD2B79B6}"/>
    <cellStyle name="40% - Ênfase4 7 2 3" xfId="884" xr:uid="{17B8EA83-B3FA-4377-A03A-8DC7FA2E4C86}"/>
    <cellStyle name="40% - Ênfase4 7 2 3 2" xfId="4987" xr:uid="{5ECFAD0B-ABF8-451B-9B7F-B54CB2B48CFE}"/>
    <cellStyle name="40% - Ênfase4 7 2 3 2 2" xfId="13264" xr:uid="{31946700-1A16-4FE1-A894-8FAC031C8C16}"/>
    <cellStyle name="40% - Ênfase4 7 2 3 2 2 2" xfId="29744" xr:uid="{FA3F0F66-3C8E-4095-9E47-D511FF7121F4}"/>
    <cellStyle name="40% - Ênfase4 7 2 3 2 3" xfId="21707" xr:uid="{89378278-9464-4EB4-86CC-0CB06A0BE66D}"/>
    <cellStyle name="40% - Ênfase4 7 2 3 3" xfId="7012" xr:uid="{DE5518D8-58E9-4D0A-A774-E8B591A99DA0}"/>
    <cellStyle name="40% - Ênfase4 7 2 3 3 2" xfId="15289" xr:uid="{4DD2667B-7FB5-4119-8672-7429D8576586}"/>
    <cellStyle name="40% - Ênfase4 7 2 3 3 2 2" xfId="31744" xr:uid="{8A1D20EC-89F3-45CC-AE98-09CD91B34E9E}"/>
    <cellStyle name="40% - Ênfase4 7 2 3 3 3" xfId="23707" xr:uid="{5C4F0E43-74DB-4493-862F-32E4AD7DE6A4}"/>
    <cellStyle name="40% - Ênfase4 7 2 3 4" xfId="2944" xr:uid="{3B063900-5D4E-4D30-ACE1-D7D0737AE83C}"/>
    <cellStyle name="40% - Ênfase4 7 2 3 4 2" xfId="11221" xr:uid="{D1C127F3-C349-429A-85C4-025C18465064}"/>
    <cellStyle name="40% - Ênfase4 7 2 3 4 2 2" xfId="27732" xr:uid="{0112754D-5793-462D-AD76-29B4153C4835}"/>
    <cellStyle name="40% - Ênfase4 7 2 3 4 3" xfId="19695" xr:uid="{F2E4AF7D-E5C0-4757-AA67-FA5844F9BF83}"/>
    <cellStyle name="40% - Ênfase4 7 2 3 5" xfId="9173" xr:uid="{722C1812-6895-42B7-BF86-951A8304F827}"/>
    <cellStyle name="40% - Ênfase4 7 2 3 5 2" xfId="25717" xr:uid="{E13D1EC0-339C-41DD-8936-877E85E21A6D}"/>
    <cellStyle name="40% - Ênfase4 7 2 3 6" xfId="17675" xr:uid="{0D1E77A7-3116-4740-B869-10B16E668343}"/>
    <cellStyle name="40% - Ênfase4 7 2 4" xfId="1934" xr:uid="{315163B3-EB67-4542-B06F-4931C42AAAA2}"/>
    <cellStyle name="40% - Ênfase4 7 2 4 2" xfId="6020" xr:uid="{0CDC9C81-460F-4DFD-90CE-2F4F2FDD50B8}"/>
    <cellStyle name="40% - Ênfase4 7 2 4 2 2" xfId="14297" xr:uid="{181CC413-ECD8-448A-8AF5-01DB826E52C0}"/>
    <cellStyle name="40% - Ênfase4 7 2 4 2 2 2" xfId="30752" xr:uid="{63C8241C-7C69-4DD5-830D-504417C817AD}"/>
    <cellStyle name="40% - Ênfase4 7 2 4 2 3" xfId="22715" xr:uid="{3A67AB7E-A143-4C8E-8F1C-BB09A9BC7950}"/>
    <cellStyle name="40% - Ênfase4 7 2 4 3" xfId="8020" xr:uid="{1718251C-D318-4F65-9F2C-D3D65C239692}"/>
    <cellStyle name="40% - Ênfase4 7 2 4 3 2" xfId="16297" xr:uid="{9DD624D5-925A-4067-B3B6-3A789F0CD9DC}"/>
    <cellStyle name="40% - Ênfase4 7 2 4 3 2 2" xfId="32752" xr:uid="{E8E87D9B-D375-46FE-8F76-50B8D0F516F6}"/>
    <cellStyle name="40% - Ênfase4 7 2 4 3 3" xfId="24715" xr:uid="{CADA82C2-D65C-49DF-8349-81D735EFB367}"/>
    <cellStyle name="40% - Ênfase4 7 2 4 4" xfId="3987" xr:uid="{AE2F73F6-8E5B-4AB7-A6AC-B2C631AA1C45}"/>
    <cellStyle name="40% - Ênfase4 7 2 4 4 2" xfId="12264" xr:uid="{978A415A-0884-4D7A-B5C9-889CD8618907}"/>
    <cellStyle name="40% - Ênfase4 7 2 4 4 2 2" xfId="28749" xr:uid="{3895CB99-7A3E-4566-89CF-5D01AE7A0731}"/>
    <cellStyle name="40% - Ênfase4 7 2 4 4 3" xfId="20712" xr:uid="{B42B40A9-8F0E-4F87-8DC5-B3F7D86B1C07}"/>
    <cellStyle name="40% - Ênfase4 7 2 4 5" xfId="10215" xr:uid="{9F5DEE5B-84DF-40AF-9C70-B220740F4DEE}"/>
    <cellStyle name="40% - Ênfase4 7 2 4 5 2" xfId="26734" xr:uid="{E1DE0EC3-EC1E-48CE-A1F1-69B4550BD0B2}"/>
    <cellStyle name="40% - Ênfase4 7 2 4 6" xfId="18696" xr:uid="{6F28E619-D120-4911-A3DD-BF27607A66C8}"/>
    <cellStyle name="40% - Ênfase4 7 2 5" xfId="4483" xr:uid="{51F0A95F-B643-4CF4-85AA-4EDBB891B08F}"/>
    <cellStyle name="40% - Ênfase4 7 2 5 2" xfId="12760" xr:uid="{C685E03E-8433-4BFF-AF1C-136D0C3DD6FB}"/>
    <cellStyle name="40% - Ênfase4 7 2 5 2 2" xfId="29245" xr:uid="{9EBF3D81-1872-408A-906C-4B0CD507BC6A}"/>
    <cellStyle name="40% - Ênfase4 7 2 5 3" xfId="21208" xr:uid="{BE70F9B9-6076-4AC7-9963-B49BA6151EA7}"/>
    <cellStyle name="40% - Ênfase4 7 2 6" xfId="6514" xr:uid="{A68C72A0-8B70-4448-909D-D159207399F5}"/>
    <cellStyle name="40% - Ênfase4 7 2 6 2" xfId="14791" xr:uid="{4731DFF9-3EBC-4C4B-9812-906595401E22}"/>
    <cellStyle name="40% - Ênfase4 7 2 6 2 2" xfId="31246" xr:uid="{DA993045-16AC-4A2F-ACE3-0EF1E907C4E0}"/>
    <cellStyle name="40% - Ênfase4 7 2 6 3" xfId="23209" xr:uid="{435B0A05-8038-49B3-9FE8-71755E4E0910}"/>
    <cellStyle name="40% - Ênfase4 7 2 7" xfId="2435" xr:uid="{4CFD171C-F10A-4F7E-AB2D-EF4E2A2374A0}"/>
    <cellStyle name="40% - Ênfase4 7 2 7 2" xfId="10712" xr:uid="{F09EC460-BA0F-4828-8ED1-5E7DEB20A10E}"/>
    <cellStyle name="40% - Ênfase4 7 2 7 2 2" xfId="27230" xr:uid="{773A0D20-3D07-44B6-B622-69651655D442}"/>
    <cellStyle name="40% - Ênfase4 7 2 7 3" xfId="19193" xr:uid="{967A3EAE-1477-4738-843B-A31ACE4DE0A6}"/>
    <cellStyle name="40% - Ênfase4 7 2 8" xfId="8666" xr:uid="{570CBCBD-7BFD-4D7B-8212-3511FA325CDF}"/>
    <cellStyle name="40% - Ênfase4 7 2 8 2" xfId="25215" xr:uid="{AC35A911-291B-4612-ADEA-C0F283FEDD10}"/>
    <cellStyle name="40% - Ênfase4 7 2 9" xfId="17165" xr:uid="{03CF33AB-54A2-4382-B71A-8E63723B1FE7}"/>
    <cellStyle name="40% - Ênfase4 7 3" xfId="1204" xr:uid="{7F9953F4-A4FC-4476-B78F-D6439F1AE6FF}"/>
    <cellStyle name="40% - Ênfase4 7 3 2" xfId="5295" xr:uid="{C0276543-7CEE-4D37-9AC1-3FBC6960B8DB}"/>
    <cellStyle name="40% - Ênfase4 7 3 2 2" xfId="13572" xr:uid="{8A46FEC3-9FB7-4DF0-A389-0911C16D2933}"/>
    <cellStyle name="40% - Ênfase4 7 3 2 2 2" xfId="30052" xr:uid="{17000DD3-46F2-4026-A65C-309033E2F0D1}"/>
    <cellStyle name="40% - Ênfase4 7 3 2 3" xfId="22015" xr:uid="{094B0B74-8575-44CF-BFFC-023AEBB02C97}"/>
    <cellStyle name="40% - Ênfase4 7 3 3" xfId="7320" xr:uid="{17AC5D33-C67B-43B5-BA97-0BCDAE1F19CC}"/>
    <cellStyle name="40% - Ênfase4 7 3 3 2" xfId="15597" xr:uid="{C688A2C8-F8DA-49E3-840E-90D26F9555BB}"/>
    <cellStyle name="40% - Ênfase4 7 3 3 2 2" xfId="32052" xr:uid="{3A7D36F6-3720-48EA-A49D-9D2049B98B2E}"/>
    <cellStyle name="40% - Ênfase4 7 3 3 3" xfId="24015" xr:uid="{0F7DA4CF-1FF3-4A2C-B853-D7B7BA6F8438}"/>
    <cellStyle name="40% - Ênfase4 7 3 4" xfId="3260" xr:uid="{B43B5B2F-491D-4BC6-9612-4508D77DF842}"/>
    <cellStyle name="40% - Ênfase4 7 3 4 2" xfId="11537" xr:uid="{F02E4F69-6DC9-435F-A951-C3BE4633C5AD}"/>
    <cellStyle name="40% - Ênfase4 7 3 4 2 2" xfId="28047" xr:uid="{E21D4AE6-1E1D-42DB-8881-B09518897CF9}"/>
    <cellStyle name="40% - Ênfase4 7 3 4 3" xfId="20010" xr:uid="{7A19E3C1-6FF7-4BF4-8E3F-7FF69E223AD8}"/>
    <cellStyle name="40% - Ênfase4 7 3 5" xfId="9488" xr:uid="{AF8DB1BE-E69A-4425-8482-E12247FADA5D}"/>
    <cellStyle name="40% - Ênfase4 7 3 5 2" xfId="26032" xr:uid="{FF832A79-8DDC-4949-9EEB-B8E9FFB11986}"/>
    <cellStyle name="40% - Ênfase4 7 3 6" xfId="17993" xr:uid="{28FD9941-EFC2-4CF3-A871-5C92E5708379}"/>
    <cellStyle name="40% - Ênfase4 7 4" xfId="694" xr:uid="{5343DE06-D9F8-492C-B0D7-44BC809AC81F}"/>
    <cellStyle name="40% - Ênfase4 7 4 2" xfId="4799" xr:uid="{354B22F0-0069-43B8-98F3-3FB354E8B752}"/>
    <cellStyle name="40% - Ênfase4 7 4 2 2" xfId="13076" xr:uid="{2ECFE4E4-A71F-4BF5-847E-2A69745F8C91}"/>
    <cellStyle name="40% - Ênfase4 7 4 2 2 2" xfId="29556" xr:uid="{189B9145-EE48-4F24-A08D-09F755A2236E}"/>
    <cellStyle name="40% - Ênfase4 7 4 2 3" xfId="21519" xr:uid="{569B7B48-3064-498B-99F2-1F9F5B3F6F0E}"/>
    <cellStyle name="40% - Ênfase4 7 4 3" xfId="6824" xr:uid="{FFA293F0-97A0-40D3-9723-E4B7CCF6DEEC}"/>
    <cellStyle name="40% - Ênfase4 7 4 3 2" xfId="15101" xr:uid="{005E0F21-B09C-4147-AFFA-ACE8F3476400}"/>
    <cellStyle name="40% - Ênfase4 7 4 3 2 2" xfId="31556" xr:uid="{871EE41E-3276-4520-BDAE-0E348A0621D7}"/>
    <cellStyle name="40% - Ênfase4 7 4 3 3" xfId="23519" xr:uid="{9138105D-BC2C-4809-AC92-E113943EB701}"/>
    <cellStyle name="40% - Ênfase4 7 4 4" xfId="2754" xr:uid="{3070AEEC-EBD4-4DF5-ABAF-A3CD76BBFA09}"/>
    <cellStyle name="40% - Ênfase4 7 4 4 2" xfId="11031" xr:uid="{0BD2FC5D-6EFB-48E6-A9B9-9D8D67AE087E}"/>
    <cellStyle name="40% - Ênfase4 7 4 4 2 2" xfId="27542" xr:uid="{83DD4DE8-8C75-40AE-936E-59334FEA2C12}"/>
    <cellStyle name="40% - Ênfase4 7 4 4 3" xfId="19505" xr:uid="{662CE17E-63A6-4844-8C12-66F4D5BD57E6}"/>
    <cellStyle name="40% - Ênfase4 7 4 5" xfId="8983" xr:uid="{00A0C87D-08D2-4DEA-83FC-62D7DE6BE736}"/>
    <cellStyle name="40% - Ênfase4 7 4 5 2" xfId="25527" xr:uid="{21159A77-1B94-4124-8D0E-3BC628F91D7E}"/>
    <cellStyle name="40% - Ênfase4 7 4 6" xfId="17485" xr:uid="{17A190A5-F703-41FF-AF82-04546ECA5E39}"/>
    <cellStyle name="40% - Ênfase4 7 5" xfId="1745" xr:uid="{2D1B3E0E-593F-4772-8874-0B399B72545D}"/>
    <cellStyle name="40% - Ênfase4 7 5 2" xfId="5832" xr:uid="{0CDC71E6-6215-4DDF-9E1E-1F8E5D5098BC}"/>
    <cellStyle name="40% - Ênfase4 7 5 2 2" xfId="14109" xr:uid="{75740B26-26B9-42D1-B343-D7C63F897180}"/>
    <cellStyle name="40% - Ênfase4 7 5 2 2 2" xfId="30564" xr:uid="{B306FD51-D799-438D-B91D-D3F60F605682}"/>
    <cellStyle name="40% - Ênfase4 7 5 2 3" xfId="22527" xr:uid="{106CED6C-3436-432D-B5AC-3D89E9D91D3A}"/>
    <cellStyle name="40% - Ênfase4 7 5 3" xfId="7832" xr:uid="{A38B4C4A-F38D-48D8-A71A-24EB225DEAD0}"/>
    <cellStyle name="40% - Ênfase4 7 5 3 2" xfId="16109" xr:uid="{E4DFE92B-3D40-45A2-85B3-E861336A5139}"/>
    <cellStyle name="40% - Ênfase4 7 5 3 2 2" xfId="32564" xr:uid="{91646FC1-04A4-4DE8-8B72-9795F1010003}"/>
    <cellStyle name="40% - Ênfase4 7 5 3 3" xfId="24527" xr:uid="{77FEA93A-B628-461C-B58D-3326EBD206E9}"/>
    <cellStyle name="40% - Ênfase4 7 5 4" xfId="3798" xr:uid="{95B8C1FA-8C2C-4953-BD47-3B4482E9708A}"/>
    <cellStyle name="40% - Ênfase4 7 5 4 2" xfId="12075" xr:uid="{C8E87A47-A73B-4648-BED9-76D9FB052EF9}"/>
    <cellStyle name="40% - Ênfase4 7 5 4 2 2" xfId="28560" xr:uid="{4FD88592-0122-45E6-B05C-BAD1980A6F74}"/>
    <cellStyle name="40% - Ênfase4 7 5 4 3" xfId="20523" xr:uid="{1DC2B033-5667-46BC-97B9-EFFABBD7D3FF}"/>
    <cellStyle name="40% - Ênfase4 7 5 5" xfId="10026" xr:uid="{B5B3FE3E-D31E-4DB0-8E64-D5466687023B}"/>
    <cellStyle name="40% - Ênfase4 7 5 5 2" xfId="26545" xr:uid="{49C69842-64B8-4C6B-AA35-E621292AA828}"/>
    <cellStyle name="40% - Ênfase4 7 5 6" xfId="18507" xr:uid="{B2C5D09D-0D11-467D-98FE-140CDE9B75DD}"/>
    <cellStyle name="40% - Ênfase4 7 6" xfId="4295" xr:uid="{EE84BDD2-BBC4-4279-BEBB-AD8B810D2C67}"/>
    <cellStyle name="40% - Ênfase4 7 6 2" xfId="12572" xr:uid="{BEEA0EA8-9238-492D-A7BE-3814028EAC08}"/>
    <cellStyle name="40% - Ênfase4 7 6 2 2" xfId="29057" xr:uid="{74ED79A2-2A5F-499B-A718-D000213A8752}"/>
    <cellStyle name="40% - Ênfase4 7 6 3" xfId="21020" xr:uid="{D02A40BE-2DC2-4150-BC30-90297DF4C22F}"/>
    <cellStyle name="40% - Ênfase4 7 7" xfId="6326" xr:uid="{3FA8099D-82AD-49D8-B6BE-B53F4FAB6E63}"/>
    <cellStyle name="40% - Ênfase4 7 7 2" xfId="14603" xr:uid="{0217052B-0B9D-4131-AFF5-24616BE66E27}"/>
    <cellStyle name="40% - Ênfase4 7 7 2 2" xfId="31058" xr:uid="{C61A246E-2738-4FAC-967B-82941598BC17}"/>
    <cellStyle name="40% - Ênfase4 7 7 3" xfId="23021" xr:uid="{03158514-0DAF-4861-822C-6DEA968DED09}"/>
    <cellStyle name="40% - Ênfase4 7 8" xfId="2246" xr:uid="{57A4E398-4B80-49E3-9EBC-4077B0C506D1}"/>
    <cellStyle name="40% - Ênfase4 7 8 2" xfId="10523" xr:uid="{3D50CDDA-71A1-4A4C-9D69-F7D319895DD1}"/>
    <cellStyle name="40% - Ênfase4 7 8 2 2" xfId="27041" xr:uid="{D4857B2F-F5C7-43A6-AE6D-3C29A156D10C}"/>
    <cellStyle name="40% - Ênfase4 7 8 3" xfId="19004" xr:uid="{82C082FE-A344-4A83-8B3D-3520A2BD0FD6}"/>
    <cellStyle name="40% - Ênfase4 7 9" xfId="8477" xr:uid="{342E4B7D-4741-456F-BB7C-B9044D83C739}"/>
    <cellStyle name="40% - Ênfase4 7 9 2" xfId="25026" xr:uid="{D11B2583-9319-4E53-9341-F2A62F5EF392}"/>
    <cellStyle name="40% - Ênfase4 8" xfId="438" xr:uid="{85EF4B23-A0D4-49BA-9608-234A8CA64AE2}"/>
    <cellStyle name="40% - Ênfase4 8 10" xfId="17279" xr:uid="{EE8259D5-930C-4302-8B5D-EE54EF1546AA}"/>
    <cellStyle name="40% - Ênfase4 8 2" xfId="439" xr:uid="{2D6D8295-0C06-43C3-8F6C-617B1A7011CD}"/>
    <cellStyle name="40% - Ênfase4 8 2 2" xfId="1509" xr:uid="{5207667A-37A7-426E-9382-86245D760EC4}"/>
    <cellStyle name="40% - Ênfase4 8 2 2 2" xfId="5599" xr:uid="{0BF0C31C-8813-4A8F-8479-7C4D7429CA44}"/>
    <cellStyle name="40% - Ênfase4 8 2 2 2 2" xfId="13876" xr:uid="{BB603CBE-1B75-4C7A-B1A9-0B2EAB503642}"/>
    <cellStyle name="40% - Ênfase4 8 2 2 2 2 2" xfId="30355" xr:uid="{DCB3E4AE-5C86-4B10-A29C-325641E47C40}"/>
    <cellStyle name="40% - Ênfase4 8 2 2 2 3" xfId="22318" xr:uid="{B1D224B6-C1E1-4B7F-8345-D071713514C3}"/>
    <cellStyle name="40% - Ênfase4 8 2 2 3" xfId="7623" xr:uid="{849BD90C-0118-4BB5-88A1-A528F52D234C}"/>
    <cellStyle name="40% - Ênfase4 8 2 2 3 2" xfId="15900" xr:uid="{30678E89-E17C-4341-8599-5B6216BA0C33}"/>
    <cellStyle name="40% - Ênfase4 8 2 2 3 2 2" xfId="32355" xr:uid="{2F6E96CB-6ACC-4B13-9616-66CF2561E36E}"/>
    <cellStyle name="40% - Ênfase4 8 2 2 3 3" xfId="24318" xr:uid="{B7C537F6-1069-4BA9-B3FB-9640DF48A809}"/>
    <cellStyle name="40% - Ênfase4 8 2 2 4" xfId="3565" xr:uid="{EAA0B195-C03A-4E01-901F-9A1A7742DC94}"/>
    <cellStyle name="40% - Ênfase4 8 2 2 4 2" xfId="11842" xr:uid="{8E5C2C10-806B-4E7C-B4F6-E06AE0909F9E}"/>
    <cellStyle name="40% - Ênfase4 8 2 2 4 2 2" xfId="28351" xr:uid="{B4DE9C4E-104C-4DD4-A05E-50D08A5DED00}"/>
    <cellStyle name="40% - Ênfase4 8 2 2 4 3" xfId="20314" xr:uid="{8556B51F-E89B-4B6E-9E04-63AD1BCE060E}"/>
    <cellStyle name="40% - Ênfase4 8 2 2 5" xfId="9793" xr:uid="{BF0A761E-3091-4B89-8787-DBBA9510AA24}"/>
    <cellStyle name="40% - Ênfase4 8 2 2 5 2" xfId="26336" xr:uid="{5C65B7CD-8655-4E90-B50D-2686EE0CFD13}"/>
    <cellStyle name="40% - Ênfase4 8 2 2 6" xfId="18297" xr:uid="{8A66EAA3-0712-49CE-B98A-23AD413B1338}"/>
    <cellStyle name="40% - Ênfase4 8 2 3" xfId="999" xr:uid="{A40464B0-7A77-45F1-888E-C117195B0780}"/>
    <cellStyle name="40% - Ênfase4 8 2 3 2" xfId="5102" xr:uid="{D00ED71B-B091-4B1C-A18C-8EB7D79A076A}"/>
    <cellStyle name="40% - Ênfase4 8 2 3 2 2" xfId="13379" xr:uid="{BE6A53AF-8777-4322-AC48-68BE6FEF90A9}"/>
    <cellStyle name="40% - Ênfase4 8 2 3 2 2 2" xfId="29859" xr:uid="{A4A99CF9-41CD-4F1A-B8F9-E9B0BC9F2EBD}"/>
    <cellStyle name="40% - Ênfase4 8 2 3 2 3" xfId="21822" xr:uid="{0DA8C091-8490-4FF7-AB26-1632EFE6541B}"/>
    <cellStyle name="40% - Ênfase4 8 2 3 3" xfId="7127" xr:uid="{9193871D-8BD5-45CB-B37E-78DA0EDE2EFF}"/>
    <cellStyle name="40% - Ênfase4 8 2 3 3 2" xfId="15404" xr:uid="{D3ED806D-B7D5-466A-AF19-57F4FB83C46A}"/>
    <cellStyle name="40% - Ênfase4 8 2 3 3 2 2" xfId="31859" xr:uid="{FCF90619-35F6-49D3-AC7D-5FF8E3B6478E}"/>
    <cellStyle name="40% - Ênfase4 8 2 3 3 3" xfId="23822" xr:uid="{57ED9019-32DB-40A7-8C53-12DA598DB5BE}"/>
    <cellStyle name="40% - Ênfase4 8 2 3 4" xfId="3059" xr:uid="{F8DE9FC6-8179-44DB-956B-82054D5111F8}"/>
    <cellStyle name="40% - Ênfase4 8 2 3 4 2" xfId="11336" xr:uid="{424A80BB-21BC-4122-9BE1-F5E92785770A}"/>
    <cellStyle name="40% - Ênfase4 8 2 3 4 2 2" xfId="27847" xr:uid="{6BD00735-D0A3-45A5-BD6B-AF45CDE74A50}"/>
    <cellStyle name="40% - Ênfase4 8 2 3 4 3" xfId="19810" xr:uid="{A27A1450-A6DF-4D85-9122-2555BA14CBD5}"/>
    <cellStyle name="40% - Ênfase4 8 2 3 5" xfId="9288" xr:uid="{70E6CE4F-FEB6-4883-A777-D7A9F14D8978}"/>
    <cellStyle name="40% - Ênfase4 8 2 3 5 2" xfId="25832" xr:uid="{54CC1CB7-D552-474A-8375-908A0955CF7D}"/>
    <cellStyle name="40% - Ênfase4 8 2 3 6" xfId="17790" xr:uid="{A23FCB2E-F4F5-4E54-B0DF-5E463B1F9486}"/>
    <cellStyle name="40% - Ênfase4 8 2 4" xfId="2049" xr:uid="{0F7FCD70-5CD8-45C1-AE4E-ADC30375D8D1}"/>
    <cellStyle name="40% - Ênfase4 8 2 4 2" xfId="6135" xr:uid="{CCB6DA0E-188E-4F74-83DE-36B201292456}"/>
    <cellStyle name="40% - Ênfase4 8 2 4 2 2" xfId="14412" xr:uid="{72B83ABA-5919-4389-AE0C-E0A62E92D38D}"/>
    <cellStyle name="40% - Ênfase4 8 2 4 2 2 2" xfId="30867" xr:uid="{5EF67C79-95DF-41FE-9B8C-FC29CF38C55A}"/>
    <cellStyle name="40% - Ênfase4 8 2 4 2 3" xfId="22830" xr:uid="{D193634A-51A8-4DEB-A511-B84336DBB9F8}"/>
    <cellStyle name="40% - Ênfase4 8 2 4 3" xfId="8135" xr:uid="{B0740BE7-22C5-44BB-B837-3D5D70FF0507}"/>
    <cellStyle name="40% - Ênfase4 8 2 4 3 2" xfId="16412" xr:uid="{F3482204-F8B2-43DE-95AC-8F0752A20AB2}"/>
    <cellStyle name="40% - Ênfase4 8 2 4 3 2 2" xfId="32867" xr:uid="{B2655DD5-47E3-4C1A-A705-3C1604C8E3C7}"/>
    <cellStyle name="40% - Ênfase4 8 2 4 3 3" xfId="24830" xr:uid="{A019B05B-35E9-4C53-B7CD-A38677F4A043}"/>
    <cellStyle name="40% - Ênfase4 8 2 4 4" xfId="4102" xr:uid="{2713E070-7D1D-4F0D-9327-DD4125DA6EE7}"/>
    <cellStyle name="40% - Ênfase4 8 2 4 4 2" xfId="12379" xr:uid="{BF204090-F584-405F-9DE1-AAC5C8D38CE7}"/>
    <cellStyle name="40% - Ênfase4 8 2 4 4 2 2" xfId="28864" xr:uid="{33D826E8-7C15-41C8-B01F-AD5FCA7620DF}"/>
    <cellStyle name="40% - Ênfase4 8 2 4 4 3" xfId="20827" xr:uid="{9B61E9B2-5CDD-4ED9-A0CF-21E71EC55BB0}"/>
    <cellStyle name="40% - Ênfase4 8 2 4 5" xfId="10330" xr:uid="{3064624F-EDDD-4CA2-87B6-3E8914DE155B}"/>
    <cellStyle name="40% - Ênfase4 8 2 4 5 2" xfId="26849" xr:uid="{0C47D16D-115C-45A5-B98A-1875BFA8893C}"/>
    <cellStyle name="40% - Ênfase4 8 2 4 6" xfId="18811" xr:uid="{04830E7C-0444-43E5-8365-FCE7FBAEF017}"/>
    <cellStyle name="40% - Ênfase4 8 2 5" xfId="4599" xr:uid="{840DCD71-9948-4BF0-AA30-95E154BBD3F7}"/>
    <cellStyle name="40% - Ênfase4 8 2 5 2" xfId="12876" xr:uid="{04D86D26-C18F-416D-B403-D18F044141D5}"/>
    <cellStyle name="40% - Ênfase4 8 2 5 2 2" xfId="29360" xr:uid="{DFE86547-90B1-4FCA-A04E-AE1E494ADD11}"/>
    <cellStyle name="40% - Ênfase4 8 2 5 3" xfId="21323" xr:uid="{F6AC814F-8CA3-49C5-80A7-322FD75B50EA}"/>
    <cellStyle name="40% - Ênfase4 8 2 6" xfId="6629" xr:uid="{D4819B18-1F49-40B2-AD4E-53E98A1C1A6E}"/>
    <cellStyle name="40% - Ênfase4 8 2 6 2" xfId="14906" xr:uid="{32A7CBD9-6236-4330-90D5-765A7673BB79}"/>
    <cellStyle name="40% - Ênfase4 8 2 6 2 2" xfId="31361" xr:uid="{89569C02-7170-4CDF-8092-3C6AA9DB0E19}"/>
    <cellStyle name="40% - Ênfase4 8 2 6 3" xfId="23324" xr:uid="{E68062A2-573F-4951-8D92-6DBE0D5EC627}"/>
    <cellStyle name="40% - Ênfase4 8 2 7" xfId="2552" xr:uid="{AAEF9B5D-9EF8-4F52-8851-774F72B7FD3F}"/>
    <cellStyle name="40% - Ênfase4 8 2 7 2" xfId="10829" xr:uid="{AAE59007-07B4-4C53-8AA1-DC64313CBBB1}"/>
    <cellStyle name="40% - Ênfase4 8 2 7 2 2" xfId="27345" xr:uid="{13552DFF-46FF-4078-A286-CAF2A14B5656}"/>
    <cellStyle name="40% - Ênfase4 8 2 7 3" xfId="19308" xr:uid="{2B03C0C3-5BEB-449E-BD13-503B6B58FF15}"/>
    <cellStyle name="40% - Ênfase4 8 2 8" xfId="8782" xr:uid="{EDB17B5F-DD73-4655-9350-C04AC5E741A2}"/>
    <cellStyle name="40% - Ênfase4 8 2 8 2" xfId="25330" xr:uid="{B8750D85-50CE-471C-B3EF-38FF51033C84}"/>
    <cellStyle name="40% - Ênfase4 8 2 9" xfId="17280" xr:uid="{CC4A1587-0CDF-4025-AA59-32F4BC4035D6}"/>
    <cellStyle name="40% - Ênfase4 8 3" xfId="1508" xr:uid="{7614B8C1-0A21-4F1D-8803-8628977B7B39}"/>
    <cellStyle name="40% - Ênfase4 8 3 2" xfId="5598" xr:uid="{717475F8-9E64-4BD3-9ED8-A0D9E53D7AAA}"/>
    <cellStyle name="40% - Ênfase4 8 3 2 2" xfId="13875" xr:uid="{A24CA1A7-4FCD-4DC4-893D-C76360F781D9}"/>
    <cellStyle name="40% - Ênfase4 8 3 2 2 2" xfId="30354" xr:uid="{465DE40D-03B4-41A4-93D8-B3A873927F05}"/>
    <cellStyle name="40% - Ênfase4 8 3 2 3" xfId="22317" xr:uid="{72F0F1B6-1753-43FD-9D45-E75B6058521F}"/>
    <cellStyle name="40% - Ênfase4 8 3 3" xfId="7622" xr:uid="{2C6DEDFD-13E9-42ED-B49C-BAC21931A3F9}"/>
    <cellStyle name="40% - Ênfase4 8 3 3 2" xfId="15899" xr:uid="{49A2AEC0-872E-4C8C-A42E-F0D4EAFBA13B}"/>
    <cellStyle name="40% - Ênfase4 8 3 3 2 2" xfId="32354" xr:uid="{D12021CD-085A-42A8-AFEF-31745092E820}"/>
    <cellStyle name="40% - Ênfase4 8 3 3 3" xfId="24317" xr:uid="{67A48B52-FC96-4CC0-B506-D73461C08222}"/>
    <cellStyle name="40% - Ênfase4 8 3 4" xfId="3564" xr:uid="{FB4575D7-4CCE-4044-B16F-F0CF5CA5D066}"/>
    <cellStyle name="40% - Ênfase4 8 3 4 2" xfId="11841" xr:uid="{803D6DB5-6F0E-4C66-8162-FF62B9F2D02F}"/>
    <cellStyle name="40% - Ênfase4 8 3 4 2 2" xfId="28350" xr:uid="{97C4B1CC-7E06-451E-8A9D-3DEBC2BF9CCB}"/>
    <cellStyle name="40% - Ênfase4 8 3 4 3" xfId="20313" xr:uid="{A90140E5-1FDA-4511-AA5C-7D3330E2C4EB}"/>
    <cellStyle name="40% - Ênfase4 8 3 5" xfId="9792" xr:uid="{CACB231B-C287-4C32-81CA-B1626EE4693B}"/>
    <cellStyle name="40% - Ênfase4 8 3 5 2" xfId="26335" xr:uid="{22C1DD7F-B552-4F24-8582-F5B0FBFA5562}"/>
    <cellStyle name="40% - Ênfase4 8 3 6" xfId="18296" xr:uid="{E3062A01-9B6F-4031-9F4B-5CB823E43B51}"/>
    <cellStyle name="40% - Ênfase4 8 4" xfId="998" xr:uid="{D084B9D2-2E29-4A53-A7D8-55ABDB8D39B3}"/>
    <cellStyle name="40% - Ênfase4 8 4 2" xfId="5101" xr:uid="{30BA1A10-B8B4-4897-B9FD-1FE7DAAE2C83}"/>
    <cellStyle name="40% - Ênfase4 8 4 2 2" xfId="13378" xr:uid="{751308AA-27C9-4D27-BFA9-562B0481D0A6}"/>
    <cellStyle name="40% - Ênfase4 8 4 2 2 2" xfId="29858" xr:uid="{5C8F1388-9DF4-4740-A190-4D77EDBE258D}"/>
    <cellStyle name="40% - Ênfase4 8 4 2 3" xfId="21821" xr:uid="{7CBD99A2-E4DB-4F24-B4D3-EDDE3F3A7C18}"/>
    <cellStyle name="40% - Ênfase4 8 4 3" xfId="7126" xr:uid="{0066B0DC-5E3F-4D2E-B430-F0076D3938C0}"/>
    <cellStyle name="40% - Ênfase4 8 4 3 2" xfId="15403" xr:uid="{E83055C1-EA02-4496-9D33-E6329154EB9E}"/>
    <cellStyle name="40% - Ênfase4 8 4 3 2 2" xfId="31858" xr:uid="{9D4409C8-91DB-4BE7-83FC-D29BFB634918}"/>
    <cellStyle name="40% - Ênfase4 8 4 3 3" xfId="23821" xr:uid="{CA8C7813-AB20-4ECC-81E0-49D8BD4BD195}"/>
    <cellStyle name="40% - Ênfase4 8 4 4" xfId="3058" xr:uid="{7D208CDC-0CB7-4A68-B39D-55893CC9DCB5}"/>
    <cellStyle name="40% - Ênfase4 8 4 4 2" xfId="11335" xr:uid="{296BD5EA-7FC9-4527-A857-0E7B95CCCB5C}"/>
    <cellStyle name="40% - Ênfase4 8 4 4 2 2" xfId="27846" xr:uid="{DE572C42-F367-4D1F-A50B-C2E00680A046}"/>
    <cellStyle name="40% - Ênfase4 8 4 4 3" xfId="19809" xr:uid="{17CA671E-EFF7-4F89-B912-BF842FA7E6A4}"/>
    <cellStyle name="40% - Ênfase4 8 4 5" xfId="9287" xr:uid="{2A60CF2B-F33E-4592-B228-3078D3374B0A}"/>
    <cellStyle name="40% - Ênfase4 8 4 5 2" xfId="25831" xr:uid="{2404D4DC-DE23-49FE-B088-CC51F716783C}"/>
    <cellStyle name="40% - Ênfase4 8 4 6" xfId="17789" xr:uid="{5A2C6106-20CE-4DC9-9522-D6E26B290AFE}"/>
    <cellStyle name="40% - Ênfase4 8 5" xfId="2048" xr:uid="{0A0F56C9-66C7-4D51-BE4C-EA585D64BC1A}"/>
    <cellStyle name="40% - Ênfase4 8 5 2" xfId="6134" xr:uid="{634FF538-FB42-4693-9F1B-7CD0A5FB18EB}"/>
    <cellStyle name="40% - Ênfase4 8 5 2 2" xfId="14411" xr:uid="{0894A8B8-EA59-429D-B77C-60E93F95F3C8}"/>
    <cellStyle name="40% - Ênfase4 8 5 2 2 2" xfId="30866" xr:uid="{6849FADD-E763-466E-83D2-96AFBB0AD05E}"/>
    <cellStyle name="40% - Ênfase4 8 5 2 3" xfId="22829" xr:uid="{CA7CA75D-2CC0-4E7F-8205-53E89171A0B5}"/>
    <cellStyle name="40% - Ênfase4 8 5 3" xfId="8134" xr:uid="{56F89EFE-3CCD-4E5D-A0BB-9F7D8C51CB6D}"/>
    <cellStyle name="40% - Ênfase4 8 5 3 2" xfId="16411" xr:uid="{B939AF7E-AF0F-4901-8F36-AD530AD1AE43}"/>
    <cellStyle name="40% - Ênfase4 8 5 3 2 2" xfId="32866" xr:uid="{459FEBDD-3EB2-4C17-A315-616C5484F816}"/>
    <cellStyle name="40% - Ênfase4 8 5 3 3" xfId="24829" xr:uid="{FEE2E5B1-187D-4714-A537-8ED1CD27D3AF}"/>
    <cellStyle name="40% - Ênfase4 8 5 4" xfId="4101" xr:uid="{55DEB293-3AE7-4A9E-9E8F-45D00B0BDEFE}"/>
    <cellStyle name="40% - Ênfase4 8 5 4 2" xfId="12378" xr:uid="{8F630036-A8E7-4E8C-A4B8-5C621E070E99}"/>
    <cellStyle name="40% - Ênfase4 8 5 4 2 2" xfId="28863" xr:uid="{D956CB59-FB45-49BF-B4D2-9FD8C4BC047F}"/>
    <cellStyle name="40% - Ênfase4 8 5 4 3" xfId="20826" xr:uid="{63D956AF-5CD9-4B26-8E3F-4DBB2C1FB860}"/>
    <cellStyle name="40% - Ênfase4 8 5 5" xfId="10329" xr:uid="{F3990DBB-9EAE-4471-88BA-03AD8F850B08}"/>
    <cellStyle name="40% - Ênfase4 8 5 5 2" xfId="26848" xr:uid="{6E0F8F00-943D-4584-8ABF-EAF63D620DA1}"/>
    <cellStyle name="40% - Ênfase4 8 5 6" xfId="18810" xr:uid="{7AFE71DC-C91B-4BC6-8914-D563D3CFE345}"/>
    <cellStyle name="40% - Ênfase4 8 6" xfId="4598" xr:uid="{95A9C95B-A70A-4FC4-82B9-9D0CB207EAD1}"/>
    <cellStyle name="40% - Ênfase4 8 6 2" xfId="12875" xr:uid="{F51818E0-B904-4F1B-A30D-0B387BD6B2F7}"/>
    <cellStyle name="40% - Ênfase4 8 6 2 2" xfId="29359" xr:uid="{4BDAD213-58A5-44E8-992A-CE28F9145539}"/>
    <cellStyle name="40% - Ênfase4 8 6 3" xfId="21322" xr:uid="{DC4F4A83-2AC2-429F-BC40-730E39D1DE76}"/>
    <cellStyle name="40% - Ênfase4 8 7" xfId="6628" xr:uid="{D568DBD4-6CF6-411A-89D7-97DA7289FBC1}"/>
    <cellStyle name="40% - Ênfase4 8 7 2" xfId="14905" xr:uid="{EEBA8548-D1F1-49F6-890D-71EDFA108B84}"/>
    <cellStyle name="40% - Ênfase4 8 7 2 2" xfId="31360" xr:uid="{9AAAE349-4A52-4E21-8913-16DA460E52E1}"/>
    <cellStyle name="40% - Ênfase4 8 7 3" xfId="23323" xr:uid="{AE187118-EBC0-4376-8728-12B0D6B5BDD5}"/>
    <cellStyle name="40% - Ênfase4 8 8" xfId="2551" xr:uid="{92B056C9-487C-4E76-A688-5B34A47431D7}"/>
    <cellStyle name="40% - Ênfase4 8 8 2" xfId="10828" xr:uid="{9C0EB1A8-86DB-47E8-9C9F-4B012C22B7DF}"/>
    <cellStyle name="40% - Ênfase4 8 8 2 2" xfId="27344" xr:uid="{4AAF2C99-F70B-4250-B9AA-28C0C34DE78E}"/>
    <cellStyle name="40% - Ênfase4 8 8 3" xfId="19307" xr:uid="{A3BBE3A0-52D7-41F9-AC88-4F3BEC217F95}"/>
    <cellStyle name="40% - Ênfase4 8 9" xfId="8781" xr:uid="{1C328B34-EB5D-4741-9889-506C5DB82FE1}"/>
    <cellStyle name="40% - Ênfase4 8 9 2" xfId="25329" xr:uid="{3043BC03-3072-4861-A60E-806C42E4EB02}"/>
    <cellStyle name="40% - Ênfase4 9" xfId="440" xr:uid="{6774B95C-9D12-4666-9AAD-A2B49F85B720}"/>
    <cellStyle name="40% - Ênfase4 9 10" xfId="17281" xr:uid="{B9461F06-FAA5-48D2-96DC-9D7EFC1C6572}"/>
    <cellStyle name="40% - Ênfase4 9 2" xfId="441" xr:uid="{B591FBE7-BF4C-4DB1-90AC-B0270E187E1D}"/>
    <cellStyle name="40% - Ênfase4 9 2 2" xfId="1511" xr:uid="{65EA7A2E-6A21-4353-B731-C09FFA2D399B}"/>
    <cellStyle name="40% - Ênfase4 9 2 2 2" xfId="5601" xr:uid="{8078316E-629D-41F8-8AAD-9156AFA4ABC6}"/>
    <cellStyle name="40% - Ênfase4 9 2 2 2 2" xfId="13878" xr:uid="{D49C0AF7-CD67-4C1D-986A-CB5B6318DF88}"/>
    <cellStyle name="40% - Ênfase4 9 2 2 2 2 2" xfId="30357" xr:uid="{CF3F9438-ADDF-4F2B-9497-8EC085893B27}"/>
    <cellStyle name="40% - Ênfase4 9 2 2 2 3" xfId="22320" xr:uid="{4FBEBC81-2481-49E1-A330-BD0830FEEBD9}"/>
    <cellStyle name="40% - Ênfase4 9 2 2 3" xfId="7625" xr:uid="{C9977CA3-55E9-4A15-978C-6C3ABF84AB7D}"/>
    <cellStyle name="40% - Ênfase4 9 2 2 3 2" xfId="15902" xr:uid="{E66DF78A-6DFF-4BAA-9BED-476001C396D1}"/>
    <cellStyle name="40% - Ênfase4 9 2 2 3 2 2" xfId="32357" xr:uid="{ACCCB1BC-73F7-41E3-A1A4-029596507CF0}"/>
    <cellStyle name="40% - Ênfase4 9 2 2 3 3" xfId="24320" xr:uid="{2FCF86BB-16E1-4434-8BEA-6399A78C86B8}"/>
    <cellStyle name="40% - Ênfase4 9 2 2 4" xfId="3567" xr:uid="{204B9684-CEC9-4C0F-9323-45D86F80F53E}"/>
    <cellStyle name="40% - Ênfase4 9 2 2 4 2" xfId="11844" xr:uid="{52E995C0-489B-4D41-B4BA-F080F169C410}"/>
    <cellStyle name="40% - Ênfase4 9 2 2 4 2 2" xfId="28353" xr:uid="{65F344B8-A504-448B-8B8E-BD1DAB7DA154}"/>
    <cellStyle name="40% - Ênfase4 9 2 2 4 3" xfId="20316" xr:uid="{32CDD4B7-8329-4698-BF69-79C98FCD203F}"/>
    <cellStyle name="40% - Ênfase4 9 2 2 5" xfId="9795" xr:uid="{6013C493-F1E0-46C2-A529-23326A4F9C72}"/>
    <cellStyle name="40% - Ênfase4 9 2 2 5 2" xfId="26338" xr:uid="{D2737AE2-2A33-4704-8F77-5046875D548D}"/>
    <cellStyle name="40% - Ênfase4 9 2 2 6" xfId="18299" xr:uid="{3CF3ED1C-691E-46AC-A61E-F0EE359390DC}"/>
    <cellStyle name="40% - Ênfase4 9 2 3" xfId="1001" xr:uid="{0F8EAAA7-0649-4B1C-9AC9-9E58A3FFD1DC}"/>
    <cellStyle name="40% - Ênfase4 9 2 3 2" xfId="5104" xr:uid="{AB39594E-BA0B-441F-9CFB-5F0A63F3A800}"/>
    <cellStyle name="40% - Ênfase4 9 2 3 2 2" xfId="13381" xr:uid="{3D627ADA-1061-4DAB-A333-25A0FBD8D8D9}"/>
    <cellStyle name="40% - Ênfase4 9 2 3 2 2 2" xfId="29861" xr:uid="{AB7BD0AF-63E0-400C-B0DD-20D80A065202}"/>
    <cellStyle name="40% - Ênfase4 9 2 3 2 3" xfId="21824" xr:uid="{8E5B0CCE-CCDC-464C-B181-F8B1E022620A}"/>
    <cellStyle name="40% - Ênfase4 9 2 3 3" xfId="7129" xr:uid="{EB7E2BA7-6D59-4E9C-A021-6D0AAC9753F0}"/>
    <cellStyle name="40% - Ênfase4 9 2 3 3 2" xfId="15406" xr:uid="{BB7D4B6C-A483-4FE7-BDBF-095139D1EA04}"/>
    <cellStyle name="40% - Ênfase4 9 2 3 3 2 2" xfId="31861" xr:uid="{34FE7A4B-F555-44FC-8012-5CDC04A76171}"/>
    <cellStyle name="40% - Ênfase4 9 2 3 3 3" xfId="23824" xr:uid="{6A5DE7E6-DE60-4731-9D86-C24136BFD356}"/>
    <cellStyle name="40% - Ênfase4 9 2 3 4" xfId="3061" xr:uid="{41216B39-7A0C-470C-A7F7-312F44CAFBB4}"/>
    <cellStyle name="40% - Ênfase4 9 2 3 4 2" xfId="11338" xr:uid="{B79832D3-2A8A-4A79-9EB4-457BD260E298}"/>
    <cellStyle name="40% - Ênfase4 9 2 3 4 2 2" xfId="27849" xr:uid="{B4ADA5EA-8119-435B-9D24-8F8FFBF0166A}"/>
    <cellStyle name="40% - Ênfase4 9 2 3 4 3" xfId="19812" xr:uid="{0841A5F6-3BB6-49AD-ADF3-38E6598BF178}"/>
    <cellStyle name="40% - Ênfase4 9 2 3 5" xfId="9290" xr:uid="{140E9658-E796-4939-A85A-7E664014CA3C}"/>
    <cellStyle name="40% - Ênfase4 9 2 3 5 2" xfId="25834" xr:uid="{61B586F2-6D69-4C7A-A0C1-0E5F94341872}"/>
    <cellStyle name="40% - Ênfase4 9 2 3 6" xfId="17792" xr:uid="{D6D35513-AF38-4045-9D31-EA12C8164910}"/>
    <cellStyle name="40% - Ênfase4 9 2 4" xfId="2051" xr:uid="{B8465518-213F-4803-BB4B-9581B1760266}"/>
    <cellStyle name="40% - Ênfase4 9 2 4 2" xfId="6137" xr:uid="{7979AF96-290E-493D-B84B-2BE92C9FF037}"/>
    <cellStyle name="40% - Ênfase4 9 2 4 2 2" xfId="14414" xr:uid="{115B94D4-9DE2-47A1-B85B-D89C3D55B567}"/>
    <cellStyle name="40% - Ênfase4 9 2 4 2 2 2" xfId="30869" xr:uid="{D6D900BB-25BB-48FA-9B1C-100BE1915AA6}"/>
    <cellStyle name="40% - Ênfase4 9 2 4 2 3" xfId="22832" xr:uid="{7A755B0E-F62E-4E6D-8757-92D8E1328419}"/>
    <cellStyle name="40% - Ênfase4 9 2 4 3" xfId="8137" xr:uid="{7A2D848E-0884-4C02-83CD-60440F622588}"/>
    <cellStyle name="40% - Ênfase4 9 2 4 3 2" xfId="16414" xr:uid="{D129C8F1-911C-4A54-83BE-7FB3A8D46299}"/>
    <cellStyle name="40% - Ênfase4 9 2 4 3 2 2" xfId="32869" xr:uid="{35141A8C-55D7-4EC5-9F96-59D67B7CD19F}"/>
    <cellStyle name="40% - Ênfase4 9 2 4 3 3" xfId="24832" xr:uid="{ED4C3AE9-690F-4DC7-BE97-FB848F51598D}"/>
    <cellStyle name="40% - Ênfase4 9 2 4 4" xfId="4104" xr:uid="{7E3943F3-04EF-4568-B95E-7CB1107EF75F}"/>
    <cellStyle name="40% - Ênfase4 9 2 4 4 2" xfId="12381" xr:uid="{95344E1A-55B8-4378-BCDB-AD005ACCB265}"/>
    <cellStyle name="40% - Ênfase4 9 2 4 4 2 2" xfId="28866" xr:uid="{878CE4DE-E306-418E-B07B-75CF9B27EB0E}"/>
    <cellStyle name="40% - Ênfase4 9 2 4 4 3" xfId="20829" xr:uid="{64DD7C9D-AFA8-4813-94D9-E7C6A3EC0C04}"/>
    <cellStyle name="40% - Ênfase4 9 2 4 5" xfId="10332" xr:uid="{9912B52F-5E6D-4300-8DE1-0C5B624ACBD7}"/>
    <cellStyle name="40% - Ênfase4 9 2 4 5 2" xfId="26851" xr:uid="{729CFC04-2A3B-464B-A9DB-3D6A44B1C8C8}"/>
    <cellStyle name="40% - Ênfase4 9 2 4 6" xfId="18813" xr:uid="{9080B6D2-9FB5-4EB8-BEF7-BA0890BD19E8}"/>
    <cellStyle name="40% - Ênfase4 9 2 5" xfId="4601" xr:uid="{6BD7BA7A-310E-4241-B158-C93C3A44A67B}"/>
    <cellStyle name="40% - Ênfase4 9 2 5 2" xfId="12878" xr:uid="{F9252BFA-49AE-49FE-AA34-87DE89E08DBB}"/>
    <cellStyle name="40% - Ênfase4 9 2 5 2 2" xfId="29362" xr:uid="{9F295397-5FD2-4A33-92EE-A199F0009C9F}"/>
    <cellStyle name="40% - Ênfase4 9 2 5 3" xfId="21325" xr:uid="{C322AA15-F649-46AD-BA91-4AD6D3B82FB0}"/>
    <cellStyle name="40% - Ênfase4 9 2 6" xfId="6631" xr:uid="{94F73425-A80A-4AFF-9FA2-4385C4859AAA}"/>
    <cellStyle name="40% - Ênfase4 9 2 6 2" xfId="14908" xr:uid="{C7396870-D228-46B5-96B2-1976631CB906}"/>
    <cellStyle name="40% - Ênfase4 9 2 6 2 2" xfId="31363" xr:uid="{02177AEA-A347-4789-85D2-CBCA2386E655}"/>
    <cellStyle name="40% - Ênfase4 9 2 6 3" xfId="23326" xr:uid="{31976E79-4FAE-4802-AA25-4F811EB71FEA}"/>
    <cellStyle name="40% - Ênfase4 9 2 7" xfId="2554" xr:uid="{28D6A85D-DB08-43FA-A90F-BC9F118FE8CD}"/>
    <cellStyle name="40% - Ênfase4 9 2 7 2" xfId="10831" xr:uid="{9F076DF3-3B2E-48DA-8F8E-9621DD9CBE0E}"/>
    <cellStyle name="40% - Ênfase4 9 2 7 2 2" xfId="27347" xr:uid="{FEBFFF53-80F4-4919-8338-4D6118EB8ED1}"/>
    <cellStyle name="40% - Ênfase4 9 2 7 3" xfId="19310" xr:uid="{EBC06236-C7A6-4B0A-9727-EC640B3000C2}"/>
    <cellStyle name="40% - Ênfase4 9 2 8" xfId="8784" xr:uid="{54BB9215-64F3-4925-B824-C99BB5CC092F}"/>
    <cellStyle name="40% - Ênfase4 9 2 8 2" xfId="25332" xr:uid="{9BDE1555-9AB8-4352-B122-184485C2ED1E}"/>
    <cellStyle name="40% - Ênfase4 9 2 9" xfId="17282" xr:uid="{33ED5D6B-8A09-4396-A93E-D898250673BD}"/>
    <cellStyle name="40% - Ênfase4 9 3" xfId="1510" xr:uid="{B7B587B9-E40D-4C0F-AD32-43A3E4F8F19A}"/>
    <cellStyle name="40% - Ênfase4 9 3 2" xfId="5600" xr:uid="{030A962D-67FE-42AD-B9B2-12BA2592BEAD}"/>
    <cellStyle name="40% - Ênfase4 9 3 2 2" xfId="13877" xr:uid="{960AA1E4-B776-484B-87A2-E7EA2E06B0FC}"/>
    <cellStyle name="40% - Ênfase4 9 3 2 2 2" xfId="30356" xr:uid="{5570DAE6-9054-492A-AEEC-5D86424DC565}"/>
    <cellStyle name="40% - Ênfase4 9 3 2 3" xfId="22319" xr:uid="{EFB3E307-B6B2-4114-B9F7-C14587C2FC03}"/>
    <cellStyle name="40% - Ênfase4 9 3 3" xfId="7624" xr:uid="{84ED8B45-B2C2-4EB4-BF66-FF545B8DD594}"/>
    <cellStyle name="40% - Ênfase4 9 3 3 2" xfId="15901" xr:uid="{B0914265-5742-41E4-9532-E1A100C52A2B}"/>
    <cellStyle name="40% - Ênfase4 9 3 3 2 2" xfId="32356" xr:uid="{704EDE9C-2354-4A04-BBA3-5AF8E1E19318}"/>
    <cellStyle name="40% - Ênfase4 9 3 3 3" xfId="24319" xr:uid="{E3652B2E-1096-424E-85B1-4F0D75C76B5D}"/>
    <cellStyle name="40% - Ênfase4 9 3 4" xfId="3566" xr:uid="{FE982136-2331-458D-8CD4-011E477FEEFF}"/>
    <cellStyle name="40% - Ênfase4 9 3 4 2" xfId="11843" xr:uid="{C92998F2-5F08-4E25-8CB8-DD31797D65DD}"/>
    <cellStyle name="40% - Ênfase4 9 3 4 2 2" xfId="28352" xr:uid="{8AFAB961-50C6-4C1F-B3C1-50D91601798D}"/>
    <cellStyle name="40% - Ênfase4 9 3 4 3" xfId="20315" xr:uid="{D9598B38-5149-4D99-A8C9-02788E60D820}"/>
    <cellStyle name="40% - Ênfase4 9 3 5" xfId="9794" xr:uid="{EA57E340-885A-447F-8832-0C3D01C83013}"/>
    <cellStyle name="40% - Ênfase4 9 3 5 2" xfId="26337" xr:uid="{5090032A-F522-42C8-B5B1-7141EF2ED4B9}"/>
    <cellStyle name="40% - Ênfase4 9 3 6" xfId="18298" xr:uid="{50D62F14-2D7B-40E9-8822-680B73F6B31C}"/>
    <cellStyle name="40% - Ênfase4 9 4" xfId="1000" xr:uid="{361AED27-0D67-41C9-80C5-AE8494660425}"/>
    <cellStyle name="40% - Ênfase4 9 4 2" xfId="5103" xr:uid="{25C90E54-58C1-49C1-924F-8377398C3F2C}"/>
    <cellStyle name="40% - Ênfase4 9 4 2 2" xfId="13380" xr:uid="{0DA0F611-57A1-4DC5-A7A5-5E3869F2BE14}"/>
    <cellStyle name="40% - Ênfase4 9 4 2 2 2" xfId="29860" xr:uid="{4D40F58F-D9D1-457A-AE59-ED919A6CBB48}"/>
    <cellStyle name="40% - Ênfase4 9 4 2 3" xfId="21823" xr:uid="{12F178D6-12E1-4B60-BCBD-75610C96A68F}"/>
    <cellStyle name="40% - Ênfase4 9 4 3" xfId="7128" xr:uid="{8C5BDCFD-4B1E-42D4-8688-BDE7DC43228A}"/>
    <cellStyle name="40% - Ênfase4 9 4 3 2" xfId="15405" xr:uid="{2E9CA870-147D-42DC-91DA-5B064547DBCF}"/>
    <cellStyle name="40% - Ênfase4 9 4 3 2 2" xfId="31860" xr:uid="{441EAABD-6DF5-49BF-B7F7-228AA4553340}"/>
    <cellStyle name="40% - Ênfase4 9 4 3 3" xfId="23823" xr:uid="{2734EB11-C621-4D7D-91AC-645C89C96758}"/>
    <cellStyle name="40% - Ênfase4 9 4 4" xfId="3060" xr:uid="{7C6F13C0-FA2D-430E-841D-753523F6458B}"/>
    <cellStyle name="40% - Ênfase4 9 4 4 2" xfId="11337" xr:uid="{553C703C-B1BB-4333-93C1-A8276A5661F1}"/>
    <cellStyle name="40% - Ênfase4 9 4 4 2 2" xfId="27848" xr:uid="{F60A4431-F2FB-480D-A09A-19E0230DEF06}"/>
    <cellStyle name="40% - Ênfase4 9 4 4 3" xfId="19811" xr:uid="{DA1DCE1F-6851-43D3-A3DA-2F3C84D047D7}"/>
    <cellStyle name="40% - Ênfase4 9 4 5" xfId="9289" xr:uid="{C9F58CD8-DBD8-4CB8-AE5A-554A0D82C40E}"/>
    <cellStyle name="40% - Ênfase4 9 4 5 2" xfId="25833" xr:uid="{93609C9E-CB6F-490D-B829-B6A7F09B6F0A}"/>
    <cellStyle name="40% - Ênfase4 9 4 6" xfId="17791" xr:uid="{AF2B79A0-CEA3-4476-933B-A6AC37F212F5}"/>
    <cellStyle name="40% - Ênfase4 9 5" xfId="2050" xr:uid="{650156AC-C400-45A0-8B30-8FB28A9BEB69}"/>
    <cellStyle name="40% - Ênfase4 9 5 2" xfId="6136" xr:uid="{C31DBC0E-6C96-4508-A27F-290AE68FCACB}"/>
    <cellStyle name="40% - Ênfase4 9 5 2 2" xfId="14413" xr:uid="{EAD2B455-783A-414F-86DF-2ADFBE557B33}"/>
    <cellStyle name="40% - Ênfase4 9 5 2 2 2" xfId="30868" xr:uid="{F507E323-AF29-4DC9-A7B4-5A6F4E75495E}"/>
    <cellStyle name="40% - Ênfase4 9 5 2 3" xfId="22831" xr:uid="{0A99CFF8-948B-4DAE-A1DB-5F5B73E26F46}"/>
    <cellStyle name="40% - Ênfase4 9 5 3" xfId="8136" xr:uid="{17A9646C-9F17-4662-871B-98221E314B43}"/>
    <cellStyle name="40% - Ênfase4 9 5 3 2" xfId="16413" xr:uid="{D314349C-0E75-4BA4-9BE3-52B940CCA4A1}"/>
    <cellStyle name="40% - Ênfase4 9 5 3 2 2" xfId="32868" xr:uid="{3553594A-59A3-47E0-82D5-2BF15942C865}"/>
    <cellStyle name="40% - Ênfase4 9 5 3 3" xfId="24831" xr:uid="{CBCC88DD-0937-4118-AD1A-2D4F40C4F533}"/>
    <cellStyle name="40% - Ênfase4 9 5 4" xfId="4103" xr:uid="{AC823F89-25EC-4B1D-9F2E-AED92D528062}"/>
    <cellStyle name="40% - Ênfase4 9 5 4 2" xfId="12380" xr:uid="{5357B527-4138-4EC9-906A-B4738300390C}"/>
    <cellStyle name="40% - Ênfase4 9 5 4 2 2" xfId="28865" xr:uid="{98C7415E-621A-4898-94AC-CB1DF9E1E0C4}"/>
    <cellStyle name="40% - Ênfase4 9 5 4 3" xfId="20828" xr:uid="{AA7111F2-042C-4C76-B5D8-D57F94934CBF}"/>
    <cellStyle name="40% - Ênfase4 9 5 5" xfId="10331" xr:uid="{56834E7D-377E-42F6-9CA3-304CB3A7998A}"/>
    <cellStyle name="40% - Ênfase4 9 5 5 2" xfId="26850" xr:uid="{E438DA5C-FCFD-416E-B47A-34998D8D0482}"/>
    <cellStyle name="40% - Ênfase4 9 5 6" xfId="18812" xr:uid="{258E40F5-2B59-4CE3-AA08-791E676D2DC7}"/>
    <cellStyle name="40% - Ênfase4 9 6" xfId="4600" xr:uid="{FDC5BAEF-5E98-4893-8C02-CCF467DC63BD}"/>
    <cellStyle name="40% - Ênfase4 9 6 2" xfId="12877" xr:uid="{99DEFF51-4416-4751-B698-0A8F59929335}"/>
    <cellStyle name="40% - Ênfase4 9 6 2 2" xfId="29361" xr:uid="{A9A36F82-1DD5-4FDE-A352-2D1D8C196CFC}"/>
    <cellStyle name="40% - Ênfase4 9 6 3" xfId="21324" xr:uid="{891E2440-1A94-4368-B7D5-58CC6AF4072B}"/>
    <cellStyle name="40% - Ênfase4 9 7" xfId="6630" xr:uid="{CC75E2AE-3BFE-4D7D-BEF2-451CFCC0500E}"/>
    <cellStyle name="40% - Ênfase4 9 7 2" xfId="14907" xr:uid="{19364528-9596-47CB-9D80-AEBD44113AF2}"/>
    <cellStyle name="40% - Ênfase4 9 7 2 2" xfId="31362" xr:uid="{C642ECF3-5755-40D3-A825-3C21C8605A5F}"/>
    <cellStyle name="40% - Ênfase4 9 7 3" xfId="23325" xr:uid="{441AA12D-2E95-4DE6-B27A-1DC540F842CF}"/>
    <cellStyle name="40% - Ênfase4 9 8" xfId="2553" xr:uid="{4B216091-2EF3-4F50-8BE5-FAA1FF1F5B6D}"/>
    <cellStyle name="40% - Ênfase4 9 8 2" xfId="10830" xr:uid="{5263C6E0-E8F7-496D-B868-DA33FE568B79}"/>
    <cellStyle name="40% - Ênfase4 9 8 2 2" xfId="27346" xr:uid="{E0AA266C-C74E-47DF-983E-935E4034A013}"/>
    <cellStyle name="40% - Ênfase4 9 8 3" xfId="19309" xr:uid="{D14F7FAD-95A4-41BC-92FF-C62E3EB9D17C}"/>
    <cellStyle name="40% - Ênfase4 9 9" xfId="8783" xr:uid="{0DA27879-D0EC-4D88-B343-5F5DE96FCB9E}"/>
    <cellStyle name="40% - Ênfase4 9 9 2" xfId="25331" xr:uid="{16CE90DA-6EB2-4C44-A969-AEBEC7BD14D3}"/>
    <cellStyle name="40% - Ênfase5 10" xfId="442" xr:uid="{8A095668-7800-4465-95B0-6A620C0A8544}"/>
    <cellStyle name="40% - Ênfase5 10 10" xfId="17283" xr:uid="{9E1651D7-0454-4DF6-BDB6-A689B9AF837F}"/>
    <cellStyle name="40% - Ênfase5 10 2" xfId="59" xr:uid="{EC583BAC-7F9A-4328-8B68-34580201B4A8}"/>
    <cellStyle name="40% - Ênfase5 10 2 2" xfId="1157" xr:uid="{EE9B7116-95BF-40F8-A69E-470848DBE549}"/>
    <cellStyle name="40% - Ênfase5 10 2 2 2" xfId="5249" xr:uid="{EE4DD26E-C904-4F09-AF19-E6F235163D88}"/>
    <cellStyle name="40% - Ênfase5 10 2 2 2 2" xfId="13526" xr:uid="{09C31C6F-B68B-42A2-8EB8-61ECC49216E3}"/>
    <cellStyle name="40% - Ênfase5 10 2 2 2 2 2" xfId="30006" xr:uid="{807D3252-4971-41D3-B519-96CA403A7198}"/>
    <cellStyle name="40% - Ênfase5 10 2 2 2 3" xfId="21969" xr:uid="{04F7FD21-1A23-43BB-B175-7B0EEC7184D7}"/>
    <cellStyle name="40% - Ênfase5 10 2 2 3" xfId="7274" xr:uid="{FB752790-033A-4BA5-8485-07B6F5DD522B}"/>
    <cellStyle name="40% - Ênfase5 10 2 2 3 2" xfId="15551" xr:uid="{9BA47E07-B680-4CFA-8C47-7563939C6CF9}"/>
    <cellStyle name="40% - Ênfase5 10 2 2 3 2 2" xfId="32006" xr:uid="{8D3FD943-EF76-4530-9BA0-0414CAFBEBA8}"/>
    <cellStyle name="40% - Ênfase5 10 2 2 3 3" xfId="23969" xr:uid="{417CE163-FDFC-492C-B799-6569400A4F73}"/>
    <cellStyle name="40% - Ênfase5 10 2 2 4" xfId="3214" xr:uid="{69298979-EF3A-4EEB-8683-D7DBA5C466D0}"/>
    <cellStyle name="40% - Ênfase5 10 2 2 4 2" xfId="11491" xr:uid="{47F44595-0832-4CD2-9367-17352DD2C137}"/>
    <cellStyle name="40% - Ênfase5 10 2 2 4 2 2" xfId="28001" xr:uid="{36086AD1-31B7-41D2-83EE-6C1C3B86A6C9}"/>
    <cellStyle name="40% - Ênfase5 10 2 2 4 3" xfId="19964" xr:uid="{5686ED6D-E60A-471F-A218-5E4063229487}"/>
    <cellStyle name="40% - Ênfase5 10 2 2 5" xfId="9442" xr:uid="{81ED1A5A-20C5-4D65-8B81-954097AA8FB8}"/>
    <cellStyle name="40% - Ênfase5 10 2 2 5 2" xfId="25986" xr:uid="{523430EF-A53F-4AA8-97AB-010A8D6538EA}"/>
    <cellStyle name="40% - Ênfase5 10 2 2 6" xfId="17946" xr:uid="{3F3C142E-5632-4EF7-936D-945F0CCB6C69}"/>
    <cellStyle name="40% - Ênfase5 10 2 3" xfId="648" xr:uid="{29298465-FE09-49A8-837F-FF53EAE57E22}"/>
    <cellStyle name="40% - Ênfase5 10 2 3 2" xfId="4754" xr:uid="{EDD30C29-3868-49AC-9E33-5A880F568897}"/>
    <cellStyle name="40% - Ênfase5 10 2 3 2 2" xfId="13031" xr:uid="{D60B51E0-2015-4A00-84A3-51714CCA0270}"/>
    <cellStyle name="40% - Ênfase5 10 2 3 2 2 2" xfId="29511" xr:uid="{219307D2-B363-4187-8970-4121536C9FFB}"/>
    <cellStyle name="40% - Ênfase5 10 2 3 2 3" xfId="21474" xr:uid="{13B15474-AFFA-4E7B-AB32-77B499AC5014}"/>
    <cellStyle name="40% - Ênfase5 10 2 3 3" xfId="6779" xr:uid="{54F09838-4489-40C7-B2CE-9B8DFFDE1AB1}"/>
    <cellStyle name="40% - Ênfase5 10 2 3 3 2" xfId="15056" xr:uid="{8B673BCE-67D1-40C1-8AE6-85989FB0C90C}"/>
    <cellStyle name="40% - Ênfase5 10 2 3 3 2 2" xfId="31511" xr:uid="{DF13A97E-EED2-4CEB-A4EB-256CC2C17F11}"/>
    <cellStyle name="40% - Ênfase5 10 2 3 3 3" xfId="23474" xr:uid="{CDDA2C05-BCAC-4463-9F29-D6CCBFD61F33}"/>
    <cellStyle name="40% - Ênfase5 10 2 3 4" xfId="2709" xr:uid="{2D9DA6A8-ECFA-4C9C-BAE7-63FD140C9404}"/>
    <cellStyle name="40% - Ênfase5 10 2 3 4 2" xfId="10986" xr:uid="{65BFEBA3-AE0D-4C37-8608-5E38D20DC925}"/>
    <cellStyle name="40% - Ênfase5 10 2 3 4 2 2" xfId="27497" xr:uid="{4BCB26B4-7630-46B0-8B26-A9FF37535528}"/>
    <cellStyle name="40% - Ênfase5 10 2 3 4 3" xfId="19460" xr:uid="{CB749148-4850-4F88-84C4-5461E5259ECE}"/>
    <cellStyle name="40% - Ênfase5 10 2 3 5" xfId="8938" xr:uid="{5E702DFC-2153-4857-A736-EE3FF0889C26}"/>
    <cellStyle name="40% - Ênfase5 10 2 3 5 2" xfId="25482" xr:uid="{52AC0E1A-865D-44C5-831B-26771B49C430}"/>
    <cellStyle name="40% - Ênfase5 10 2 3 6" xfId="17439" xr:uid="{ED76C4CB-314F-4E3B-9477-47AF358E3099}"/>
    <cellStyle name="40% - Ênfase5 10 2 4" xfId="1700" xr:uid="{F174F607-EE4F-45BC-A87D-7BD0C60C882D}"/>
    <cellStyle name="40% - Ênfase5 10 2 4 2" xfId="5787" xr:uid="{6DDBFD56-6160-42C6-A7CC-C8D7D2A3F903}"/>
    <cellStyle name="40% - Ênfase5 10 2 4 2 2" xfId="14064" xr:uid="{BC7B682E-962A-4D85-BF4C-45A2E443F2D2}"/>
    <cellStyle name="40% - Ênfase5 10 2 4 2 2 2" xfId="30519" xr:uid="{B0269010-B52A-4383-B1AA-7D5B72111DA1}"/>
    <cellStyle name="40% - Ênfase5 10 2 4 2 3" xfId="22482" xr:uid="{BECC8B49-7B9A-429F-8240-C6E169FCF26A}"/>
    <cellStyle name="40% - Ênfase5 10 2 4 3" xfId="7787" xr:uid="{DDFF1B56-4016-4630-ADAD-B0FFB872F53E}"/>
    <cellStyle name="40% - Ênfase5 10 2 4 3 2" xfId="16064" xr:uid="{4A4F9774-8296-4643-B909-54B35B966E8E}"/>
    <cellStyle name="40% - Ênfase5 10 2 4 3 2 2" xfId="32519" xr:uid="{1BD46DE4-8AD7-479B-8E08-94AAFB3FD0AC}"/>
    <cellStyle name="40% - Ênfase5 10 2 4 3 3" xfId="24482" xr:uid="{F6AFCF02-A88B-4A31-BC8F-A80EDEEAA70E}"/>
    <cellStyle name="40% - Ênfase5 10 2 4 4" xfId="3753" xr:uid="{5CF20EF3-B284-4DDC-B606-FDD45BE0F3B3}"/>
    <cellStyle name="40% - Ênfase5 10 2 4 4 2" xfId="12030" xr:uid="{4BD32831-0BFC-4843-BC6D-A11943600411}"/>
    <cellStyle name="40% - Ênfase5 10 2 4 4 2 2" xfId="28515" xr:uid="{5CA92120-2E82-4B8E-9C5C-1EF4D26713F7}"/>
    <cellStyle name="40% - Ênfase5 10 2 4 4 3" xfId="20478" xr:uid="{13952EFB-6C6B-42B6-B9A6-68C9135A5C16}"/>
    <cellStyle name="40% - Ênfase5 10 2 4 5" xfId="9981" xr:uid="{487B54D4-ABDE-4C21-9508-E9384783D51F}"/>
    <cellStyle name="40% - Ênfase5 10 2 4 5 2" xfId="26500" xr:uid="{A570A0A9-AC7C-4E04-B092-49DA211BD26D}"/>
    <cellStyle name="40% - Ênfase5 10 2 4 6" xfId="18462" xr:uid="{CD90129B-80A9-4346-8576-22EC9D0834BA}"/>
    <cellStyle name="40% - Ênfase5 10 2 5" xfId="4250" xr:uid="{B7B91E5E-239B-447B-AE55-2590B1D93C30}"/>
    <cellStyle name="40% - Ênfase5 10 2 5 2" xfId="12527" xr:uid="{388817C1-FDF9-45D7-8D1E-4398A79F72F2}"/>
    <cellStyle name="40% - Ênfase5 10 2 5 2 2" xfId="29012" xr:uid="{176B2FA0-0E93-4FB2-8814-5D8A2C9B0392}"/>
    <cellStyle name="40% - Ênfase5 10 2 5 3" xfId="20975" xr:uid="{DC7D06AC-6D2B-4D76-8E2B-C1D90DD03284}"/>
    <cellStyle name="40% - Ênfase5 10 2 6" xfId="6281" xr:uid="{92FC9ED1-0EC9-41AE-A0D9-A95EA9DB0A10}"/>
    <cellStyle name="40% - Ênfase5 10 2 6 2" xfId="14558" xr:uid="{00E15B30-9C19-4477-9F31-B537BAAA14DA}"/>
    <cellStyle name="40% - Ênfase5 10 2 6 2 2" xfId="31013" xr:uid="{6BA062BF-0257-400D-8728-BAC4F103ACA3}"/>
    <cellStyle name="40% - Ênfase5 10 2 6 3" xfId="22976" xr:uid="{8B9AE032-8987-4E81-8BDC-E3D39F48672D}"/>
    <cellStyle name="40% - Ênfase5 10 2 7" xfId="2200" xr:uid="{F7306361-09F2-47A6-A40C-F26A2D2D61A2}"/>
    <cellStyle name="40% - Ênfase5 10 2 7 2" xfId="10477" xr:uid="{5B46FEC3-8B15-4995-9D1C-4020D4137B7B}"/>
    <cellStyle name="40% - Ênfase5 10 2 7 2 2" xfId="26996" xr:uid="{73D1EE84-3EC1-42C3-A697-9072E9B4523A}"/>
    <cellStyle name="40% - Ênfase5 10 2 7 3" xfId="18959" xr:uid="{FCA7EB2E-656C-47A9-8B36-908A0DD7601E}"/>
    <cellStyle name="40% - Ênfase5 10 2 8" xfId="8432" xr:uid="{F63C3C8F-52CE-4AEA-8EC4-D43415D54ABE}"/>
    <cellStyle name="40% - Ênfase5 10 2 8 2" xfId="24981" xr:uid="{84DBBC15-F75F-47CF-89DD-F3F8CA1E3A75}"/>
    <cellStyle name="40% - Ênfase5 10 2 9" xfId="16929" xr:uid="{D7AB0444-9099-412A-BDD8-780D984FBAC6}"/>
    <cellStyle name="40% - Ênfase5 10 3" xfId="1512" xr:uid="{ED19B55B-C837-4472-9284-BB2EC20EAFB5}"/>
    <cellStyle name="40% - Ênfase5 10 3 2" xfId="5602" xr:uid="{CA24E026-9D7E-43C2-A795-CD10FC472AD7}"/>
    <cellStyle name="40% - Ênfase5 10 3 2 2" xfId="13879" xr:uid="{6F9C6CFC-3DDD-45B8-8627-D6242AB7CF06}"/>
    <cellStyle name="40% - Ênfase5 10 3 2 2 2" xfId="30358" xr:uid="{115C0D7A-190E-43B7-84E8-321CDE90EBB4}"/>
    <cellStyle name="40% - Ênfase5 10 3 2 3" xfId="22321" xr:uid="{5606A002-7588-4EE9-B09C-E3A888458A5E}"/>
    <cellStyle name="40% - Ênfase5 10 3 3" xfId="7626" xr:uid="{86912A45-CB0E-4999-91FA-0B11FAEEE7FF}"/>
    <cellStyle name="40% - Ênfase5 10 3 3 2" xfId="15903" xr:uid="{EBE5A85F-E280-49C7-BFF2-4B7D3E83D869}"/>
    <cellStyle name="40% - Ênfase5 10 3 3 2 2" xfId="32358" xr:uid="{DA78D74C-2606-4865-9785-01431ACD29C6}"/>
    <cellStyle name="40% - Ênfase5 10 3 3 3" xfId="24321" xr:uid="{131B578B-BF98-47C5-ADBB-A2609BFBD5AD}"/>
    <cellStyle name="40% - Ênfase5 10 3 4" xfId="3568" xr:uid="{F819B0B4-90DA-49E2-85D4-48B4114D95D1}"/>
    <cellStyle name="40% - Ênfase5 10 3 4 2" xfId="11845" xr:uid="{F6352E65-91A6-4FF6-8901-3412077ED017}"/>
    <cellStyle name="40% - Ênfase5 10 3 4 2 2" xfId="28354" xr:uid="{9BC646AB-EC29-4183-9DE6-308460E52579}"/>
    <cellStyle name="40% - Ênfase5 10 3 4 3" xfId="20317" xr:uid="{A3416468-2D8D-4C54-A742-9EAF17A862B6}"/>
    <cellStyle name="40% - Ênfase5 10 3 5" xfId="9796" xr:uid="{5B6DBC7B-EB36-4017-9128-96624524BD91}"/>
    <cellStyle name="40% - Ênfase5 10 3 5 2" xfId="26339" xr:uid="{E63CCD1A-805C-41C9-A1A6-523975A1DFCC}"/>
    <cellStyle name="40% - Ênfase5 10 3 6" xfId="18300" xr:uid="{7B7AC827-662D-4732-BF9D-718A1FDF7B8A}"/>
    <cellStyle name="40% - Ênfase5 10 4" xfId="1002" xr:uid="{FACAD316-23CF-4CC2-84A7-2412FDE43860}"/>
    <cellStyle name="40% - Ênfase5 10 4 2" xfId="5105" xr:uid="{5FD8193F-3788-4451-9114-D80487D1ABDD}"/>
    <cellStyle name="40% - Ênfase5 10 4 2 2" xfId="13382" xr:uid="{4723E62F-7364-4DFF-84E2-8C3F5320CB42}"/>
    <cellStyle name="40% - Ênfase5 10 4 2 2 2" xfId="29862" xr:uid="{D1EC1512-BD6C-42DE-880A-017CDC478043}"/>
    <cellStyle name="40% - Ênfase5 10 4 2 3" xfId="21825" xr:uid="{40637C85-4216-420C-A821-13409741BA47}"/>
    <cellStyle name="40% - Ênfase5 10 4 3" xfId="7130" xr:uid="{4A3053BA-A0D8-4346-9D02-DD0598BDBC7E}"/>
    <cellStyle name="40% - Ênfase5 10 4 3 2" xfId="15407" xr:uid="{4D562805-3D71-4ADB-85C2-9721B436900D}"/>
    <cellStyle name="40% - Ênfase5 10 4 3 2 2" xfId="31862" xr:uid="{ADED3507-88B5-4D36-8520-B9A27D01EC03}"/>
    <cellStyle name="40% - Ênfase5 10 4 3 3" xfId="23825" xr:uid="{711A8AF4-EB95-4B8E-858C-A8D61265727A}"/>
    <cellStyle name="40% - Ênfase5 10 4 4" xfId="3062" xr:uid="{CA1663D2-D465-4CD1-ACF2-107FC1FC4D47}"/>
    <cellStyle name="40% - Ênfase5 10 4 4 2" xfId="11339" xr:uid="{E11D0F70-21CA-4400-A756-8D8B07639FF6}"/>
    <cellStyle name="40% - Ênfase5 10 4 4 2 2" xfId="27850" xr:uid="{0C9C5B0D-BFD7-48FC-A0C1-FA08D54E498A}"/>
    <cellStyle name="40% - Ênfase5 10 4 4 3" xfId="19813" xr:uid="{C8427036-1B6A-46AD-9DFF-A216ABBE041D}"/>
    <cellStyle name="40% - Ênfase5 10 4 5" xfId="9291" xr:uid="{EA34F325-5B5A-45DB-B698-27DC56003601}"/>
    <cellStyle name="40% - Ênfase5 10 4 5 2" xfId="25835" xr:uid="{8346075B-2474-4C9F-A524-BD3B65775123}"/>
    <cellStyle name="40% - Ênfase5 10 4 6" xfId="17793" xr:uid="{FEDDC022-754C-4C47-9E62-47D807D08121}"/>
    <cellStyle name="40% - Ênfase5 10 5" xfId="2052" xr:uid="{03BD9746-90C7-4128-82A8-88A4ACDC4221}"/>
    <cellStyle name="40% - Ênfase5 10 5 2" xfId="6138" xr:uid="{BD0B5ED0-4729-4803-A863-F10C67761634}"/>
    <cellStyle name="40% - Ênfase5 10 5 2 2" xfId="14415" xr:uid="{4633F97F-1E21-4C04-BDB2-0118C33A02FC}"/>
    <cellStyle name="40% - Ênfase5 10 5 2 2 2" xfId="30870" xr:uid="{C7EC7DC1-277D-4972-A5BE-0D9BE32BBAB4}"/>
    <cellStyle name="40% - Ênfase5 10 5 2 3" xfId="22833" xr:uid="{B6C488E9-D6A1-4293-A144-C916DED98FB1}"/>
    <cellStyle name="40% - Ênfase5 10 5 3" xfId="8138" xr:uid="{1B6443C4-5AA1-4EBC-B85F-648872FB30B8}"/>
    <cellStyle name="40% - Ênfase5 10 5 3 2" xfId="16415" xr:uid="{20AB1C65-D47B-4AB3-8D31-271649DC4A6D}"/>
    <cellStyle name="40% - Ênfase5 10 5 3 2 2" xfId="32870" xr:uid="{28FA9C00-D63C-4530-A93E-90A7FB82EC2F}"/>
    <cellStyle name="40% - Ênfase5 10 5 3 3" xfId="24833" xr:uid="{8080A671-4DBC-49E4-A990-9D21658F4D02}"/>
    <cellStyle name="40% - Ênfase5 10 5 4" xfId="4105" xr:uid="{0AC7FD18-7C32-4884-B006-0986AF2AD872}"/>
    <cellStyle name="40% - Ênfase5 10 5 4 2" xfId="12382" xr:uid="{26DCC3C2-A267-4670-935F-67258B40393F}"/>
    <cellStyle name="40% - Ênfase5 10 5 4 2 2" xfId="28867" xr:uid="{1D6271F6-EF90-4237-9DEA-60785F3DE2A2}"/>
    <cellStyle name="40% - Ênfase5 10 5 4 3" xfId="20830" xr:uid="{279447B8-1B32-417E-8936-A21F99E0E456}"/>
    <cellStyle name="40% - Ênfase5 10 5 5" xfId="10333" xr:uid="{B3E37748-9A50-4BEE-A1C2-85B677237FED}"/>
    <cellStyle name="40% - Ênfase5 10 5 5 2" xfId="26852" xr:uid="{1A9F8F7F-33A4-43B2-9212-C8037AD71F5F}"/>
    <cellStyle name="40% - Ênfase5 10 5 6" xfId="18814" xr:uid="{39BAD8C2-F0D2-466F-80B8-E8A6AAB3BFA5}"/>
    <cellStyle name="40% - Ênfase5 10 6" xfId="4602" xr:uid="{0EE59AA8-2213-4EB6-945C-5F455279A56D}"/>
    <cellStyle name="40% - Ênfase5 10 6 2" xfId="12879" xr:uid="{041AD11F-A0B5-48C4-986C-4DBF015D979B}"/>
    <cellStyle name="40% - Ênfase5 10 6 2 2" xfId="29363" xr:uid="{9DD19075-1EB4-464E-A9D1-77F48D81970B}"/>
    <cellStyle name="40% - Ênfase5 10 6 3" xfId="21326" xr:uid="{293BDD23-D996-45BC-8C1B-48084D890BAC}"/>
    <cellStyle name="40% - Ênfase5 10 7" xfId="6632" xr:uid="{3F88C07A-62B4-4A43-B214-8019F0CBCD7E}"/>
    <cellStyle name="40% - Ênfase5 10 7 2" xfId="14909" xr:uid="{8F75C63E-99FB-4CC5-B4F2-DDBDD9ED2BDC}"/>
    <cellStyle name="40% - Ênfase5 10 7 2 2" xfId="31364" xr:uid="{669FC19D-9A20-40EE-B231-AA6FC78E75E0}"/>
    <cellStyle name="40% - Ênfase5 10 7 3" xfId="23327" xr:uid="{3D3A8430-E3F7-459F-8F6D-3E3690840206}"/>
    <cellStyle name="40% - Ênfase5 10 8" xfId="2555" xr:uid="{935D4A82-4C1D-42CB-B6A6-CB5A986D12DD}"/>
    <cellStyle name="40% - Ênfase5 10 8 2" xfId="10832" xr:uid="{CF409A2A-74B4-4B95-8E01-260AF3F86D38}"/>
    <cellStyle name="40% - Ênfase5 10 8 2 2" xfId="27348" xr:uid="{2E2F36ED-11BA-496F-A49D-8B5C1FBC2DD5}"/>
    <cellStyle name="40% - Ênfase5 10 8 3" xfId="19311" xr:uid="{9B4A86B6-F8FC-44FD-8FA5-88BCD433AD08}"/>
    <cellStyle name="40% - Ênfase5 10 9" xfId="8785" xr:uid="{14651E10-3FEF-458E-8416-F17674EC63D0}"/>
    <cellStyle name="40% - Ênfase5 10 9 2" xfId="25333" xr:uid="{2511FAAF-2C4A-4368-B4A7-CBDE38833844}"/>
    <cellStyle name="40% - Ênfase5 11" xfId="444" xr:uid="{D8BA9F6D-F1C4-42DD-9568-A1126BFE4AAB}"/>
    <cellStyle name="40% - Ênfase5 11 2" xfId="1513" xr:uid="{8603AF58-FB7F-42FA-B0F9-3D23A62AF9EF}"/>
    <cellStyle name="40% - Ênfase5 11 2 2" xfId="5603" xr:uid="{F26B89EF-AF84-4F59-9F73-25189A6379E6}"/>
    <cellStyle name="40% - Ênfase5 11 2 2 2" xfId="13880" xr:uid="{D1301006-6617-4764-B48F-8C5EAD1A52A5}"/>
    <cellStyle name="40% - Ênfase5 11 2 2 2 2" xfId="30359" xr:uid="{B4E2E512-ED68-4AD0-BA4D-03D3159F4DB5}"/>
    <cellStyle name="40% - Ênfase5 11 2 2 3" xfId="22322" xr:uid="{ECAEB77A-0A80-4175-9376-74434EF12BC2}"/>
    <cellStyle name="40% - Ênfase5 11 2 3" xfId="7627" xr:uid="{21054146-9B9E-4B60-BD14-3DDA9E28C55D}"/>
    <cellStyle name="40% - Ênfase5 11 2 3 2" xfId="15904" xr:uid="{EAF5D1E7-CAC1-4FE0-8ACF-8E5B28BFF9D0}"/>
    <cellStyle name="40% - Ênfase5 11 2 3 2 2" xfId="32359" xr:uid="{99B39BA0-C73A-4707-8506-602B248F39F6}"/>
    <cellStyle name="40% - Ênfase5 11 2 3 3" xfId="24322" xr:uid="{E5440FF6-B217-4945-98AD-7FABEAAB31FB}"/>
    <cellStyle name="40% - Ênfase5 11 2 4" xfId="3569" xr:uid="{0C4A7FFE-4D07-4F84-8A73-3FEB7A34B589}"/>
    <cellStyle name="40% - Ênfase5 11 2 4 2" xfId="11846" xr:uid="{181EC63D-A8DA-459A-86C3-CD090DD80568}"/>
    <cellStyle name="40% - Ênfase5 11 2 4 2 2" xfId="28355" xr:uid="{82D3167C-CF4B-4E74-84AA-8E8A13856B2F}"/>
    <cellStyle name="40% - Ênfase5 11 2 4 3" xfId="20318" xr:uid="{6B755E96-B944-43DC-9AF7-95ABD7884099}"/>
    <cellStyle name="40% - Ênfase5 11 2 5" xfId="9797" xr:uid="{B271B8A2-7048-4401-850A-7270B8E86ED0}"/>
    <cellStyle name="40% - Ênfase5 11 2 5 2" xfId="26340" xr:uid="{149678BC-5B51-436F-A923-CCE963E7A79D}"/>
    <cellStyle name="40% - Ênfase5 11 2 6" xfId="18301" xr:uid="{2DE3C1DD-4D3D-4DC7-B793-60B4C843AC7D}"/>
    <cellStyle name="40% - Ênfase5 11 3" xfId="1003" xr:uid="{21D2AF5A-266B-4862-B727-C74C6421364B}"/>
    <cellStyle name="40% - Ênfase5 11 3 2" xfId="5106" xr:uid="{9045F333-E2C0-426B-9258-BFCBBE43B924}"/>
    <cellStyle name="40% - Ênfase5 11 3 2 2" xfId="13383" xr:uid="{C0B45B3B-89D5-4697-80E8-FC186167C35E}"/>
    <cellStyle name="40% - Ênfase5 11 3 2 2 2" xfId="29863" xr:uid="{133CE582-D869-4457-8351-F1F390915D1D}"/>
    <cellStyle name="40% - Ênfase5 11 3 2 3" xfId="21826" xr:uid="{0E01E029-1276-4CCB-B2AB-57ADFDD52F01}"/>
    <cellStyle name="40% - Ênfase5 11 3 3" xfId="7131" xr:uid="{4CE78D98-3139-4D08-84DB-19E9B209B884}"/>
    <cellStyle name="40% - Ênfase5 11 3 3 2" xfId="15408" xr:uid="{C920BDE8-426E-46E2-860F-5014AAD5224E}"/>
    <cellStyle name="40% - Ênfase5 11 3 3 2 2" xfId="31863" xr:uid="{4CE95362-FCB8-4BD9-8630-A28A5E5A5B47}"/>
    <cellStyle name="40% - Ênfase5 11 3 3 3" xfId="23826" xr:uid="{F3FCD7A1-0277-4607-A1B9-A60EE824A7FA}"/>
    <cellStyle name="40% - Ênfase5 11 3 4" xfId="3063" xr:uid="{855FD4CE-465B-4CD2-94C7-C0E39F78E918}"/>
    <cellStyle name="40% - Ênfase5 11 3 4 2" xfId="11340" xr:uid="{CAC9D47A-57B7-48EC-9E00-4AB40997827C}"/>
    <cellStyle name="40% - Ênfase5 11 3 4 2 2" xfId="27851" xr:uid="{C976582E-A5A9-4D8D-8CD7-91F8710273AC}"/>
    <cellStyle name="40% - Ênfase5 11 3 4 3" xfId="19814" xr:uid="{9DBC3F8C-B9A7-4BF7-B51D-FD277132E972}"/>
    <cellStyle name="40% - Ênfase5 11 3 5" xfId="9292" xr:uid="{F5DE9066-02F0-4E8C-B11F-072B967BB602}"/>
    <cellStyle name="40% - Ênfase5 11 3 5 2" xfId="25836" xr:uid="{6B109123-D959-45AF-818E-35ADA516E329}"/>
    <cellStyle name="40% - Ênfase5 11 3 6" xfId="17794" xr:uid="{880BAD79-9580-4D6B-B322-EC575D638E97}"/>
    <cellStyle name="40% - Ênfase5 11 4" xfId="2053" xr:uid="{3E73D99D-A46C-4BEE-ABAA-DF09BD985B97}"/>
    <cellStyle name="40% - Ênfase5 11 4 2" xfId="6139" xr:uid="{C185F9C7-71D8-4EF4-A702-1AC8CC9FAA3E}"/>
    <cellStyle name="40% - Ênfase5 11 4 2 2" xfId="14416" xr:uid="{0EFE44D7-16AC-43C7-B528-BF72F662F2B8}"/>
    <cellStyle name="40% - Ênfase5 11 4 2 2 2" xfId="30871" xr:uid="{6E9F22C6-D201-4ECD-923F-4D24856273AB}"/>
    <cellStyle name="40% - Ênfase5 11 4 2 3" xfId="22834" xr:uid="{AA51C5E7-BE2A-46D4-8D31-69944D56229E}"/>
    <cellStyle name="40% - Ênfase5 11 4 3" xfId="8139" xr:uid="{A2AFF40B-DB75-4D19-BCF6-5601253756FC}"/>
    <cellStyle name="40% - Ênfase5 11 4 3 2" xfId="16416" xr:uid="{112FA80F-BE23-4F77-8CCC-D8D283FC89A4}"/>
    <cellStyle name="40% - Ênfase5 11 4 3 2 2" xfId="32871" xr:uid="{48AC3CCD-8870-4745-9591-B260B3DBCF4D}"/>
    <cellStyle name="40% - Ênfase5 11 4 3 3" xfId="24834" xr:uid="{23D1E0D8-F89E-4268-B01E-CAC28B215AD2}"/>
    <cellStyle name="40% - Ênfase5 11 4 4" xfId="4106" xr:uid="{88013180-6BE3-47C1-88AF-B25A256F3702}"/>
    <cellStyle name="40% - Ênfase5 11 4 4 2" xfId="12383" xr:uid="{FB7FA35B-CD07-4214-8E09-9A1DA55D7CA9}"/>
    <cellStyle name="40% - Ênfase5 11 4 4 2 2" xfId="28868" xr:uid="{93DFBEFC-4B2A-4837-AC51-2E24343A9512}"/>
    <cellStyle name="40% - Ênfase5 11 4 4 3" xfId="20831" xr:uid="{2EFA4325-F5A8-404D-91E7-DE323A6104AD}"/>
    <cellStyle name="40% - Ênfase5 11 4 5" xfId="10334" xr:uid="{61C7C15B-68CE-4048-A99E-C4D9C3035DEF}"/>
    <cellStyle name="40% - Ênfase5 11 4 5 2" xfId="26853" xr:uid="{3C4B4FB8-1AEE-467F-A22C-071FB7136ED1}"/>
    <cellStyle name="40% - Ênfase5 11 4 6" xfId="18815" xr:uid="{4ADE99A9-2A41-403C-AEBC-26C178538FF0}"/>
    <cellStyle name="40% - Ênfase5 11 5" xfId="4603" xr:uid="{83F5BF35-6B0B-478B-A2CD-DE4BBFC4CF10}"/>
    <cellStyle name="40% - Ênfase5 11 5 2" xfId="12880" xr:uid="{0700D4E8-D167-49B8-BBCD-E8DA5C9D8C9C}"/>
    <cellStyle name="40% - Ênfase5 11 5 2 2" xfId="29364" xr:uid="{FE865B90-6B74-448A-9836-A6C1FC42D0BC}"/>
    <cellStyle name="40% - Ênfase5 11 5 3" xfId="21327" xr:uid="{ABE64E7C-DB3B-40BF-8647-B6A16F437516}"/>
    <cellStyle name="40% - Ênfase5 11 6" xfId="6633" xr:uid="{3C910338-1161-47B4-B21B-A36D11FD2296}"/>
    <cellStyle name="40% - Ênfase5 11 6 2" xfId="14910" xr:uid="{50DB9A2E-CDB6-4AD0-9D0F-956611664AAD}"/>
    <cellStyle name="40% - Ênfase5 11 6 2 2" xfId="31365" xr:uid="{A5163B55-2207-4D32-B417-0B550E65A643}"/>
    <cellStyle name="40% - Ênfase5 11 6 3" xfId="23328" xr:uid="{CA26E844-E3A8-4030-81D9-40D9980BE1FE}"/>
    <cellStyle name="40% - Ênfase5 11 7" xfId="2556" xr:uid="{9D6D9BE1-EAC0-4FE5-90DE-0725B0BF3FDE}"/>
    <cellStyle name="40% - Ênfase5 11 7 2" xfId="10833" xr:uid="{03F173B2-D1DD-4A58-887E-1532E3C0A571}"/>
    <cellStyle name="40% - Ênfase5 11 7 2 2" xfId="27349" xr:uid="{403258F5-EE84-4B50-8BF2-3B419F940103}"/>
    <cellStyle name="40% - Ênfase5 11 7 3" xfId="19312" xr:uid="{05298DD8-0705-4059-BA3C-F39DCAB954B5}"/>
    <cellStyle name="40% - Ênfase5 11 8" xfId="8786" xr:uid="{2F4501B8-D475-4AB0-9600-783E116CE7EA}"/>
    <cellStyle name="40% - Ênfase5 11 8 2" xfId="25334" xr:uid="{C3339769-F915-4C02-B604-5156D79494E6}"/>
    <cellStyle name="40% - Ênfase5 11 9" xfId="17284" xr:uid="{E246D280-7DB5-4E00-9F5A-436918D94069}"/>
    <cellStyle name="40% - Ênfase5 12" xfId="446" xr:uid="{B041BF62-E47D-4811-801D-DC9EB97A157F}"/>
    <cellStyle name="40% - Ênfase5 12 2" xfId="1514" xr:uid="{3AA15357-37CE-4D7D-9362-F9C6F65F4870}"/>
    <cellStyle name="40% - Ênfase5 12 2 2" xfId="5604" xr:uid="{CA646B22-6124-4716-BB48-200B46FED7E6}"/>
    <cellStyle name="40% - Ênfase5 12 2 2 2" xfId="13881" xr:uid="{6073C4C1-0702-4D39-8B9F-13ACA4C9F7BA}"/>
    <cellStyle name="40% - Ênfase5 12 2 2 2 2" xfId="30360" xr:uid="{5BFDAAEA-749C-47A8-9437-540DC53EBD3B}"/>
    <cellStyle name="40% - Ênfase5 12 2 2 3" xfId="22323" xr:uid="{D4F84B6A-F679-4E09-9821-EE3D7730F3F2}"/>
    <cellStyle name="40% - Ênfase5 12 2 3" xfId="7628" xr:uid="{C478EA43-0C1D-4810-B650-B49AD32A0163}"/>
    <cellStyle name="40% - Ênfase5 12 2 3 2" xfId="15905" xr:uid="{524EC078-B68D-4FD3-B131-4FF06E5F123E}"/>
    <cellStyle name="40% - Ênfase5 12 2 3 2 2" xfId="32360" xr:uid="{6052E789-AB61-4F51-AF1C-DF6FD01828FC}"/>
    <cellStyle name="40% - Ênfase5 12 2 3 3" xfId="24323" xr:uid="{9C3065DF-B3F4-4767-8B9A-6B44AC9DE8E2}"/>
    <cellStyle name="40% - Ênfase5 12 2 4" xfId="3570" xr:uid="{4667E7DA-574D-46C0-8B29-DC249C679965}"/>
    <cellStyle name="40% - Ênfase5 12 2 4 2" xfId="11847" xr:uid="{A46E7FFD-6E99-4BBE-A8A0-A1A2BBBA74A3}"/>
    <cellStyle name="40% - Ênfase5 12 2 4 2 2" xfId="28356" xr:uid="{5FDC0704-B723-4EE3-865F-A8F9157E1C07}"/>
    <cellStyle name="40% - Ênfase5 12 2 4 3" xfId="20319" xr:uid="{CFDF5EED-DF70-4283-9D53-F48E28BECE91}"/>
    <cellStyle name="40% - Ênfase5 12 2 5" xfId="9798" xr:uid="{DF1BAD68-9774-440C-8AE6-9268BC7BA0D6}"/>
    <cellStyle name="40% - Ênfase5 12 2 5 2" xfId="26341" xr:uid="{5F5B99D9-56FD-477F-828D-0BDD61703139}"/>
    <cellStyle name="40% - Ênfase5 12 2 6" xfId="18302" xr:uid="{111E2A7F-F3F5-4A2D-AFDD-4B56B8037DA1}"/>
    <cellStyle name="40% - Ênfase5 12 3" xfId="1004" xr:uid="{BAD3DAF3-F40C-43B7-B44A-7E9536C073F5}"/>
    <cellStyle name="40% - Ênfase5 12 3 2" xfId="5107" xr:uid="{DB454D5A-4EAE-4B43-A1C5-53E99D986ECB}"/>
    <cellStyle name="40% - Ênfase5 12 3 2 2" xfId="13384" xr:uid="{BEE83A23-CC2E-4A05-9ABD-EB808F62F89A}"/>
    <cellStyle name="40% - Ênfase5 12 3 2 2 2" xfId="29864" xr:uid="{1333ADB7-0C36-4930-BC36-082AE57A1FE1}"/>
    <cellStyle name="40% - Ênfase5 12 3 2 3" xfId="21827" xr:uid="{F4A5B5AB-EF00-45E7-87E5-B64B501C7173}"/>
    <cellStyle name="40% - Ênfase5 12 3 3" xfId="7132" xr:uid="{8CDC6CDB-B316-4B0B-99EC-13B24440B3F5}"/>
    <cellStyle name="40% - Ênfase5 12 3 3 2" xfId="15409" xr:uid="{75DE299A-0A12-47D3-93EA-9C11E9A5E1D9}"/>
    <cellStyle name="40% - Ênfase5 12 3 3 2 2" xfId="31864" xr:uid="{21DC7DC8-105D-4284-93DE-A8D8F17A8CE0}"/>
    <cellStyle name="40% - Ênfase5 12 3 3 3" xfId="23827" xr:uid="{37B62F81-6E5B-43FD-BE1C-C377982B0069}"/>
    <cellStyle name="40% - Ênfase5 12 3 4" xfId="3064" xr:uid="{798122A9-BFDE-460E-9E56-A5E9F109D0DB}"/>
    <cellStyle name="40% - Ênfase5 12 3 4 2" xfId="11341" xr:uid="{FF6E1EC9-51A6-4F2E-9447-1687846F262E}"/>
    <cellStyle name="40% - Ênfase5 12 3 4 2 2" xfId="27852" xr:uid="{13AE0637-FF74-4DD4-A7D7-1E5F8CA59F50}"/>
    <cellStyle name="40% - Ênfase5 12 3 4 3" xfId="19815" xr:uid="{3603C8D1-D29B-4BA4-A39F-DDFDB0309666}"/>
    <cellStyle name="40% - Ênfase5 12 3 5" xfId="9293" xr:uid="{FBC7EFAC-A882-44DE-AAE2-8089E1EA9285}"/>
    <cellStyle name="40% - Ênfase5 12 3 5 2" xfId="25837" xr:uid="{D53FCCCA-AEA3-4074-ABBB-60C6B1313C57}"/>
    <cellStyle name="40% - Ênfase5 12 3 6" xfId="17795" xr:uid="{BCB2E75E-D1FB-4DE8-AF27-04FD055E66FB}"/>
    <cellStyle name="40% - Ênfase5 12 4" xfId="2054" xr:uid="{787F958C-6DF3-407E-99AD-D2F0CF660EA7}"/>
    <cellStyle name="40% - Ênfase5 12 4 2" xfId="6140" xr:uid="{19B8D031-F83E-4B83-BB04-049BAEE6F441}"/>
    <cellStyle name="40% - Ênfase5 12 4 2 2" xfId="14417" xr:uid="{9B0AD647-F68B-42E8-A1CA-AAE4916A165E}"/>
    <cellStyle name="40% - Ênfase5 12 4 2 2 2" xfId="30872" xr:uid="{6EE4D4F7-7DE7-4113-8B21-FBE0A2C17A26}"/>
    <cellStyle name="40% - Ênfase5 12 4 2 3" xfId="22835" xr:uid="{026866DF-8CB8-4A65-ABA4-C12B343DE6C7}"/>
    <cellStyle name="40% - Ênfase5 12 4 3" xfId="8140" xr:uid="{BE47FFCB-7EB4-4806-90D4-EA364E23B5B9}"/>
    <cellStyle name="40% - Ênfase5 12 4 3 2" xfId="16417" xr:uid="{66821B41-1FEA-47ED-AD83-47D150AD002C}"/>
    <cellStyle name="40% - Ênfase5 12 4 3 2 2" xfId="32872" xr:uid="{B19F2253-ECB2-4286-9BC2-66B2157CE2E4}"/>
    <cellStyle name="40% - Ênfase5 12 4 3 3" xfId="24835" xr:uid="{003211C5-4EC1-41D8-AFF7-5916930A032F}"/>
    <cellStyle name="40% - Ênfase5 12 4 4" xfId="4107" xr:uid="{7AB43841-C9C8-4551-9556-21B5F86C6C06}"/>
    <cellStyle name="40% - Ênfase5 12 4 4 2" xfId="12384" xr:uid="{FA51BB44-3653-481D-A9A1-E51256189D37}"/>
    <cellStyle name="40% - Ênfase5 12 4 4 2 2" xfId="28869" xr:uid="{3A5BFE5A-D14F-4556-82A2-5BF063E064E7}"/>
    <cellStyle name="40% - Ênfase5 12 4 4 3" xfId="20832" xr:uid="{6F0FCD35-2CB9-41A1-8805-F4137D2748A3}"/>
    <cellStyle name="40% - Ênfase5 12 4 5" xfId="10335" xr:uid="{C0DF8999-873C-4EA6-AF0C-6B2E90BC3389}"/>
    <cellStyle name="40% - Ênfase5 12 4 5 2" xfId="26854" xr:uid="{F9DB36A0-5A35-4B04-8F5C-EFAC275C3975}"/>
    <cellStyle name="40% - Ênfase5 12 4 6" xfId="18816" xr:uid="{541AB34C-2EBE-4FE0-9634-4E83279244AD}"/>
    <cellStyle name="40% - Ênfase5 12 5" xfId="4604" xr:uid="{258E9F10-8F09-4863-B4FB-3B548F3E0978}"/>
    <cellStyle name="40% - Ênfase5 12 5 2" xfId="12881" xr:uid="{C26A2C5A-0385-499C-9234-17D5BA62946A}"/>
    <cellStyle name="40% - Ênfase5 12 5 2 2" xfId="29365" xr:uid="{49FB2EC8-C1CB-4CA8-86B7-7636644465FD}"/>
    <cellStyle name="40% - Ênfase5 12 5 3" xfId="21328" xr:uid="{78AC585C-D83B-45E5-B33C-0B4C74688B46}"/>
    <cellStyle name="40% - Ênfase5 12 6" xfId="6634" xr:uid="{FF944BF7-12B0-445A-A11B-DF0992AEA424}"/>
    <cellStyle name="40% - Ênfase5 12 6 2" xfId="14911" xr:uid="{DB011A88-ACDF-40ED-A04D-550812369C49}"/>
    <cellStyle name="40% - Ênfase5 12 6 2 2" xfId="31366" xr:uid="{D7D0B03D-3BA8-4416-A64E-39CCC7B2485C}"/>
    <cellStyle name="40% - Ênfase5 12 6 3" xfId="23329" xr:uid="{ABE7F740-5FB4-4200-A60A-1D5633801385}"/>
    <cellStyle name="40% - Ênfase5 12 7" xfId="2557" xr:uid="{07B491C5-3FDE-4E86-B4D8-511B116F3554}"/>
    <cellStyle name="40% - Ênfase5 12 7 2" xfId="10834" xr:uid="{73234E9F-A9D1-4648-A172-F79F7E442F04}"/>
    <cellStyle name="40% - Ênfase5 12 7 2 2" xfId="27350" xr:uid="{B6B5C6A9-F08B-4CE5-9E0B-091DB87C5FF4}"/>
    <cellStyle name="40% - Ênfase5 12 7 3" xfId="19313" xr:uid="{B5DEEADE-8C9D-474C-99C7-046DFA8AFA97}"/>
    <cellStyle name="40% - Ênfase5 12 8" xfId="8787" xr:uid="{E2187D10-9DAD-4C2A-9F70-5AB675DF5233}"/>
    <cellStyle name="40% - Ênfase5 12 8 2" xfId="25335" xr:uid="{CB2AE064-4A3C-49F8-8813-6681DD46AB7E}"/>
    <cellStyle name="40% - Ênfase5 12 9" xfId="17285" xr:uid="{DAB06EEA-D073-49C7-90D0-748A4E58ED52}"/>
    <cellStyle name="40% - Ênfase5 13" xfId="447" xr:uid="{A3D75B98-C155-4193-944C-F5C18023B40C}"/>
    <cellStyle name="40% - Ênfase5 13 2" xfId="1515" xr:uid="{3B91001B-2ABF-4971-9154-B661912AE56D}"/>
    <cellStyle name="40% - Ênfase5 13 2 2" xfId="5605" xr:uid="{168DF483-48CD-4344-B4AD-379190E01023}"/>
    <cellStyle name="40% - Ênfase5 13 2 2 2" xfId="13882" xr:uid="{FCC105AC-5B11-463B-80F8-C349AC799888}"/>
    <cellStyle name="40% - Ênfase5 13 2 2 2 2" xfId="30361" xr:uid="{52D3DEB3-30E3-4EFE-9724-32A538139551}"/>
    <cellStyle name="40% - Ênfase5 13 2 2 3" xfId="22324" xr:uid="{0DB48CC8-387A-4900-93A3-E28793A6C23A}"/>
    <cellStyle name="40% - Ênfase5 13 2 3" xfId="7629" xr:uid="{050CFA48-5A3D-428A-B0C7-8B26B01071BE}"/>
    <cellStyle name="40% - Ênfase5 13 2 3 2" xfId="15906" xr:uid="{AAC6D0C1-5CF0-4543-AE8B-1DB7BFE4F3FB}"/>
    <cellStyle name="40% - Ênfase5 13 2 3 2 2" xfId="32361" xr:uid="{399F55B3-710D-4B63-8E5E-434A39A8BCC6}"/>
    <cellStyle name="40% - Ênfase5 13 2 3 3" xfId="24324" xr:uid="{ED4C7CED-C321-4475-915C-73EEF81A1D64}"/>
    <cellStyle name="40% - Ênfase5 13 2 4" xfId="3571" xr:uid="{6AFD1185-ABD2-4776-B53D-22A4AB99B8EB}"/>
    <cellStyle name="40% - Ênfase5 13 2 4 2" xfId="11848" xr:uid="{B42D2C4A-161F-4E63-900B-C7550B532261}"/>
    <cellStyle name="40% - Ênfase5 13 2 4 2 2" xfId="28357" xr:uid="{E421ACA2-5452-4B3F-83B3-4D5B15E56325}"/>
    <cellStyle name="40% - Ênfase5 13 2 4 3" xfId="20320" xr:uid="{DDCE9AAA-624C-4325-89FC-D16348C90353}"/>
    <cellStyle name="40% - Ênfase5 13 2 5" xfId="9799" xr:uid="{357C95C1-E707-49D1-8091-93661AE555AC}"/>
    <cellStyle name="40% - Ênfase5 13 2 5 2" xfId="26342" xr:uid="{36A2FEE4-7755-4F62-B110-33040783F0B9}"/>
    <cellStyle name="40% - Ênfase5 13 2 6" xfId="18303" xr:uid="{6E8A5232-3F28-4CF8-BEDF-5CE1D0C34A13}"/>
    <cellStyle name="40% - Ênfase5 13 3" xfId="1005" xr:uid="{D9DFCBEB-595A-45AA-9134-90B2E8C385AE}"/>
    <cellStyle name="40% - Ênfase5 13 3 2" xfId="5108" xr:uid="{FAF40E9C-47EB-4CF9-AAF1-B90DFA369684}"/>
    <cellStyle name="40% - Ênfase5 13 3 2 2" xfId="13385" xr:uid="{2DD87B8A-71FE-478E-AD6A-6E538CBBAF8C}"/>
    <cellStyle name="40% - Ênfase5 13 3 2 2 2" xfId="29865" xr:uid="{2C92D900-C846-4BC6-896B-D51B1B242278}"/>
    <cellStyle name="40% - Ênfase5 13 3 2 3" xfId="21828" xr:uid="{4754135C-A83E-4180-9A97-A0B234C889D4}"/>
    <cellStyle name="40% - Ênfase5 13 3 3" xfId="7133" xr:uid="{79A305DD-A1A9-4203-A653-42FD1F5FC7E5}"/>
    <cellStyle name="40% - Ênfase5 13 3 3 2" xfId="15410" xr:uid="{7BED0F4D-5DD4-4E33-B698-9BEC5EAAE436}"/>
    <cellStyle name="40% - Ênfase5 13 3 3 2 2" xfId="31865" xr:uid="{322A57F5-775D-45B8-BAB4-F321A4743461}"/>
    <cellStyle name="40% - Ênfase5 13 3 3 3" xfId="23828" xr:uid="{8C512558-5757-446B-AC80-D8E250A33EA9}"/>
    <cellStyle name="40% - Ênfase5 13 3 4" xfId="3065" xr:uid="{8FE30AD3-6D45-4994-9C70-E3AA267FF822}"/>
    <cellStyle name="40% - Ênfase5 13 3 4 2" xfId="11342" xr:uid="{963F31AB-8F99-4AB3-A4C6-3C013C93AB21}"/>
    <cellStyle name="40% - Ênfase5 13 3 4 2 2" xfId="27853" xr:uid="{E871F503-9D9A-4A57-8F35-2E83E0C72DC6}"/>
    <cellStyle name="40% - Ênfase5 13 3 4 3" xfId="19816" xr:uid="{59FEBC9A-431C-4E19-9601-7283D373DD14}"/>
    <cellStyle name="40% - Ênfase5 13 3 5" xfId="9294" xr:uid="{97A66141-F4CE-4E37-ADAB-60410F188DFE}"/>
    <cellStyle name="40% - Ênfase5 13 3 5 2" xfId="25838" xr:uid="{7A87BD36-7E92-4EC4-8A99-4B789187CE52}"/>
    <cellStyle name="40% - Ênfase5 13 3 6" xfId="17796" xr:uid="{D8B40613-E55F-4F0E-B2D8-0A724A1DD903}"/>
    <cellStyle name="40% - Ênfase5 13 4" xfId="2055" xr:uid="{4AB08B1F-949A-42CC-AA58-A2B141EB1708}"/>
    <cellStyle name="40% - Ênfase5 13 4 2" xfId="6141" xr:uid="{7C5EFA07-5D99-4DF8-96FE-5BFFC6A82DA4}"/>
    <cellStyle name="40% - Ênfase5 13 4 2 2" xfId="14418" xr:uid="{D217BB7B-44FA-4F24-A209-9F2367B63555}"/>
    <cellStyle name="40% - Ênfase5 13 4 2 2 2" xfId="30873" xr:uid="{DFAC7FFD-2AB6-446E-87C9-CCE115D1D78C}"/>
    <cellStyle name="40% - Ênfase5 13 4 2 3" xfId="22836" xr:uid="{4B0CB0DD-F128-4E34-A7AE-70749E7A46C5}"/>
    <cellStyle name="40% - Ênfase5 13 4 3" xfId="8141" xr:uid="{98D09203-0F1F-4211-85B2-5EA6B68FEF1E}"/>
    <cellStyle name="40% - Ênfase5 13 4 3 2" xfId="16418" xr:uid="{3A6ADBA5-ECE4-4E5E-926B-F89EEFA03B45}"/>
    <cellStyle name="40% - Ênfase5 13 4 3 2 2" xfId="32873" xr:uid="{B8C1A121-E769-4902-84DE-3A53EF50708F}"/>
    <cellStyle name="40% - Ênfase5 13 4 3 3" xfId="24836" xr:uid="{3E996D38-BEAB-4B67-BDEF-505D30227D99}"/>
    <cellStyle name="40% - Ênfase5 13 4 4" xfId="4108" xr:uid="{54A935BD-BE63-478A-8345-70A487DA9B68}"/>
    <cellStyle name="40% - Ênfase5 13 4 4 2" xfId="12385" xr:uid="{A24E2277-F437-4B5D-BFBA-8062893332EB}"/>
    <cellStyle name="40% - Ênfase5 13 4 4 2 2" xfId="28870" xr:uid="{7FA3C647-1481-4272-B4F7-78E7B8C49E1B}"/>
    <cellStyle name="40% - Ênfase5 13 4 4 3" xfId="20833" xr:uid="{0B481D59-9C00-4124-9552-F64AA2CD837C}"/>
    <cellStyle name="40% - Ênfase5 13 4 5" xfId="10336" xr:uid="{66814F5C-A88C-4D51-A8B5-A044C12CAA91}"/>
    <cellStyle name="40% - Ênfase5 13 4 5 2" xfId="26855" xr:uid="{499EB729-F34F-4C55-BE99-65367F1012A1}"/>
    <cellStyle name="40% - Ênfase5 13 4 6" xfId="18817" xr:uid="{EB67D869-EE15-4089-8A92-1779DE4D9941}"/>
    <cellStyle name="40% - Ênfase5 13 5" xfId="4605" xr:uid="{E49E72AC-05A1-45AC-A905-3D8316E199F2}"/>
    <cellStyle name="40% - Ênfase5 13 5 2" xfId="12882" xr:uid="{4EBE8726-1B80-4B27-BBCC-3F65E47CF61C}"/>
    <cellStyle name="40% - Ênfase5 13 5 2 2" xfId="29366" xr:uid="{6E8227B9-5EF0-45AA-8579-3377412FFE86}"/>
    <cellStyle name="40% - Ênfase5 13 5 3" xfId="21329" xr:uid="{80E9B776-8706-447A-867F-E57E06AA7040}"/>
    <cellStyle name="40% - Ênfase5 13 6" xfId="6635" xr:uid="{E5AB27D3-6C08-4EBB-8677-B88B4BBBD335}"/>
    <cellStyle name="40% - Ênfase5 13 6 2" xfId="14912" xr:uid="{EA3DCE49-4588-4A92-9E7D-2724FA01536C}"/>
    <cellStyle name="40% - Ênfase5 13 6 2 2" xfId="31367" xr:uid="{3E2E204B-84AB-4205-ABC0-7465D3E6EDAF}"/>
    <cellStyle name="40% - Ênfase5 13 6 3" xfId="23330" xr:uid="{2623EFC6-3F1E-4780-9A5B-8907643ED1B2}"/>
    <cellStyle name="40% - Ênfase5 13 7" xfId="2558" xr:uid="{A1C0BC84-78F9-40CA-8449-9E3E224BC177}"/>
    <cellStyle name="40% - Ênfase5 13 7 2" xfId="10835" xr:uid="{68B6769E-9248-4CEF-A07C-2F7F41825B46}"/>
    <cellStyle name="40% - Ênfase5 13 7 2 2" xfId="27351" xr:uid="{01FEF91C-E9BC-4237-A348-E12C2E3E76F1}"/>
    <cellStyle name="40% - Ênfase5 13 7 3" xfId="19314" xr:uid="{18ABDED8-DA83-4304-879B-BCBAA18D66EB}"/>
    <cellStyle name="40% - Ênfase5 13 8" xfId="8788" xr:uid="{6C7CC5B8-81A3-427F-9DF0-9AE0E9307505}"/>
    <cellStyle name="40% - Ênfase5 13 8 2" xfId="25336" xr:uid="{023CA349-1149-4560-AE63-31CE074DD9C0}"/>
    <cellStyle name="40% - Ênfase5 13 9" xfId="17286" xr:uid="{84B7F789-36F2-4EDB-8FAD-93B105D38AE6}"/>
    <cellStyle name="40% - Ênfase5 14" xfId="383" xr:uid="{508BB76F-46C4-4B8D-AEC5-729C10CD08E6}"/>
    <cellStyle name="40% - Ênfase5 14 2" xfId="1463" xr:uid="{7E37E297-C78A-46F6-969B-FF001460C222}"/>
    <cellStyle name="40% - Ênfase5 14 2 2" xfId="5553" xr:uid="{5BD0A78A-F8D1-4301-AE16-6BBF8F876C32}"/>
    <cellStyle name="40% - Ênfase5 14 2 2 2" xfId="13830" xr:uid="{F6E171DD-2CD0-4F1D-B272-A1AF50D04C5B}"/>
    <cellStyle name="40% - Ênfase5 14 2 2 2 2" xfId="30309" xr:uid="{0FCDB733-D8DB-4D2E-953C-80B54835AF61}"/>
    <cellStyle name="40% - Ênfase5 14 2 2 3" xfId="22272" xr:uid="{0F0F240B-4923-4C18-8F93-2594EA2AF484}"/>
    <cellStyle name="40% - Ênfase5 14 2 3" xfId="7577" xr:uid="{C3FA87DD-A031-4EBF-B489-55125469FED7}"/>
    <cellStyle name="40% - Ênfase5 14 2 3 2" xfId="15854" xr:uid="{ED21C88B-DC27-40E7-9259-BF0A0B631C25}"/>
    <cellStyle name="40% - Ênfase5 14 2 3 2 2" xfId="32309" xr:uid="{8B85EE33-932A-4B82-9EE8-913E1EC5EC6F}"/>
    <cellStyle name="40% - Ênfase5 14 2 3 3" xfId="24272" xr:uid="{BB5E48F6-0E08-42BD-9862-9050C7C9FFC3}"/>
    <cellStyle name="40% - Ênfase5 14 2 4" xfId="3519" xr:uid="{B63F58C1-C79B-4D3F-B3E5-D47023DAA75A}"/>
    <cellStyle name="40% - Ênfase5 14 2 4 2" xfId="11796" xr:uid="{97D49FBE-B399-4108-A4EB-D460E174E69F}"/>
    <cellStyle name="40% - Ênfase5 14 2 4 2 2" xfId="28305" xr:uid="{D9A56A65-316E-43DF-83D9-DE3D3FA2700E}"/>
    <cellStyle name="40% - Ênfase5 14 2 4 3" xfId="20268" xr:uid="{C7A3E320-29F5-4103-9699-282578456E46}"/>
    <cellStyle name="40% - Ênfase5 14 2 5" xfId="9747" xr:uid="{7B24DD9A-DDA4-42F1-B17A-868DC9F0E1E8}"/>
    <cellStyle name="40% - Ênfase5 14 2 5 2" xfId="26290" xr:uid="{4207F995-780F-45EF-B66A-9978BAD02C4C}"/>
    <cellStyle name="40% - Ênfase5 14 2 6" xfId="18251" xr:uid="{F7B222C2-D819-4305-ACD6-D8E062EEEB47}"/>
    <cellStyle name="40% - Ênfase5 14 3" xfId="953" xr:uid="{FA68CDFE-EC97-44E2-A086-1ECD0D8AF557}"/>
    <cellStyle name="40% - Ênfase5 14 3 2" xfId="5056" xr:uid="{FEE3B787-1FEC-47B4-8377-D57119B922FD}"/>
    <cellStyle name="40% - Ênfase5 14 3 2 2" xfId="13333" xr:uid="{C06835E6-BB4F-459F-A64B-FD1D19DF5DB2}"/>
    <cellStyle name="40% - Ênfase5 14 3 2 2 2" xfId="29813" xr:uid="{D4EF479C-26C0-483C-BE4B-D7800C4AB8AC}"/>
    <cellStyle name="40% - Ênfase5 14 3 2 3" xfId="21776" xr:uid="{7F94E425-87FC-4325-A334-4992B84AACFE}"/>
    <cellStyle name="40% - Ênfase5 14 3 3" xfId="7081" xr:uid="{A2823361-98F9-4618-8D45-5773051A2F26}"/>
    <cellStyle name="40% - Ênfase5 14 3 3 2" xfId="15358" xr:uid="{F595C8A2-513D-49BC-A9E6-CA5BAB84F434}"/>
    <cellStyle name="40% - Ênfase5 14 3 3 2 2" xfId="31813" xr:uid="{3DC25058-BE8F-4E8C-B2A0-8EB7D939CE9F}"/>
    <cellStyle name="40% - Ênfase5 14 3 3 3" xfId="23776" xr:uid="{399197DA-A677-41AC-AF5E-1729E57C9496}"/>
    <cellStyle name="40% - Ênfase5 14 3 4" xfId="3013" xr:uid="{1E18BCEF-A710-412B-9FD4-B9FF064AD7D1}"/>
    <cellStyle name="40% - Ênfase5 14 3 4 2" xfId="11290" xr:uid="{8394EC8B-48DD-48C9-BD12-3FD5553988B8}"/>
    <cellStyle name="40% - Ênfase5 14 3 4 2 2" xfId="27801" xr:uid="{F18F3D1B-639C-4B53-9B8F-3F0C8647C740}"/>
    <cellStyle name="40% - Ênfase5 14 3 4 3" xfId="19764" xr:uid="{9D0BB175-01A2-487E-82BD-330D6E4B2355}"/>
    <cellStyle name="40% - Ênfase5 14 3 5" xfId="9242" xr:uid="{AFF3A6C6-7B28-453A-AA24-ACB38607DF84}"/>
    <cellStyle name="40% - Ênfase5 14 3 5 2" xfId="25786" xr:uid="{63C2AE9C-5F94-444F-B95C-AD3347789453}"/>
    <cellStyle name="40% - Ênfase5 14 3 6" xfId="17744" xr:uid="{B7C46DC2-9F83-4FA1-8761-82010249F007}"/>
    <cellStyle name="40% - Ênfase5 14 4" xfId="2003" xr:uid="{3059E97A-C64E-4369-A07F-AE634AED7BDB}"/>
    <cellStyle name="40% - Ênfase5 14 4 2" xfId="6089" xr:uid="{DD82CDDC-ACC1-4713-9BBF-F7F0B74EB410}"/>
    <cellStyle name="40% - Ênfase5 14 4 2 2" xfId="14366" xr:uid="{5A2064A2-BC6E-4986-A0FA-E19139106D6B}"/>
    <cellStyle name="40% - Ênfase5 14 4 2 2 2" xfId="30821" xr:uid="{95C774CB-2648-4C68-9A3B-FFC6AA88C240}"/>
    <cellStyle name="40% - Ênfase5 14 4 2 3" xfId="22784" xr:uid="{4CDF82AF-060B-473A-9264-E8351B3D941D}"/>
    <cellStyle name="40% - Ênfase5 14 4 3" xfId="8089" xr:uid="{2C7DFCCC-680B-4B4F-B1AA-B087F0ED3B8F}"/>
    <cellStyle name="40% - Ênfase5 14 4 3 2" xfId="16366" xr:uid="{4218389F-4897-46E7-8AD3-1C0EA6D47CCB}"/>
    <cellStyle name="40% - Ênfase5 14 4 3 2 2" xfId="32821" xr:uid="{8E5E61FA-77CD-472C-909D-7A6A535E6AFB}"/>
    <cellStyle name="40% - Ênfase5 14 4 3 3" xfId="24784" xr:uid="{63AA773C-6ADE-4133-AB02-C3DC34F88C6D}"/>
    <cellStyle name="40% - Ênfase5 14 4 4" xfId="4056" xr:uid="{68BE58B7-2897-4539-B4BE-9F7685832791}"/>
    <cellStyle name="40% - Ênfase5 14 4 4 2" xfId="12333" xr:uid="{9435C067-0DB6-4F88-88D5-7DA7DA991741}"/>
    <cellStyle name="40% - Ênfase5 14 4 4 2 2" xfId="28818" xr:uid="{17EFB2D7-1DD6-490D-8DFF-2958310C286E}"/>
    <cellStyle name="40% - Ênfase5 14 4 4 3" xfId="20781" xr:uid="{73EE9F87-78FC-43F2-9EA9-B022D50C5D8F}"/>
    <cellStyle name="40% - Ênfase5 14 4 5" xfId="10284" xr:uid="{E471A834-3EBF-47DA-9AF5-98740C70C3C5}"/>
    <cellStyle name="40% - Ênfase5 14 4 5 2" xfId="26803" xr:uid="{A9335289-71DB-4781-A541-1CE8C858520F}"/>
    <cellStyle name="40% - Ênfase5 14 4 6" xfId="18765" xr:uid="{9A02A0FC-432D-44ED-A937-2B7B0E785145}"/>
    <cellStyle name="40% - Ênfase5 14 5" xfId="4553" xr:uid="{14FB4B50-F8F2-4443-914E-2105E569FC96}"/>
    <cellStyle name="40% - Ênfase5 14 5 2" xfId="12830" xr:uid="{0C43CC33-5947-4CD3-8D9A-6E1255CA5A87}"/>
    <cellStyle name="40% - Ênfase5 14 5 2 2" xfId="29314" xr:uid="{7AD7601E-2795-40E9-9ECC-7F45BC30E3A5}"/>
    <cellStyle name="40% - Ênfase5 14 5 3" xfId="21277" xr:uid="{6B44A7C0-FFA3-4274-9D23-DFC4D8FF91EA}"/>
    <cellStyle name="40% - Ênfase5 14 6" xfId="6583" xr:uid="{D497DE25-0487-49EA-A397-74C1AE2A6838}"/>
    <cellStyle name="40% - Ênfase5 14 6 2" xfId="14860" xr:uid="{82D85EDF-EA26-4B02-AF1C-9CCDF1C7C729}"/>
    <cellStyle name="40% - Ênfase5 14 6 2 2" xfId="31315" xr:uid="{7CD4D5B7-FD7F-4579-A6F6-4D35ACAC2F5F}"/>
    <cellStyle name="40% - Ênfase5 14 6 3" xfId="23278" xr:uid="{C79A1B53-F156-4E81-B461-E26531C9D5A5}"/>
    <cellStyle name="40% - Ênfase5 14 7" xfId="2506" xr:uid="{04DA4EE7-0AF6-4CAA-87AE-27A6CADF21F0}"/>
    <cellStyle name="40% - Ênfase5 14 7 2" xfId="10783" xr:uid="{8E06F336-49BC-4A52-8C39-5CC1BEFFF918}"/>
    <cellStyle name="40% - Ênfase5 14 7 2 2" xfId="27299" xr:uid="{D447BAF6-5839-4631-9293-235BA836336D}"/>
    <cellStyle name="40% - Ênfase5 14 7 3" xfId="19262" xr:uid="{9871A01C-40C5-48DF-84FB-61A7B6B89076}"/>
    <cellStyle name="40% - Ênfase5 14 8" xfId="8736" xr:uid="{8654A77B-8694-4617-92FF-40019CC75069}"/>
    <cellStyle name="40% - Ênfase5 14 8 2" xfId="25284" xr:uid="{42A441D7-597C-4564-8CC4-727B09D0F7F7}"/>
    <cellStyle name="40% - Ênfase5 14 9" xfId="17234" xr:uid="{D9EFB497-D03B-43D1-B354-9710640D3310}"/>
    <cellStyle name="40% - Ênfase5 15" xfId="449" xr:uid="{F54AC0C6-FFFB-404A-9B50-BAE7D5FD9A30}"/>
    <cellStyle name="40% - Ênfase5 15 2" xfId="1516" xr:uid="{88799E22-4F0D-44E4-AB5C-190663783628}"/>
    <cellStyle name="40% - Ênfase5 15 2 2" xfId="5606" xr:uid="{4A1133A2-BE5D-4367-8259-3C00288C4468}"/>
    <cellStyle name="40% - Ênfase5 15 2 2 2" xfId="13883" xr:uid="{B2394864-62CD-41B5-A013-10C586C3C77B}"/>
    <cellStyle name="40% - Ênfase5 15 2 2 2 2" xfId="30362" xr:uid="{E22A94B2-F821-4543-A69B-A7F9C5AAB884}"/>
    <cellStyle name="40% - Ênfase5 15 2 2 3" xfId="22325" xr:uid="{40407E2E-6250-4B86-85F8-4906CACA3688}"/>
    <cellStyle name="40% - Ênfase5 15 2 3" xfId="7630" xr:uid="{74B2D184-A0B1-448B-8BCE-5CEFA400D56C}"/>
    <cellStyle name="40% - Ênfase5 15 2 3 2" xfId="15907" xr:uid="{D49ACA6F-0549-4386-99B3-46DE270485E7}"/>
    <cellStyle name="40% - Ênfase5 15 2 3 2 2" xfId="32362" xr:uid="{9A5A43D2-35F6-4CE6-9DDA-0CC0464DEE5B}"/>
    <cellStyle name="40% - Ênfase5 15 2 3 3" xfId="24325" xr:uid="{18DDD8F8-86E6-4942-A5D7-6D5D6F841E4A}"/>
    <cellStyle name="40% - Ênfase5 15 2 4" xfId="3572" xr:uid="{19292D36-9D01-4DEB-8102-9B79EACDFD2A}"/>
    <cellStyle name="40% - Ênfase5 15 2 4 2" xfId="11849" xr:uid="{E2EB737B-A91F-47E6-83B4-2242DEC992A3}"/>
    <cellStyle name="40% - Ênfase5 15 2 4 2 2" xfId="28358" xr:uid="{2ABF76BC-0EA7-480F-8DCF-5B6D32A070A2}"/>
    <cellStyle name="40% - Ênfase5 15 2 4 3" xfId="20321" xr:uid="{7E8D0208-C8AF-4E36-878F-2771A050A2A3}"/>
    <cellStyle name="40% - Ênfase5 15 2 5" xfId="9800" xr:uid="{44D45460-6031-45D1-923A-78A22DD28D57}"/>
    <cellStyle name="40% - Ênfase5 15 2 5 2" xfId="26343" xr:uid="{D0C64D52-A5DD-4A51-BB77-5863FE3C18EC}"/>
    <cellStyle name="40% - Ênfase5 15 2 6" xfId="18304" xr:uid="{B28719DF-AB6B-427D-9A20-D3107E32E441}"/>
    <cellStyle name="40% - Ênfase5 15 3" xfId="1006" xr:uid="{157D6CF2-7361-4B4E-BDA0-C0AD53B593C2}"/>
    <cellStyle name="40% - Ênfase5 15 3 2" xfId="5109" xr:uid="{AC8F5DB2-48AD-4C25-902D-669A9427D941}"/>
    <cellStyle name="40% - Ênfase5 15 3 2 2" xfId="13386" xr:uid="{F4BD8F69-02AA-48F2-A965-EB71E5BDB57C}"/>
    <cellStyle name="40% - Ênfase5 15 3 2 2 2" xfId="29866" xr:uid="{73263AD1-1BE6-46D5-953E-5BD641A97968}"/>
    <cellStyle name="40% - Ênfase5 15 3 2 3" xfId="21829" xr:uid="{A4626648-2CDF-4736-B671-B6EE1979A7E5}"/>
    <cellStyle name="40% - Ênfase5 15 3 3" xfId="7134" xr:uid="{0D4FAD31-A448-457E-8078-E66A1DCFDE44}"/>
    <cellStyle name="40% - Ênfase5 15 3 3 2" xfId="15411" xr:uid="{337836C9-5C5E-4EDB-B9BE-ACA05A98B58A}"/>
    <cellStyle name="40% - Ênfase5 15 3 3 2 2" xfId="31866" xr:uid="{DA0F487C-EE35-47DE-A0A6-07CB673E2B3F}"/>
    <cellStyle name="40% - Ênfase5 15 3 3 3" xfId="23829" xr:uid="{E7031F71-7C80-4912-9961-D1DFE146A78B}"/>
    <cellStyle name="40% - Ênfase5 15 3 4" xfId="3066" xr:uid="{83B2A159-13E9-4F7D-84DD-55BF7F1863E0}"/>
    <cellStyle name="40% - Ênfase5 15 3 4 2" xfId="11343" xr:uid="{504A6A96-627F-4F19-9078-AA68544CCD48}"/>
    <cellStyle name="40% - Ênfase5 15 3 4 2 2" xfId="27854" xr:uid="{68489983-D4D6-4413-A1E9-66D9D48CC691}"/>
    <cellStyle name="40% - Ênfase5 15 3 4 3" xfId="19817" xr:uid="{D321EC3C-2FB3-4CA5-8285-1E5001ECF01A}"/>
    <cellStyle name="40% - Ênfase5 15 3 5" xfId="9295" xr:uid="{292E3F82-29B8-4036-9827-1421F345E77C}"/>
    <cellStyle name="40% - Ênfase5 15 3 5 2" xfId="25839" xr:uid="{F4C305A7-F3A8-4EF9-BF3D-9FF24E303F29}"/>
    <cellStyle name="40% - Ênfase5 15 3 6" xfId="17797" xr:uid="{C149AFC6-8007-4628-9847-E1D30FB38CBB}"/>
    <cellStyle name="40% - Ênfase5 15 4" xfId="2056" xr:uid="{A38FB0AF-4338-4B25-ABE3-0A4E4E0F1D09}"/>
    <cellStyle name="40% - Ênfase5 15 4 2" xfId="6142" xr:uid="{2911E951-BAA6-4DA7-BA29-16553C5E4542}"/>
    <cellStyle name="40% - Ênfase5 15 4 2 2" xfId="14419" xr:uid="{1131ECDA-8591-43CA-ACAC-972C8985D883}"/>
    <cellStyle name="40% - Ênfase5 15 4 2 2 2" xfId="30874" xr:uid="{3C58A9A1-1FAF-49F8-8D9F-9C40D213527C}"/>
    <cellStyle name="40% - Ênfase5 15 4 2 3" xfId="22837" xr:uid="{91A60111-2ED5-46B7-9463-809AC5133BF5}"/>
    <cellStyle name="40% - Ênfase5 15 4 3" xfId="8142" xr:uid="{46C56D0D-9269-4AF5-8D4F-973A2DA07B78}"/>
    <cellStyle name="40% - Ênfase5 15 4 3 2" xfId="16419" xr:uid="{EDDB622C-F7AF-439B-A950-375324E3AE2E}"/>
    <cellStyle name="40% - Ênfase5 15 4 3 2 2" xfId="32874" xr:uid="{BCB12FF6-DA44-4D9F-B3F1-6AC026D00C42}"/>
    <cellStyle name="40% - Ênfase5 15 4 3 3" xfId="24837" xr:uid="{8DDE13A7-EFAE-4E3A-868C-B2D384A29437}"/>
    <cellStyle name="40% - Ênfase5 15 4 4" xfId="4109" xr:uid="{2D2631CE-921E-4DB2-8D41-570EBBD11451}"/>
    <cellStyle name="40% - Ênfase5 15 4 4 2" xfId="12386" xr:uid="{FE546C4E-3A8F-41C0-8488-E53C0B613F17}"/>
    <cellStyle name="40% - Ênfase5 15 4 4 2 2" xfId="28871" xr:uid="{BB6F2215-C0DD-424E-A24B-65A0D5BCE97A}"/>
    <cellStyle name="40% - Ênfase5 15 4 4 3" xfId="20834" xr:uid="{75CB233E-A031-4836-986D-111BD60D4EF5}"/>
    <cellStyle name="40% - Ênfase5 15 4 5" xfId="10337" xr:uid="{12659D52-8F05-41EF-A1DC-DD6093CBE47D}"/>
    <cellStyle name="40% - Ênfase5 15 4 5 2" xfId="26856" xr:uid="{9F403094-4212-4FC7-97DE-74B8615D1982}"/>
    <cellStyle name="40% - Ênfase5 15 4 6" xfId="18818" xr:uid="{1036B1A5-9848-4852-8472-3276D93A377B}"/>
    <cellStyle name="40% - Ênfase5 15 5" xfId="4606" xr:uid="{2CAA2081-9439-4EC7-AA22-134C2EDFE00E}"/>
    <cellStyle name="40% - Ênfase5 15 5 2" xfId="12883" xr:uid="{6C42932C-5FE2-443D-803C-4A7C76DF5EAF}"/>
    <cellStyle name="40% - Ênfase5 15 5 2 2" xfId="29367" xr:uid="{E5637ADB-ED5B-4E3F-8D37-393652391515}"/>
    <cellStyle name="40% - Ênfase5 15 5 3" xfId="21330" xr:uid="{F729FBE5-C004-4877-8098-81B4611840BA}"/>
    <cellStyle name="40% - Ênfase5 15 6" xfId="6636" xr:uid="{A295287B-5BE0-4A14-8168-C4091B056F4C}"/>
    <cellStyle name="40% - Ênfase5 15 6 2" xfId="14913" xr:uid="{5A66B0ED-CD00-48EE-879B-B9DDD9D14267}"/>
    <cellStyle name="40% - Ênfase5 15 6 2 2" xfId="31368" xr:uid="{2EC41FC7-F88E-4755-A797-F97D31E18D19}"/>
    <cellStyle name="40% - Ênfase5 15 6 3" xfId="23331" xr:uid="{9DBC5F16-DC32-457B-A2C8-B3E0ED2BA713}"/>
    <cellStyle name="40% - Ênfase5 15 7" xfId="2559" xr:uid="{2F882302-4315-4AC7-950D-1165E750DF0B}"/>
    <cellStyle name="40% - Ênfase5 15 7 2" xfId="10836" xr:uid="{D1B20B67-36C2-4956-92D4-C0501721C4DF}"/>
    <cellStyle name="40% - Ênfase5 15 7 2 2" xfId="27352" xr:uid="{B2CF6A3F-549B-44AE-BD9D-8369F8FD017A}"/>
    <cellStyle name="40% - Ênfase5 15 7 3" xfId="19315" xr:uid="{7F934B1F-C24C-4CC3-B756-40A54152274F}"/>
    <cellStyle name="40% - Ênfase5 15 8" xfId="8789" xr:uid="{12DF7968-5797-4DBE-81F0-8066A331AAA8}"/>
    <cellStyle name="40% - Ênfase5 15 8 2" xfId="25337" xr:uid="{021D986B-BADA-4BA9-940D-47A7892F22FE}"/>
    <cellStyle name="40% - Ênfase5 15 9" xfId="17287" xr:uid="{807BB490-BA04-4313-ADDF-8E63C715A411}"/>
    <cellStyle name="40% - Ênfase5 16" xfId="454" xr:uid="{39528FE9-B87E-421E-8AE5-5AF2D396EEBE}"/>
    <cellStyle name="40% - Ênfase5 16 2" xfId="1521" xr:uid="{9E72FB26-114E-4156-8F48-4DB067AAC77E}"/>
    <cellStyle name="40% - Ênfase5 16 2 2" xfId="5611" xr:uid="{C3CEAC05-030F-4B2D-85AF-5B424C2F57C0}"/>
    <cellStyle name="40% - Ênfase5 16 2 2 2" xfId="13888" xr:uid="{338C3964-5C6C-472E-8D98-4C6895117D88}"/>
    <cellStyle name="40% - Ênfase5 16 2 2 2 2" xfId="30366" xr:uid="{98311E40-11F0-4DAF-96CC-077B57FC359D}"/>
    <cellStyle name="40% - Ênfase5 16 2 2 3" xfId="22329" xr:uid="{C7B304E9-7044-41E0-8870-5654A78B513D}"/>
    <cellStyle name="40% - Ênfase5 16 2 3" xfId="7634" xr:uid="{2A088563-EB64-4401-A42A-4C43136D5505}"/>
    <cellStyle name="40% - Ênfase5 16 2 3 2" xfId="15911" xr:uid="{AE7F1C1F-AB01-402E-957B-CEB33252E762}"/>
    <cellStyle name="40% - Ênfase5 16 2 3 2 2" xfId="32366" xr:uid="{7AFFED34-86F1-4C71-A79B-B7AE661E87A0}"/>
    <cellStyle name="40% - Ênfase5 16 2 3 3" xfId="24329" xr:uid="{6F1F084C-7002-45F2-96C3-C8353D32DC54}"/>
    <cellStyle name="40% - Ênfase5 16 2 4" xfId="3577" xr:uid="{475FAA16-963E-4EB4-AB10-09525E80AFF6}"/>
    <cellStyle name="40% - Ênfase5 16 2 4 2" xfId="11854" xr:uid="{3EB316A5-9DDE-45B6-ACA5-269F9539C8C6}"/>
    <cellStyle name="40% - Ênfase5 16 2 4 2 2" xfId="28362" xr:uid="{B7F2D289-8E00-48F0-B914-4C9296FBCAC8}"/>
    <cellStyle name="40% - Ênfase5 16 2 4 3" xfId="20325" xr:uid="{5193FFF1-8DEE-4962-A449-54892BA34AC4}"/>
    <cellStyle name="40% - Ênfase5 16 2 5" xfId="9805" xr:uid="{AAC3ADE9-0A13-4335-964D-0366908B0F93}"/>
    <cellStyle name="40% - Ênfase5 16 2 5 2" xfId="26347" xr:uid="{81247C22-2DB2-4295-BC68-F0AD7FFC8490}"/>
    <cellStyle name="40% - Ênfase5 16 2 6" xfId="18308" xr:uid="{EFFF8F72-9755-4005-89DF-7CF39C4962CF}"/>
    <cellStyle name="40% - Ênfase5 16 3" xfId="1010" xr:uid="{F161015A-1718-42A0-B978-10F7D4E1D931}"/>
    <cellStyle name="40% - Ênfase5 16 3 2" xfId="5113" xr:uid="{A4031793-43B9-4B64-B2E3-AE070776187F}"/>
    <cellStyle name="40% - Ênfase5 16 3 2 2" xfId="13390" xr:uid="{5AF1CD46-C040-42E6-9AB3-EB6C657B9CFC}"/>
    <cellStyle name="40% - Ênfase5 16 3 2 2 2" xfId="29870" xr:uid="{358EBAA4-8374-4556-A877-06EB1A26F136}"/>
    <cellStyle name="40% - Ênfase5 16 3 2 3" xfId="21833" xr:uid="{52EFC6B7-CE21-4334-867F-8F47C9D417B8}"/>
    <cellStyle name="40% - Ênfase5 16 3 3" xfId="7138" xr:uid="{12C19F0C-960C-4852-A0F1-893A2F992409}"/>
    <cellStyle name="40% - Ênfase5 16 3 3 2" xfId="15415" xr:uid="{FD19C434-DA3A-4DFE-BFFE-6512E3FB47B1}"/>
    <cellStyle name="40% - Ênfase5 16 3 3 2 2" xfId="31870" xr:uid="{0887707E-41B9-48F5-BDCE-8265B96C6C35}"/>
    <cellStyle name="40% - Ênfase5 16 3 3 3" xfId="23833" xr:uid="{1CA88F5A-0D85-4F0F-8FEF-D534CDAB7FA0}"/>
    <cellStyle name="40% - Ênfase5 16 3 4" xfId="3070" xr:uid="{9DEDA7E5-D212-46E5-89D5-FEC93E8897BB}"/>
    <cellStyle name="40% - Ênfase5 16 3 4 2" xfId="11347" xr:uid="{1EFDBAD7-31BE-4445-9FD1-5085A732DE5B}"/>
    <cellStyle name="40% - Ênfase5 16 3 4 2 2" xfId="27858" xr:uid="{E785ECE1-C1D2-479F-A929-B4A560A6A264}"/>
    <cellStyle name="40% - Ênfase5 16 3 4 3" xfId="19821" xr:uid="{C8211E2A-E5B3-4447-9F9F-4C548D9B21A1}"/>
    <cellStyle name="40% - Ênfase5 16 3 5" xfId="9299" xr:uid="{98AFBABC-FEF3-4C6E-BFA5-BC92DD31E741}"/>
    <cellStyle name="40% - Ênfase5 16 3 5 2" xfId="25843" xr:uid="{D65AA7B1-2EEE-4F98-A7B6-AA9A75E0ED3B}"/>
    <cellStyle name="40% - Ênfase5 16 3 6" xfId="17801" xr:uid="{83766A75-C38A-43AB-866B-0F5F8C7EA41F}"/>
    <cellStyle name="40% - Ênfase5 16 4" xfId="2060" xr:uid="{B788B003-F3EA-4275-99AA-A425DA5C23F5}"/>
    <cellStyle name="40% - Ênfase5 16 4 2" xfId="6146" xr:uid="{98322778-9574-4BFE-9EF9-E59582663262}"/>
    <cellStyle name="40% - Ênfase5 16 4 2 2" xfId="14423" xr:uid="{0F011774-8C55-4B34-B410-2BFB6A16FF1E}"/>
    <cellStyle name="40% - Ênfase5 16 4 2 2 2" xfId="30878" xr:uid="{EAD2D148-B063-4286-A073-E8CC3CEA8534}"/>
    <cellStyle name="40% - Ênfase5 16 4 2 3" xfId="22841" xr:uid="{A63615F6-441C-4B6B-B13C-B039D7D7BB7A}"/>
    <cellStyle name="40% - Ênfase5 16 4 3" xfId="8146" xr:uid="{F5B40ECA-8A57-41BE-ACED-071DCA1D458B}"/>
    <cellStyle name="40% - Ênfase5 16 4 3 2" xfId="16423" xr:uid="{C1857C93-202E-4C96-9D76-03B53A0E6FC0}"/>
    <cellStyle name="40% - Ênfase5 16 4 3 2 2" xfId="32878" xr:uid="{D68FF517-3225-4C94-A159-9B420554003C}"/>
    <cellStyle name="40% - Ênfase5 16 4 3 3" xfId="24841" xr:uid="{CA1556E2-BD37-4F35-A503-18AB020DA798}"/>
    <cellStyle name="40% - Ênfase5 16 4 4" xfId="4113" xr:uid="{B0B37A9F-9A2B-4AAD-A51B-AEB743FE2100}"/>
    <cellStyle name="40% - Ênfase5 16 4 4 2" xfId="12390" xr:uid="{CABC4EAF-459B-4C9B-98F4-CFB89E94AE47}"/>
    <cellStyle name="40% - Ênfase5 16 4 4 2 2" xfId="28875" xr:uid="{E4064C60-74D9-449D-824A-4ACD929F5997}"/>
    <cellStyle name="40% - Ênfase5 16 4 4 3" xfId="20838" xr:uid="{45B70778-1132-412E-A01C-FFDD7256EE9C}"/>
    <cellStyle name="40% - Ênfase5 16 4 5" xfId="10341" xr:uid="{10FCD1E5-425A-4578-91B0-BCF5C44267EB}"/>
    <cellStyle name="40% - Ênfase5 16 4 5 2" xfId="26860" xr:uid="{3BF496AF-CB4E-425D-B82C-E057F65998F2}"/>
    <cellStyle name="40% - Ênfase5 16 4 6" xfId="18822" xr:uid="{58B8C665-6B84-4717-9641-B8BBED89CD34}"/>
    <cellStyle name="40% - Ênfase5 16 5" xfId="4611" xr:uid="{A32F7F63-24D7-41D8-87C7-62FBE9B2B752}"/>
    <cellStyle name="40% - Ênfase5 16 5 2" xfId="12888" xr:uid="{2AE46102-AD79-4DAD-A8E6-35CE98237D08}"/>
    <cellStyle name="40% - Ênfase5 16 5 2 2" xfId="29371" xr:uid="{6EA8DB05-0B6D-4A6D-8A28-D8BE12D8A21C}"/>
    <cellStyle name="40% - Ênfase5 16 5 3" xfId="21334" xr:uid="{6A4470AC-A93C-455B-9603-CF4041823348}"/>
    <cellStyle name="40% - Ênfase5 16 6" xfId="6640" xr:uid="{D3FF163A-587A-4918-A4EE-497E2D93B213}"/>
    <cellStyle name="40% - Ênfase5 16 6 2" xfId="14917" xr:uid="{0969B9A9-3C02-43AA-81C1-0A36134E32EB}"/>
    <cellStyle name="40% - Ênfase5 16 6 2 2" xfId="31372" xr:uid="{15557232-9B1A-4E8A-B15B-674275395C04}"/>
    <cellStyle name="40% - Ênfase5 16 6 3" xfId="23335" xr:uid="{10E122D6-C65A-443E-8176-BF947CF355C9}"/>
    <cellStyle name="40% - Ênfase5 16 7" xfId="2564" xr:uid="{5A235440-A745-4168-9E4F-16107E7CEDEC}"/>
    <cellStyle name="40% - Ênfase5 16 7 2" xfId="10841" xr:uid="{C8D874FC-29E3-4681-BB97-6699E49218DA}"/>
    <cellStyle name="40% - Ênfase5 16 7 2 2" xfId="27356" xr:uid="{C3EBD1F8-2327-4CB5-B8C7-75787584FD1B}"/>
    <cellStyle name="40% - Ênfase5 16 7 3" xfId="19319" xr:uid="{8B914FA0-6C6F-482B-8DA9-334D695FD874}"/>
    <cellStyle name="40% - Ênfase5 16 8" xfId="8794" xr:uid="{5178549D-4E77-4785-8976-8164256570BB}"/>
    <cellStyle name="40% - Ênfase5 16 8 2" xfId="25341" xr:uid="{3F5BBA96-455E-485E-B374-DF359257E66A}"/>
    <cellStyle name="40% - Ênfase5 16 9" xfId="17291" xr:uid="{581C4F6F-3656-4B5F-85FB-AD5816E14069}"/>
    <cellStyle name="40% - Ênfase5 17" xfId="287" xr:uid="{06853137-2424-4EED-AA4E-69B05678F10F}"/>
    <cellStyle name="40% - Ênfase5 17 2" xfId="1375" xr:uid="{17B99DC9-F55E-438C-B6A8-B4DCF5E144DB}"/>
    <cellStyle name="40% - Ênfase5 17 2 2" xfId="5465" xr:uid="{4B4AC7FF-9675-4F49-A432-0CB779499EE1}"/>
    <cellStyle name="40% - Ênfase5 17 2 2 2" xfId="13742" xr:uid="{AFB88B1F-C08B-48E1-A91B-C2FBCDA4FF8D}"/>
    <cellStyle name="40% - Ênfase5 17 2 2 2 2" xfId="30222" xr:uid="{9F58A991-63AB-465E-8A8A-5D32A5050766}"/>
    <cellStyle name="40% - Ênfase5 17 2 2 3" xfId="22185" xr:uid="{1A3589DA-B3F6-44AB-96C1-47678E5C0502}"/>
    <cellStyle name="40% - Ênfase5 17 2 3" xfId="7490" xr:uid="{EF1E220F-B97B-4069-8B8D-47B53C4B71B8}"/>
    <cellStyle name="40% - Ênfase5 17 2 3 2" xfId="15767" xr:uid="{F38AE380-5372-413F-B882-0EFC4089900E}"/>
    <cellStyle name="40% - Ênfase5 17 2 3 2 2" xfId="32222" xr:uid="{C64B9013-ED7F-4A7E-A5FA-6ACF64DA3E3A}"/>
    <cellStyle name="40% - Ênfase5 17 2 3 3" xfId="24185" xr:uid="{AA810D86-1195-4786-84FE-5D455ABC5C08}"/>
    <cellStyle name="40% - Ênfase5 17 2 4" xfId="3431" xr:uid="{5519C710-5E01-47AF-8F4C-1E298BAC0693}"/>
    <cellStyle name="40% - Ênfase5 17 2 4 2" xfId="11708" xr:uid="{5F171E49-6CDF-4D39-8C6F-95426701BC8F}"/>
    <cellStyle name="40% - Ênfase5 17 2 4 2 2" xfId="28218" xr:uid="{48ABDE0D-FF05-4D17-A2DA-D6D3CCB8E90C}"/>
    <cellStyle name="40% - Ênfase5 17 2 4 3" xfId="20181" xr:uid="{A7F68598-A0D3-4F6D-A0A2-793064C5EFEE}"/>
    <cellStyle name="40% - Ênfase5 17 2 5" xfId="9659" xr:uid="{ADA92E1D-B9F8-461A-AD48-F73043E9701E}"/>
    <cellStyle name="40% - Ênfase5 17 2 5 2" xfId="26203" xr:uid="{246A8AE1-3FCB-4EDA-95EE-426BD929AAEE}"/>
    <cellStyle name="40% - Ênfase5 17 2 6" xfId="18164" xr:uid="{7C43263E-F833-429C-8DDD-2FDD38756A7B}"/>
    <cellStyle name="40% - Ênfase5 17 3" xfId="866" xr:uid="{1742E947-0655-46DB-851C-DB3D1C38B4C3}"/>
    <cellStyle name="40% - Ênfase5 17 3 2" xfId="4969" xr:uid="{B8D7AC0B-1705-40EA-85BE-1122E5FBA8EE}"/>
    <cellStyle name="40% - Ênfase5 17 3 2 2" xfId="13246" xr:uid="{E4BDDB5B-ACF5-47FF-ACAF-9A88C4A172FC}"/>
    <cellStyle name="40% - Ênfase5 17 3 2 2 2" xfId="29726" xr:uid="{2E670992-49C9-4F8A-8BE8-BAABA3558236}"/>
    <cellStyle name="40% - Ênfase5 17 3 2 3" xfId="21689" xr:uid="{14D64DEC-0934-44A9-B560-CA86A7FAB23D}"/>
    <cellStyle name="40% - Ênfase5 17 3 3" xfId="6994" xr:uid="{F1DF99DA-C5AB-41EB-A2A7-C651AF323071}"/>
    <cellStyle name="40% - Ênfase5 17 3 3 2" xfId="15271" xr:uid="{DEC48A22-3F4A-40B5-B55F-D4DCD7C7441B}"/>
    <cellStyle name="40% - Ênfase5 17 3 3 2 2" xfId="31726" xr:uid="{5C4F2A23-D958-4E72-B0CA-8233D537FEF8}"/>
    <cellStyle name="40% - Ênfase5 17 3 3 3" xfId="23689" xr:uid="{1E028F0E-B92F-4535-9BFC-0ACC9ED8B343}"/>
    <cellStyle name="40% - Ênfase5 17 3 4" xfId="2926" xr:uid="{E0FA9336-7979-4BB0-9669-6D95AE20479C}"/>
    <cellStyle name="40% - Ênfase5 17 3 4 2" xfId="11203" xr:uid="{8A4AA74D-2B75-44A9-B0DB-289BE82802F0}"/>
    <cellStyle name="40% - Ênfase5 17 3 4 2 2" xfId="27714" xr:uid="{CFDEB7B9-347D-4196-97D3-AE59CAB44C3D}"/>
    <cellStyle name="40% - Ênfase5 17 3 4 3" xfId="19677" xr:uid="{7232425C-5643-489D-BFB2-8F129D67A34A}"/>
    <cellStyle name="40% - Ênfase5 17 3 5" xfId="9155" xr:uid="{0B80A382-CC29-4B48-912D-E07A893B6BF2}"/>
    <cellStyle name="40% - Ênfase5 17 3 5 2" xfId="25699" xr:uid="{B935575B-162D-4588-A2A4-1B750E552CD3}"/>
    <cellStyle name="40% - Ênfase5 17 3 6" xfId="17657" xr:uid="{C6854906-D51D-4968-9906-FC1C05E23747}"/>
    <cellStyle name="40% - Ênfase5 17 4" xfId="1916" xr:uid="{87D4FABB-758F-4E6C-8EAA-190507B9BC91}"/>
    <cellStyle name="40% - Ênfase5 17 4 2" xfId="6002" xr:uid="{C0507E3F-DDBA-4503-B250-BFC298D9E646}"/>
    <cellStyle name="40% - Ênfase5 17 4 2 2" xfId="14279" xr:uid="{9B3476A2-B5C4-4C87-85A3-1AF1B96781FF}"/>
    <cellStyle name="40% - Ênfase5 17 4 2 2 2" xfId="30734" xr:uid="{13F69338-9D48-439F-905C-711E3380739A}"/>
    <cellStyle name="40% - Ênfase5 17 4 2 3" xfId="22697" xr:uid="{E8E64811-3C90-420E-86F5-9D11901624DB}"/>
    <cellStyle name="40% - Ênfase5 17 4 3" xfId="8002" xr:uid="{88FDE0C7-7991-4169-99BF-C4B81185EF35}"/>
    <cellStyle name="40% - Ênfase5 17 4 3 2" xfId="16279" xr:uid="{D4034282-242B-4C6A-87D6-210A641FBA5F}"/>
    <cellStyle name="40% - Ênfase5 17 4 3 2 2" xfId="32734" xr:uid="{B392C6F0-6251-4EB6-A2E3-ED792CCE7F87}"/>
    <cellStyle name="40% - Ênfase5 17 4 3 3" xfId="24697" xr:uid="{7DB9DFDD-9AD9-40C1-8306-A5A73781DDFF}"/>
    <cellStyle name="40% - Ênfase5 17 4 4" xfId="3969" xr:uid="{B5FB4ABD-E35E-4E05-B156-3AE1D997D81E}"/>
    <cellStyle name="40% - Ênfase5 17 4 4 2" xfId="12246" xr:uid="{02A4A015-49BF-4BB2-B215-CEF0945DEC7B}"/>
    <cellStyle name="40% - Ênfase5 17 4 4 2 2" xfId="28731" xr:uid="{8AB5C0F9-B5D9-4BAC-8E47-1F79D4168EBE}"/>
    <cellStyle name="40% - Ênfase5 17 4 4 3" xfId="20694" xr:uid="{F873EE52-428A-43AE-B612-2574F5F4B552}"/>
    <cellStyle name="40% - Ênfase5 17 4 5" xfId="10197" xr:uid="{1F176EBC-23CD-47D5-8CA4-18768B401D69}"/>
    <cellStyle name="40% - Ênfase5 17 4 5 2" xfId="26716" xr:uid="{5B49C869-CC49-4C75-8D16-DAC5DF823815}"/>
    <cellStyle name="40% - Ênfase5 17 4 6" xfId="18678" xr:uid="{A334740D-7EFC-43ED-83A7-EA7E6BD14B0D}"/>
    <cellStyle name="40% - Ênfase5 17 5" xfId="4465" xr:uid="{79B7BC1E-BDD7-49B6-8816-75E4895C50C6}"/>
    <cellStyle name="40% - Ênfase5 17 5 2" xfId="12742" xr:uid="{10254B06-BB5F-4AD2-81E6-DB04386F9889}"/>
    <cellStyle name="40% - Ênfase5 17 5 2 2" xfId="29227" xr:uid="{06234031-8DE8-409F-B535-DCF869FAE20B}"/>
    <cellStyle name="40% - Ênfase5 17 5 3" xfId="21190" xr:uid="{C27A6005-F4D6-43DF-8453-93AD6AFBE8A3}"/>
    <cellStyle name="40% - Ênfase5 17 6" xfId="6496" xr:uid="{0C33EDC3-BEB7-4B20-96C4-0BD0D5F90EC9}"/>
    <cellStyle name="40% - Ênfase5 17 6 2" xfId="14773" xr:uid="{0853308C-BC5D-40B6-A3E4-43A749017888}"/>
    <cellStyle name="40% - Ênfase5 17 6 2 2" xfId="31228" xr:uid="{C02319E1-A990-483F-BE04-BA5F2ED1AD56}"/>
    <cellStyle name="40% - Ênfase5 17 6 3" xfId="23191" xr:uid="{F31DD92B-8BAD-4431-A9B2-F49BA5CF5B4A}"/>
    <cellStyle name="40% - Ênfase5 17 7" xfId="2417" xr:uid="{2A10F50F-0F39-4E36-8C95-A436FB313CC0}"/>
    <cellStyle name="40% - Ênfase5 17 7 2" xfId="10694" xr:uid="{9A9FA551-DA4F-459F-B5A1-37142BD071B9}"/>
    <cellStyle name="40% - Ênfase5 17 7 2 2" xfId="27212" xr:uid="{9E9F69B1-7CE9-4965-994E-45D9A34104E3}"/>
    <cellStyle name="40% - Ênfase5 17 7 3" xfId="19175" xr:uid="{CF9C5E32-3DDF-43BC-B5F5-FAE6EF078B77}"/>
    <cellStyle name="40% - Ênfase5 17 8" xfId="8648" xr:uid="{4860919B-201D-4085-98BC-B1C4426CB66C}"/>
    <cellStyle name="40% - Ênfase5 17 8 2" xfId="25197" xr:uid="{CC6F0E35-C7C8-475F-9F07-948713745DAB}"/>
    <cellStyle name="40% - Ênfase5 17 9" xfId="17147" xr:uid="{23B174BA-6BFE-4C2B-9984-CB0F9BA2C649}"/>
    <cellStyle name="40% - Ênfase5 18" xfId="456" xr:uid="{AE60E49E-1F5A-4C5A-8C97-44ED7599E1B0}"/>
    <cellStyle name="40% - Ênfase5 18 2" xfId="1523" xr:uid="{EE4D8E5A-ACE1-48EF-A960-F2BE2B5752BE}"/>
    <cellStyle name="40% - Ênfase5 18 2 2" xfId="5613" xr:uid="{2A566E97-BA8E-4FBD-A67C-4A678B20C88D}"/>
    <cellStyle name="40% - Ênfase5 18 2 2 2" xfId="13890" xr:uid="{28071FA6-ADFD-41FB-AED5-F97A191FC73E}"/>
    <cellStyle name="40% - Ênfase5 18 2 2 2 2" xfId="30368" xr:uid="{D62C4DA0-30DF-4B22-8BAC-8F7F1D81E23D}"/>
    <cellStyle name="40% - Ênfase5 18 2 2 3" xfId="22331" xr:uid="{C02A7873-6D65-4FD9-B95D-0071F5E48C45}"/>
    <cellStyle name="40% - Ênfase5 18 2 3" xfId="7636" xr:uid="{B360BC66-89DC-4074-95BA-3680A0B1B689}"/>
    <cellStyle name="40% - Ênfase5 18 2 3 2" xfId="15913" xr:uid="{58EBD558-5CA5-432A-A29C-BFB9C008956C}"/>
    <cellStyle name="40% - Ênfase5 18 2 3 2 2" xfId="32368" xr:uid="{D452D3E6-B2EE-40A0-9977-CC45EBAF4DB9}"/>
    <cellStyle name="40% - Ênfase5 18 2 3 3" xfId="24331" xr:uid="{956D353D-5C4B-4373-B4EB-24F9C509204A}"/>
    <cellStyle name="40% - Ênfase5 18 2 4" xfId="3579" xr:uid="{C988BD24-C844-4C0D-8053-A3C9F7F218F7}"/>
    <cellStyle name="40% - Ênfase5 18 2 4 2" xfId="11856" xr:uid="{5C228DDD-ED1F-4268-BECC-9B5AC65F4DC6}"/>
    <cellStyle name="40% - Ênfase5 18 2 4 2 2" xfId="28364" xr:uid="{2EA0DF4F-1AD0-49B8-9A4C-379F7E82C6C8}"/>
    <cellStyle name="40% - Ênfase5 18 2 4 3" xfId="20327" xr:uid="{87DC3A03-7884-40C7-966E-6FE17491ADC0}"/>
    <cellStyle name="40% - Ênfase5 18 2 5" xfId="9807" xr:uid="{5A0B23D0-9BED-4AE9-82F2-ABEA20D19EF4}"/>
    <cellStyle name="40% - Ênfase5 18 2 5 2" xfId="26349" xr:uid="{B9B82D81-BF2A-4686-AF4D-7E8428A2BE6A}"/>
    <cellStyle name="40% - Ênfase5 18 2 6" xfId="18310" xr:uid="{37E80F49-C947-4110-8517-75B56CF3131C}"/>
    <cellStyle name="40% - Ênfase5 18 3" xfId="1012" xr:uid="{72F6BBC7-9C3A-40D0-8F87-CEBBE69F613F}"/>
    <cellStyle name="40% - Ênfase5 18 3 2" xfId="5115" xr:uid="{C3232BEA-D8D2-4A42-AFDD-089D5DE9339C}"/>
    <cellStyle name="40% - Ênfase5 18 3 2 2" xfId="13392" xr:uid="{BCC1856C-2DA4-49A7-AD3C-F295741FBF76}"/>
    <cellStyle name="40% - Ênfase5 18 3 2 2 2" xfId="29872" xr:uid="{77D7670D-61E4-413B-9528-4F81CD39AB01}"/>
    <cellStyle name="40% - Ênfase5 18 3 2 3" xfId="21835" xr:uid="{E22FF02D-A523-49C2-9C9E-6475A045F01D}"/>
    <cellStyle name="40% - Ênfase5 18 3 3" xfId="7140" xr:uid="{53EBCF3B-7054-4A66-9703-8D5D5F8C79EE}"/>
    <cellStyle name="40% - Ênfase5 18 3 3 2" xfId="15417" xr:uid="{0097E199-ECA1-4720-B2AC-006A298073F3}"/>
    <cellStyle name="40% - Ênfase5 18 3 3 2 2" xfId="31872" xr:uid="{80A5231D-3D2D-4082-92BA-54A3D0041276}"/>
    <cellStyle name="40% - Ênfase5 18 3 3 3" xfId="23835" xr:uid="{912290FB-69F4-49A5-B136-88DEFF42676A}"/>
    <cellStyle name="40% - Ênfase5 18 3 4" xfId="3072" xr:uid="{060BF286-5E55-4522-8136-2365307C869E}"/>
    <cellStyle name="40% - Ênfase5 18 3 4 2" xfId="11349" xr:uid="{26ADC33D-DE07-4151-A978-2ED91C2B4330}"/>
    <cellStyle name="40% - Ênfase5 18 3 4 2 2" xfId="27860" xr:uid="{3BC7B2B0-4C41-40A5-A3F9-10D2BDD8FEB3}"/>
    <cellStyle name="40% - Ênfase5 18 3 4 3" xfId="19823" xr:uid="{504E2552-9454-4D05-A2FE-DF4DE5DBA827}"/>
    <cellStyle name="40% - Ênfase5 18 3 5" xfId="9301" xr:uid="{14C897AB-30CD-4ED6-A1FA-67395BA21640}"/>
    <cellStyle name="40% - Ênfase5 18 3 5 2" xfId="25845" xr:uid="{2F48B379-2A28-4C52-90D1-8E578434C966}"/>
    <cellStyle name="40% - Ênfase5 18 3 6" xfId="17803" xr:uid="{DDBBFAD3-6EC2-4E77-9918-D4ABFE2EA81F}"/>
    <cellStyle name="40% - Ênfase5 18 4" xfId="2062" xr:uid="{3ECD565B-D495-4D0B-B363-1F353F90B408}"/>
    <cellStyle name="40% - Ênfase5 18 4 2" xfId="6148" xr:uid="{B97123E8-B8BB-4242-A6C8-2C4D4D88C365}"/>
    <cellStyle name="40% - Ênfase5 18 4 2 2" xfId="14425" xr:uid="{4A107FE5-E99D-419B-B8E1-AE00CBEE3163}"/>
    <cellStyle name="40% - Ênfase5 18 4 2 2 2" xfId="30880" xr:uid="{3ACA82EC-4AE4-44C3-88FF-E324A089FFAC}"/>
    <cellStyle name="40% - Ênfase5 18 4 2 3" xfId="22843" xr:uid="{4B926B8B-0790-4144-8AEC-A2F388ED18D8}"/>
    <cellStyle name="40% - Ênfase5 18 4 3" xfId="8148" xr:uid="{32FD545A-48D1-447F-921A-140BCFA4A11E}"/>
    <cellStyle name="40% - Ênfase5 18 4 3 2" xfId="16425" xr:uid="{8D49DF5E-D610-4D1D-ABB8-242CDCDB3A4A}"/>
    <cellStyle name="40% - Ênfase5 18 4 3 2 2" xfId="32880" xr:uid="{92A7CB1C-4EE9-4EDA-8E79-B780990E2847}"/>
    <cellStyle name="40% - Ênfase5 18 4 3 3" xfId="24843" xr:uid="{409FBA13-CEB8-4467-AACA-6AB3C9E3B661}"/>
    <cellStyle name="40% - Ênfase5 18 4 4" xfId="4115" xr:uid="{3E3B26B1-E9C1-4D21-B551-5F4801FF6600}"/>
    <cellStyle name="40% - Ênfase5 18 4 4 2" xfId="12392" xr:uid="{84013EE5-3105-40FD-878E-45CAD7A51CF9}"/>
    <cellStyle name="40% - Ênfase5 18 4 4 2 2" xfId="28877" xr:uid="{82547D84-047D-4039-9E71-ED1972174A39}"/>
    <cellStyle name="40% - Ênfase5 18 4 4 3" xfId="20840" xr:uid="{30E40C33-BA1A-43B7-8B9D-46962C15DB5A}"/>
    <cellStyle name="40% - Ênfase5 18 4 5" xfId="10343" xr:uid="{BFD5569D-43C2-42AB-9C6D-02FED9F79450}"/>
    <cellStyle name="40% - Ênfase5 18 4 5 2" xfId="26862" xr:uid="{0EC53C73-8286-4580-B55B-5FD7B17B2588}"/>
    <cellStyle name="40% - Ênfase5 18 4 6" xfId="18824" xr:uid="{AAFD8EA4-72B7-450C-B76A-BD3C7C61E303}"/>
    <cellStyle name="40% - Ênfase5 18 5" xfId="4613" xr:uid="{6B369A0B-CBA8-42C0-951D-44F614886CA5}"/>
    <cellStyle name="40% - Ênfase5 18 5 2" xfId="12890" xr:uid="{090561ED-D431-4DB5-ADE5-D1EB0B1A795A}"/>
    <cellStyle name="40% - Ênfase5 18 5 2 2" xfId="29373" xr:uid="{95BAB021-73B7-4F64-9DDB-66C69C96741C}"/>
    <cellStyle name="40% - Ênfase5 18 5 3" xfId="21336" xr:uid="{F1904DEC-2CFF-423E-9FA7-E7200D4D564D}"/>
    <cellStyle name="40% - Ênfase5 18 6" xfId="6642" xr:uid="{1620B715-CF88-4A00-9C92-E5B98CFF9FB1}"/>
    <cellStyle name="40% - Ênfase5 18 6 2" xfId="14919" xr:uid="{6DDB6C03-0192-4DA7-9002-1FD3D3F0BA5E}"/>
    <cellStyle name="40% - Ênfase5 18 6 2 2" xfId="31374" xr:uid="{148C1336-9508-4A72-9188-FC37D965D10E}"/>
    <cellStyle name="40% - Ênfase5 18 6 3" xfId="23337" xr:uid="{822DCAE4-2247-40F4-AD2D-7FB6D9F718E7}"/>
    <cellStyle name="40% - Ênfase5 18 7" xfId="2566" xr:uid="{80C103D4-5BE8-4BC2-AAE5-DC9407F118BC}"/>
    <cellStyle name="40% - Ênfase5 18 7 2" xfId="10843" xr:uid="{C0EA1D7E-02F3-490F-AC01-08C9B3A95FA5}"/>
    <cellStyle name="40% - Ênfase5 18 7 2 2" xfId="27358" xr:uid="{E767D4FA-8DC3-4CFD-834B-ADCA245886C1}"/>
    <cellStyle name="40% - Ênfase5 18 7 3" xfId="19321" xr:uid="{B30FFD9B-17DD-452E-A517-515C8E712649}"/>
    <cellStyle name="40% - Ênfase5 18 8" xfId="8796" xr:uid="{C5ED8715-D496-40F3-878C-03C68DF87883}"/>
    <cellStyle name="40% - Ênfase5 18 8 2" xfId="25343" xr:uid="{BE93B54A-6B42-4131-8E74-8D08C55335EA}"/>
    <cellStyle name="40% - Ênfase5 18 9" xfId="17293" xr:uid="{0B81D56E-E1DA-4529-975B-7EDAEB941C85}"/>
    <cellStyle name="40% - Ênfase5 19" xfId="457" xr:uid="{C3C57FB6-1257-48F3-9360-AE7525C3D5C6}"/>
    <cellStyle name="40% - Ênfase5 19 2" xfId="1524" xr:uid="{0EC5C7E4-03D9-4CF0-94BB-6037042BBB2E}"/>
    <cellStyle name="40% - Ênfase5 19 2 2" xfId="5614" xr:uid="{D5CC9B9E-E5BE-4414-B492-601DDB893CF6}"/>
    <cellStyle name="40% - Ênfase5 19 2 2 2" xfId="13891" xr:uid="{F2C2644A-658B-4B9C-9E8E-4B0C3C33F8D8}"/>
    <cellStyle name="40% - Ênfase5 19 2 2 2 2" xfId="30369" xr:uid="{4AD1458B-6174-4CFA-9245-E168F2A333E1}"/>
    <cellStyle name="40% - Ênfase5 19 2 2 3" xfId="22332" xr:uid="{9A5EB031-4725-4789-B6B4-783A3A8570FD}"/>
    <cellStyle name="40% - Ênfase5 19 2 3" xfId="7637" xr:uid="{E6AF3FA7-2AA6-4C34-8C0C-F520EF642FF1}"/>
    <cellStyle name="40% - Ênfase5 19 2 3 2" xfId="15914" xr:uid="{9C6DC7BB-8886-4965-951F-9868ECD1AB6A}"/>
    <cellStyle name="40% - Ênfase5 19 2 3 2 2" xfId="32369" xr:uid="{AED5F69A-4036-49A0-A777-F08F212CC2DA}"/>
    <cellStyle name="40% - Ênfase5 19 2 3 3" xfId="24332" xr:uid="{129AD1BF-8A03-4562-B5B3-77D325A3BDE6}"/>
    <cellStyle name="40% - Ênfase5 19 2 4" xfId="3580" xr:uid="{FFF8B4FD-E297-49C1-A848-378C43C5F44B}"/>
    <cellStyle name="40% - Ênfase5 19 2 4 2" xfId="11857" xr:uid="{49E8B8F4-FD1F-4633-B13D-F3559A31BDE9}"/>
    <cellStyle name="40% - Ênfase5 19 2 4 2 2" xfId="28365" xr:uid="{DBD74635-C9E8-43D7-85BF-ABD8C4C6A7B9}"/>
    <cellStyle name="40% - Ênfase5 19 2 4 3" xfId="20328" xr:uid="{492C4298-0506-43B9-BF42-681841D1C56E}"/>
    <cellStyle name="40% - Ênfase5 19 2 5" xfId="9808" xr:uid="{FF656D9A-DFDC-4A62-90E8-F5FD7B38B5D7}"/>
    <cellStyle name="40% - Ênfase5 19 2 5 2" xfId="26350" xr:uid="{BF8A0633-0B9D-4D09-9C0D-1DF23D094A57}"/>
    <cellStyle name="40% - Ênfase5 19 2 6" xfId="18311" xr:uid="{71434A32-1A89-4EFC-950A-1FAE02C83ABE}"/>
    <cellStyle name="40% - Ênfase5 19 3" xfId="1013" xr:uid="{1EFEF08E-A369-41CC-9970-4ED5C214C36D}"/>
    <cellStyle name="40% - Ênfase5 19 3 2" xfId="5116" xr:uid="{CC5AE22F-BF99-4C3C-A40B-E5D0FCB6E179}"/>
    <cellStyle name="40% - Ênfase5 19 3 2 2" xfId="13393" xr:uid="{6C9AD557-9CE6-4533-9C7E-3BBD4CCB945E}"/>
    <cellStyle name="40% - Ênfase5 19 3 2 2 2" xfId="29873" xr:uid="{3C6936D5-4E94-4F00-B107-6B3C9E43EE97}"/>
    <cellStyle name="40% - Ênfase5 19 3 2 3" xfId="21836" xr:uid="{36EAE41A-2D0F-48DA-9158-9EF423865952}"/>
    <cellStyle name="40% - Ênfase5 19 3 3" xfId="7141" xr:uid="{7360278C-AED7-41F9-B40E-F08B99AB0B21}"/>
    <cellStyle name="40% - Ênfase5 19 3 3 2" xfId="15418" xr:uid="{4E9BBA52-1767-494A-85BC-183D582CEDE3}"/>
    <cellStyle name="40% - Ênfase5 19 3 3 2 2" xfId="31873" xr:uid="{2FC71B74-F0B9-4CF5-AD0D-84B1C3940F30}"/>
    <cellStyle name="40% - Ênfase5 19 3 3 3" xfId="23836" xr:uid="{FA41408A-96CA-496B-B461-87D4D0274DF5}"/>
    <cellStyle name="40% - Ênfase5 19 3 4" xfId="3073" xr:uid="{7D16F7C6-9B6A-4865-B65F-61AA9A568BD3}"/>
    <cellStyle name="40% - Ênfase5 19 3 4 2" xfId="11350" xr:uid="{E800711A-2D96-4CEC-809C-D85E081030DF}"/>
    <cellStyle name="40% - Ênfase5 19 3 4 2 2" xfId="27861" xr:uid="{F64E43B3-809E-4745-B668-80EE03A88A73}"/>
    <cellStyle name="40% - Ênfase5 19 3 4 3" xfId="19824" xr:uid="{50D330CD-B152-4229-9F97-22936EA6EA84}"/>
    <cellStyle name="40% - Ênfase5 19 3 5" xfId="9302" xr:uid="{416095F4-54D6-4355-BCC8-250A7FA8DFDE}"/>
    <cellStyle name="40% - Ênfase5 19 3 5 2" xfId="25846" xr:uid="{424120DE-4E43-4C5D-94A9-26E8A0246513}"/>
    <cellStyle name="40% - Ênfase5 19 3 6" xfId="17804" xr:uid="{99721B74-64B4-4805-A077-956ABCEF8DB4}"/>
    <cellStyle name="40% - Ênfase5 19 4" xfId="2063" xr:uid="{6C493382-7E94-4749-B093-471A4486C072}"/>
    <cellStyle name="40% - Ênfase5 19 4 2" xfId="6149" xr:uid="{0692F17A-7269-40F6-9F53-36D24FF42C6E}"/>
    <cellStyle name="40% - Ênfase5 19 4 2 2" xfId="14426" xr:uid="{0BAA6586-5BDE-473A-8DE6-77C32FDFC07E}"/>
    <cellStyle name="40% - Ênfase5 19 4 2 2 2" xfId="30881" xr:uid="{5B4E5BB0-B93D-48B3-B984-8B07CA50F2E0}"/>
    <cellStyle name="40% - Ênfase5 19 4 2 3" xfId="22844" xr:uid="{6BF79C4E-4821-4878-A1A4-5889C9EAC14D}"/>
    <cellStyle name="40% - Ênfase5 19 4 3" xfId="8149" xr:uid="{75F59416-16D7-4D7F-B8F8-B5F681813909}"/>
    <cellStyle name="40% - Ênfase5 19 4 3 2" xfId="16426" xr:uid="{D2EDC635-D75C-45EC-80BB-09FCE893D6AD}"/>
    <cellStyle name="40% - Ênfase5 19 4 3 2 2" xfId="32881" xr:uid="{4ED6358A-E459-47BE-80E1-2AC8F6B1B33C}"/>
    <cellStyle name="40% - Ênfase5 19 4 3 3" xfId="24844" xr:uid="{EBB91F5B-84A8-45A1-934A-0AC732836AA5}"/>
    <cellStyle name="40% - Ênfase5 19 4 4" xfId="4116" xr:uid="{83FF130E-E271-4E4B-9032-03387FDAFEB8}"/>
    <cellStyle name="40% - Ênfase5 19 4 4 2" xfId="12393" xr:uid="{33ADC6C2-3DC2-407F-AFD0-DBEC3B84C0AB}"/>
    <cellStyle name="40% - Ênfase5 19 4 4 2 2" xfId="28878" xr:uid="{D22CA207-95A5-4696-9134-4BD0FE0C94FC}"/>
    <cellStyle name="40% - Ênfase5 19 4 4 3" xfId="20841" xr:uid="{F8EF151F-A56B-4C56-A518-099DA02E3A47}"/>
    <cellStyle name="40% - Ênfase5 19 4 5" xfId="10344" xr:uid="{DCA91E8E-906F-444D-A44F-33F53C21952D}"/>
    <cellStyle name="40% - Ênfase5 19 4 5 2" xfId="26863" xr:uid="{4BC87E62-4960-48CB-B07D-47CA695A0FB8}"/>
    <cellStyle name="40% - Ênfase5 19 4 6" xfId="18825" xr:uid="{41710155-7BE3-46A7-AAED-3CCB6114EC94}"/>
    <cellStyle name="40% - Ênfase5 19 5" xfId="4614" xr:uid="{DD9C800B-B410-4CAE-AB3B-7FC0EBEE6348}"/>
    <cellStyle name="40% - Ênfase5 19 5 2" xfId="12891" xr:uid="{5BF3C384-FF72-4BB6-902D-B8AAC5FE8344}"/>
    <cellStyle name="40% - Ênfase5 19 5 2 2" xfId="29374" xr:uid="{65893CA3-776D-435E-A0D7-0C675DE98863}"/>
    <cellStyle name="40% - Ênfase5 19 5 3" xfId="21337" xr:uid="{588AF512-45C8-476F-A83A-0554BE63337E}"/>
    <cellStyle name="40% - Ênfase5 19 6" xfId="6643" xr:uid="{137AAB46-6897-4833-8858-4D49CF9AAC86}"/>
    <cellStyle name="40% - Ênfase5 19 6 2" xfId="14920" xr:uid="{8596803B-CC64-438D-AF59-8394964DB899}"/>
    <cellStyle name="40% - Ênfase5 19 6 2 2" xfId="31375" xr:uid="{503358F2-C8E7-49A5-BBF8-AB525ED77106}"/>
    <cellStyle name="40% - Ênfase5 19 6 3" xfId="23338" xr:uid="{776443DF-8B8D-405E-91B1-09E7051A2BF5}"/>
    <cellStyle name="40% - Ênfase5 19 7" xfId="2567" xr:uid="{D8453831-3ABA-4361-8E20-C69CF030D8E8}"/>
    <cellStyle name="40% - Ênfase5 19 7 2" xfId="10844" xr:uid="{64397AD5-8B33-4C03-8071-9347E03CDAC0}"/>
    <cellStyle name="40% - Ênfase5 19 7 2 2" xfId="27359" xr:uid="{4EB33E50-3825-4170-BAFC-39E5304754FE}"/>
    <cellStyle name="40% - Ênfase5 19 7 3" xfId="19322" xr:uid="{FD16FE11-0B36-487D-8DA0-4A0BAC69A087}"/>
    <cellStyle name="40% - Ênfase5 19 8" xfId="8797" xr:uid="{579063BD-A949-4630-86AE-6E942E62C840}"/>
    <cellStyle name="40% - Ênfase5 19 8 2" xfId="25344" xr:uid="{4B57EB26-A186-47FD-9168-3BDE4A8F06E6}"/>
    <cellStyle name="40% - Ênfase5 19 9" xfId="17294" xr:uid="{13E035E4-16CD-4C5C-B1DC-79DD9CF28EFB}"/>
    <cellStyle name="40% - Ênfase5 2" xfId="203" xr:uid="{C444200E-7583-4EC8-AF3D-E98001AD4EF2}"/>
    <cellStyle name="40% - Ênfase5 2 10" xfId="17068" xr:uid="{1ECEB140-2DD7-4C3E-B9A7-9C21499B8ADB}"/>
    <cellStyle name="40% - Ênfase5 2 2" xfId="205" xr:uid="{764ED83E-59F9-4A36-AACB-1BB0C4096398}"/>
    <cellStyle name="40% - Ênfase5 2 2 2" xfId="1298" xr:uid="{335A6FA7-FCA9-4B38-9712-4155BBD02B5E}"/>
    <cellStyle name="40% - Ênfase5 2 2 2 2" xfId="5388" xr:uid="{EDB7679D-827F-4B26-821B-8816A2F89891}"/>
    <cellStyle name="40% - Ênfase5 2 2 2 2 2" xfId="13665" xr:uid="{22F1F456-E0A7-4575-9953-AC449856CAD7}"/>
    <cellStyle name="40% - Ênfase5 2 2 2 2 2 2" xfId="30145" xr:uid="{C8D67862-F15F-49A1-934E-5EBC022E7A0A}"/>
    <cellStyle name="40% - Ênfase5 2 2 2 2 3" xfId="22108" xr:uid="{F1887135-560B-48B0-84F5-9DEB7AC0C083}"/>
    <cellStyle name="40% - Ênfase5 2 2 2 3" xfId="7413" xr:uid="{72B4C38F-7D16-4DC0-A033-5366C4FA83E4}"/>
    <cellStyle name="40% - Ênfase5 2 2 2 3 2" xfId="15690" xr:uid="{4516E26A-070E-4BB8-B2CF-45B48CECB776}"/>
    <cellStyle name="40% - Ênfase5 2 2 2 3 2 2" xfId="32145" xr:uid="{D6C58130-16BC-42C3-9F75-1F73C689E7C3}"/>
    <cellStyle name="40% - Ênfase5 2 2 2 3 3" xfId="24108" xr:uid="{BC0E932F-5288-4276-928F-B12892B7CF6F}"/>
    <cellStyle name="40% - Ênfase5 2 2 2 4" xfId="3354" xr:uid="{7047074A-9538-41BC-AA10-4992523D9B72}"/>
    <cellStyle name="40% - Ênfase5 2 2 2 4 2" xfId="11631" xr:uid="{D9E24B65-2838-4450-8F8A-C9CC2F5E7677}"/>
    <cellStyle name="40% - Ênfase5 2 2 2 4 2 2" xfId="28141" xr:uid="{9445B924-C7D9-4770-BE90-BDF9AB37A31F}"/>
    <cellStyle name="40% - Ênfase5 2 2 2 4 3" xfId="20104" xr:uid="{3E831249-7666-4490-B931-8585CA38AC3A}"/>
    <cellStyle name="40% - Ênfase5 2 2 2 5" xfId="9582" xr:uid="{776D18DB-C7AC-42DB-BB2A-31CAA0002852}"/>
    <cellStyle name="40% - Ênfase5 2 2 2 5 2" xfId="26126" xr:uid="{30F508A5-873B-465E-A424-B624A0499343}"/>
    <cellStyle name="40% - Ênfase5 2 2 2 6" xfId="18087" xr:uid="{18C615E9-79B1-4437-A826-5AAC5CE688BC}"/>
    <cellStyle name="40% - Ênfase5 2 2 3" xfId="789" xr:uid="{6C7F4A00-D7D5-4956-8D60-1F5A175F9822}"/>
    <cellStyle name="40% - Ênfase5 2 2 3 2" xfId="4892" xr:uid="{E1716862-742B-4D63-8AFE-A4C19CD06875}"/>
    <cellStyle name="40% - Ênfase5 2 2 3 2 2" xfId="13169" xr:uid="{86CC3366-638E-4738-9402-9FB7C4F00491}"/>
    <cellStyle name="40% - Ênfase5 2 2 3 2 2 2" xfId="29649" xr:uid="{DF53B53A-D974-4F52-8581-6147920991E0}"/>
    <cellStyle name="40% - Ênfase5 2 2 3 2 3" xfId="21612" xr:uid="{211635B7-E993-4AD4-B7A7-D12C57F89EB3}"/>
    <cellStyle name="40% - Ênfase5 2 2 3 3" xfId="6917" xr:uid="{176CA5F4-3E7B-4604-805C-AA8C453AFE9C}"/>
    <cellStyle name="40% - Ênfase5 2 2 3 3 2" xfId="15194" xr:uid="{1E79231E-67F3-40A5-AB9A-F36BB3C25E0E}"/>
    <cellStyle name="40% - Ênfase5 2 2 3 3 2 2" xfId="31649" xr:uid="{FE6A5C5C-70E4-4460-A395-33CCB1A9B072}"/>
    <cellStyle name="40% - Ênfase5 2 2 3 3 3" xfId="23612" xr:uid="{EABA61E0-C04F-4085-BADF-E09298B06389}"/>
    <cellStyle name="40% - Ênfase5 2 2 3 4" xfId="2849" xr:uid="{422E3980-5EB8-475A-AE2A-51C1089CF9B2}"/>
    <cellStyle name="40% - Ênfase5 2 2 3 4 2" xfId="11126" xr:uid="{DFFBA089-A04F-4B0E-AF2A-ED7E32E7BD82}"/>
    <cellStyle name="40% - Ênfase5 2 2 3 4 2 2" xfId="27637" xr:uid="{16B26A7A-9D5A-4411-969B-0716ACB6ECD2}"/>
    <cellStyle name="40% - Ênfase5 2 2 3 4 3" xfId="19600" xr:uid="{2BC43390-81A8-4E26-8000-BADD62BEBBBA}"/>
    <cellStyle name="40% - Ênfase5 2 2 3 5" xfId="9078" xr:uid="{75FDD0DE-6F53-4910-97B4-D768F3888B03}"/>
    <cellStyle name="40% - Ênfase5 2 2 3 5 2" xfId="25622" xr:uid="{CC08C413-107D-47E9-87AF-FF1BB0EC6ED2}"/>
    <cellStyle name="40% - Ênfase5 2 2 3 6" xfId="17580" xr:uid="{333FF9EC-F80E-473A-9A91-34BBB75E566C}"/>
    <cellStyle name="40% - Ênfase5 2 2 4" xfId="1839" xr:uid="{1B8A4879-7C1A-4029-8DE3-325001BE6897}"/>
    <cellStyle name="40% - Ênfase5 2 2 4 2" xfId="5925" xr:uid="{C9A7557F-22D3-4E7D-8377-F7B999E675CC}"/>
    <cellStyle name="40% - Ênfase5 2 2 4 2 2" xfId="14202" xr:uid="{56697417-B024-41BB-BAD8-AED16DDF1DE0}"/>
    <cellStyle name="40% - Ênfase5 2 2 4 2 2 2" xfId="30657" xr:uid="{96AD6C3E-8AF1-469A-823E-4BA68704E213}"/>
    <cellStyle name="40% - Ênfase5 2 2 4 2 3" xfId="22620" xr:uid="{ED171E37-19E6-43AF-8636-14FFD320B926}"/>
    <cellStyle name="40% - Ênfase5 2 2 4 3" xfId="7925" xr:uid="{49D25B99-FEF8-40C0-84CB-8DDD5383E009}"/>
    <cellStyle name="40% - Ênfase5 2 2 4 3 2" xfId="16202" xr:uid="{B585F597-8684-45E3-A4B3-66E52B062206}"/>
    <cellStyle name="40% - Ênfase5 2 2 4 3 2 2" xfId="32657" xr:uid="{A8CF227B-5F1D-4592-B640-358A103B7F9A}"/>
    <cellStyle name="40% - Ênfase5 2 2 4 3 3" xfId="24620" xr:uid="{EEB37481-FCA2-484E-B5D5-D2B024D2DFF3}"/>
    <cellStyle name="40% - Ênfase5 2 2 4 4" xfId="3892" xr:uid="{C510CA48-3F5F-45D8-966F-0E7D5F38AAB4}"/>
    <cellStyle name="40% - Ênfase5 2 2 4 4 2" xfId="12169" xr:uid="{2C194402-E542-429B-A760-3EA210C19ECB}"/>
    <cellStyle name="40% - Ênfase5 2 2 4 4 2 2" xfId="28654" xr:uid="{F6C1E278-D333-46EB-BF75-7CFB98D4E3F2}"/>
    <cellStyle name="40% - Ênfase5 2 2 4 4 3" xfId="20617" xr:uid="{DC3DB86C-02C3-43C7-92C2-41EB28C9FDEE}"/>
    <cellStyle name="40% - Ênfase5 2 2 4 5" xfId="10120" xr:uid="{9189AA12-A52C-44BA-8B96-A07764C49F90}"/>
    <cellStyle name="40% - Ênfase5 2 2 4 5 2" xfId="26639" xr:uid="{5394C455-FCB9-4183-A531-FECBC94EBD1D}"/>
    <cellStyle name="40% - Ênfase5 2 2 4 6" xfId="18601" xr:uid="{16C69FC6-66EE-4D5E-AF0E-204D8B9313A3}"/>
    <cellStyle name="40% - Ênfase5 2 2 5" xfId="4388" xr:uid="{89439F9E-0A5A-4129-B570-F43C4935F089}"/>
    <cellStyle name="40% - Ênfase5 2 2 5 2" xfId="12665" xr:uid="{DBCD9CE1-91E6-49B4-B60F-9BAD383C3CE9}"/>
    <cellStyle name="40% - Ênfase5 2 2 5 2 2" xfId="29150" xr:uid="{F8C7851E-FD2C-4FC2-A451-092805F40BC0}"/>
    <cellStyle name="40% - Ênfase5 2 2 5 3" xfId="21113" xr:uid="{DAB721EC-C500-4ED7-810F-65B98ABF1B33}"/>
    <cellStyle name="40% - Ênfase5 2 2 6" xfId="6419" xr:uid="{B9FFE725-7AB9-466D-9645-5C3967B21A43}"/>
    <cellStyle name="40% - Ênfase5 2 2 6 2" xfId="14696" xr:uid="{5A434721-BE16-44F2-A26A-4F50CF9B812B}"/>
    <cellStyle name="40% - Ênfase5 2 2 6 2 2" xfId="31151" xr:uid="{D758DE2B-5394-4329-84BE-5A93EC6D2EAB}"/>
    <cellStyle name="40% - Ênfase5 2 2 6 3" xfId="23114" xr:uid="{BEF1A216-CFB4-42E6-AD4F-B9610F8291B8}"/>
    <cellStyle name="40% - Ênfase5 2 2 7" xfId="2340" xr:uid="{C3BFA942-85B9-4A1D-92F9-314C9D546472}"/>
    <cellStyle name="40% - Ênfase5 2 2 7 2" xfId="10617" xr:uid="{7156A138-746A-4E41-B645-5FB9FFDF5BAA}"/>
    <cellStyle name="40% - Ênfase5 2 2 7 2 2" xfId="27135" xr:uid="{8296E668-7069-456F-A735-4178A83AFFFB}"/>
    <cellStyle name="40% - Ênfase5 2 2 7 3" xfId="19098" xr:uid="{BE6683F3-D80D-451F-9AF4-7820EB46B0A6}"/>
    <cellStyle name="40% - Ênfase5 2 2 8" xfId="8571" xr:uid="{9B25C2E2-893F-4ED8-9839-FAC7342BB215}"/>
    <cellStyle name="40% - Ênfase5 2 2 8 2" xfId="25120" xr:uid="{BD3420D7-7A26-4E95-9B0A-426D00F917F7}"/>
    <cellStyle name="40% - Ênfase5 2 2 9" xfId="17070" xr:uid="{FD4C84BC-5968-46A9-90F7-CC1C007DBACB}"/>
    <cellStyle name="40% - Ênfase5 2 3" xfId="1296" xr:uid="{9E70A381-432D-46FB-85B4-52A046F279A6}"/>
    <cellStyle name="40% - Ênfase5 2 3 2" xfId="5386" xr:uid="{968DAD4E-DC03-4AD0-B22C-15D7B3B8A6A8}"/>
    <cellStyle name="40% - Ênfase5 2 3 2 2" xfId="13663" xr:uid="{BA4DAC36-530C-4C14-B16E-29FE5EB64F5A}"/>
    <cellStyle name="40% - Ênfase5 2 3 2 2 2" xfId="30143" xr:uid="{D150C60F-4D2A-49A6-9A66-F3B964916D9A}"/>
    <cellStyle name="40% - Ênfase5 2 3 2 3" xfId="22106" xr:uid="{7DB6F697-C517-414E-9445-4DDF81F0E53A}"/>
    <cellStyle name="40% - Ênfase5 2 3 3" xfId="7411" xr:uid="{ED09040F-2B13-41E7-BB67-4F98C302C190}"/>
    <cellStyle name="40% - Ênfase5 2 3 3 2" xfId="15688" xr:uid="{6B446768-BDBD-4A2F-A926-65AA36176FA0}"/>
    <cellStyle name="40% - Ênfase5 2 3 3 2 2" xfId="32143" xr:uid="{9BABCF42-8CB9-4E31-9E48-49DBA1D5A69D}"/>
    <cellStyle name="40% - Ênfase5 2 3 3 3" xfId="24106" xr:uid="{54FC4F6A-58F7-4F8A-AF7E-1E9773B46211}"/>
    <cellStyle name="40% - Ênfase5 2 3 4" xfId="3352" xr:uid="{95C37AD3-2E3C-45AF-B59F-EFB93BAE8D44}"/>
    <cellStyle name="40% - Ênfase5 2 3 4 2" xfId="11629" xr:uid="{99D04556-09E9-402F-96D8-08F15B893823}"/>
    <cellStyle name="40% - Ênfase5 2 3 4 2 2" xfId="28139" xr:uid="{78A05CEF-2B07-4ADD-8C66-1BC819CC8A40}"/>
    <cellStyle name="40% - Ênfase5 2 3 4 3" xfId="20102" xr:uid="{06945903-B894-4CC1-9BDB-5DD3E2BB29AC}"/>
    <cellStyle name="40% - Ênfase5 2 3 5" xfId="9580" xr:uid="{77A6D705-5BE0-44A3-B079-96CA66B3FF5B}"/>
    <cellStyle name="40% - Ênfase5 2 3 5 2" xfId="26124" xr:uid="{B7FFDF4C-FECE-4923-95D3-1DEA9498C03D}"/>
    <cellStyle name="40% - Ênfase5 2 3 6" xfId="18085" xr:uid="{D0DB2BD4-C62F-46EC-AE11-B729BCB2EB00}"/>
    <cellStyle name="40% - Ênfase5 2 4" xfId="787" xr:uid="{390CA4DB-D7DC-4BA7-918A-A295BB73DFA9}"/>
    <cellStyle name="40% - Ênfase5 2 4 2" xfId="4890" xr:uid="{85D147C1-0534-4FD6-AAF2-D462D481B315}"/>
    <cellStyle name="40% - Ênfase5 2 4 2 2" xfId="13167" xr:uid="{C83D01CA-E8EE-4798-8D59-B1CEE48B0AE3}"/>
    <cellStyle name="40% - Ênfase5 2 4 2 2 2" xfId="29647" xr:uid="{5DFA831E-B446-4CE7-858C-059ACDF2794C}"/>
    <cellStyle name="40% - Ênfase5 2 4 2 3" xfId="21610" xr:uid="{33AA054D-175F-4F07-9046-0CB8997F6EF5}"/>
    <cellStyle name="40% - Ênfase5 2 4 3" xfId="6915" xr:uid="{0727195C-3706-4920-997D-241984E36135}"/>
    <cellStyle name="40% - Ênfase5 2 4 3 2" xfId="15192" xr:uid="{3FF82291-65F1-457F-8889-DD61CFBECE26}"/>
    <cellStyle name="40% - Ênfase5 2 4 3 2 2" xfId="31647" xr:uid="{0A067A18-4DD0-42CF-820B-441F6643893A}"/>
    <cellStyle name="40% - Ênfase5 2 4 3 3" xfId="23610" xr:uid="{08865B87-27C2-4937-8249-2BA157BB3D37}"/>
    <cellStyle name="40% - Ênfase5 2 4 4" xfId="2847" xr:uid="{D715E498-5CAD-47A9-9E4B-E1B4E86E6C9B}"/>
    <cellStyle name="40% - Ênfase5 2 4 4 2" xfId="11124" xr:uid="{8A5A275B-0D63-4CEB-BE53-47D0212326AE}"/>
    <cellStyle name="40% - Ênfase5 2 4 4 2 2" xfId="27635" xr:uid="{EED39E8E-D264-494C-B797-40BA505D9396}"/>
    <cellStyle name="40% - Ênfase5 2 4 4 3" xfId="19598" xr:uid="{1450100F-5BCA-49E8-99B0-3766EBFC8207}"/>
    <cellStyle name="40% - Ênfase5 2 4 5" xfId="9076" xr:uid="{90ABAD2F-0A59-462A-BC45-2EBA23CF7FDC}"/>
    <cellStyle name="40% - Ênfase5 2 4 5 2" xfId="25620" xr:uid="{B8BFEC31-F166-4D98-8F03-6D6692BE7D45}"/>
    <cellStyle name="40% - Ênfase5 2 4 6" xfId="17578" xr:uid="{B34ED97A-448E-452C-A1B7-E4EE7585A207}"/>
    <cellStyle name="40% - Ênfase5 2 5" xfId="1837" xr:uid="{2C6DD5EF-527C-43CD-94E5-DAA2BF40C5DA}"/>
    <cellStyle name="40% - Ênfase5 2 5 2" xfId="5923" xr:uid="{DF5425AD-E285-4EB7-9A54-F88BC7F66DAE}"/>
    <cellStyle name="40% - Ênfase5 2 5 2 2" xfId="14200" xr:uid="{728DE8D0-E703-4F75-8401-7E86DA968D8F}"/>
    <cellStyle name="40% - Ênfase5 2 5 2 2 2" xfId="30655" xr:uid="{518DE86D-CAEA-4093-BA96-90986ED7AC90}"/>
    <cellStyle name="40% - Ênfase5 2 5 2 3" xfId="22618" xr:uid="{1A7C77D4-1084-4DF9-B125-E88212CB079C}"/>
    <cellStyle name="40% - Ênfase5 2 5 3" xfId="7923" xr:uid="{29891BC3-CED8-4286-9FE0-01E43F5DBE9E}"/>
    <cellStyle name="40% - Ênfase5 2 5 3 2" xfId="16200" xr:uid="{E15BF429-2CD9-401D-A525-1D453F60FF8F}"/>
    <cellStyle name="40% - Ênfase5 2 5 3 2 2" xfId="32655" xr:uid="{0E872037-63EC-4B09-9569-232C6A3A876D}"/>
    <cellStyle name="40% - Ênfase5 2 5 3 3" xfId="24618" xr:uid="{3E7D2597-0375-4DB2-8339-385CFF0E6355}"/>
    <cellStyle name="40% - Ênfase5 2 5 4" xfId="3890" xr:uid="{6BDB1FD8-D5B0-48B7-922C-9276BA0E761C}"/>
    <cellStyle name="40% - Ênfase5 2 5 4 2" xfId="12167" xr:uid="{5EC2D13E-C396-43AF-B397-4D37D11C1342}"/>
    <cellStyle name="40% - Ênfase5 2 5 4 2 2" xfId="28652" xr:uid="{14179203-2FA6-4398-B068-691791591E2D}"/>
    <cellStyle name="40% - Ênfase5 2 5 4 3" xfId="20615" xr:uid="{0D41FD42-35B4-418B-B8A3-8B57B02AEE94}"/>
    <cellStyle name="40% - Ênfase5 2 5 5" xfId="10118" xr:uid="{2B53A586-887C-4D00-9859-2075C6AE0371}"/>
    <cellStyle name="40% - Ênfase5 2 5 5 2" xfId="26637" xr:uid="{83FFAD0F-69CD-443F-8CDA-61F05037DD92}"/>
    <cellStyle name="40% - Ênfase5 2 5 6" xfId="18599" xr:uid="{42B0895D-9E0D-4D50-B4D0-F469187E6D07}"/>
    <cellStyle name="40% - Ênfase5 2 6" xfId="4386" xr:uid="{597300E0-0E6B-409A-A381-FB9D9F926CA7}"/>
    <cellStyle name="40% - Ênfase5 2 6 2" xfId="12663" xr:uid="{D1978AE6-8DAF-4B46-B006-909458A892C7}"/>
    <cellStyle name="40% - Ênfase5 2 6 2 2" xfId="29148" xr:uid="{18F84F79-CD96-45A3-A6A7-A44B8AD99F9C}"/>
    <cellStyle name="40% - Ênfase5 2 6 3" xfId="21111" xr:uid="{C33A5AA5-23C8-45C5-B9F6-CBD62090451D}"/>
    <cellStyle name="40% - Ênfase5 2 7" xfId="6417" xr:uid="{C4DC8B0B-301D-418C-900E-22E051E7C08A}"/>
    <cellStyle name="40% - Ênfase5 2 7 2" xfId="14694" xr:uid="{AC13A80C-756A-4414-A5F9-ECAD0B38CDFB}"/>
    <cellStyle name="40% - Ênfase5 2 7 2 2" xfId="31149" xr:uid="{80AD04D4-0038-4ADB-9D8B-00F4FDD03CB8}"/>
    <cellStyle name="40% - Ênfase5 2 7 3" xfId="23112" xr:uid="{6347EA59-A388-4A33-B857-F482A47B08F0}"/>
    <cellStyle name="40% - Ênfase5 2 8" xfId="2338" xr:uid="{728CD6F9-2194-4796-B68C-5927938A5B3A}"/>
    <cellStyle name="40% - Ênfase5 2 8 2" xfId="10615" xr:uid="{AD7DBEFA-5B1F-416F-8449-26762193ECD0}"/>
    <cellStyle name="40% - Ênfase5 2 8 2 2" xfId="27133" xr:uid="{3206A8C6-F46B-4B8C-95E0-20FFB5C5FBA0}"/>
    <cellStyle name="40% - Ênfase5 2 8 3" xfId="19096" xr:uid="{13E9C796-C270-4150-98B3-B28FF7892A50}"/>
    <cellStyle name="40% - Ênfase5 2 9" xfId="8569" xr:uid="{51515BF2-11C7-40CC-8322-2407E78D85EA}"/>
    <cellStyle name="40% - Ênfase5 2 9 2" xfId="25118" xr:uid="{83551BF9-7B6B-4FEF-A6A8-92DA98B52488}"/>
    <cellStyle name="40% - Ênfase5 20" xfId="450" xr:uid="{E4ADE452-F496-403B-AB8B-CBA22EA1D1BA}"/>
    <cellStyle name="40% - Ênfase5 20 2" xfId="1517" xr:uid="{A12910FA-7D52-4CC0-8C66-5053EB9CBCA7}"/>
    <cellStyle name="40% - Ênfase5 20 2 2" xfId="5607" xr:uid="{24971413-042B-46FF-B62B-F62F93A86593}"/>
    <cellStyle name="40% - Ênfase5 20 2 2 2" xfId="13884" xr:uid="{655E2F6C-674A-4987-9836-C59BC5473174}"/>
    <cellStyle name="40% - Ênfase5 20 2 2 2 2" xfId="30363" xr:uid="{5D343AB4-4EDD-43E1-AACC-12F80B05CC1D}"/>
    <cellStyle name="40% - Ênfase5 20 2 2 3" xfId="22326" xr:uid="{AC9A2E54-998A-4B35-ADCF-CD9DB96845D1}"/>
    <cellStyle name="40% - Ênfase5 20 2 3" xfId="7631" xr:uid="{1D1960B4-0AF1-429D-98C6-3B1369384DEC}"/>
    <cellStyle name="40% - Ênfase5 20 2 3 2" xfId="15908" xr:uid="{F03AA3A8-70B4-481A-BE9B-010A0B8DB0F7}"/>
    <cellStyle name="40% - Ênfase5 20 2 3 2 2" xfId="32363" xr:uid="{6010D788-BC8B-487F-8F26-BBF840C67F76}"/>
    <cellStyle name="40% - Ênfase5 20 2 3 3" xfId="24326" xr:uid="{7C617B63-F69D-4DB0-A54D-8131957845A6}"/>
    <cellStyle name="40% - Ênfase5 20 2 4" xfId="3573" xr:uid="{B347E086-6992-48C8-A266-918614EE896A}"/>
    <cellStyle name="40% - Ênfase5 20 2 4 2" xfId="11850" xr:uid="{432539CD-B9FC-4BC9-A8ED-CBFD962934D6}"/>
    <cellStyle name="40% - Ênfase5 20 2 4 2 2" xfId="28359" xr:uid="{25E9F91A-8E01-4C65-930E-D36684B0A686}"/>
    <cellStyle name="40% - Ênfase5 20 2 4 3" xfId="20322" xr:uid="{EB45015B-2502-4781-887F-5C308DA912E8}"/>
    <cellStyle name="40% - Ênfase5 20 2 5" xfId="9801" xr:uid="{AE779A85-EE53-421D-8FA3-0F3724010455}"/>
    <cellStyle name="40% - Ênfase5 20 2 5 2" xfId="26344" xr:uid="{2AB92A28-9F12-44FA-B7A4-15DCDFB2630B}"/>
    <cellStyle name="40% - Ênfase5 20 2 6" xfId="18305" xr:uid="{EFC1DFE0-701E-4CE2-B648-5FA4F5EBCBB6}"/>
    <cellStyle name="40% - Ênfase5 20 3" xfId="1007" xr:uid="{57FE83D5-1350-45D9-8B3E-FCDB9E82DC7F}"/>
    <cellStyle name="40% - Ênfase5 20 3 2" xfId="5110" xr:uid="{15FD1E52-ED10-4DB4-8899-F4D9BA141E5A}"/>
    <cellStyle name="40% - Ênfase5 20 3 2 2" xfId="13387" xr:uid="{D4970B0F-A1BB-40F4-8E78-9204343F0B70}"/>
    <cellStyle name="40% - Ênfase5 20 3 2 2 2" xfId="29867" xr:uid="{1CF99506-8D6C-4A9D-A2F1-C167B25293B0}"/>
    <cellStyle name="40% - Ênfase5 20 3 2 3" xfId="21830" xr:uid="{B09ECD99-235B-4741-87F1-62E4F6305FB4}"/>
    <cellStyle name="40% - Ênfase5 20 3 3" xfId="7135" xr:uid="{44347681-5C59-4F5D-AAFF-89B4EE2B241B}"/>
    <cellStyle name="40% - Ênfase5 20 3 3 2" xfId="15412" xr:uid="{C3B9BB7C-EEFF-4A2E-94F1-F74D4B738F14}"/>
    <cellStyle name="40% - Ênfase5 20 3 3 2 2" xfId="31867" xr:uid="{AB84B3BA-B00E-4955-95B8-B07B4EC38644}"/>
    <cellStyle name="40% - Ênfase5 20 3 3 3" xfId="23830" xr:uid="{5E85A65A-D4BD-4115-8F66-D9882A0450F9}"/>
    <cellStyle name="40% - Ênfase5 20 3 4" xfId="3067" xr:uid="{1658CA5F-BC8E-4227-8E56-4F9DE54EC213}"/>
    <cellStyle name="40% - Ênfase5 20 3 4 2" xfId="11344" xr:uid="{7C7DE602-E611-47F3-BAA9-BCDDDCE001BF}"/>
    <cellStyle name="40% - Ênfase5 20 3 4 2 2" xfId="27855" xr:uid="{472ECFE4-31EE-45C3-9FD5-4768D8619D83}"/>
    <cellStyle name="40% - Ênfase5 20 3 4 3" xfId="19818" xr:uid="{66BDE1EB-81C7-44F5-A54E-F97F1D0D203A}"/>
    <cellStyle name="40% - Ênfase5 20 3 5" xfId="9296" xr:uid="{232DA605-1993-489B-B43B-849DC302AEA4}"/>
    <cellStyle name="40% - Ênfase5 20 3 5 2" xfId="25840" xr:uid="{DA5D2FBA-9920-415F-A6CA-4E3112C77FD9}"/>
    <cellStyle name="40% - Ênfase5 20 3 6" xfId="17798" xr:uid="{5C3318F5-1D7F-4CAE-B7E0-603D2718EC3F}"/>
    <cellStyle name="40% - Ênfase5 20 4" xfId="2057" xr:uid="{29F16B5A-6187-4B58-B507-278220FB2918}"/>
    <cellStyle name="40% - Ênfase5 20 4 2" xfId="6143" xr:uid="{BA3C7540-FA2E-43DF-9A88-6512A3DF1876}"/>
    <cellStyle name="40% - Ênfase5 20 4 2 2" xfId="14420" xr:uid="{C6F6FCB4-7DA7-4145-A62B-D0C83B2D9CFF}"/>
    <cellStyle name="40% - Ênfase5 20 4 2 2 2" xfId="30875" xr:uid="{0C36031D-CB9D-48C7-860F-3747EBDBCA40}"/>
    <cellStyle name="40% - Ênfase5 20 4 2 3" xfId="22838" xr:uid="{F32AA494-ACF0-4E68-83D6-089A29DDB9EB}"/>
    <cellStyle name="40% - Ênfase5 20 4 3" xfId="8143" xr:uid="{C23DD9A1-219F-4BD8-A8A0-D302041250C7}"/>
    <cellStyle name="40% - Ênfase5 20 4 3 2" xfId="16420" xr:uid="{9867A606-9FFC-4227-85C5-594301C63031}"/>
    <cellStyle name="40% - Ênfase5 20 4 3 2 2" xfId="32875" xr:uid="{40D733D7-250A-41A7-AB80-D4F404BD7F04}"/>
    <cellStyle name="40% - Ênfase5 20 4 3 3" xfId="24838" xr:uid="{8366EAD7-BA4C-42E8-851F-B6AE54F729A3}"/>
    <cellStyle name="40% - Ênfase5 20 4 4" xfId="4110" xr:uid="{886E7975-9C2A-447B-8FE5-98801A32BF23}"/>
    <cellStyle name="40% - Ênfase5 20 4 4 2" xfId="12387" xr:uid="{07B49371-B59D-41A1-96A7-768669698ABD}"/>
    <cellStyle name="40% - Ênfase5 20 4 4 2 2" xfId="28872" xr:uid="{255F0A49-8D99-490D-BA61-991F61D92483}"/>
    <cellStyle name="40% - Ênfase5 20 4 4 3" xfId="20835" xr:uid="{9A47F5E8-65BA-4A1E-8526-EF376B451016}"/>
    <cellStyle name="40% - Ênfase5 20 4 5" xfId="10338" xr:uid="{A815F9F3-6330-440E-82E8-1D387191C359}"/>
    <cellStyle name="40% - Ênfase5 20 4 5 2" xfId="26857" xr:uid="{891AEF76-A029-4E32-8DD1-F3FC0C05A56A}"/>
    <cellStyle name="40% - Ênfase5 20 4 6" xfId="18819" xr:uid="{D0A81A7F-8823-47B5-A312-0926A7571E42}"/>
    <cellStyle name="40% - Ênfase5 20 5" xfId="4607" xr:uid="{CAAE6809-3A8C-46FE-BB0A-BDC08B7BB9EB}"/>
    <cellStyle name="40% - Ênfase5 20 5 2" xfId="12884" xr:uid="{FCD8CB87-D3D5-4DE7-A640-F64F7FBC4E78}"/>
    <cellStyle name="40% - Ênfase5 20 5 2 2" xfId="29368" xr:uid="{334286EC-8C5A-4A68-BC1B-509EDDEF120D}"/>
    <cellStyle name="40% - Ênfase5 20 5 3" xfId="21331" xr:uid="{3FD8478A-EC86-439E-A766-9BD95CC5319E}"/>
    <cellStyle name="40% - Ênfase5 20 6" xfId="6637" xr:uid="{C0D1CA25-366B-4424-AE26-4894C08C794A}"/>
    <cellStyle name="40% - Ênfase5 20 6 2" xfId="14914" xr:uid="{2EA457E6-6174-4A3F-9D3F-462A1DAD71EC}"/>
    <cellStyle name="40% - Ênfase5 20 6 2 2" xfId="31369" xr:uid="{5CD6F326-5DC5-4DCF-96A3-A48F31107799}"/>
    <cellStyle name="40% - Ênfase5 20 6 3" xfId="23332" xr:uid="{A0A510F0-D7A6-431C-8E97-211F408954D9}"/>
    <cellStyle name="40% - Ênfase5 20 7" xfId="2560" xr:uid="{40027516-4CF4-4A93-829F-33FC449453DA}"/>
    <cellStyle name="40% - Ênfase5 20 7 2" xfId="10837" xr:uid="{84D259D5-0DEE-4A80-8FAC-1C6B75FA7832}"/>
    <cellStyle name="40% - Ênfase5 20 7 2 2" xfId="27353" xr:uid="{4EAF76EA-1AA6-423B-B8B9-C7D888B72A45}"/>
    <cellStyle name="40% - Ênfase5 20 7 3" xfId="19316" xr:uid="{2FCE33C3-639E-4941-A5BE-3DC0D223056E}"/>
    <cellStyle name="40% - Ênfase5 20 8" xfId="8790" xr:uid="{684AF7E4-6347-4C6A-89CB-B84172D1B6F8}"/>
    <cellStyle name="40% - Ênfase5 20 8 2" xfId="25338" xr:uid="{795ACEA2-DE95-4D1A-A36C-D1687799B4F6}"/>
    <cellStyle name="40% - Ênfase5 20 9" xfId="17288" xr:uid="{F22A287D-F4F9-4E4B-8D2B-1AA2DE3EED36}"/>
    <cellStyle name="40% - Ênfase5 21" xfId="455" xr:uid="{2359EFD7-E737-4B49-9447-B1EB70A8E29D}"/>
    <cellStyle name="40% - Ênfase5 21 2" xfId="1522" xr:uid="{D75F57A1-14C5-4104-8BF9-955ED314AC8A}"/>
    <cellStyle name="40% - Ênfase5 21 2 2" xfId="5612" xr:uid="{44CA0B04-4E9F-4032-B099-12749E2F146F}"/>
    <cellStyle name="40% - Ênfase5 21 2 2 2" xfId="13889" xr:uid="{9A694523-B920-48AF-AF66-D637208B9EED}"/>
    <cellStyle name="40% - Ênfase5 21 2 2 2 2" xfId="30367" xr:uid="{F5790352-EA5E-4889-8719-361D47F28C84}"/>
    <cellStyle name="40% - Ênfase5 21 2 2 3" xfId="22330" xr:uid="{A26E28BB-C0D0-4EFD-90BE-389E31AD3DCA}"/>
    <cellStyle name="40% - Ênfase5 21 2 3" xfId="7635" xr:uid="{CA16D796-83CD-4C1C-904E-50AB1534B613}"/>
    <cellStyle name="40% - Ênfase5 21 2 3 2" xfId="15912" xr:uid="{50326824-EFB6-4817-A3D9-FCA09C59FAE6}"/>
    <cellStyle name="40% - Ênfase5 21 2 3 2 2" xfId="32367" xr:uid="{85750726-C4DE-4CBB-8AC3-63F35AFD2A04}"/>
    <cellStyle name="40% - Ênfase5 21 2 3 3" xfId="24330" xr:uid="{E7AF9008-E64C-4684-9944-C41A62481F8F}"/>
    <cellStyle name="40% - Ênfase5 21 2 4" xfId="3578" xr:uid="{D6971EF2-FC79-46EB-8A22-0334EDDAEC42}"/>
    <cellStyle name="40% - Ênfase5 21 2 4 2" xfId="11855" xr:uid="{57C7AE6A-FDA4-4B50-97F2-1B2995377F22}"/>
    <cellStyle name="40% - Ênfase5 21 2 4 2 2" xfId="28363" xr:uid="{B8A8E8E1-350C-4B79-B913-4047AB8F31B1}"/>
    <cellStyle name="40% - Ênfase5 21 2 4 3" xfId="20326" xr:uid="{80C05971-E2A9-464F-86DE-7B6957179D46}"/>
    <cellStyle name="40% - Ênfase5 21 2 5" xfId="9806" xr:uid="{628C17B9-0511-4821-B38F-A821416FB5F8}"/>
    <cellStyle name="40% - Ênfase5 21 2 5 2" xfId="26348" xr:uid="{5DE37B77-E41F-4143-8B47-F1A3BB687320}"/>
    <cellStyle name="40% - Ênfase5 21 2 6" xfId="18309" xr:uid="{46D596EF-B577-4AA6-B52A-C80D8FB0774A}"/>
    <cellStyle name="40% - Ênfase5 21 3" xfId="1011" xr:uid="{7E04406A-6F82-4B60-B059-668533156DBC}"/>
    <cellStyle name="40% - Ênfase5 21 3 2" xfId="5114" xr:uid="{3093C22B-72C2-44F1-9BFF-6C9227259BAB}"/>
    <cellStyle name="40% - Ênfase5 21 3 2 2" xfId="13391" xr:uid="{618F5759-7D12-4D01-AB7D-726AEE270AF2}"/>
    <cellStyle name="40% - Ênfase5 21 3 2 2 2" xfId="29871" xr:uid="{05FF9AF9-4256-41D7-AA3F-B2408E8046DC}"/>
    <cellStyle name="40% - Ênfase5 21 3 2 3" xfId="21834" xr:uid="{39613DB7-C361-445B-A376-15DDC0A644F8}"/>
    <cellStyle name="40% - Ênfase5 21 3 3" xfId="7139" xr:uid="{09724D3A-E6F1-44FB-8E13-45F88D1504CD}"/>
    <cellStyle name="40% - Ênfase5 21 3 3 2" xfId="15416" xr:uid="{C53BA4DC-0098-4CE8-9829-F4113DEFD081}"/>
    <cellStyle name="40% - Ênfase5 21 3 3 2 2" xfId="31871" xr:uid="{FDADECCD-C26F-4F4E-B0BC-E89629B4B239}"/>
    <cellStyle name="40% - Ênfase5 21 3 3 3" xfId="23834" xr:uid="{34097B11-74E6-461D-AE2F-07A7A7599CEF}"/>
    <cellStyle name="40% - Ênfase5 21 3 4" xfId="3071" xr:uid="{5790137D-6C44-45E5-9F47-B395749CAE57}"/>
    <cellStyle name="40% - Ênfase5 21 3 4 2" xfId="11348" xr:uid="{B2EFFDD4-1263-4D65-B6E8-2B7826CE3B87}"/>
    <cellStyle name="40% - Ênfase5 21 3 4 2 2" xfId="27859" xr:uid="{C4215D1C-22EF-422A-A894-DD4A3EBD354F}"/>
    <cellStyle name="40% - Ênfase5 21 3 4 3" xfId="19822" xr:uid="{DB302EF9-159D-4C9D-AD0C-0C03D7709B6E}"/>
    <cellStyle name="40% - Ênfase5 21 3 5" xfId="9300" xr:uid="{20F74ADD-158C-45E2-A6A2-8B489A5A89D1}"/>
    <cellStyle name="40% - Ênfase5 21 3 5 2" xfId="25844" xr:uid="{CFB5E0AA-7A27-450B-BFD7-58D303520D67}"/>
    <cellStyle name="40% - Ênfase5 21 3 6" xfId="17802" xr:uid="{B7819D30-7D77-4E95-AD7D-426B027C7934}"/>
    <cellStyle name="40% - Ênfase5 21 4" xfId="2061" xr:uid="{22FDCE0D-F36C-42DA-A05C-579A2A2F817C}"/>
    <cellStyle name="40% - Ênfase5 21 4 2" xfId="6147" xr:uid="{872D65FB-FAF1-4181-B745-7860B79989FA}"/>
    <cellStyle name="40% - Ênfase5 21 4 2 2" xfId="14424" xr:uid="{43871580-2EB7-4908-8CA8-EA9E747AB89B}"/>
    <cellStyle name="40% - Ênfase5 21 4 2 2 2" xfId="30879" xr:uid="{A93F7597-B7C6-4361-AE24-69D9646443E4}"/>
    <cellStyle name="40% - Ênfase5 21 4 2 3" xfId="22842" xr:uid="{6C53A6D5-056F-4F41-B15B-16F3F0B7C0F0}"/>
    <cellStyle name="40% - Ênfase5 21 4 3" xfId="8147" xr:uid="{4FD68B09-1B60-4379-8D78-A42529AA05B3}"/>
    <cellStyle name="40% - Ênfase5 21 4 3 2" xfId="16424" xr:uid="{E8E04C9E-9301-464B-AFB7-B895C34C2596}"/>
    <cellStyle name="40% - Ênfase5 21 4 3 2 2" xfId="32879" xr:uid="{2E1A5A37-F2FF-4ACD-8402-E8B308828AAA}"/>
    <cellStyle name="40% - Ênfase5 21 4 3 3" xfId="24842" xr:uid="{ED252C31-2274-40D5-8334-2E88867B0E03}"/>
    <cellStyle name="40% - Ênfase5 21 4 4" xfId="4114" xr:uid="{6923F42F-56FC-4017-A456-A4C9949A1007}"/>
    <cellStyle name="40% - Ênfase5 21 4 4 2" xfId="12391" xr:uid="{BE3407CC-0B11-4AED-9809-E7D0E7C39A6C}"/>
    <cellStyle name="40% - Ênfase5 21 4 4 2 2" xfId="28876" xr:uid="{D1D8DDC7-D950-44B9-BFE0-2E9C1C565A9C}"/>
    <cellStyle name="40% - Ênfase5 21 4 4 3" xfId="20839" xr:uid="{F9743589-CD5C-4BDF-89CF-D32B398A55D9}"/>
    <cellStyle name="40% - Ênfase5 21 4 5" xfId="10342" xr:uid="{184A1376-B864-444C-BE7E-0EC7DF994AC3}"/>
    <cellStyle name="40% - Ênfase5 21 4 5 2" xfId="26861" xr:uid="{0AE98814-4F50-4876-8135-9996680AF74E}"/>
    <cellStyle name="40% - Ênfase5 21 4 6" xfId="18823" xr:uid="{0EC0C353-162A-41CA-A70B-46E33DCB0518}"/>
    <cellStyle name="40% - Ênfase5 21 5" xfId="4612" xr:uid="{1047319F-E85A-4BF9-8357-5B866EB18C6B}"/>
    <cellStyle name="40% - Ênfase5 21 5 2" xfId="12889" xr:uid="{249ADEFC-C48E-4E38-9581-F655A1B9AAF6}"/>
    <cellStyle name="40% - Ênfase5 21 5 2 2" xfId="29372" xr:uid="{4230C181-0AC5-49BA-ADB2-EA18CBBE8177}"/>
    <cellStyle name="40% - Ênfase5 21 5 3" xfId="21335" xr:uid="{0E97C5C0-3F05-4CB1-AF3C-368402314992}"/>
    <cellStyle name="40% - Ênfase5 21 6" xfId="6641" xr:uid="{C5853F9C-D135-43E4-AF57-242BC8196F38}"/>
    <cellStyle name="40% - Ênfase5 21 6 2" xfId="14918" xr:uid="{C5C6CF94-2EB0-49EC-AC13-8CF802C3DE4C}"/>
    <cellStyle name="40% - Ênfase5 21 6 2 2" xfId="31373" xr:uid="{88BABBA4-9CE2-4DAA-A066-596E58B2506D}"/>
    <cellStyle name="40% - Ênfase5 21 6 3" xfId="23336" xr:uid="{F167AA50-45DA-4B76-926A-56C3DE185260}"/>
    <cellStyle name="40% - Ênfase5 21 7" xfId="2565" xr:uid="{4B65621A-FDBC-4514-AF06-8316BA6DBAAF}"/>
    <cellStyle name="40% - Ênfase5 21 7 2" xfId="10842" xr:uid="{17865A0A-B07A-49B1-B3FA-414801710326}"/>
    <cellStyle name="40% - Ênfase5 21 7 2 2" xfId="27357" xr:uid="{07307FC3-33CF-4B27-B85B-21F358DF7BCC}"/>
    <cellStyle name="40% - Ênfase5 21 7 3" xfId="19320" xr:uid="{2DB6FA6E-5A5D-4C45-ABCC-79AFBDED45EC}"/>
    <cellStyle name="40% - Ênfase5 21 8" xfId="8795" xr:uid="{BAC8C4C9-56F4-440C-A3B1-5FC40E163797}"/>
    <cellStyle name="40% - Ênfase5 21 8 2" xfId="25342" xr:uid="{A6F5182E-49C9-40F4-9EC9-C15F31D1ED9C}"/>
    <cellStyle name="40% - Ênfase5 21 9" xfId="17292" xr:uid="{91723074-233F-47A4-A7D5-E786572B2EB3}"/>
    <cellStyle name="40% - Ênfase5 22" xfId="288" xr:uid="{D0D9DD3F-7E7C-4E2B-A4B9-4CCD90FE706A}"/>
    <cellStyle name="40% - Ênfase5 3" xfId="153" xr:uid="{A8727DB3-DF96-4BBB-BD19-AC4A5F2C063F}"/>
    <cellStyle name="40% - Ênfase5 3 10" xfId="17019" xr:uid="{B88CFB42-9351-4F4F-BD86-CF3D117AD813}"/>
    <cellStyle name="40% - Ênfase5 3 2" xfId="109" xr:uid="{8923CD38-F200-4DF9-8684-36B8BEED749D}"/>
    <cellStyle name="40% - Ênfase5 3 2 2" xfId="1205" xr:uid="{6925F0DF-EC48-4B01-9D82-77AF29BB1F7A}"/>
    <cellStyle name="40% - Ênfase5 3 2 2 2" xfId="5296" xr:uid="{2FEE11DD-F235-4BBC-A9C5-C043B4515B45}"/>
    <cellStyle name="40% - Ênfase5 3 2 2 2 2" xfId="13573" xr:uid="{ED50EF12-5E03-4F51-9F62-7AF7A7A1C481}"/>
    <cellStyle name="40% - Ênfase5 3 2 2 2 2 2" xfId="30053" xr:uid="{6E81F70B-BA4F-4031-9D33-7514D28B82A1}"/>
    <cellStyle name="40% - Ênfase5 3 2 2 2 3" xfId="22016" xr:uid="{A0150E4A-E67A-45AB-BC24-DE6C19DAB401}"/>
    <cellStyle name="40% - Ênfase5 3 2 2 3" xfId="7321" xr:uid="{7ABCF675-530A-4CBF-8DCF-9785809ECEA3}"/>
    <cellStyle name="40% - Ênfase5 3 2 2 3 2" xfId="15598" xr:uid="{301C2F56-F0CE-402C-BF9D-BE14D8EC9126}"/>
    <cellStyle name="40% - Ênfase5 3 2 2 3 2 2" xfId="32053" xr:uid="{A4E3025D-3A75-4252-A07C-E80AAFC7853D}"/>
    <cellStyle name="40% - Ênfase5 3 2 2 3 3" xfId="24016" xr:uid="{E2A9403E-4A97-4D54-B876-1607DA8B250F}"/>
    <cellStyle name="40% - Ênfase5 3 2 2 4" xfId="3261" xr:uid="{7A28B845-487A-4DF5-AE4E-5B72E019AF72}"/>
    <cellStyle name="40% - Ênfase5 3 2 2 4 2" xfId="11538" xr:uid="{D6EF3E11-1467-4D30-9B6F-CE569674E366}"/>
    <cellStyle name="40% - Ênfase5 3 2 2 4 2 2" xfId="28048" xr:uid="{E1B3F9B7-2B38-4F99-BB3C-AA150EEF7585}"/>
    <cellStyle name="40% - Ênfase5 3 2 2 4 3" xfId="20011" xr:uid="{353DECA2-903F-48D6-81B4-CA75E2B4F13C}"/>
    <cellStyle name="40% - Ênfase5 3 2 2 5" xfId="9489" xr:uid="{BE87EEBA-C8D5-413B-B6EC-F544AEB074D9}"/>
    <cellStyle name="40% - Ênfase5 3 2 2 5 2" xfId="26033" xr:uid="{2102800C-2F1A-4AC0-AAE7-825978A815F0}"/>
    <cellStyle name="40% - Ênfase5 3 2 2 6" xfId="17994" xr:uid="{A2646F74-1C54-4B3A-934F-233D87F31567}"/>
    <cellStyle name="40% - Ênfase5 3 2 3" xfId="695" xr:uid="{4D5EF07D-6C47-4C7A-9BEC-6FD711242BD0}"/>
    <cellStyle name="40% - Ênfase5 3 2 3 2" xfId="4800" xr:uid="{F0237B88-4E9D-498D-A6BE-5AD120D0F031}"/>
    <cellStyle name="40% - Ênfase5 3 2 3 2 2" xfId="13077" xr:uid="{256CC798-5908-4623-9759-A51D2E0E2ACA}"/>
    <cellStyle name="40% - Ênfase5 3 2 3 2 2 2" xfId="29557" xr:uid="{8C806BA7-1CF7-498A-B41C-DEA55EB5E442}"/>
    <cellStyle name="40% - Ênfase5 3 2 3 2 3" xfId="21520" xr:uid="{1063634C-A0A8-4552-BF9B-BFB71AA8E187}"/>
    <cellStyle name="40% - Ênfase5 3 2 3 3" xfId="6825" xr:uid="{933ED127-D430-4A50-9045-D67C5150A99D}"/>
    <cellStyle name="40% - Ênfase5 3 2 3 3 2" xfId="15102" xr:uid="{30A85BF3-2AD6-4C78-B7F5-C5079C5077C6}"/>
    <cellStyle name="40% - Ênfase5 3 2 3 3 2 2" xfId="31557" xr:uid="{8BA6E2F9-2F6D-46D7-A12F-59733F5807F1}"/>
    <cellStyle name="40% - Ênfase5 3 2 3 3 3" xfId="23520" xr:uid="{0ED7FE4C-2909-43A1-BE12-1146B50DBA73}"/>
    <cellStyle name="40% - Ênfase5 3 2 3 4" xfId="2755" xr:uid="{9C992F69-4CFA-4017-ADBF-8D8783299E1C}"/>
    <cellStyle name="40% - Ênfase5 3 2 3 4 2" xfId="11032" xr:uid="{C8DA27E4-3CFB-4703-B7C7-DC20DA366767}"/>
    <cellStyle name="40% - Ênfase5 3 2 3 4 2 2" xfId="27543" xr:uid="{B4F4C437-0270-4174-8B5B-98525099AAEF}"/>
    <cellStyle name="40% - Ênfase5 3 2 3 4 3" xfId="19506" xr:uid="{62C2D1FF-3426-4E41-A5F6-003B45A5EDD0}"/>
    <cellStyle name="40% - Ênfase5 3 2 3 5" xfId="8984" xr:uid="{D029B9C0-E97C-4F16-9C86-63EC289E7706}"/>
    <cellStyle name="40% - Ênfase5 3 2 3 5 2" xfId="25528" xr:uid="{39A18579-D449-4867-847E-F60FECEB4E47}"/>
    <cellStyle name="40% - Ênfase5 3 2 3 6" xfId="17486" xr:uid="{1B6FA65E-A85B-407F-AF30-6F02C66AB793}"/>
    <cellStyle name="40% - Ênfase5 3 2 4" xfId="1746" xr:uid="{EB4A3208-42E2-47BF-8F4E-7318EB5762C6}"/>
    <cellStyle name="40% - Ênfase5 3 2 4 2" xfId="5833" xr:uid="{77A783AF-8064-468D-BC29-EC9398306894}"/>
    <cellStyle name="40% - Ênfase5 3 2 4 2 2" xfId="14110" xr:uid="{F9A565BC-8699-42AF-825D-1F4FE77A29BA}"/>
    <cellStyle name="40% - Ênfase5 3 2 4 2 2 2" xfId="30565" xr:uid="{02A5966C-C312-4323-8850-1CDA9FE51C7B}"/>
    <cellStyle name="40% - Ênfase5 3 2 4 2 3" xfId="22528" xr:uid="{21876144-6644-40B4-AFC8-3E105F799FC0}"/>
    <cellStyle name="40% - Ênfase5 3 2 4 3" xfId="7833" xr:uid="{6E2190CF-C093-485C-ADAC-FE1FD2B7CFED}"/>
    <cellStyle name="40% - Ênfase5 3 2 4 3 2" xfId="16110" xr:uid="{0DA3FD96-4EF3-40FE-ABA5-CDE23F148617}"/>
    <cellStyle name="40% - Ênfase5 3 2 4 3 2 2" xfId="32565" xr:uid="{0F27479D-EE47-4285-ACAA-6670FF24FF73}"/>
    <cellStyle name="40% - Ênfase5 3 2 4 3 3" xfId="24528" xr:uid="{FA5E7187-4F27-42BC-AE08-7E72553382C5}"/>
    <cellStyle name="40% - Ênfase5 3 2 4 4" xfId="3799" xr:uid="{4DD89463-E67F-4D10-81D2-90BA84768482}"/>
    <cellStyle name="40% - Ênfase5 3 2 4 4 2" xfId="12076" xr:uid="{1FD26C87-9DB5-4216-820D-852647E9EFCF}"/>
    <cellStyle name="40% - Ênfase5 3 2 4 4 2 2" xfId="28561" xr:uid="{A7323726-EE0C-4BBC-B20C-42F9A7A10F7A}"/>
    <cellStyle name="40% - Ênfase5 3 2 4 4 3" xfId="20524" xr:uid="{9403A76F-B716-4190-B8D7-AAF381627447}"/>
    <cellStyle name="40% - Ênfase5 3 2 4 5" xfId="10027" xr:uid="{09125981-FD69-450D-8B32-7DE093C0BAA1}"/>
    <cellStyle name="40% - Ênfase5 3 2 4 5 2" xfId="26546" xr:uid="{78BC3A9F-5E0D-4FF1-BA89-1C541106ACA7}"/>
    <cellStyle name="40% - Ênfase5 3 2 4 6" xfId="18508" xr:uid="{31B67BEC-3B5E-4185-AF39-CD9D0A91276A}"/>
    <cellStyle name="40% - Ênfase5 3 2 5" xfId="4296" xr:uid="{575827AE-1A2A-4845-8321-CC9AC7DC214B}"/>
    <cellStyle name="40% - Ênfase5 3 2 5 2" xfId="12573" xr:uid="{C7A9DD06-5352-4E57-8874-BCA1D6DCFB3A}"/>
    <cellStyle name="40% - Ênfase5 3 2 5 2 2" xfId="29058" xr:uid="{6EDAB019-D3F0-423F-943E-CDA38FB4F06D}"/>
    <cellStyle name="40% - Ênfase5 3 2 5 3" xfId="21021" xr:uid="{4F87691B-6FC3-4293-BF74-4C0416AAB45D}"/>
    <cellStyle name="40% - Ênfase5 3 2 6" xfId="6327" xr:uid="{19666DEB-CEB1-4354-8415-DCC1317A432F}"/>
    <cellStyle name="40% - Ênfase5 3 2 6 2" xfId="14604" xr:uid="{FAB96803-3D0B-4D7E-9EB1-4DB868640052}"/>
    <cellStyle name="40% - Ênfase5 3 2 6 2 2" xfId="31059" xr:uid="{1247B0DE-07E2-45D2-9C8F-CB751EE57D1A}"/>
    <cellStyle name="40% - Ênfase5 3 2 6 3" xfId="23022" xr:uid="{696CB057-5296-4DB9-8C99-B6EC80BE1DDF}"/>
    <cellStyle name="40% - Ênfase5 3 2 7" xfId="2247" xr:uid="{29C5DBF7-4EDE-4395-B08F-066D47AB22A7}"/>
    <cellStyle name="40% - Ênfase5 3 2 7 2" xfId="10524" xr:uid="{A86F48A9-016F-4382-8A0B-D00DAC1FF4F0}"/>
    <cellStyle name="40% - Ênfase5 3 2 7 2 2" xfId="27042" xr:uid="{1BFDEC1C-AD70-4C19-8ACC-08C043AF4FA5}"/>
    <cellStyle name="40% - Ênfase5 3 2 7 3" xfId="19005" xr:uid="{2F8C772F-DF1C-423B-A5F6-0005A26A33BF}"/>
    <cellStyle name="40% - Ênfase5 3 2 8" xfId="8478" xr:uid="{A99DAD88-C304-4914-A3D3-83F801C93AAB}"/>
    <cellStyle name="40% - Ênfase5 3 2 8 2" xfId="25027" xr:uid="{ED456464-1AAE-4BBF-8F0A-0C6043B23636}"/>
    <cellStyle name="40% - Ênfase5 3 2 9" xfId="16976" xr:uid="{B65BD314-B610-4B93-8FCD-E833BCF23DA8}"/>
    <cellStyle name="40% - Ênfase5 3 3" xfId="1247" xr:uid="{48437E48-2711-4C7C-893C-9F34D087D444}"/>
    <cellStyle name="40% - Ênfase5 3 3 2" xfId="5338" xr:uid="{D35699D1-98C7-4C74-B5B7-D53EB3A19DE7}"/>
    <cellStyle name="40% - Ênfase5 3 3 2 2" xfId="13615" xr:uid="{2902FD95-6A79-47D2-BA24-E118132313CC}"/>
    <cellStyle name="40% - Ênfase5 3 3 2 2 2" xfId="30095" xr:uid="{7B286394-23C9-4618-9B9B-D6C3B45F4D05}"/>
    <cellStyle name="40% - Ênfase5 3 3 2 3" xfId="22058" xr:uid="{A84C5B80-5D0A-449F-B4F7-E1C4DE70A849}"/>
    <cellStyle name="40% - Ênfase5 3 3 3" xfId="7363" xr:uid="{CDD0A54B-A97C-4A71-973D-448E8A52B972}"/>
    <cellStyle name="40% - Ênfase5 3 3 3 2" xfId="15640" xr:uid="{3284E585-FD8D-49B2-A6EB-289D69D204F1}"/>
    <cellStyle name="40% - Ênfase5 3 3 3 2 2" xfId="32095" xr:uid="{1C66C14B-38FA-44BC-B21C-CC9CB15753C9}"/>
    <cellStyle name="40% - Ênfase5 3 3 3 3" xfId="24058" xr:uid="{693B6CF1-BC2A-4F50-B5D5-85353A6554F2}"/>
    <cellStyle name="40% - Ênfase5 3 3 4" xfId="3303" xr:uid="{B9B22B09-6CBE-40A4-8D51-088713B51D70}"/>
    <cellStyle name="40% - Ênfase5 3 3 4 2" xfId="11580" xr:uid="{4685E1E6-7C2F-4789-8828-C2CF9590987D}"/>
    <cellStyle name="40% - Ênfase5 3 3 4 2 2" xfId="28090" xr:uid="{DD868562-EC5F-496D-9AA6-08A7DDC10C42}"/>
    <cellStyle name="40% - Ênfase5 3 3 4 3" xfId="20053" xr:uid="{05192B03-B06A-41E7-B636-AFDA8C5F3F1A}"/>
    <cellStyle name="40% - Ênfase5 3 3 5" xfId="9531" xr:uid="{8818A67F-543D-4043-9D3E-9C023BDC400B}"/>
    <cellStyle name="40% - Ênfase5 3 3 5 2" xfId="26075" xr:uid="{42835938-4408-4DC0-BBE5-74FAE016E31C}"/>
    <cellStyle name="40% - Ênfase5 3 3 6" xfId="18036" xr:uid="{4AF01BEC-C26C-4184-B31D-9771CA7F0B23}"/>
    <cellStyle name="40% - Ênfase5 3 4" xfId="738" xr:uid="{563087A1-2DC4-49E4-8C7B-F4DCC89722C3}"/>
    <cellStyle name="40% - Ênfase5 3 4 2" xfId="4842" xr:uid="{1499B5A7-673E-476C-ABCF-9B3C84CC6287}"/>
    <cellStyle name="40% - Ênfase5 3 4 2 2" xfId="13119" xr:uid="{9A1209D0-2111-41E2-87EB-F438CBDCD82D}"/>
    <cellStyle name="40% - Ênfase5 3 4 2 2 2" xfId="29599" xr:uid="{6B60B9C6-48E4-4D33-9A8D-BD1FC943AA92}"/>
    <cellStyle name="40% - Ênfase5 3 4 2 3" xfId="21562" xr:uid="{10D3AE5A-FB58-4FC8-A6FF-364631B3D950}"/>
    <cellStyle name="40% - Ênfase5 3 4 3" xfId="6867" xr:uid="{CBA38C25-F379-4597-B3DD-B0852AE9BE2F}"/>
    <cellStyle name="40% - Ênfase5 3 4 3 2" xfId="15144" xr:uid="{7CEAF6BB-9524-4498-BFFE-7437D9C9762A}"/>
    <cellStyle name="40% - Ênfase5 3 4 3 2 2" xfId="31599" xr:uid="{47257829-BF54-4F0C-B89C-D0BCD859B5C1}"/>
    <cellStyle name="40% - Ênfase5 3 4 3 3" xfId="23562" xr:uid="{DEE1E05A-9FEF-4F3F-B3BD-47F51C2648F8}"/>
    <cellStyle name="40% - Ênfase5 3 4 4" xfId="2798" xr:uid="{076BC178-2A6E-457C-B9DC-7E2DB88C716B}"/>
    <cellStyle name="40% - Ênfase5 3 4 4 2" xfId="11075" xr:uid="{C96E46F8-6FF0-43F1-946B-A8E7C3B65004}"/>
    <cellStyle name="40% - Ênfase5 3 4 4 2 2" xfId="27586" xr:uid="{9B61F7B7-AB92-4359-889F-934BF43BA60A}"/>
    <cellStyle name="40% - Ênfase5 3 4 4 3" xfId="19549" xr:uid="{E919E6EC-1E42-4CDC-9AD2-E36E8F93B0F1}"/>
    <cellStyle name="40% - Ênfase5 3 4 5" xfId="9027" xr:uid="{08ABAD78-91C8-4DF8-BD8C-D439949497A9}"/>
    <cellStyle name="40% - Ênfase5 3 4 5 2" xfId="25571" xr:uid="{AD500FFF-464C-4999-8140-7837F9572458}"/>
    <cellStyle name="40% - Ênfase5 3 4 6" xfId="17529" xr:uid="{A294FE33-8E57-45F5-96B8-EB346BA646DA}"/>
    <cellStyle name="40% - Ênfase5 3 5" xfId="1788" xr:uid="{BCE53EA4-AB6D-45FB-9FE3-E0F6EA4BE288}"/>
    <cellStyle name="40% - Ênfase5 3 5 2" xfId="5875" xr:uid="{99F1E8B7-7FDA-4118-8472-0607D862CC42}"/>
    <cellStyle name="40% - Ênfase5 3 5 2 2" xfId="14152" xr:uid="{36447C55-8B8A-46BF-BF97-7606884F0F0E}"/>
    <cellStyle name="40% - Ênfase5 3 5 2 2 2" xfId="30607" xr:uid="{DEE5AD7D-7D4D-45A5-BE86-60FDA43CBC31}"/>
    <cellStyle name="40% - Ênfase5 3 5 2 3" xfId="22570" xr:uid="{3F4DC683-6D98-4E2A-AE35-B8375DBB5252}"/>
    <cellStyle name="40% - Ênfase5 3 5 3" xfId="7875" xr:uid="{60E12A3B-3909-48D0-8319-4FDF0396B3AD}"/>
    <cellStyle name="40% - Ênfase5 3 5 3 2" xfId="16152" xr:uid="{F6121E41-5056-4F97-B63B-23D71995A361}"/>
    <cellStyle name="40% - Ênfase5 3 5 3 2 2" xfId="32607" xr:uid="{5340BCC1-533B-41FA-8823-294A345E380F}"/>
    <cellStyle name="40% - Ênfase5 3 5 3 3" xfId="24570" xr:uid="{2C4FF38F-2116-4DDE-AA3F-69250308F564}"/>
    <cellStyle name="40% - Ênfase5 3 5 4" xfId="3841" xr:uid="{41664D1B-0DBF-4C74-8DEE-CE3E623D7FA4}"/>
    <cellStyle name="40% - Ênfase5 3 5 4 2" xfId="12118" xr:uid="{32BD9C84-1D75-4C17-A91E-12CC7558B542}"/>
    <cellStyle name="40% - Ênfase5 3 5 4 2 2" xfId="28603" xr:uid="{F1624ED7-93EC-45A1-A84D-73055B1648BB}"/>
    <cellStyle name="40% - Ênfase5 3 5 4 3" xfId="20566" xr:uid="{84D869A3-B005-4060-AEA4-35F7ADC90A87}"/>
    <cellStyle name="40% - Ênfase5 3 5 5" xfId="10069" xr:uid="{B3A4B639-D3F7-42C8-AD22-46BA70F3902E}"/>
    <cellStyle name="40% - Ênfase5 3 5 5 2" xfId="26588" xr:uid="{5BC590E7-A57B-4016-8DE7-AD2F3CCD209E}"/>
    <cellStyle name="40% - Ênfase5 3 5 6" xfId="18550" xr:uid="{6E24B79C-2468-476A-921F-44E495EB4A0F}"/>
    <cellStyle name="40% - Ênfase5 3 6" xfId="4338" xr:uid="{7C64486F-1A9B-4F3D-B41E-D21DF9B6D699}"/>
    <cellStyle name="40% - Ênfase5 3 6 2" xfId="12615" xr:uid="{A77F978B-43BF-4161-A0F6-C1E254908BCE}"/>
    <cellStyle name="40% - Ênfase5 3 6 2 2" xfId="29100" xr:uid="{F7D4CEFB-732A-4586-B3D1-CC39BBBA2125}"/>
    <cellStyle name="40% - Ênfase5 3 6 3" xfId="21063" xr:uid="{838C089F-B7F0-4D2C-A132-48CDF734D948}"/>
    <cellStyle name="40% - Ênfase5 3 7" xfId="6369" xr:uid="{73FDC8EB-FE4E-4DE4-8416-62DA5B40C7E3}"/>
    <cellStyle name="40% - Ênfase5 3 7 2" xfId="14646" xr:uid="{4F8EC0D0-993D-42D4-95AF-2D4ED7E24AFD}"/>
    <cellStyle name="40% - Ênfase5 3 7 2 2" xfId="31101" xr:uid="{08181241-94F0-4098-8E07-59227C28847E}"/>
    <cellStyle name="40% - Ênfase5 3 7 3" xfId="23064" xr:uid="{7DAB9473-C3AB-4C87-889E-04207F978C5C}"/>
    <cellStyle name="40% - Ênfase5 3 8" xfId="2289" xr:uid="{CC707228-E063-4243-BCBE-E131794B7633}"/>
    <cellStyle name="40% - Ênfase5 3 8 2" xfId="10566" xr:uid="{8607EF67-78DE-4868-B680-4674D270902F}"/>
    <cellStyle name="40% - Ênfase5 3 8 2 2" xfId="27084" xr:uid="{B92559D4-D6B7-457C-BC7D-8A7242E00E1D}"/>
    <cellStyle name="40% - Ênfase5 3 8 3" xfId="19047" xr:uid="{FB55C876-4566-4FC6-A26B-61187758E368}"/>
    <cellStyle name="40% - Ênfase5 3 9" xfId="8520" xr:uid="{F4AB70AD-FCD6-4D7B-8B38-E34347F0C769}"/>
    <cellStyle name="40% - Ênfase5 3 9 2" xfId="25069" xr:uid="{5A0D2B31-8E9C-4BD4-8F69-17CC8433FE75}"/>
    <cellStyle name="40% - Ênfase5 4" xfId="207" xr:uid="{1D032EAF-9761-498D-AF32-69106F0805B2}"/>
    <cellStyle name="40% - Ênfase5 4 10" xfId="17072" xr:uid="{01D25B79-17F4-4571-9F26-A68505F2500E}"/>
    <cellStyle name="40% - Ênfase5 4 2" xfId="211" xr:uid="{186D9FCC-CA25-476D-BDC5-42C6A2713B26}"/>
    <cellStyle name="40% - Ênfase5 4 2 2" xfId="1304" xr:uid="{57CE3C19-FA4A-411F-9183-5D9AF38FEC5B}"/>
    <cellStyle name="40% - Ênfase5 4 2 2 2" xfId="5394" xr:uid="{961D17A2-2773-4D3C-888D-BA602AF551E3}"/>
    <cellStyle name="40% - Ênfase5 4 2 2 2 2" xfId="13671" xr:uid="{7E5BFC85-F7F9-425B-9868-8A3473F13F7F}"/>
    <cellStyle name="40% - Ênfase5 4 2 2 2 2 2" xfId="30151" xr:uid="{F3817946-F889-472C-B3E1-537585C5027A}"/>
    <cellStyle name="40% - Ênfase5 4 2 2 2 3" xfId="22114" xr:uid="{3696C28E-B35A-404E-816A-A3FB6D76FA11}"/>
    <cellStyle name="40% - Ênfase5 4 2 2 3" xfId="7419" xr:uid="{BA15FFE6-E7FC-4732-B9B3-EE0B37A38A8A}"/>
    <cellStyle name="40% - Ênfase5 4 2 2 3 2" xfId="15696" xr:uid="{ADE3521E-21B5-403E-BDD7-A2216C27D8AD}"/>
    <cellStyle name="40% - Ênfase5 4 2 2 3 2 2" xfId="32151" xr:uid="{854A972A-18E0-4F92-9BF2-45205AD0A7A7}"/>
    <cellStyle name="40% - Ênfase5 4 2 2 3 3" xfId="24114" xr:uid="{A8BE3037-05AD-4B4A-A437-2EBC324E4049}"/>
    <cellStyle name="40% - Ênfase5 4 2 2 4" xfId="3360" xr:uid="{35175A70-690A-4162-9325-A42EEA0BA2D9}"/>
    <cellStyle name="40% - Ênfase5 4 2 2 4 2" xfId="11637" xr:uid="{4366CCD2-81D1-4EA9-B68A-6EAAF7822066}"/>
    <cellStyle name="40% - Ênfase5 4 2 2 4 2 2" xfId="28147" xr:uid="{F80AA386-DE29-4766-B72B-3A2770E7656A}"/>
    <cellStyle name="40% - Ênfase5 4 2 2 4 3" xfId="20110" xr:uid="{67BEAC46-65DE-4F79-8C77-256D02E0A325}"/>
    <cellStyle name="40% - Ênfase5 4 2 2 5" xfId="9588" xr:uid="{1B6A290D-B62A-4B8D-A4E3-29F1131F4737}"/>
    <cellStyle name="40% - Ênfase5 4 2 2 5 2" xfId="26132" xr:uid="{5BCD56D8-E6B5-4763-94A6-EA76D3C76728}"/>
    <cellStyle name="40% - Ênfase5 4 2 2 6" xfId="18093" xr:uid="{57963832-A67C-4368-90B8-3A9E986EB1D2}"/>
    <cellStyle name="40% - Ênfase5 4 2 3" xfId="795" xr:uid="{B9E61566-4ABF-4AEF-A985-ECDA0F1FAE3B}"/>
    <cellStyle name="40% - Ênfase5 4 2 3 2" xfId="4898" xr:uid="{55069A5C-DA06-475A-9CC7-101077FE4C1E}"/>
    <cellStyle name="40% - Ênfase5 4 2 3 2 2" xfId="13175" xr:uid="{24D4F5DF-4E57-41C1-91AC-FB9FA86FDDCE}"/>
    <cellStyle name="40% - Ênfase5 4 2 3 2 2 2" xfId="29655" xr:uid="{24B866AD-22BB-4840-8948-3A9A21A65522}"/>
    <cellStyle name="40% - Ênfase5 4 2 3 2 3" xfId="21618" xr:uid="{5DA6E6F4-2602-41B3-A5BF-B4A66CB16BC5}"/>
    <cellStyle name="40% - Ênfase5 4 2 3 3" xfId="6923" xr:uid="{6BED86CF-38F4-440D-B0C6-DCE720FD4FDA}"/>
    <cellStyle name="40% - Ênfase5 4 2 3 3 2" xfId="15200" xr:uid="{6518DD03-F578-4226-8F60-BD9C05D1AE64}"/>
    <cellStyle name="40% - Ênfase5 4 2 3 3 2 2" xfId="31655" xr:uid="{561844E3-0410-4FE4-A287-AF2084160E61}"/>
    <cellStyle name="40% - Ênfase5 4 2 3 3 3" xfId="23618" xr:uid="{2364BA66-78CF-4685-B26B-7D0963700CE9}"/>
    <cellStyle name="40% - Ênfase5 4 2 3 4" xfId="2855" xr:uid="{7B83A366-91DA-4974-8CA8-0B763DB67F25}"/>
    <cellStyle name="40% - Ênfase5 4 2 3 4 2" xfId="11132" xr:uid="{D2134DB7-713F-4958-BDEC-7FB99FB0436F}"/>
    <cellStyle name="40% - Ênfase5 4 2 3 4 2 2" xfId="27643" xr:uid="{C0B922E0-3715-4901-8737-6EE588F6E5F0}"/>
    <cellStyle name="40% - Ênfase5 4 2 3 4 3" xfId="19606" xr:uid="{41B738D2-4B9E-47A1-B5D4-D0AA915C3A3B}"/>
    <cellStyle name="40% - Ênfase5 4 2 3 5" xfId="9084" xr:uid="{78636DA7-8BAA-4B7C-B945-1267AA1F27FF}"/>
    <cellStyle name="40% - Ênfase5 4 2 3 5 2" xfId="25628" xr:uid="{407D3D99-07F6-416D-9AD3-AEADBDDA0490}"/>
    <cellStyle name="40% - Ênfase5 4 2 3 6" xfId="17586" xr:uid="{FFB1507D-9BDC-4A3A-9931-E39CA9AB8BA9}"/>
    <cellStyle name="40% - Ênfase5 4 2 4" xfId="1845" xr:uid="{7F043DB6-FFE9-401F-A106-0B2DB435C9AE}"/>
    <cellStyle name="40% - Ênfase5 4 2 4 2" xfId="5931" xr:uid="{C5E0FAA0-AAD0-4110-A979-DD1E6E98E075}"/>
    <cellStyle name="40% - Ênfase5 4 2 4 2 2" xfId="14208" xr:uid="{2B2637B3-13C7-4510-9486-72046814917E}"/>
    <cellStyle name="40% - Ênfase5 4 2 4 2 2 2" xfId="30663" xr:uid="{636E249A-400A-400D-A65B-3D835F0982D3}"/>
    <cellStyle name="40% - Ênfase5 4 2 4 2 3" xfId="22626" xr:uid="{AA0AF938-C382-423C-90B9-7C4E79E13C06}"/>
    <cellStyle name="40% - Ênfase5 4 2 4 3" xfId="7931" xr:uid="{1642A2B2-AA09-4E69-84B4-5D986FB829C4}"/>
    <cellStyle name="40% - Ênfase5 4 2 4 3 2" xfId="16208" xr:uid="{773EA5EB-4D8E-4035-A5EB-0F7173DDB028}"/>
    <cellStyle name="40% - Ênfase5 4 2 4 3 2 2" xfId="32663" xr:uid="{B460D40D-6582-435F-82CF-7C204D33E57B}"/>
    <cellStyle name="40% - Ênfase5 4 2 4 3 3" xfId="24626" xr:uid="{1BC085E2-D323-42AA-960A-B25727E912D3}"/>
    <cellStyle name="40% - Ênfase5 4 2 4 4" xfId="3898" xr:uid="{205B04D8-6E3F-4D79-B8AA-9F098344DA30}"/>
    <cellStyle name="40% - Ênfase5 4 2 4 4 2" xfId="12175" xr:uid="{25D7D0C1-DF71-4EEF-8464-A8FDCC4CAF07}"/>
    <cellStyle name="40% - Ênfase5 4 2 4 4 2 2" xfId="28660" xr:uid="{2400B732-5364-40A1-AB61-49589CD51569}"/>
    <cellStyle name="40% - Ênfase5 4 2 4 4 3" xfId="20623" xr:uid="{08D85968-A2FE-488E-80E7-112A333B2DA0}"/>
    <cellStyle name="40% - Ênfase5 4 2 4 5" xfId="10126" xr:uid="{6D4E1C0B-D2E8-40F0-B6A7-7A92532305CB}"/>
    <cellStyle name="40% - Ênfase5 4 2 4 5 2" xfId="26645" xr:uid="{0C905343-9E68-4C1A-AD3C-2A90D834B950}"/>
    <cellStyle name="40% - Ênfase5 4 2 4 6" xfId="18607" xr:uid="{5A74FFE2-5A59-444E-87A5-31B939EBC2E6}"/>
    <cellStyle name="40% - Ênfase5 4 2 5" xfId="4394" xr:uid="{55D0DEAA-B231-4071-B033-DE97DCC4E0E6}"/>
    <cellStyle name="40% - Ênfase5 4 2 5 2" xfId="12671" xr:uid="{0051CB9E-C7D8-4374-ABCE-35E56398827B}"/>
    <cellStyle name="40% - Ênfase5 4 2 5 2 2" xfId="29156" xr:uid="{82E676DB-3A7F-441B-975F-568A1358595F}"/>
    <cellStyle name="40% - Ênfase5 4 2 5 3" xfId="21119" xr:uid="{11691F66-13FF-4871-A3A7-05E771955200}"/>
    <cellStyle name="40% - Ênfase5 4 2 6" xfId="6425" xr:uid="{C909120D-3854-4660-BC97-2C8969613DF6}"/>
    <cellStyle name="40% - Ênfase5 4 2 6 2" xfId="14702" xr:uid="{611F1FDB-0E9D-4ADD-BC06-12ED6901B3B0}"/>
    <cellStyle name="40% - Ênfase5 4 2 6 2 2" xfId="31157" xr:uid="{9CDF87D3-6C45-4C12-B717-E768453DD80D}"/>
    <cellStyle name="40% - Ênfase5 4 2 6 3" xfId="23120" xr:uid="{24DA6236-C5DF-4046-8E59-87EBB1AE5BBC}"/>
    <cellStyle name="40% - Ênfase5 4 2 7" xfId="2346" xr:uid="{5E7CBA29-4EFB-48D6-86B1-DFE563C6C051}"/>
    <cellStyle name="40% - Ênfase5 4 2 7 2" xfId="10623" xr:uid="{9EFF1DDB-AD48-4161-B95A-2AC444989C21}"/>
    <cellStyle name="40% - Ênfase5 4 2 7 2 2" xfId="27141" xr:uid="{FC417F95-90CA-4921-AF8F-569BEDF590F2}"/>
    <cellStyle name="40% - Ênfase5 4 2 7 3" xfId="19104" xr:uid="{6166C770-C1D7-47C4-B092-3FFA24CEF2F6}"/>
    <cellStyle name="40% - Ênfase5 4 2 8" xfId="8577" xr:uid="{341BF698-65CF-44BF-A2E8-9796066C7C06}"/>
    <cellStyle name="40% - Ênfase5 4 2 8 2" xfId="25126" xr:uid="{BD1FE783-D1DE-4FA6-A1C9-C3F6DAF7DABF}"/>
    <cellStyle name="40% - Ênfase5 4 2 9" xfId="17076" xr:uid="{2AD76860-0B46-4763-ADE1-73EA1564EF2D}"/>
    <cellStyle name="40% - Ênfase5 4 3" xfId="1300" xr:uid="{43254690-A1CB-42DE-B897-90DE538D79B8}"/>
    <cellStyle name="40% - Ênfase5 4 3 2" xfId="5390" xr:uid="{C090BFE6-534A-418A-9347-277C6BA71496}"/>
    <cellStyle name="40% - Ênfase5 4 3 2 2" xfId="13667" xr:uid="{FDF84F5A-7A1F-4F7C-805E-DC02DEE3B696}"/>
    <cellStyle name="40% - Ênfase5 4 3 2 2 2" xfId="30147" xr:uid="{DAFF3A99-CD16-480E-94A7-A0BBF411AA7E}"/>
    <cellStyle name="40% - Ênfase5 4 3 2 3" xfId="22110" xr:uid="{B99446C4-B498-4648-9EDC-B168200D8B2C}"/>
    <cellStyle name="40% - Ênfase5 4 3 3" xfId="7415" xr:uid="{4812D265-5D7D-4CEB-B458-945A16BA9074}"/>
    <cellStyle name="40% - Ênfase5 4 3 3 2" xfId="15692" xr:uid="{B6B9728F-08CE-47CB-B420-53934C4737DB}"/>
    <cellStyle name="40% - Ênfase5 4 3 3 2 2" xfId="32147" xr:uid="{739656AF-3C3D-4AB1-8E6B-255BBC92C065}"/>
    <cellStyle name="40% - Ênfase5 4 3 3 3" xfId="24110" xr:uid="{E1988AB8-E310-40AF-A5C4-C85B569C75FD}"/>
    <cellStyle name="40% - Ênfase5 4 3 4" xfId="3356" xr:uid="{5BAE48CE-D3C6-4E6E-81C3-EC99B199548F}"/>
    <cellStyle name="40% - Ênfase5 4 3 4 2" xfId="11633" xr:uid="{D28B855F-0BD5-4ECC-B09F-E41A1343C783}"/>
    <cellStyle name="40% - Ênfase5 4 3 4 2 2" xfId="28143" xr:uid="{D09E4AFD-67A2-4F72-93F9-BD6AD4DF839A}"/>
    <cellStyle name="40% - Ênfase5 4 3 4 3" xfId="20106" xr:uid="{DC9368EC-1FA2-4588-88E9-B75465E86248}"/>
    <cellStyle name="40% - Ênfase5 4 3 5" xfId="9584" xr:uid="{A9269759-1C4E-4FC6-AA47-A2F941D312C2}"/>
    <cellStyle name="40% - Ênfase5 4 3 5 2" xfId="26128" xr:uid="{9B9C51A1-B7D7-45C2-80C4-3DF1CA28B4C0}"/>
    <cellStyle name="40% - Ênfase5 4 3 6" xfId="18089" xr:uid="{E66F0D1A-8029-41A5-9C67-3CEA067D5D5F}"/>
    <cellStyle name="40% - Ênfase5 4 4" xfId="791" xr:uid="{045354EC-0511-4E3E-B1CB-B630419F5311}"/>
    <cellStyle name="40% - Ênfase5 4 4 2" xfId="4894" xr:uid="{27349EDE-870C-458C-8A75-8478A26A40E5}"/>
    <cellStyle name="40% - Ênfase5 4 4 2 2" xfId="13171" xr:uid="{7C345153-E928-4E03-8B79-30813868FACC}"/>
    <cellStyle name="40% - Ênfase5 4 4 2 2 2" xfId="29651" xr:uid="{DF7ADA52-E6D7-4E36-9BEC-976DF785A009}"/>
    <cellStyle name="40% - Ênfase5 4 4 2 3" xfId="21614" xr:uid="{5DD75C7F-98C9-443C-912F-6743B69408FF}"/>
    <cellStyle name="40% - Ênfase5 4 4 3" xfId="6919" xr:uid="{3D2084E7-7699-42D3-8263-D050AFA8E3B7}"/>
    <cellStyle name="40% - Ênfase5 4 4 3 2" xfId="15196" xr:uid="{4438A4CA-8880-49F8-A5BB-343A1B24801A}"/>
    <cellStyle name="40% - Ênfase5 4 4 3 2 2" xfId="31651" xr:uid="{FF5CF3E4-30AA-4676-8D95-1FE470617D08}"/>
    <cellStyle name="40% - Ênfase5 4 4 3 3" xfId="23614" xr:uid="{F8754A00-389C-4C10-886E-878B96536182}"/>
    <cellStyle name="40% - Ênfase5 4 4 4" xfId="2851" xr:uid="{4DC7410E-8242-4884-A9D9-D13E2FD344C3}"/>
    <cellStyle name="40% - Ênfase5 4 4 4 2" xfId="11128" xr:uid="{23B6A8E7-B61B-426A-AA5F-221F47B3B3D3}"/>
    <cellStyle name="40% - Ênfase5 4 4 4 2 2" xfId="27639" xr:uid="{A25A99D6-DABB-4342-ACF9-4B757D3576D4}"/>
    <cellStyle name="40% - Ênfase5 4 4 4 3" xfId="19602" xr:uid="{AF2A2E0F-DEBA-4727-AEC4-2B280836A974}"/>
    <cellStyle name="40% - Ênfase5 4 4 5" xfId="9080" xr:uid="{3AF8FFFF-6B5C-4200-ABBD-AA7C13AD3EE4}"/>
    <cellStyle name="40% - Ênfase5 4 4 5 2" xfId="25624" xr:uid="{A7C63A52-3445-4992-8680-3C5482A78F60}"/>
    <cellStyle name="40% - Ênfase5 4 4 6" xfId="17582" xr:uid="{5AB4783A-DC2A-47BC-BAF5-EA3F0DD618EC}"/>
    <cellStyle name="40% - Ênfase5 4 5" xfId="1841" xr:uid="{751EA311-6282-4C5F-B223-0B944B845CD1}"/>
    <cellStyle name="40% - Ênfase5 4 5 2" xfId="5927" xr:uid="{9C1CE3DC-EC46-4701-83D4-AAB5001C477C}"/>
    <cellStyle name="40% - Ênfase5 4 5 2 2" xfId="14204" xr:uid="{387B364F-EACF-4A3C-B381-3C453D5861EF}"/>
    <cellStyle name="40% - Ênfase5 4 5 2 2 2" xfId="30659" xr:uid="{C476CC60-F28E-4967-9DDD-64F8BF63F0D8}"/>
    <cellStyle name="40% - Ênfase5 4 5 2 3" xfId="22622" xr:uid="{FA0964B5-B7C4-40BE-8461-E75665DA8A7F}"/>
    <cellStyle name="40% - Ênfase5 4 5 3" xfId="7927" xr:uid="{A0D7DFE1-E8C8-4D5B-AB86-0595B8BFB7AF}"/>
    <cellStyle name="40% - Ênfase5 4 5 3 2" xfId="16204" xr:uid="{5E0EF429-C3B8-48B4-9A55-7B5C82673367}"/>
    <cellStyle name="40% - Ênfase5 4 5 3 2 2" xfId="32659" xr:uid="{7072FEB5-A59C-4323-A509-35156EFAF2F8}"/>
    <cellStyle name="40% - Ênfase5 4 5 3 3" xfId="24622" xr:uid="{5FAE7807-EB41-4433-BDB8-BB30CC9BF9DB}"/>
    <cellStyle name="40% - Ênfase5 4 5 4" xfId="3894" xr:uid="{B3D85D84-014C-48AA-A4CD-B96B201EB664}"/>
    <cellStyle name="40% - Ênfase5 4 5 4 2" xfId="12171" xr:uid="{0C9999F3-5A39-4E75-B846-2A7B8AC21698}"/>
    <cellStyle name="40% - Ênfase5 4 5 4 2 2" xfId="28656" xr:uid="{F1B64846-3A3D-4151-8672-C3E08C9F12AE}"/>
    <cellStyle name="40% - Ênfase5 4 5 4 3" xfId="20619" xr:uid="{D7033732-E06D-4BF3-80E0-5968F65C3928}"/>
    <cellStyle name="40% - Ênfase5 4 5 5" xfId="10122" xr:uid="{C75A0488-56AC-44C1-B552-0AB32D77C2E1}"/>
    <cellStyle name="40% - Ênfase5 4 5 5 2" xfId="26641" xr:uid="{78BEBEA3-95E6-4DDD-8EC8-CC4DAA3E344E}"/>
    <cellStyle name="40% - Ênfase5 4 5 6" xfId="18603" xr:uid="{9DB83300-387F-4E88-A23E-611FF6ECCDEF}"/>
    <cellStyle name="40% - Ênfase5 4 6" xfId="4390" xr:uid="{36762FF9-ACC6-45C1-BE38-3CAF66DDD0E6}"/>
    <cellStyle name="40% - Ênfase5 4 6 2" xfId="12667" xr:uid="{33AD7450-3A65-460D-84BA-3585D53884D8}"/>
    <cellStyle name="40% - Ênfase5 4 6 2 2" xfId="29152" xr:uid="{6F30974F-675F-4583-A6D7-F8BD53CBA0FD}"/>
    <cellStyle name="40% - Ênfase5 4 6 3" xfId="21115" xr:uid="{9BF53B36-A0E6-4099-8CAB-2D3F73F04C02}"/>
    <cellStyle name="40% - Ênfase5 4 7" xfId="6421" xr:uid="{D5AD3376-EDB6-410D-8FD6-194F5CBB5730}"/>
    <cellStyle name="40% - Ênfase5 4 7 2" xfId="14698" xr:uid="{A4001411-B19E-4E6F-A877-485BD84C3D2B}"/>
    <cellStyle name="40% - Ênfase5 4 7 2 2" xfId="31153" xr:uid="{43B9C7AD-B2D4-4D78-8ED8-733EC2DCF91C}"/>
    <cellStyle name="40% - Ênfase5 4 7 3" xfId="23116" xr:uid="{34AD34A2-E567-4987-A634-C3D1EF1782D6}"/>
    <cellStyle name="40% - Ênfase5 4 8" xfId="2342" xr:uid="{941AC585-9985-45E3-A0CA-70E695476916}"/>
    <cellStyle name="40% - Ênfase5 4 8 2" xfId="10619" xr:uid="{1CA1B581-F257-4F8C-BB48-596BA7D13F7E}"/>
    <cellStyle name="40% - Ênfase5 4 8 2 2" xfId="27137" xr:uid="{C4BB3676-F945-4464-A7DB-E7787F9A626B}"/>
    <cellStyle name="40% - Ênfase5 4 8 3" xfId="19100" xr:uid="{1729172A-F73B-4A4A-87A7-A688774C7F7A}"/>
    <cellStyle name="40% - Ênfase5 4 9" xfId="8573" xr:uid="{C732F0F0-4B51-4F4D-B781-62D40921EAEA}"/>
    <cellStyle name="40% - Ênfase5 4 9 2" xfId="25122" xr:uid="{29D14DBF-4EC3-4961-A519-245B4AE53172}"/>
    <cellStyle name="40% - Ênfase5 5" xfId="215" xr:uid="{225EF734-444B-4F15-BFD5-30868C1DE892}"/>
    <cellStyle name="40% - Ênfase5 5 10" xfId="17080" xr:uid="{24C68EF1-D012-429B-83BC-7DFDB60B4AC8}"/>
    <cellStyle name="40% - Ênfase5 5 2" xfId="38" xr:uid="{FDE65FF3-794F-4518-B4C0-61789A7DA582}"/>
    <cellStyle name="40% - Ênfase5 5 2 2" xfId="1139" xr:uid="{91325EFB-8CB9-4BFF-96D3-BE1640234242}"/>
    <cellStyle name="40% - Ênfase5 5 2 2 2" xfId="5231" xr:uid="{02604728-58FC-4C03-AB3D-D1ACF1E47D5D}"/>
    <cellStyle name="40% - Ênfase5 5 2 2 2 2" xfId="13508" xr:uid="{B59E7EBC-4786-4727-9C07-EA15BC163D6B}"/>
    <cellStyle name="40% - Ênfase5 5 2 2 2 2 2" xfId="29988" xr:uid="{AC653450-C835-4051-9568-469E4C83B55A}"/>
    <cellStyle name="40% - Ênfase5 5 2 2 2 3" xfId="21951" xr:uid="{9D37E0EB-26FC-4FAE-9BA4-38625E905648}"/>
    <cellStyle name="40% - Ênfase5 5 2 2 3" xfId="7256" xr:uid="{D8F20A3D-1DEE-4C74-BE09-15DBAA920FFC}"/>
    <cellStyle name="40% - Ênfase5 5 2 2 3 2" xfId="15533" xr:uid="{18BBF9C4-58D6-4E1B-97CC-4F54615F4DEA}"/>
    <cellStyle name="40% - Ênfase5 5 2 2 3 2 2" xfId="31988" xr:uid="{C3F0336E-8333-4530-9D44-DABBF09FE886}"/>
    <cellStyle name="40% - Ênfase5 5 2 2 3 3" xfId="23951" xr:uid="{62DA53DC-A78F-450C-A2C3-24E0D0151D61}"/>
    <cellStyle name="40% - Ênfase5 5 2 2 4" xfId="3196" xr:uid="{22C8E87B-B836-401C-9FDB-A7A68F402032}"/>
    <cellStyle name="40% - Ênfase5 5 2 2 4 2" xfId="11473" xr:uid="{DA1E64D5-BDDE-41B0-B035-C076A339CCBB}"/>
    <cellStyle name="40% - Ênfase5 5 2 2 4 2 2" xfId="27983" xr:uid="{83074936-310C-4148-A7EC-DF8181AB19D8}"/>
    <cellStyle name="40% - Ênfase5 5 2 2 4 3" xfId="19946" xr:uid="{0016C92E-53AF-452F-BB54-3CC3BA8CFC30}"/>
    <cellStyle name="40% - Ênfase5 5 2 2 5" xfId="9424" xr:uid="{20888E7D-A1A1-4EF6-86D4-89A5AC1B1B17}"/>
    <cellStyle name="40% - Ênfase5 5 2 2 5 2" xfId="25968" xr:uid="{FCF5198C-8831-4DB8-98CC-37EFF2E6F7CE}"/>
    <cellStyle name="40% - Ênfase5 5 2 2 6" xfId="17928" xr:uid="{A1670399-F8D4-45C5-8A06-3C0A7CF4AF62}"/>
    <cellStyle name="40% - Ênfase5 5 2 3" xfId="631" xr:uid="{94E1523A-6E7E-4292-96CE-F51EB17F11E4}"/>
    <cellStyle name="40% - Ênfase5 5 2 3 2" xfId="4737" xr:uid="{C1091085-054A-4841-8140-5706D99FFDD3}"/>
    <cellStyle name="40% - Ênfase5 5 2 3 2 2" xfId="13014" xr:uid="{3C3BBCD9-842B-4CA0-B7DF-35531E2A8ED1}"/>
    <cellStyle name="40% - Ênfase5 5 2 3 2 2 2" xfId="29494" xr:uid="{F4FFEEFB-7160-4B12-86EE-EFA4F3EA3DD5}"/>
    <cellStyle name="40% - Ênfase5 5 2 3 2 3" xfId="21457" xr:uid="{13FDA18A-37DE-43B5-9F5C-61A9A6EAEEF4}"/>
    <cellStyle name="40% - Ênfase5 5 2 3 3" xfId="6762" xr:uid="{5FAF13EC-E465-446E-8198-33371302183A}"/>
    <cellStyle name="40% - Ênfase5 5 2 3 3 2" xfId="15039" xr:uid="{247BC9E1-2697-4A9E-8E7E-DAA10EBE60AA}"/>
    <cellStyle name="40% - Ênfase5 5 2 3 3 2 2" xfId="31494" xr:uid="{8BEC927D-74C9-4506-81EC-B5B699ACD4CD}"/>
    <cellStyle name="40% - Ênfase5 5 2 3 3 3" xfId="23457" xr:uid="{0340BAF6-5328-4CC3-91EA-E9EE39B4E030}"/>
    <cellStyle name="40% - Ênfase5 5 2 3 4" xfId="2692" xr:uid="{F0E10380-4EB2-45F0-B31E-1AEA07966330}"/>
    <cellStyle name="40% - Ênfase5 5 2 3 4 2" xfId="10969" xr:uid="{66D7DD94-389D-4990-BDD2-C0BE86B9D081}"/>
    <cellStyle name="40% - Ênfase5 5 2 3 4 2 2" xfId="27480" xr:uid="{7F8D47DC-AE8A-4BB4-92E2-082D97DAEFB9}"/>
    <cellStyle name="40% - Ênfase5 5 2 3 4 3" xfId="19443" xr:uid="{6A65D5F5-F505-4775-8E4C-BB824806B9C0}"/>
    <cellStyle name="40% - Ênfase5 5 2 3 5" xfId="8921" xr:uid="{BD878266-460A-43A0-BFDF-0F6CDB1F816F}"/>
    <cellStyle name="40% - Ênfase5 5 2 3 5 2" xfId="25465" xr:uid="{C8CBF5CE-9378-4730-AA84-7E4EE427EF67}"/>
    <cellStyle name="40% - Ênfase5 5 2 3 6" xfId="17422" xr:uid="{5D7E301F-5E18-46FA-B730-F48C7A325793}"/>
    <cellStyle name="40% - Ênfase5 5 2 4" xfId="1683" xr:uid="{8A775C38-E1E0-4EC1-9019-4E9B1749AEC9}"/>
    <cellStyle name="40% - Ênfase5 5 2 4 2" xfId="5770" xr:uid="{863AD5E4-48CE-46C2-9B0B-869768B613AB}"/>
    <cellStyle name="40% - Ênfase5 5 2 4 2 2" xfId="14047" xr:uid="{C18679C3-EF9B-4D48-9741-B9014AED3109}"/>
    <cellStyle name="40% - Ênfase5 5 2 4 2 2 2" xfId="30502" xr:uid="{7CE6424D-6659-47B4-81FD-062788E94DEC}"/>
    <cellStyle name="40% - Ênfase5 5 2 4 2 3" xfId="22465" xr:uid="{6E978101-83F7-4AF7-9C53-14CDA3F873B8}"/>
    <cellStyle name="40% - Ênfase5 5 2 4 3" xfId="7770" xr:uid="{C598CDC4-76B8-4CEE-A1C3-8A8F26E2FC49}"/>
    <cellStyle name="40% - Ênfase5 5 2 4 3 2" xfId="16047" xr:uid="{BEDCBE53-AE02-42AB-8EB5-8B0129941D35}"/>
    <cellStyle name="40% - Ênfase5 5 2 4 3 2 2" xfId="32502" xr:uid="{AAB10003-DA75-410C-A419-11590AABF1C7}"/>
    <cellStyle name="40% - Ênfase5 5 2 4 3 3" xfId="24465" xr:uid="{40EC63FE-5049-4E5A-8393-8EF85C0E1089}"/>
    <cellStyle name="40% - Ênfase5 5 2 4 4" xfId="3736" xr:uid="{DD9A04CF-53EC-43E7-B084-DDCBFE65BD4B}"/>
    <cellStyle name="40% - Ênfase5 5 2 4 4 2" xfId="12013" xr:uid="{6C225128-8E67-4A71-B0C5-1AAD5505545D}"/>
    <cellStyle name="40% - Ênfase5 5 2 4 4 2 2" xfId="28498" xr:uid="{23C7B08F-5B4A-495A-895D-3D4C99C4F4E4}"/>
    <cellStyle name="40% - Ênfase5 5 2 4 4 3" xfId="20461" xr:uid="{E61EA6A1-9FA6-49B7-BF76-8D57DAE6685E}"/>
    <cellStyle name="40% - Ênfase5 5 2 4 5" xfId="9964" xr:uid="{D62FAAC0-AE4A-41B7-A183-964E75CF1CC2}"/>
    <cellStyle name="40% - Ênfase5 5 2 4 5 2" xfId="26483" xr:uid="{991F7978-F039-4D94-9214-39E3B531CF8A}"/>
    <cellStyle name="40% - Ênfase5 5 2 4 6" xfId="18445" xr:uid="{3C6B14ED-9D26-4EC4-9702-E44CFF0A429C}"/>
    <cellStyle name="40% - Ênfase5 5 2 5" xfId="4233" xr:uid="{C80EEA6F-1672-4444-95DF-AF9D84379F75}"/>
    <cellStyle name="40% - Ênfase5 5 2 5 2" xfId="12510" xr:uid="{64D91E94-8BCC-4B46-9505-21E956CAE0C0}"/>
    <cellStyle name="40% - Ênfase5 5 2 5 2 2" xfId="28995" xr:uid="{BF68DB6E-ED0E-4E47-A00F-EDA44AA41B99}"/>
    <cellStyle name="40% - Ênfase5 5 2 5 3" xfId="20958" xr:uid="{8924876A-F2AC-48AF-83EC-78FC34195711}"/>
    <cellStyle name="40% - Ênfase5 5 2 6" xfId="6264" xr:uid="{3468FB91-33B7-4C1F-A434-5959608C3DF8}"/>
    <cellStyle name="40% - Ênfase5 5 2 6 2" xfId="14541" xr:uid="{D19C6980-43DE-4B3B-A4C0-6DA9DC49DB79}"/>
    <cellStyle name="40% - Ênfase5 5 2 6 2 2" xfId="30996" xr:uid="{C8195196-653D-4F09-B203-0FB4157DDFB2}"/>
    <cellStyle name="40% - Ênfase5 5 2 6 3" xfId="22959" xr:uid="{FE87095F-48AD-45E5-929F-91767FCF0E0B}"/>
    <cellStyle name="40% - Ênfase5 5 2 7" xfId="2183" xr:uid="{830AD9FB-76C5-4413-B443-D70ED78AFE2D}"/>
    <cellStyle name="40% - Ênfase5 5 2 7 2" xfId="10460" xr:uid="{B3194387-7504-40A9-95D1-2C80AB3FC868}"/>
    <cellStyle name="40% - Ênfase5 5 2 7 2 2" xfId="26979" xr:uid="{5A40DC44-4F47-481E-B90D-E030B357A354}"/>
    <cellStyle name="40% - Ênfase5 5 2 7 3" xfId="18942" xr:uid="{B489DB1E-54F9-45CE-84A4-144EB5F271D0}"/>
    <cellStyle name="40% - Ênfase5 5 2 8" xfId="8415" xr:uid="{78FB6155-52F2-48FB-9D61-E4800E0F9B6F}"/>
    <cellStyle name="40% - Ênfase5 5 2 8 2" xfId="24964" xr:uid="{9AFC51B9-3F70-41D9-8AB0-3BEAE012FFE4}"/>
    <cellStyle name="40% - Ênfase5 5 2 9" xfId="16912" xr:uid="{EB1143DF-25E6-4732-8B60-1E4AA593E2EA}"/>
    <cellStyle name="40% - Ênfase5 5 3" xfId="1308" xr:uid="{F95EE891-CBD4-42F8-9690-03DBFF7E6B97}"/>
    <cellStyle name="40% - Ênfase5 5 3 2" xfId="5398" xr:uid="{7DFF2F37-5026-4823-B8DE-29FAD876ABFE}"/>
    <cellStyle name="40% - Ênfase5 5 3 2 2" xfId="13675" xr:uid="{F9CEBB5D-89AA-43A0-8D4D-933545DD29E3}"/>
    <cellStyle name="40% - Ênfase5 5 3 2 2 2" xfId="30155" xr:uid="{8B6A3607-FACD-4C61-9EAB-B6B957D60F0F}"/>
    <cellStyle name="40% - Ênfase5 5 3 2 3" xfId="22118" xr:uid="{73E52504-3836-4F1B-A6FA-5E8C81C0D2A2}"/>
    <cellStyle name="40% - Ênfase5 5 3 3" xfId="7423" xr:uid="{D807FF8E-4F54-416C-8CA9-09A3C36598D4}"/>
    <cellStyle name="40% - Ênfase5 5 3 3 2" xfId="15700" xr:uid="{56C080C9-CF1A-4DCC-8588-4F1C230B897A}"/>
    <cellStyle name="40% - Ênfase5 5 3 3 2 2" xfId="32155" xr:uid="{14E7CF4B-0876-4040-926B-066B24E79065}"/>
    <cellStyle name="40% - Ênfase5 5 3 3 3" xfId="24118" xr:uid="{BBAEEC53-9BE9-4A85-A0A0-7D4089E9BC1B}"/>
    <cellStyle name="40% - Ênfase5 5 3 4" xfId="3364" xr:uid="{304E70BC-5619-4A74-B561-AC42596DEC13}"/>
    <cellStyle name="40% - Ênfase5 5 3 4 2" xfId="11641" xr:uid="{2C294DF6-6CB6-4313-B320-FAF0EEE4A0DA}"/>
    <cellStyle name="40% - Ênfase5 5 3 4 2 2" xfId="28151" xr:uid="{D2F3391D-9054-4987-8263-92F079EA72B7}"/>
    <cellStyle name="40% - Ênfase5 5 3 4 3" xfId="20114" xr:uid="{A6BE5341-EA47-461B-B3E8-5B5673C48CEE}"/>
    <cellStyle name="40% - Ênfase5 5 3 5" xfId="9592" xr:uid="{4B98DC8B-5DE6-4F8E-BFBB-0A05873DD6F7}"/>
    <cellStyle name="40% - Ênfase5 5 3 5 2" xfId="26136" xr:uid="{032855AC-6381-41CE-9D4A-AF8FE116F3B1}"/>
    <cellStyle name="40% - Ênfase5 5 3 6" xfId="18097" xr:uid="{CE861CC5-FD75-4226-9C94-690DF1EC0F2C}"/>
    <cellStyle name="40% - Ênfase5 5 4" xfId="799" xr:uid="{59EE9F7F-C2E9-493F-BBC9-95CC781DBC0F}"/>
    <cellStyle name="40% - Ênfase5 5 4 2" xfId="4902" xr:uid="{53B4D139-87AE-4951-9BFC-975B0361E40C}"/>
    <cellStyle name="40% - Ênfase5 5 4 2 2" xfId="13179" xr:uid="{2B349ACF-2918-486B-BE54-E50E89EAFB85}"/>
    <cellStyle name="40% - Ênfase5 5 4 2 2 2" xfId="29659" xr:uid="{BB0B6689-B781-4370-A76E-4CE6D0FA6B84}"/>
    <cellStyle name="40% - Ênfase5 5 4 2 3" xfId="21622" xr:uid="{4AE0E7FB-7D88-419F-A0B8-16F160351FC9}"/>
    <cellStyle name="40% - Ênfase5 5 4 3" xfId="6927" xr:uid="{8FC501AD-0911-4B4B-B59F-95B8A94CED06}"/>
    <cellStyle name="40% - Ênfase5 5 4 3 2" xfId="15204" xr:uid="{198CB5EC-56AA-4007-AA2A-16D352A10383}"/>
    <cellStyle name="40% - Ênfase5 5 4 3 2 2" xfId="31659" xr:uid="{BF3FC4BE-A78C-40D0-BDBD-435A44F8D8C1}"/>
    <cellStyle name="40% - Ênfase5 5 4 3 3" xfId="23622" xr:uid="{17336797-66B4-4639-B78D-624ECA6B22AA}"/>
    <cellStyle name="40% - Ênfase5 5 4 4" xfId="2859" xr:uid="{A7A6CA43-C287-4DC3-B2C5-7AAAF34B7201}"/>
    <cellStyle name="40% - Ênfase5 5 4 4 2" xfId="11136" xr:uid="{A97CB6A8-4C69-4382-8A16-0C9E8366482A}"/>
    <cellStyle name="40% - Ênfase5 5 4 4 2 2" xfId="27647" xr:uid="{B15ED39F-2E2C-4E8A-821B-3D60DEA8F120}"/>
    <cellStyle name="40% - Ênfase5 5 4 4 3" xfId="19610" xr:uid="{1298B626-82BC-4DDB-B814-6DB801178337}"/>
    <cellStyle name="40% - Ênfase5 5 4 5" xfId="9088" xr:uid="{D914185B-6C4A-48B2-8712-A59C90C22A24}"/>
    <cellStyle name="40% - Ênfase5 5 4 5 2" xfId="25632" xr:uid="{208B150B-C162-47D8-A957-26D07688B763}"/>
    <cellStyle name="40% - Ênfase5 5 4 6" xfId="17590" xr:uid="{BF76BD88-D584-4AA9-AF5C-92524874D7B5}"/>
    <cellStyle name="40% - Ênfase5 5 5" xfId="1849" xr:uid="{4948A4CE-9495-498F-9788-AC9301B00922}"/>
    <cellStyle name="40% - Ênfase5 5 5 2" xfId="5935" xr:uid="{8B50E452-9EB5-4AA5-8F8E-463A5AEB7D26}"/>
    <cellStyle name="40% - Ênfase5 5 5 2 2" xfId="14212" xr:uid="{C776353A-9002-445A-940E-0F3325DDEE9B}"/>
    <cellStyle name="40% - Ênfase5 5 5 2 2 2" xfId="30667" xr:uid="{56DA77C1-78FC-476B-87DC-451B32F79BC3}"/>
    <cellStyle name="40% - Ênfase5 5 5 2 3" xfId="22630" xr:uid="{8907D3C5-6435-4A54-8354-132A79CB5820}"/>
    <cellStyle name="40% - Ênfase5 5 5 3" xfId="7935" xr:uid="{02DEA7FC-3450-49B0-ACC1-E2D6F679F492}"/>
    <cellStyle name="40% - Ênfase5 5 5 3 2" xfId="16212" xr:uid="{FEC980A6-9E4A-4523-A7BF-FB02378F1CF3}"/>
    <cellStyle name="40% - Ênfase5 5 5 3 2 2" xfId="32667" xr:uid="{3B4DC405-6226-4EBB-AB00-3C395C51993A}"/>
    <cellStyle name="40% - Ênfase5 5 5 3 3" xfId="24630" xr:uid="{905C6AD8-CE22-4E71-BBE3-1132B534EFA1}"/>
    <cellStyle name="40% - Ênfase5 5 5 4" xfId="3902" xr:uid="{AB5C694A-F190-4106-8DE6-A2090DB6AAED}"/>
    <cellStyle name="40% - Ênfase5 5 5 4 2" xfId="12179" xr:uid="{1BD73564-42ED-49C1-8678-EDE217DB933C}"/>
    <cellStyle name="40% - Ênfase5 5 5 4 2 2" xfId="28664" xr:uid="{8401DEE2-207E-429B-96AC-D7632E64AD34}"/>
    <cellStyle name="40% - Ênfase5 5 5 4 3" xfId="20627" xr:uid="{7FD830CF-7341-48DF-AB7B-70C422EAB6B7}"/>
    <cellStyle name="40% - Ênfase5 5 5 5" xfId="10130" xr:uid="{03C6F67B-4AF4-4C3E-A06F-222E680C8693}"/>
    <cellStyle name="40% - Ênfase5 5 5 5 2" xfId="26649" xr:uid="{75C1379A-C433-49EE-ADF8-41D5123679A0}"/>
    <cellStyle name="40% - Ênfase5 5 5 6" xfId="18611" xr:uid="{4B73B151-23D0-4898-A993-91E56ECB9DB5}"/>
    <cellStyle name="40% - Ênfase5 5 6" xfId="4398" xr:uid="{6A2D0277-45E7-46C3-A119-22EED5381673}"/>
    <cellStyle name="40% - Ênfase5 5 6 2" xfId="12675" xr:uid="{338672C3-555F-4F05-96A3-40424D1FF153}"/>
    <cellStyle name="40% - Ênfase5 5 6 2 2" xfId="29160" xr:uid="{3CA2ECEE-2D27-43D3-93C9-AD5C563DAAE2}"/>
    <cellStyle name="40% - Ênfase5 5 6 3" xfId="21123" xr:uid="{36D6AAAE-B94C-4CCC-B49C-4859921A5CCF}"/>
    <cellStyle name="40% - Ênfase5 5 7" xfId="6429" xr:uid="{EE59C216-BC78-4CDA-854F-C6540DD25DB7}"/>
    <cellStyle name="40% - Ênfase5 5 7 2" xfId="14706" xr:uid="{B7FD0AE4-2ECA-4688-9902-E1B9F7505379}"/>
    <cellStyle name="40% - Ênfase5 5 7 2 2" xfId="31161" xr:uid="{A45F9F9F-B43C-44B6-9678-C510172C5E22}"/>
    <cellStyle name="40% - Ênfase5 5 7 3" xfId="23124" xr:uid="{0DD51249-3098-458D-B353-DC3175CBB93E}"/>
    <cellStyle name="40% - Ênfase5 5 8" xfId="2350" xr:uid="{B7F8CC53-C15B-4B4D-96FE-870B1720C214}"/>
    <cellStyle name="40% - Ênfase5 5 8 2" xfId="10627" xr:uid="{371DF020-85D5-4F18-AEDD-84A537E410F0}"/>
    <cellStyle name="40% - Ênfase5 5 8 2 2" xfId="27145" xr:uid="{FF5B6B50-2139-4172-A507-BFED6E451A4B}"/>
    <cellStyle name="40% - Ênfase5 5 8 3" xfId="19108" xr:uid="{BCF2E0CB-3275-4B4E-A68B-8E3A64716827}"/>
    <cellStyle name="40% - Ênfase5 5 9" xfId="8581" xr:uid="{03208E83-F715-4A80-91D7-ECFEB0F20FC5}"/>
    <cellStyle name="40% - Ênfase5 5 9 2" xfId="25130" xr:uid="{FB8E399E-0167-4EDE-8C1A-17662E15A50C}"/>
    <cellStyle name="40% - Ênfase5 6" xfId="268" xr:uid="{DEFA3FA5-514B-4FCF-BB3E-30411E98754B}"/>
    <cellStyle name="40% - Ênfase5 6 10" xfId="17128" xr:uid="{2D78492D-8D5D-48E6-A383-F375D2975058}"/>
    <cellStyle name="40% - Ênfase5 6 2" xfId="458" xr:uid="{DBF172C0-7975-4A41-9B5F-8BA651ED087A}"/>
    <cellStyle name="40% - Ênfase5 6 2 2" xfId="1525" xr:uid="{2FDD9FF5-5CB0-41A1-B571-0341500D0A79}"/>
    <cellStyle name="40% - Ênfase5 6 2 2 2" xfId="5615" xr:uid="{8381D59D-08E8-4F42-9D8C-3901467B088C}"/>
    <cellStyle name="40% - Ênfase5 6 2 2 2 2" xfId="13892" xr:uid="{27C7E055-C854-4064-973D-3713683F5D29}"/>
    <cellStyle name="40% - Ênfase5 6 2 2 2 2 2" xfId="30370" xr:uid="{39823930-9539-44B8-8C1B-5D9D3AE9BEA0}"/>
    <cellStyle name="40% - Ênfase5 6 2 2 2 3" xfId="22333" xr:uid="{01D09215-CFCD-4348-A83F-02FF8B851F5B}"/>
    <cellStyle name="40% - Ênfase5 6 2 2 3" xfId="7638" xr:uid="{DB43FB38-E922-474E-A77B-989BDCDBE3E6}"/>
    <cellStyle name="40% - Ênfase5 6 2 2 3 2" xfId="15915" xr:uid="{FC47798D-F16F-4667-8731-45BCF954977D}"/>
    <cellStyle name="40% - Ênfase5 6 2 2 3 2 2" xfId="32370" xr:uid="{4F0701DB-1FD9-491D-B52F-314EC5496E02}"/>
    <cellStyle name="40% - Ênfase5 6 2 2 3 3" xfId="24333" xr:uid="{5BB52066-8F28-4645-A037-D1C1ED133366}"/>
    <cellStyle name="40% - Ênfase5 6 2 2 4" xfId="3581" xr:uid="{ADD24E32-B941-41C7-B7F4-DE8C0E8A921C}"/>
    <cellStyle name="40% - Ênfase5 6 2 2 4 2" xfId="11858" xr:uid="{85D78CB5-1F55-4F90-A175-0BA6B5375441}"/>
    <cellStyle name="40% - Ênfase5 6 2 2 4 2 2" xfId="28366" xr:uid="{95268925-D3A1-4ADE-8DC9-097E4B1AFE3D}"/>
    <cellStyle name="40% - Ênfase5 6 2 2 4 3" xfId="20329" xr:uid="{B0039DB4-C7A1-41E8-AAB0-C472E17C7ABD}"/>
    <cellStyle name="40% - Ênfase5 6 2 2 5" xfId="9809" xr:uid="{98D6C8CB-2BAB-469F-9095-9B437C2074B5}"/>
    <cellStyle name="40% - Ênfase5 6 2 2 5 2" xfId="26351" xr:uid="{C2C6BA00-A69C-45AD-8363-C416760973C1}"/>
    <cellStyle name="40% - Ênfase5 6 2 2 6" xfId="18312" xr:uid="{5B74E694-C33A-4AB5-B39F-18B2EDCB89C3}"/>
    <cellStyle name="40% - Ênfase5 6 2 3" xfId="1014" xr:uid="{185FA87E-9B18-450B-9EBB-93861FAB29F4}"/>
    <cellStyle name="40% - Ênfase5 6 2 3 2" xfId="5117" xr:uid="{70F282E3-4A12-4255-8AB3-4278B4D65BF6}"/>
    <cellStyle name="40% - Ênfase5 6 2 3 2 2" xfId="13394" xr:uid="{B0B257EE-615C-4DBD-8933-53A925495B0A}"/>
    <cellStyle name="40% - Ênfase5 6 2 3 2 2 2" xfId="29874" xr:uid="{BA1D6E3E-FC79-475E-AD9D-78ADA049D13B}"/>
    <cellStyle name="40% - Ênfase5 6 2 3 2 3" xfId="21837" xr:uid="{7CABA28E-5349-448C-BE91-DE62CE24AB3A}"/>
    <cellStyle name="40% - Ênfase5 6 2 3 3" xfId="7142" xr:uid="{9A060359-B568-4633-A14C-F5AD86419DCB}"/>
    <cellStyle name="40% - Ênfase5 6 2 3 3 2" xfId="15419" xr:uid="{349EE046-900A-4F47-88D8-BBC0A7883CC8}"/>
    <cellStyle name="40% - Ênfase5 6 2 3 3 2 2" xfId="31874" xr:uid="{D8AF85EF-6FEF-4985-A8CF-2FDF4ECDAB42}"/>
    <cellStyle name="40% - Ênfase5 6 2 3 3 3" xfId="23837" xr:uid="{30E6D5BB-AD64-426E-87E0-849BBD065BAC}"/>
    <cellStyle name="40% - Ênfase5 6 2 3 4" xfId="3074" xr:uid="{B7C5671D-72A1-4F99-8795-B58730EB780A}"/>
    <cellStyle name="40% - Ênfase5 6 2 3 4 2" xfId="11351" xr:uid="{CDDA1355-77C5-4D9E-9326-0DA7B3158AC2}"/>
    <cellStyle name="40% - Ênfase5 6 2 3 4 2 2" xfId="27862" xr:uid="{FEAA76A3-32CB-46E4-A4DE-1F010CBF82EE}"/>
    <cellStyle name="40% - Ênfase5 6 2 3 4 3" xfId="19825" xr:uid="{0045D716-4927-48E3-BE60-A49585A2F1AA}"/>
    <cellStyle name="40% - Ênfase5 6 2 3 5" xfId="9303" xr:uid="{59C26B48-78D8-406B-A00D-044B9A102ECD}"/>
    <cellStyle name="40% - Ênfase5 6 2 3 5 2" xfId="25847" xr:uid="{4729B2DE-0BB5-4604-8C50-86428918A52D}"/>
    <cellStyle name="40% - Ênfase5 6 2 3 6" xfId="17805" xr:uid="{3CCAD53F-B2DC-4F1F-9167-D4CBEE4A6DB1}"/>
    <cellStyle name="40% - Ênfase5 6 2 4" xfId="2064" xr:uid="{A750BFD8-6B1A-4878-9BE8-C5678EBE1CEF}"/>
    <cellStyle name="40% - Ênfase5 6 2 4 2" xfId="6150" xr:uid="{88939740-1A96-4B66-9118-CAD9C3C3484E}"/>
    <cellStyle name="40% - Ênfase5 6 2 4 2 2" xfId="14427" xr:uid="{E90DA505-3BA3-4FD8-BB55-572F8C5C1BAB}"/>
    <cellStyle name="40% - Ênfase5 6 2 4 2 2 2" xfId="30882" xr:uid="{E2B28F91-50EA-4D82-82D0-D45DC866C642}"/>
    <cellStyle name="40% - Ênfase5 6 2 4 2 3" xfId="22845" xr:uid="{CFF50F08-D726-4C32-85E6-79D4D5E91A80}"/>
    <cellStyle name="40% - Ênfase5 6 2 4 3" xfId="8150" xr:uid="{F319757E-04F8-459B-AD6A-A6ADD5D4863B}"/>
    <cellStyle name="40% - Ênfase5 6 2 4 3 2" xfId="16427" xr:uid="{005F554E-0D9D-42F3-B14F-C580C73D802C}"/>
    <cellStyle name="40% - Ênfase5 6 2 4 3 2 2" xfId="32882" xr:uid="{1F5D0EC4-D03C-46D9-ADCE-7746A136D8F7}"/>
    <cellStyle name="40% - Ênfase5 6 2 4 3 3" xfId="24845" xr:uid="{AAD28654-9CF5-4335-AB6A-D0C893A41263}"/>
    <cellStyle name="40% - Ênfase5 6 2 4 4" xfId="4117" xr:uid="{E312D67F-CCCE-4778-95A4-AA6EB304FB68}"/>
    <cellStyle name="40% - Ênfase5 6 2 4 4 2" xfId="12394" xr:uid="{A55E0194-3B6E-46E3-AFF2-C7530A1C41FF}"/>
    <cellStyle name="40% - Ênfase5 6 2 4 4 2 2" xfId="28879" xr:uid="{6B6D2517-A85E-4C42-8B08-D780B0D42192}"/>
    <cellStyle name="40% - Ênfase5 6 2 4 4 3" xfId="20842" xr:uid="{9A51DBB8-8EE2-4DA2-B98B-08247EDB2DE2}"/>
    <cellStyle name="40% - Ênfase5 6 2 4 5" xfId="10345" xr:uid="{8C60AB6F-CCCD-4DF8-A87C-5E7F83E06FCE}"/>
    <cellStyle name="40% - Ênfase5 6 2 4 5 2" xfId="26864" xr:uid="{16AB8074-B054-49F1-8B7F-C1F680AE8151}"/>
    <cellStyle name="40% - Ênfase5 6 2 4 6" xfId="18826" xr:uid="{1A7D90FF-1DBB-4781-A5D0-8492B1430997}"/>
    <cellStyle name="40% - Ênfase5 6 2 5" xfId="4615" xr:uid="{0A776563-85F4-417A-9332-009EA828F75B}"/>
    <cellStyle name="40% - Ênfase5 6 2 5 2" xfId="12892" xr:uid="{DD997472-F0A1-41C2-94A2-93E46991D46A}"/>
    <cellStyle name="40% - Ênfase5 6 2 5 2 2" xfId="29375" xr:uid="{34D1042F-6A79-4BAD-A5AD-84F27BDEA643}"/>
    <cellStyle name="40% - Ênfase5 6 2 5 3" xfId="21338" xr:uid="{87CD31D0-8E6B-4DAE-AB8D-8763A1D07C2A}"/>
    <cellStyle name="40% - Ênfase5 6 2 6" xfId="6644" xr:uid="{FE175AC7-5CE2-4940-9F5D-95CF2B7E0B96}"/>
    <cellStyle name="40% - Ênfase5 6 2 6 2" xfId="14921" xr:uid="{0A9BDFA8-381F-4071-A4E7-E6BEAD5F42E0}"/>
    <cellStyle name="40% - Ênfase5 6 2 6 2 2" xfId="31376" xr:uid="{68721241-A08C-4374-8C8E-7A6ADCDEF762}"/>
    <cellStyle name="40% - Ênfase5 6 2 6 3" xfId="23339" xr:uid="{215D36C8-906F-4DFF-8AC8-88E2486E6107}"/>
    <cellStyle name="40% - Ênfase5 6 2 7" xfId="2568" xr:uid="{6DFD221F-DDBC-4B5C-81EE-FFFAB36D53F5}"/>
    <cellStyle name="40% - Ênfase5 6 2 7 2" xfId="10845" xr:uid="{2A4D3FFC-DEF3-4764-922F-BD6420BA3055}"/>
    <cellStyle name="40% - Ênfase5 6 2 7 2 2" xfId="27360" xr:uid="{815D49BF-A45D-465E-A166-B07C3FC15EAA}"/>
    <cellStyle name="40% - Ênfase5 6 2 7 3" xfId="19323" xr:uid="{306714CC-F5B7-402B-8403-D0466602E6C1}"/>
    <cellStyle name="40% - Ênfase5 6 2 8" xfId="8798" xr:uid="{1459765B-AB75-4A53-A581-459E291122ED}"/>
    <cellStyle name="40% - Ênfase5 6 2 8 2" xfId="25345" xr:uid="{3EE320CA-16F4-4201-A735-966F02746FE9}"/>
    <cellStyle name="40% - Ênfase5 6 2 9" xfId="17295" xr:uid="{A6B8B2D2-B2F1-47B2-8CA1-4D4603A6C10B}"/>
    <cellStyle name="40% - Ênfase5 6 3" xfId="1356" xr:uid="{91502FFC-D74B-4DED-A9FD-FF38082FF021}"/>
    <cellStyle name="40% - Ênfase5 6 3 2" xfId="5446" xr:uid="{73C90E24-3CCE-46D6-9A8D-13E077038270}"/>
    <cellStyle name="40% - Ênfase5 6 3 2 2" xfId="13723" xr:uid="{D1621A41-EF8B-412C-B482-174A651AB8AB}"/>
    <cellStyle name="40% - Ênfase5 6 3 2 2 2" xfId="30203" xr:uid="{6BB3BB46-770E-497B-9C8B-20DA1E919F8A}"/>
    <cellStyle name="40% - Ênfase5 6 3 2 3" xfId="22166" xr:uid="{0C1F7925-03FF-469B-9911-BC01CB4D25ED}"/>
    <cellStyle name="40% - Ênfase5 6 3 3" xfId="7471" xr:uid="{2B21C4A0-18D3-403E-9103-4DB041152BF5}"/>
    <cellStyle name="40% - Ênfase5 6 3 3 2" xfId="15748" xr:uid="{73E61F41-5A65-4757-94B0-5DEB7A07CCF8}"/>
    <cellStyle name="40% - Ênfase5 6 3 3 2 2" xfId="32203" xr:uid="{5C6D38EB-AA1E-49DB-BB76-D193A185FE18}"/>
    <cellStyle name="40% - Ênfase5 6 3 3 3" xfId="24166" xr:uid="{8DDCBB7E-228B-4341-83DE-12C3AE3D8820}"/>
    <cellStyle name="40% - Ênfase5 6 3 4" xfId="3412" xr:uid="{E3769072-F22E-4051-B840-9C97464DCA20}"/>
    <cellStyle name="40% - Ênfase5 6 3 4 2" xfId="11689" xr:uid="{C375ACB8-D940-47BF-B825-5C5D2FC198D0}"/>
    <cellStyle name="40% - Ênfase5 6 3 4 2 2" xfId="28199" xr:uid="{E0B93874-68A7-45B1-8EEA-C3666817C1A2}"/>
    <cellStyle name="40% - Ênfase5 6 3 4 3" xfId="20162" xr:uid="{95DB2998-A919-4141-BE91-D97DF0990829}"/>
    <cellStyle name="40% - Ênfase5 6 3 5" xfId="9640" xr:uid="{AB48456F-D873-424E-A4F9-FB5600CD4471}"/>
    <cellStyle name="40% - Ênfase5 6 3 5 2" xfId="26184" xr:uid="{BD2E30CE-3D68-4835-AFA6-787238136177}"/>
    <cellStyle name="40% - Ênfase5 6 3 6" xfId="18145" xr:uid="{D1856BE6-69FD-4BB8-90F8-3241D0114036}"/>
    <cellStyle name="40% - Ênfase5 6 4" xfId="847" xr:uid="{A31B3F2F-3BA1-4109-9927-B7504FB729DF}"/>
    <cellStyle name="40% - Ênfase5 6 4 2" xfId="4950" xr:uid="{DA34DD22-15A1-4058-9DB2-0158DA77F4CC}"/>
    <cellStyle name="40% - Ênfase5 6 4 2 2" xfId="13227" xr:uid="{FB78ED5D-15CD-4088-8A43-9865ADCAAD61}"/>
    <cellStyle name="40% - Ênfase5 6 4 2 2 2" xfId="29707" xr:uid="{D130E8EA-64C2-461D-B03E-C0195CFE0915}"/>
    <cellStyle name="40% - Ênfase5 6 4 2 3" xfId="21670" xr:uid="{3DDECB7B-E4A6-45EE-B8E9-32D19DAC164C}"/>
    <cellStyle name="40% - Ênfase5 6 4 3" xfId="6975" xr:uid="{14283451-A824-4823-8BE4-53F734704CB4}"/>
    <cellStyle name="40% - Ênfase5 6 4 3 2" xfId="15252" xr:uid="{FA6A59D7-D05D-44E5-BE5E-92C8F8F676CA}"/>
    <cellStyle name="40% - Ênfase5 6 4 3 2 2" xfId="31707" xr:uid="{5F139868-E70A-460A-9ABB-14338B83262A}"/>
    <cellStyle name="40% - Ênfase5 6 4 3 3" xfId="23670" xr:uid="{CF46C27D-1168-4870-8D3D-E4D69B367DAD}"/>
    <cellStyle name="40% - Ênfase5 6 4 4" xfId="2907" xr:uid="{5ADEAEE2-E72C-4BA5-9C05-EAC38F18C634}"/>
    <cellStyle name="40% - Ênfase5 6 4 4 2" xfId="11184" xr:uid="{D29067BF-8DED-49F8-A374-B2FB8D8F290B}"/>
    <cellStyle name="40% - Ênfase5 6 4 4 2 2" xfId="27695" xr:uid="{6D2DCE79-2C8B-479D-8639-6CC2B2C1A4A8}"/>
    <cellStyle name="40% - Ênfase5 6 4 4 3" xfId="19658" xr:uid="{E75EF64F-2F6C-424E-8BFC-49A1D63A0EF2}"/>
    <cellStyle name="40% - Ênfase5 6 4 5" xfId="9136" xr:uid="{46E24DEE-A0A4-46F9-8927-9C6B2EC3555E}"/>
    <cellStyle name="40% - Ênfase5 6 4 5 2" xfId="25680" xr:uid="{91D00384-F921-417A-8347-5ABA3AB145C2}"/>
    <cellStyle name="40% - Ênfase5 6 4 6" xfId="17638" xr:uid="{8897BAF7-38C1-4FA2-9CE5-384F2CA09CC2}"/>
    <cellStyle name="40% - Ênfase5 6 5" xfId="1897" xr:uid="{AF05A582-F2AE-4B54-83B5-84CF733BA4A1}"/>
    <cellStyle name="40% - Ênfase5 6 5 2" xfId="5983" xr:uid="{908939F3-ABDE-4A7F-B8F4-2C3944E51D64}"/>
    <cellStyle name="40% - Ênfase5 6 5 2 2" xfId="14260" xr:uid="{80EA342A-1A75-4501-8B3C-B8EC5B66501F}"/>
    <cellStyle name="40% - Ênfase5 6 5 2 2 2" xfId="30715" xr:uid="{C866729D-103B-455E-AD45-CF861B51A4B2}"/>
    <cellStyle name="40% - Ênfase5 6 5 2 3" xfId="22678" xr:uid="{CC625525-5D94-4720-AA68-06FF4522E9D8}"/>
    <cellStyle name="40% - Ênfase5 6 5 3" xfId="7983" xr:uid="{0874C2F2-EC92-4379-AC84-74EEFD88B1C0}"/>
    <cellStyle name="40% - Ênfase5 6 5 3 2" xfId="16260" xr:uid="{1426F619-AEBF-4B05-9284-7E04D66F823B}"/>
    <cellStyle name="40% - Ênfase5 6 5 3 2 2" xfId="32715" xr:uid="{14818284-CC7F-4124-AFEA-3D8A24E1F559}"/>
    <cellStyle name="40% - Ênfase5 6 5 3 3" xfId="24678" xr:uid="{6B45B890-4F9B-4C02-B790-9C2BECDE92DF}"/>
    <cellStyle name="40% - Ênfase5 6 5 4" xfId="3950" xr:uid="{DDE1357C-2259-4E85-9591-023B6DF70C1D}"/>
    <cellStyle name="40% - Ênfase5 6 5 4 2" xfId="12227" xr:uid="{7E7B6B44-9B37-4846-A0C3-FCFE361BB3F1}"/>
    <cellStyle name="40% - Ênfase5 6 5 4 2 2" xfId="28712" xr:uid="{77F51E0C-F1C2-4F34-94BB-4687DE5CB3BB}"/>
    <cellStyle name="40% - Ênfase5 6 5 4 3" xfId="20675" xr:uid="{2C648627-6460-4F30-AD84-58FA164FF529}"/>
    <cellStyle name="40% - Ênfase5 6 5 5" xfId="10178" xr:uid="{99FA3BDD-6C2F-42F2-87C2-92477D4CDE98}"/>
    <cellStyle name="40% - Ênfase5 6 5 5 2" xfId="26697" xr:uid="{C10B9444-EF30-4EBC-AD8E-4A3C49AB8E62}"/>
    <cellStyle name="40% - Ênfase5 6 5 6" xfId="18659" xr:uid="{A0E79D2E-34B8-478A-B877-CC72E59B1E40}"/>
    <cellStyle name="40% - Ênfase5 6 6" xfId="4446" xr:uid="{4A9EB3CE-6877-43C0-B273-1EFEAEE4FFC2}"/>
    <cellStyle name="40% - Ênfase5 6 6 2" xfId="12723" xr:uid="{808C891B-F738-47A0-9A49-BC52791DC4C1}"/>
    <cellStyle name="40% - Ênfase5 6 6 2 2" xfId="29208" xr:uid="{772CEBB0-6705-411E-8B76-035317136DC2}"/>
    <cellStyle name="40% - Ênfase5 6 6 3" xfId="21171" xr:uid="{F86A044D-7711-44B3-8124-EA93E48AE774}"/>
    <cellStyle name="40% - Ênfase5 6 7" xfId="6477" xr:uid="{0F371192-5DA8-4B1A-A7F2-FC8897075915}"/>
    <cellStyle name="40% - Ênfase5 6 7 2" xfId="14754" xr:uid="{73A12473-9DD9-421B-BF76-69DC7818ED8B}"/>
    <cellStyle name="40% - Ênfase5 6 7 2 2" xfId="31209" xr:uid="{25D2BCEA-8AB0-4136-873C-9B85426C4CDE}"/>
    <cellStyle name="40% - Ênfase5 6 7 3" xfId="23172" xr:uid="{F0608B75-887E-4D72-96BB-FC779F1BFDFB}"/>
    <cellStyle name="40% - Ênfase5 6 8" xfId="2398" xr:uid="{55F37D63-C6B0-4BFD-BFF9-DD74B8E03386}"/>
    <cellStyle name="40% - Ênfase5 6 8 2" xfId="10675" xr:uid="{BA378047-AAF8-461F-8890-777C52C31961}"/>
    <cellStyle name="40% - Ênfase5 6 8 2 2" xfId="27193" xr:uid="{7DC10810-4771-4A28-98F3-DF6D6C41EF5D}"/>
    <cellStyle name="40% - Ênfase5 6 8 3" xfId="19156" xr:uid="{533BAAF6-C308-4B28-AC4B-38EBDF3B4DBC}"/>
    <cellStyle name="40% - Ênfase5 6 9" xfId="8629" xr:uid="{3A627944-17CE-4449-AF2D-BFC8E9785559}"/>
    <cellStyle name="40% - Ênfase5 6 9 2" xfId="25178" xr:uid="{2BA4745C-92DA-4310-B008-09D5A1DD333E}"/>
    <cellStyle name="40% - Ênfase5 7" xfId="270" xr:uid="{9344AE14-ED5C-4B17-A8C9-4AF5718AEAA1}"/>
    <cellStyle name="40% - Ênfase5 7 10" xfId="17130" xr:uid="{B8642AFA-8F3E-4506-99F9-6AC02AC41E1E}"/>
    <cellStyle name="40% - Ênfase5 7 2" xfId="459" xr:uid="{F39495AF-C1EA-4A24-A9F1-AB5CD9F1FE53}"/>
    <cellStyle name="40% - Ênfase5 7 2 2" xfId="1526" xr:uid="{4431C612-4FFA-4EA2-AB7A-E911F5328769}"/>
    <cellStyle name="40% - Ênfase5 7 2 2 2" xfId="5616" xr:uid="{4D8A4A4E-0E44-48BC-8705-D3CF1875877B}"/>
    <cellStyle name="40% - Ênfase5 7 2 2 2 2" xfId="13893" xr:uid="{C5B6B001-7DF9-4D00-9484-8980E0BE3BC0}"/>
    <cellStyle name="40% - Ênfase5 7 2 2 2 2 2" xfId="30371" xr:uid="{6A2C44C9-E16B-468F-8ED0-5CADFB178BA2}"/>
    <cellStyle name="40% - Ênfase5 7 2 2 2 3" xfId="22334" xr:uid="{C92507E8-35EF-4AD5-923D-A72B51B05E33}"/>
    <cellStyle name="40% - Ênfase5 7 2 2 3" xfId="7639" xr:uid="{1979D2DA-0ABD-4AFF-8369-FB2676E31899}"/>
    <cellStyle name="40% - Ênfase5 7 2 2 3 2" xfId="15916" xr:uid="{A69DD625-A2C1-4E41-9440-D48B7339E564}"/>
    <cellStyle name="40% - Ênfase5 7 2 2 3 2 2" xfId="32371" xr:uid="{92AB01AC-A580-42F4-8C91-E02004A99473}"/>
    <cellStyle name="40% - Ênfase5 7 2 2 3 3" xfId="24334" xr:uid="{DE07BECD-93D2-439E-8D17-13D989694CE1}"/>
    <cellStyle name="40% - Ênfase5 7 2 2 4" xfId="3582" xr:uid="{42600300-264C-4C26-BBBB-065E70A38E44}"/>
    <cellStyle name="40% - Ênfase5 7 2 2 4 2" xfId="11859" xr:uid="{FE97245C-8CEC-45DE-990A-F3E82BA929AF}"/>
    <cellStyle name="40% - Ênfase5 7 2 2 4 2 2" xfId="28367" xr:uid="{BBAE901C-A77E-4B1F-B62E-78C1A8A5E327}"/>
    <cellStyle name="40% - Ênfase5 7 2 2 4 3" xfId="20330" xr:uid="{1E11E521-A086-4EA6-A6F2-D8219A5009FF}"/>
    <cellStyle name="40% - Ênfase5 7 2 2 5" xfId="9810" xr:uid="{099A4398-AE46-48EA-8B5D-C272C72D184E}"/>
    <cellStyle name="40% - Ênfase5 7 2 2 5 2" xfId="26352" xr:uid="{3CAD5CC7-B619-4C16-9DB6-AAFA90788649}"/>
    <cellStyle name="40% - Ênfase5 7 2 2 6" xfId="18313" xr:uid="{6E17180B-C8A7-4727-B1B2-0ACC00B681B4}"/>
    <cellStyle name="40% - Ênfase5 7 2 3" xfId="1015" xr:uid="{B7859091-B11F-4D5D-940B-81C0BF1BCD17}"/>
    <cellStyle name="40% - Ênfase5 7 2 3 2" xfId="5118" xr:uid="{5AE822C9-BAAA-4F05-86A5-C3422F9135B7}"/>
    <cellStyle name="40% - Ênfase5 7 2 3 2 2" xfId="13395" xr:uid="{6A22FE00-1A59-4761-96DB-E83E1D585517}"/>
    <cellStyle name="40% - Ênfase5 7 2 3 2 2 2" xfId="29875" xr:uid="{757956CD-30CA-44CE-B767-8ACEFB02DF00}"/>
    <cellStyle name="40% - Ênfase5 7 2 3 2 3" xfId="21838" xr:uid="{D12FDD9F-E50A-447C-9D7B-1851FE285363}"/>
    <cellStyle name="40% - Ênfase5 7 2 3 3" xfId="7143" xr:uid="{DA03BEEB-65C5-43D2-8ED0-598E3E88A8EF}"/>
    <cellStyle name="40% - Ênfase5 7 2 3 3 2" xfId="15420" xr:uid="{133CEAA3-87F8-4990-BC47-044A5A633348}"/>
    <cellStyle name="40% - Ênfase5 7 2 3 3 2 2" xfId="31875" xr:uid="{59A1E20D-5DB4-47F2-B425-1D9DA0AA4F9D}"/>
    <cellStyle name="40% - Ênfase5 7 2 3 3 3" xfId="23838" xr:uid="{DBAFEAA4-C0E1-4AC9-AE31-2B98631CCD2A}"/>
    <cellStyle name="40% - Ênfase5 7 2 3 4" xfId="3075" xr:uid="{B88C92D1-2F51-4E37-89F3-8DAD9FF5F946}"/>
    <cellStyle name="40% - Ênfase5 7 2 3 4 2" xfId="11352" xr:uid="{F7E72743-8068-4914-BE3C-CF50F46B2376}"/>
    <cellStyle name="40% - Ênfase5 7 2 3 4 2 2" xfId="27863" xr:uid="{5B575B28-2BD4-455C-83B7-85D4EF0075CD}"/>
    <cellStyle name="40% - Ênfase5 7 2 3 4 3" xfId="19826" xr:uid="{DD102147-409B-4E7B-A47F-328E8429E019}"/>
    <cellStyle name="40% - Ênfase5 7 2 3 5" xfId="9304" xr:uid="{E6673651-5779-451E-B06F-1D5146A0EBBB}"/>
    <cellStyle name="40% - Ênfase5 7 2 3 5 2" xfId="25848" xr:uid="{9C0BA855-DA7A-4C6C-9E00-DC245263D4A6}"/>
    <cellStyle name="40% - Ênfase5 7 2 3 6" xfId="17806" xr:uid="{EDAE69C2-BF02-44B2-AC21-63C55B3BF568}"/>
    <cellStyle name="40% - Ênfase5 7 2 4" xfId="2065" xr:uid="{2DB073B2-9C9F-42B4-9640-A57CB52F506D}"/>
    <cellStyle name="40% - Ênfase5 7 2 4 2" xfId="6151" xr:uid="{2FAEB4F3-AD40-43B2-B38A-2F45BC3989BD}"/>
    <cellStyle name="40% - Ênfase5 7 2 4 2 2" xfId="14428" xr:uid="{C084DCD7-B59F-4E5E-B5A4-AB04A901871C}"/>
    <cellStyle name="40% - Ênfase5 7 2 4 2 2 2" xfId="30883" xr:uid="{B4631986-3F84-49A6-923E-E7709344AA3B}"/>
    <cellStyle name="40% - Ênfase5 7 2 4 2 3" xfId="22846" xr:uid="{42E457E5-2850-426D-9E56-48099279D6DE}"/>
    <cellStyle name="40% - Ênfase5 7 2 4 3" xfId="8151" xr:uid="{F0D03217-D2E3-4DB2-A443-40AF3C1D3232}"/>
    <cellStyle name="40% - Ênfase5 7 2 4 3 2" xfId="16428" xr:uid="{B1B43DF5-B480-462C-81D4-116FD6D21A14}"/>
    <cellStyle name="40% - Ênfase5 7 2 4 3 2 2" xfId="32883" xr:uid="{03C4AAF9-B23F-45BE-884E-5A81A8CDBCD9}"/>
    <cellStyle name="40% - Ênfase5 7 2 4 3 3" xfId="24846" xr:uid="{21866E38-7635-482D-9354-917732D408FF}"/>
    <cellStyle name="40% - Ênfase5 7 2 4 4" xfId="4118" xr:uid="{24C8717B-75FA-49E8-B6FF-1C826FFAADF9}"/>
    <cellStyle name="40% - Ênfase5 7 2 4 4 2" xfId="12395" xr:uid="{C0BD7F8E-DA21-491A-89C2-9B14C3857EF3}"/>
    <cellStyle name="40% - Ênfase5 7 2 4 4 2 2" xfId="28880" xr:uid="{0CDAC6B5-BB82-4AC7-99CA-99A8CB83EACF}"/>
    <cellStyle name="40% - Ênfase5 7 2 4 4 3" xfId="20843" xr:uid="{41262D13-BAE5-45EA-8E42-AA2C687F64A0}"/>
    <cellStyle name="40% - Ênfase5 7 2 4 5" xfId="10346" xr:uid="{B6D8FDDD-BA00-45E2-9FD8-E0528EFA1EA2}"/>
    <cellStyle name="40% - Ênfase5 7 2 4 5 2" xfId="26865" xr:uid="{5B270D7C-F590-4763-B557-9BAD7E090574}"/>
    <cellStyle name="40% - Ênfase5 7 2 4 6" xfId="18827" xr:uid="{553E4359-6011-416F-93E7-815472A1B22C}"/>
    <cellStyle name="40% - Ênfase5 7 2 5" xfId="4616" xr:uid="{E885B2EF-0B69-484A-816C-7D48193BBEBB}"/>
    <cellStyle name="40% - Ênfase5 7 2 5 2" xfId="12893" xr:uid="{9226ADA5-18AE-4F07-9D7D-84595B1727E2}"/>
    <cellStyle name="40% - Ênfase5 7 2 5 2 2" xfId="29376" xr:uid="{027D8422-10FA-464A-9AFE-0CF61EAD4AD2}"/>
    <cellStyle name="40% - Ênfase5 7 2 5 3" xfId="21339" xr:uid="{0D545E32-AFE3-4B57-BE6C-66F6B6DD8A96}"/>
    <cellStyle name="40% - Ênfase5 7 2 6" xfId="6645" xr:uid="{F46D7426-288F-4270-9056-9F374E335F3C}"/>
    <cellStyle name="40% - Ênfase5 7 2 6 2" xfId="14922" xr:uid="{C1A7D5C5-D1A9-45FB-93F6-138E639D38F8}"/>
    <cellStyle name="40% - Ênfase5 7 2 6 2 2" xfId="31377" xr:uid="{368B6DF6-150A-4C5D-90C3-1399EC1B33BA}"/>
    <cellStyle name="40% - Ênfase5 7 2 6 3" xfId="23340" xr:uid="{75505FC9-96C0-47C4-AFCB-0E921A8DF1BD}"/>
    <cellStyle name="40% - Ênfase5 7 2 7" xfId="2569" xr:uid="{81786847-B70B-4C85-B63A-F443452585CA}"/>
    <cellStyle name="40% - Ênfase5 7 2 7 2" xfId="10846" xr:uid="{AFF8C397-DE20-4DDD-AD52-B31B1EEB6E80}"/>
    <cellStyle name="40% - Ênfase5 7 2 7 2 2" xfId="27361" xr:uid="{8E60A87F-DD7F-4FD6-9307-B558305B5FD2}"/>
    <cellStyle name="40% - Ênfase5 7 2 7 3" xfId="19324" xr:uid="{386CBA77-689A-4E3C-A19B-FA7B6561E7AB}"/>
    <cellStyle name="40% - Ênfase5 7 2 8" xfId="8799" xr:uid="{AA234D36-EC94-41F4-B329-C62DC0665CC0}"/>
    <cellStyle name="40% - Ênfase5 7 2 8 2" xfId="25346" xr:uid="{9D2A4185-DFE0-4613-8B33-EBEB30B34BFC}"/>
    <cellStyle name="40% - Ênfase5 7 2 9" xfId="17296" xr:uid="{48FA17E1-53EF-4814-BE6C-03C5AA6190EC}"/>
    <cellStyle name="40% - Ênfase5 7 3" xfId="1358" xr:uid="{489F3BAB-0AC8-4A43-8180-49FFCC4C1444}"/>
    <cellStyle name="40% - Ênfase5 7 3 2" xfId="5448" xr:uid="{C8C1E4E6-BFA9-4619-A82F-E2FD07CE2818}"/>
    <cellStyle name="40% - Ênfase5 7 3 2 2" xfId="13725" xr:uid="{55D1546C-36CB-4543-8E9A-A9143EF86A15}"/>
    <cellStyle name="40% - Ênfase5 7 3 2 2 2" xfId="30205" xr:uid="{858DF6E9-4D58-4B91-AD8F-D177C7521259}"/>
    <cellStyle name="40% - Ênfase5 7 3 2 3" xfId="22168" xr:uid="{77E172DB-5F65-433C-889A-1A823E50EADB}"/>
    <cellStyle name="40% - Ênfase5 7 3 3" xfId="7473" xr:uid="{809767BE-63AE-4743-9C30-499630D6BBA8}"/>
    <cellStyle name="40% - Ênfase5 7 3 3 2" xfId="15750" xr:uid="{33AB488B-56E8-4982-A56B-95FBCADBA568}"/>
    <cellStyle name="40% - Ênfase5 7 3 3 2 2" xfId="32205" xr:uid="{55DF91BE-FDF8-4B03-B39A-76E673948AA3}"/>
    <cellStyle name="40% - Ênfase5 7 3 3 3" xfId="24168" xr:uid="{AAA5DF77-25EE-4B46-A96E-B7995E88B258}"/>
    <cellStyle name="40% - Ênfase5 7 3 4" xfId="3414" xr:uid="{2F7C92D0-C92A-4B1C-8E76-935922D95E94}"/>
    <cellStyle name="40% - Ênfase5 7 3 4 2" xfId="11691" xr:uid="{0AF918DA-65A7-4E50-ACBF-19D6CE93A0EB}"/>
    <cellStyle name="40% - Ênfase5 7 3 4 2 2" xfId="28201" xr:uid="{45B3C190-DD10-4922-BD26-958027002E48}"/>
    <cellStyle name="40% - Ênfase5 7 3 4 3" xfId="20164" xr:uid="{97DABF1A-04F1-4FF7-BFDA-F54D728D8E96}"/>
    <cellStyle name="40% - Ênfase5 7 3 5" xfId="9642" xr:uid="{ED012636-723D-4FBF-B37D-B1E37423C66A}"/>
    <cellStyle name="40% - Ênfase5 7 3 5 2" xfId="26186" xr:uid="{5A10A4BC-4D39-4962-A87A-541337728F8F}"/>
    <cellStyle name="40% - Ênfase5 7 3 6" xfId="18147" xr:uid="{2A680F7F-821E-47E5-92C7-29751BD0DE84}"/>
    <cellStyle name="40% - Ênfase5 7 4" xfId="849" xr:uid="{95C7D3C8-E501-4C10-BD78-6E2D79D454FE}"/>
    <cellStyle name="40% - Ênfase5 7 4 2" xfId="4952" xr:uid="{BF7EF5C7-1E87-4D09-9D24-22EED3BC0280}"/>
    <cellStyle name="40% - Ênfase5 7 4 2 2" xfId="13229" xr:uid="{FA76BAAB-A951-48B2-AB3B-A4192E158982}"/>
    <cellStyle name="40% - Ênfase5 7 4 2 2 2" xfId="29709" xr:uid="{6A4ACF66-97A8-4B93-902F-55DCE7C6262C}"/>
    <cellStyle name="40% - Ênfase5 7 4 2 3" xfId="21672" xr:uid="{7C4E58CC-07A4-4167-87C9-90751952DCA4}"/>
    <cellStyle name="40% - Ênfase5 7 4 3" xfId="6977" xr:uid="{F28CD06A-7980-4E2E-B2CC-00471E53FF87}"/>
    <cellStyle name="40% - Ênfase5 7 4 3 2" xfId="15254" xr:uid="{937FAEE5-B5A4-4C67-8447-5035812C27DE}"/>
    <cellStyle name="40% - Ênfase5 7 4 3 2 2" xfId="31709" xr:uid="{73680283-A6F0-4828-A3B1-85157BAE95C7}"/>
    <cellStyle name="40% - Ênfase5 7 4 3 3" xfId="23672" xr:uid="{AE310A6A-A6DF-4353-AEC0-08EE975C08AC}"/>
    <cellStyle name="40% - Ênfase5 7 4 4" xfId="2909" xr:uid="{64B6548E-5384-4BA3-88EB-EAB6D9ED5443}"/>
    <cellStyle name="40% - Ênfase5 7 4 4 2" xfId="11186" xr:uid="{D3C5098D-53BD-4E4A-A42C-D79F024ABD88}"/>
    <cellStyle name="40% - Ênfase5 7 4 4 2 2" xfId="27697" xr:uid="{B2136AD1-6DBA-4F9D-91E1-AD93FB66ECFD}"/>
    <cellStyle name="40% - Ênfase5 7 4 4 3" xfId="19660" xr:uid="{DC1337A5-7EB1-4B11-B2D8-E5CC1FDF1CC5}"/>
    <cellStyle name="40% - Ênfase5 7 4 5" xfId="9138" xr:uid="{18C9DE7C-5506-4EE3-AE5F-E057096D0B3C}"/>
    <cellStyle name="40% - Ênfase5 7 4 5 2" xfId="25682" xr:uid="{F79270D1-3854-42A8-B8EE-59A115576003}"/>
    <cellStyle name="40% - Ênfase5 7 4 6" xfId="17640" xr:uid="{013CB9E6-F421-4D9C-B826-1B80D9BEF795}"/>
    <cellStyle name="40% - Ênfase5 7 5" xfId="1899" xr:uid="{67BB403B-8F29-4031-AD31-03371B5344E7}"/>
    <cellStyle name="40% - Ênfase5 7 5 2" xfId="5985" xr:uid="{0DE37C5E-DF6F-4AD3-908B-60ADFD831905}"/>
    <cellStyle name="40% - Ênfase5 7 5 2 2" xfId="14262" xr:uid="{79FB5D7B-A743-4AF1-AC32-088C6DA431C3}"/>
    <cellStyle name="40% - Ênfase5 7 5 2 2 2" xfId="30717" xr:uid="{D836C785-C26F-4755-8E4E-384CF9FD91E5}"/>
    <cellStyle name="40% - Ênfase5 7 5 2 3" xfId="22680" xr:uid="{D2226499-457E-4E0D-8A93-B07319F047FD}"/>
    <cellStyle name="40% - Ênfase5 7 5 3" xfId="7985" xr:uid="{CCB3C1C2-5A40-4398-9A34-C0825684CDD3}"/>
    <cellStyle name="40% - Ênfase5 7 5 3 2" xfId="16262" xr:uid="{7A23825B-917A-420B-9FA9-568AA58B6A24}"/>
    <cellStyle name="40% - Ênfase5 7 5 3 2 2" xfId="32717" xr:uid="{DFFF1456-E0D5-4D17-8333-3343AE4EC012}"/>
    <cellStyle name="40% - Ênfase5 7 5 3 3" xfId="24680" xr:uid="{DC565CBA-B02A-4AC8-AF49-B7A34975EF9D}"/>
    <cellStyle name="40% - Ênfase5 7 5 4" xfId="3952" xr:uid="{329CCE38-8FC2-4A48-8D9F-8F7C5AE8B3B5}"/>
    <cellStyle name="40% - Ênfase5 7 5 4 2" xfId="12229" xr:uid="{BD589E4F-CAB2-4B6D-B1EE-C52D79FD8CF5}"/>
    <cellStyle name="40% - Ênfase5 7 5 4 2 2" xfId="28714" xr:uid="{C4BB87CA-797F-44EF-A880-B6FFD3761FC0}"/>
    <cellStyle name="40% - Ênfase5 7 5 4 3" xfId="20677" xr:uid="{A73ABBD8-8487-4D01-AB42-86C8390E837A}"/>
    <cellStyle name="40% - Ênfase5 7 5 5" xfId="10180" xr:uid="{9E35AAB1-D9DA-4D81-BA5E-9855BE9ABBFA}"/>
    <cellStyle name="40% - Ênfase5 7 5 5 2" xfId="26699" xr:uid="{08A52242-A090-44CD-A19F-6A22BF6BAB12}"/>
    <cellStyle name="40% - Ênfase5 7 5 6" xfId="18661" xr:uid="{8F7852C5-7327-4858-A4BF-62C1412520EC}"/>
    <cellStyle name="40% - Ênfase5 7 6" xfId="4448" xr:uid="{C953BDE3-C407-443D-86D3-656D883B4B25}"/>
    <cellStyle name="40% - Ênfase5 7 6 2" xfId="12725" xr:uid="{5CCAF582-853A-463D-B3FF-8101E52ACB07}"/>
    <cellStyle name="40% - Ênfase5 7 6 2 2" xfId="29210" xr:uid="{7E9FF2E3-A87D-42D4-84C3-44852D2EFC04}"/>
    <cellStyle name="40% - Ênfase5 7 6 3" xfId="21173" xr:uid="{C0587617-A0A7-4FD1-B01D-595AF47815B9}"/>
    <cellStyle name="40% - Ênfase5 7 7" xfId="6479" xr:uid="{7C289754-6E7E-4CD6-837D-ED77A98071D5}"/>
    <cellStyle name="40% - Ênfase5 7 7 2" xfId="14756" xr:uid="{09A2C98E-F8B9-491F-A0BD-DC25DE048437}"/>
    <cellStyle name="40% - Ênfase5 7 7 2 2" xfId="31211" xr:uid="{11AF16D0-745B-4EEA-8FFB-AC65C05CB374}"/>
    <cellStyle name="40% - Ênfase5 7 7 3" xfId="23174" xr:uid="{19EA20E0-7622-4909-A518-C0550381C7D4}"/>
    <cellStyle name="40% - Ênfase5 7 8" xfId="2400" xr:uid="{2BBB7353-0344-4230-A1ED-160FEDF614B5}"/>
    <cellStyle name="40% - Ênfase5 7 8 2" xfId="10677" xr:uid="{EDED4332-CFA1-46DA-BE8F-94170F712743}"/>
    <cellStyle name="40% - Ênfase5 7 8 2 2" xfId="27195" xr:uid="{6160696A-B881-4FDB-B363-E02283D5758B}"/>
    <cellStyle name="40% - Ênfase5 7 8 3" xfId="19158" xr:uid="{4B635941-8B3A-451C-88AD-AC2E305A361A}"/>
    <cellStyle name="40% - Ênfase5 7 9" xfId="8631" xr:uid="{268E74E3-9E2F-4A3E-9138-13B69222CA74}"/>
    <cellStyle name="40% - Ênfase5 7 9 2" xfId="25180" xr:uid="{1F95C7F2-7A08-46F5-90BB-E26ADF8A53C5}"/>
    <cellStyle name="40% - Ênfase5 8" xfId="272" xr:uid="{EE90ACB3-C598-4BB4-9A85-7E9CF7C8A038}"/>
    <cellStyle name="40% - Ênfase5 8 10" xfId="17132" xr:uid="{E2CA5DA0-D3FD-49C0-A5CF-83293DD7AE7E}"/>
    <cellStyle name="40% - Ênfase5 8 2" xfId="177" xr:uid="{680D4D7E-86D7-4585-9025-6E736B4C619D}"/>
    <cellStyle name="40% - Ênfase5 8 2 2" xfId="1271" xr:uid="{CC3E06F0-A44D-494A-8DDE-88B4CC7DA2E0}"/>
    <cellStyle name="40% - Ênfase5 8 2 2 2" xfId="5362" xr:uid="{88667465-036B-4BAE-9896-AF3935EB1F78}"/>
    <cellStyle name="40% - Ênfase5 8 2 2 2 2" xfId="13639" xr:uid="{9DC8D296-E644-4EDD-9757-AD3EFF3D6134}"/>
    <cellStyle name="40% - Ênfase5 8 2 2 2 2 2" xfId="30119" xr:uid="{780F7894-79CC-4017-8AB0-7C817E94CEC3}"/>
    <cellStyle name="40% - Ênfase5 8 2 2 2 3" xfId="22082" xr:uid="{D751A258-0C64-42C9-A3F4-CB972C252E00}"/>
    <cellStyle name="40% - Ênfase5 8 2 2 3" xfId="7387" xr:uid="{E04F566F-0D87-4927-9558-1B3456946093}"/>
    <cellStyle name="40% - Ênfase5 8 2 2 3 2" xfId="15664" xr:uid="{563C84EA-BA11-4AAA-8B82-5CBBA9042455}"/>
    <cellStyle name="40% - Ênfase5 8 2 2 3 2 2" xfId="32119" xr:uid="{54230FEE-9471-4A72-9232-1AC55F9C8399}"/>
    <cellStyle name="40% - Ênfase5 8 2 2 3 3" xfId="24082" xr:uid="{80AAF878-8280-4FD1-AF4D-7866AB580C45}"/>
    <cellStyle name="40% - Ênfase5 8 2 2 4" xfId="3327" xr:uid="{DF8F02FE-EE93-4E5B-A469-43AB35A87E44}"/>
    <cellStyle name="40% - Ênfase5 8 2 2 4 2" xfId="11604" xr:uid="{D55FD0D2-06E4-4076-85F7-2A0FEB22919F}"/>
    <cellStyle name="40% - Ênfase5 8 2 2 4 2 2" xfId="28114" xr:uid="{9F77715D-EB62-4B25-AD4D-470C892855DD}"/>
    <cellStyle name="40% - Ênfase5 8 2 2 4 3" xfId="20077" xr:uid="{9B73D30F-F197-4075-9AF7-635C68608ABE}"/>
    <cellStyle name="40% - Ênfase5 8 2 2 5" xfId="9555" xr:uid="{FCB23D13-BBB1-45B8-8143-071099D72FEB}"/>
    <cellStyle name="40% - Ênfase5 8 2 2 5 2" xfId="26099" xr:uid="{F2774682-61A7-494B-8F5F-C251C8119047}"/>
    <cellStyle name="40% - Ênfase5 8 2 2 6" xfId="18060" xr:uid="{BFB9746D-CDA7-47CC-B446-5B57F546AE19}"/>
    <cellStyle name="40% - Ênfase5 8 2 3" xfId="762" xr:uid="{CF0A12EF-2D2F-48F5-A828-B2591A732149}"/>
    <cellStyle name="40% - Ênfase5 8 2 3 2" xfId="4866" xr:uid="{D1560A24-90E9-4C22-8744-87E803E08D93}"/>
    <cellStyle name="40% - Ênfase5 8 2 3 2 2" xfId="13143" xr:uid="{2433B256-F53D-4CC3-97B8-0BFEE54F11F3}"/>
    <cellStyle name="40% - Ênfase5 8 2 3 2 2 2" xfId="29623" xr:uid="{35588125-623D-48D3-A668-1E2954396BE2}"/>
    <cellStyle name="40% - Ênfase5 8 2 3 2 3" xfId="21586" xr:uid="{D6879354-E3B4-4EEF-9941-CD1A9D60B5F4}"/>
    <cellStyle name="40% - Ênfase5 8 2 3 3" xfId="6891" xr:uid="{1007A830-28CE-4C7C-8FF8-5EE13FED7561}"/>
    <cellStyle name="40% - Ênfase5 8 2 3 3 2" xfId="15168" xr:uid="{B0054ACD-890B-47BA-AB81-9B14D4ACD44D}"/>
    <cellStyle name="40% - Ênfase5 8 2 3 3 2 2" xfId="31623" xr:uid="{3728F03B-0831-4EE4-8626-7181C428A45A}"/>
    <cellStyle name="40% - Ênfase5 8 2 3 3 3" xfId="23586" xr:uid="{2C49F933-E5A1-4D8D-900F-7A8F780D96FF}"/>
    <cellStyle name="40% - Ênfase5 8 2 3 4" xfId="2822" xr:uid="{EB060572-720F-44C0-A628-DA5A7AA3D01E}"/>
    <cellStyle name="40% - Ênfase5 8 2 3 4 2" xfId="11099" xr:uid="{1CDC837F-ED1F-4F8E-B46D-89D96551A83B}"/>
    <cellStyle name="40% - Ênfase5 8 2 3 4 2 2" xfId="27610" xr:uid="{261BA24E-1205-4E1B-B4FF-36762F5953FF}"/>
    <cellStyle name="40% - Ênfase5 8 2 3 4 3" xfId="19573" xr:uid="{D318E9E2-9FC4-4005-BD84-0754EE7D6EB3}"/>
    <cellStyle name="40% - Ênfase5 8 2 3 5" xfId="9051" xr:uid="{E30E1A18-0C9C-4AB4-AA94-0A61485C922F}"/>
    <cellStyle name="40% - Ênfase5 8 2 3 5 2" xfId="25595" xr:uid="{47F76E72-E51C-4EC1-8378-6827311D4F5C}"/>
    <cellStyle name="40% - Ênfase5 8 2 3 6" xfId="17553" xr:uid="{882EA73D-8592-4A3D-A3F2-FED05C2AE75C}"/>
    <cellStyle name="40% - Ênfase5 8 2 4" xfId="1812" xr:uid="{6C07E039-EF32-4242-B705-4E08BE19D8B8}"/>
    <cellStyle name="40% - Ênfase5 8 2 4 2" xfId="5899" xr:uid="{8281D4B6-B268-4C3D-88D7-2CF404B7BD72}"/>
    <cellStyle name="40% - Ênfase5 8 2 4 2 2" xfId="14176" xr:uid="{340C4961-43AB-4B46-89FA-067BDFBFC4E2}"/>
    <cellStyle name="40% - Ênfase5 8 2 4 2 2 2" xfId="30631" xr:uid="{0B06F57D-4054-4D5A-8CFF-0E56BD6644F1}"/>
    <cellStyle name="40% - Ênfase5 8 2 4 2 3" xfId="22594" xr:uid="{D2C57200-127E-47A4-A9E2-9C42CEBC32F5}"/>
    <cellStyle name="40% - Ênfase5 8 2 4 3" xfId="7899" xr:uid="{D25F04C1-451A-4148-BB66-A748EC006305}"/>
    <cellStyle name="40% - Ênfase5 8 2 4 3 2" xfId="16176" xr:uid="{3A3D667B-F037-4F89-90A9-21067B532563}"/>
    <cellStyle name="40% - Ênfase5 8 2 4 3 2 2" xfId="32631" xr:uid="{E7A011CC-7A2A-432F-B184-5689AFB1DA8C}"/>
    <cellStyle name="40% - Ênfase5 8 2 4 3 3" xfId="24594" xr:uid="{388705F8-52C7-44E4-A7C2-142211020FFA}"/>
    <cellStyle name="40% - Ênfase5 8 2 4 4" xfId="3865" xr:uid="{BFE3269C-E3B7-43E0-ABEE-DC51A2ED5CBE}"/>
    <cellStyle name="40% - Ênfase5 8 2 4 4 2" xfId="12142" xr:uid="{79FB0A68-9E44-42E0-A90F-9BA96E576BCD}"/>
    <cellStyle name="40% - Ênfase5 8 2 4 4 2 2" xfId="28627" xr:uid="{E6F34D46-1F90-4C02-BBE6-2CCB16DD543F}"/>
    <cellStyle name="40% - Ênfase5 8 2 4 4 3" xfId="20590" xr:uid="{65B514CE-8E21-4793-B748-76501B5B4DC6}"/>
    <cellStyle name="40% - Ênfase5 8 2 4 5" xfId="10093" xr:uid="{D91A9A67-460B-41CF-AC54-30307BDC4010}"/>
    <cellStyle name="40% - Ênfase5 8 2 4 5 2" xfId="26612" xr:uid="{8255D00D-3A1A-45A2-94E9-9BD0E64084D6}"/>
    <cellStyle name="40% - Ênfase5 8 2 4 6" xfId="18574" xr:uid="{7FFC9B48-D2F2-43E5-BAB8-8B14B5A47A1F}"/>
    <cellStyle name="40% - Ênfase5 8 2 5" xfId="4362" xr:uid="{54E8EABA-FEA6-4926-9C40-78485ACAFDF1}"/>
    <cellStyle name="40% - Ênfase5 8 2 5 2" xfId="12639" xr:uid="{0605279F-EA58-46CC-9D2C-6AF8E5ADADF8}"/>
    <cellStyle name="40% - Ênfase5 8 2 5 2 2" xfId="29124" xr:uid="{D99FB0A6-412A-47E1-922B-FB6920BA9DA7}"/>
    <cellStyle name="40% - Ênfase5 8 2 5 3" xfId="21087" xr:uid="{80A30F67-F72D-40D8-87B9-C62ABFBEEDB9}"/>
    <cellStyle name="40% - Ênfase5 8 2 6" xfId="6393" xr:uid="{48AD268B-4B6A-49AC-A0C2-1B54FEB30BA8}"/>
    <cellStyle name="40% - Ênfase5 8 2 6 2" xfId="14670" xr:uid="{BBBB85D4-13C0-463D-BEF3-33063EB4520D}"/>
    <cellStyle name="40% - Ênfase5 8 2 6 2 2" xfId="31125" xr:uid="{F45B21BB-2B3C-4AE9-9A6F-D29AD674D5EA}"/>
    <cellStyle name="40% - Ênfase5 8 2 6 3" xfId="23088" xr:uid="{F0E894D2-8DF5-43A7-8C4F-B8368DF6D946}"/>
    <cellStyle name="40% - Ênfase5 8 2 7" xfId="2313" xr:uid="{FA738065-BFD8-487E-803E-A83CCAAFA0F6}"/>
    <cellStyle name="40% - Ênfase5 8 2 7 2" xfId="10590" xr:uid="{5794ECC8-47EC-4B92-A99C-7D10BC55896F}"/>
    <cellStyle name="40% - Ênfase5 8 2 7 2 2" xfId="27108" xr:uid="{9AF86B15-C141-4BA6-A4E6-02881C3EDF7F}"/>
    <cellStyle name="40% - Ênfase5 8 2 7 3" xfId="19071" xr:uid="{266C04FD-0777-431F-B46B-621C35B04EE7}"/>
    <cellStyle name="40% - Ênfase5 8 2 8" xfId="8544" xr:uid="{65C4522C-FC42-4EF4-81DB-CBDAD779ABDA}"/>
    <cellStyle name="40% - Ênfase5 8 2 8 2" xfId="25093" xr:uid="{318670D9-335B-404C-B6ED-3A4EC62E15CB}"/>
    <cellStyle name="40% - Ênfase5 8 2 9" xfId="17043" xr:uid="{A166F11B-2186-42F8-9776-A774EB879DAA}"/>
    <cellStyle name="40% - Ênfase5 8 3" xfId="1360" xr:uid="{0AB7A655-F566-45B1-81C4-20E2578EEA20}"/>
    <cellStyle name="40% - Ênfase5 8 3 2" xfId="5450" xr:uid="{C95E4DF1-9AFC-47B9-A480-F5402BC8DDCC}"/>
    <cellStyle name="40% - Ênfase5 8 3 2 2" xfId="13727" xr:uid="{BE8141DF-CB0D-4C46-9000-A4560C933C2B}"/>
    <cellStyle name="40% - Ênfase5 8 3 2 2 2" xfId="30207" xr:uid="{F88F3333-BC58-4E1D-BCB5-23D1F22F553F}"/>
    <cellStyle name="40% - Ênfase5 8 3 2 3" xfId="22170" xr:uid="{390C2032-561A-426D-AB4A-0B8E8A15FC60}"/>
    <cellStyle name="40% - Ênfase5 8 3 3" xfId="7475" xr:uid="{ABF912D9-BCBA-4058-AE37-A377EBE3B253}"/>
    <cellStyle name="40% - Ênfase5 8 3 3 2" xfId="15752" xr:uid="{4B88FAE9-54CB-407D-882D-0CC0EEF4D803}"/>
    <cellStyle name="40% - Ênfase5 8 3 3 2 2" xfId="32207" xr:uid="{B2D03835-4BA2-4EAC-96CA-CCA65E48B07B}"/>
    <cellStyle name="40% - Ênfase5 8 3 3 3" xfId="24170" xr:uid="{4C31D4D6-5626-4DE2-AE52-E3E8ABC8E5F8}"/>
    <cellStyle name="40% - Ênfase5 8 3 4" xfId="3416" xr:uid="{2934BF3B-72F7-4294-9ADF-539F9B8631F9}"/>
    <cellStyle name="40% - Ênfase5 8 3 4 2" xfId="11693" xr:uid="{4D9AC4FA-E13F-4710-8943-D56622641DD8}"/>
    <cellStyle name="40% - Ênfase5 8 3 4 2 2" xfId="28203" xr:uid="{85349928-8C9D-40B2-896B-5D60706E4EAB}"/>
    <cellStyle name="40% - Ênfase5 8 3 4 3" xfId="20166" xr:uid="{663570BC-F854-43EC-8471-5F054C5EE8DC}"/>
    <cellStyle name="40% - Ênfase5 8 3 5" xfId="9644" xr:uid="{C4DA6283-35EA-4ABE-B165-8E78FD317EFA}"/>
    <cellStyle name="40% - Ênfase5 8 3 5 2" xfId="26188" xr:uid="{D4E5F8C1-6038-4848-94EA-C5C278E79ADF}"/>
    <cellStyle name="40% - Ênfase5 8 3 6" xfId="18149" xr:uid="{39AB11C2-BC9E-4D86-93A3-5C1CFD999EEB}"/>
    <cellStyle name="40% - Ênfase5 8 4" xfId="851" xr:uid="{D8F45CA3-A9BE-4F30-B216-1E3C515E1C59}"/>
    <cellStyle name="40% - Ênfase5 8 4 2" xfId="4954" xr:uid="{5D5CAD3C-A816-4057-930D-E96403923313}"/>
    <cellStyle name="40% - Ênfase5 8 4 2 2" xfId="13231" xr:uid="{351E967A-F3E3-44FA-BF6E-1D0CA2893DCC}"/>
    <cellStyle name="40% - Ênfase5 8 4 2 2 2" xfId="29711" xr:uid="{D68AEE7E-0681-4CEC-81FD-D6148147C6AE}"/>
    <cellStyle name="40% - Ênfase5 8 4 2 3" xfId="21674" xr:uid="{48CFD6E2-D9C5-4735-9AA0-A54638134655}"/>
    <cellStyle name="40% - Ênfase5 8 4 3" xfId="6979" xr:uid="{991F39C7-AC3B-47A0-84A8-8C76084F41B9}"/>
    <cellStyle name="40% - Ênfase5 8 4 3 2" xfId="15256" xr:uid="{1F2D710D-C0D3-40F9-9157-6B97D2A1D0FE}"/>
    <cellStyle name="40% - Ênfase5 8 4 3 2 2" xfId="31711" xr:uid="{31433277-FFEA-4059-A660-59722F3E71B3}"/>
    <cellStyle name="40% - Ênfase5 8 4 3 3" xfId="23674" xr:uid="{B372C64D-3C18-44BF-A39A-CDEE515E0AC6}"/>
    <cellStyle name="40% - Ênfase5 8 4 4" xfId="2911" xr:uid="{840E3B4B-F9A5-4BA1-897A-CC94067319EB}"/>
    <cellStyle name="40% - Ênfase5 8 4 4 2" xfId="11188" xr:uid="{9FDE02C1-B3D4-43B9-8D94-0F7D567159BD}"/>
    <cellStyle name="40% - Ênfase5 8 4 4 2 2" xfId="27699" xr:uid="{26B07A6F-5558-45E0-A54A-09384855DA55}"/>
    <cellStyle name="40% - Ênfase5 8 4 4 3" xfId="19662" xr:uid="{1E249650-C643-4850-B828-B418825A6B57}"/>
    <cellStyle name="40% - Ênfase5 8 4 5" xfId="9140" xr:uid="{416DC3FC-3712-4463-AB97-11821953F769}"/>
    <cellStyle name="40% - Ênfase5 8 4 5 2" xfId="25684" xr:uid="{DA48C1B2-29B2-4ECE-9859-213E48AA8186}"/>
    <cellStyle name="40% - Ênfase5 8 4 6" xfId="17642" xr:uid="{3BD296C4-5FDE-4532-839E-89C8ACC8CB87}"/>
    <cellStyle name="40% - Ênfase5 8 5" xfId="1901" xr:uid="{698DFADE-1FF5-47EC-A264-3F3B79014248}"/>
    <cellStyle name="40% - Ênfase5 8 5 2" xfId="5987" xr:uid="{AC2CBBBD-98E1-415C-B122-919493648A8F}"/>
    <cellStyle name="40% - Ênfase5 8 5 2 2" xfId="14264" xr:uid="{4E8CC6EA-F8EA-4AAB-9EBE-BF33CBFBA184}"/>
    <cellStyle name="40% - Ênfase5 8 5 2 2 2" xfId="30719" xr:uid="{C1A24655-FBA5-4F5D-AB76-2DAD47B58FDE}"/>
    <cellStyle name="40% - Ênfase5 8 5 2 3" xfId="22682" xr:uid="{B97B2DA9-C07A-4331-BB11-06EB2C830969}"/>
    <cellStyle name="40% - Ênfase5 8 5 3" xfId="7987" xr:uid="{E98DA654-BE77-4A68-81B0-7A084454ADF2}"/>
    <cellStyle name="40% - Ênfase5 8 5 3 2" xfId="16264" xr:uid="{8D5A79A4-4F97-4AE4-992A-F6BAA6786C5D}"/>
    <cellStyle name="40% - Ênfase5 8 5 3 2 2" xfId="32719" xr:uid="{6655E5E7-3D5F-40D8-B985-2512CF436E4C}"/>
    <cellStyle name="40% - Ênfase5 8 5 3 3" xfId="24682" xr:uid="{DB5ECAD1-3973-4765-B298-FFA22388F2A0}"/>
    <cellStyle name="40% - Ênfase5 8 5 4" xfId="3954" xr:uid="{02BC3D0E-549D-45F7-992D-CE91F4D6A558}"/>
    <cellStyle name="40% - Ênfase5 8 5 4 2" xfId="12231" xr:uid="{8D4F6703-2A83-459D-8644-9EF27A8D82DD}"/>
    <cellStyle name="40% - Ênfase5 8 5 4 2 2" xfId="28716" xr:uid="{D00C3AC8-0151-4C97-9DCA-CFDBD4BEA1AA}"/>
    <cellStyle name="40% - Ênfase5 8 5 4 3" xfId="20679" xr:uid="{AD90A93D-54C2-4FDA-98DF-217500AF30CD}"/>
    <cellStyle name="40% - Ênfase5 8 5 5" xfId="10182" xr:uid="{468E47EE-843E-4846-BC4B-86F17781E2AE}"/>
    <cellStyle name="40% - Ênfase5 8 5 5 2" xfId="26701" xr:uid="{46CF73F2-D6A1-4426-A233-63053619DA20}"/>
    <cellStyle name="40% - Ênfase5 8 5 6" xfId="18663" xr:uid="{8C3E0843-F44F-4C93-B882-90DADD6D52A5}"/>
    <cellStyle name="40% - Ênfase5 8 6" xfId="4450" xr:uid="{8CD6DBD6-F146-401D-9135-D969A1E4EB87}"/>
    <cellStyle name="40% - Ênfase5 8 6 2" xfId="12727" xr:uid="{4F2BB378-3892-4DDE-B57C-88328ABBE00E}"/>
    <cellStyle name="40% - Ênfase5 8 6 2 2" xfId="29212" xr:uid="{BCDC5012-A06E-4D2C-9EA2-91291DFEEACD}"/>
    <cellStyle name="40% - Ênfase5 8 6 3" xfId="21175" xr:uid="{56B8B886-EA58-43DE-A2AD-6F3299C0A2DA}"/>
    <cellStyle name="40% - Ênfase5 8 7" xfId="6481" xr:uid="{43FBAD22-5684-40E7-B2CB-6A24B60D5742}"/>
    <cellStyle name="40% - Ênfase5 8 7 2" xfId="14758" xr:uid="{7F5EEB78-ED57-4E18-BF4B-CF99A55B72B8}"/>
    <cellStyle name="40% - Ênfase5 8 7 2 2" xfId="31213" xr:uid="{B1BDFA3D-E773-40FB-9E83-06AACCD2847D}"/>
    <cellStyle name="40% - Ênfase5 8 7 3" xfId="23176" xr:uid="{3B720133-CEBE-42B4-8140-78C96B458DE4}"/>
    <cellStyle name="40% - Ênfase5 8 8" xfId="2402" xr:uid="{EF181538-ADCE-46C1-9BBD-EFF91B400278}"/>
    <cellStyle name="40% - Ênfase5 8 8 2" xfId="10679" xr:uid="{F2B58794-B73F-4BAD-8066-9441F4F8A240}"/>
    <cellStyle name="40% - Ênfase5 8 8 2 2" xfId="27197" xr:uid="{6D4C965B-FDF4-4BBA-8992-BF3F3D62A76D}"/>
    <cellStyle name="40% - Ênfase5 8 8 3" xfId="19160" xr:uid="{6D539C7D-AB24-4A12-981C-8701C7CF172D}"/>
    <cellStyle name="40% - Ênfase5 8 9" xfId="8633" xr:uid="{9FAB7A23-31A8-4D06-BE27-177F7CF2A71E}"/>
    <cellStyle name="40% - Ênfase5 8 9 2" xfId="25182" xr:uid="{B23B7E6D-7E0D-4C7C-9A36-10CCD4BF186F}"/>
    <cellStyle name="40% - Ênfase5 9" xfId="275" xr:uid="{6E5144BF-A145-45A5-8D21-5D5DE7BD47FC}"/>
    <cellStyle name="40% - Ênfase5 9 10" xfId="17135" xr:uid="{097581A4-D481-47F1-BCDB-FB38FBF9DCC7}"/>
    <cellStyle name="40% - Ênfase5 9 2" xfId="453" xr:uid="{19270E75-8343-4F99-ADE9-6091CB662BA8}"/>
    <cellStyle name="40% - Ênfase5 9 2 2" xfId="1520" xr:uid="{D31ECC5C-E706-406F-A1BB-EDE28F3766F8}"/>
    <cellStyle name="40% - Ênfase5 9 2 2 2" xfId="5610" xr:uid="{3A0FACC0-38A4-4D7F-B1CB-3F9D3DD60D9B}"/>
    <cellStyle name="40% - Ênfase5 9 2 2 2 2" xfId="13887" xr:uid="{8AF693C3-F884-46CA-B158-E7B4E645578C}"/>
    <cellStyle name="40% - Ênfase5 9 2 2 2 2 2" xfId="30365" xr:uid="{CBC937C0-B82D-45F5-B243-9D7DB1A78E34}"/>
    <cellStyle name="40% - Ênfase5 9 2 2 2 3" xfId="22328" xr:uid="{0C6E00E3-3541-4D57-BA1B-32920DD76A5C}"/>
    <cellStyle name="40% - Ênfase5 9 2 2 3" xfId="7633" xr:uid="{E537136B-4BB1-46B3-B821-C07E21F176B1}"/>
    <cellStyle name="40% - Ênfase5 9 2 2 3 2" xfId="15910" xr:uid="{DD73EEB9-FE39-40A2-96FE-6DEF140397BD}"/>
    <cellStyle name="40% - Ênfase5 9 2 2 3 2 2" xfId="32365" xr:uid="{94BCA568-6874-41BD-9304-2394504F5A8B}"/>
    <cellStyle name="40% - Ênfase5 9 2 2 3 3" xfId="24328" xr:uid="{3E5A5C94-F5FE-4674-8740-84E36C0B9BA9}"/>
    <cellStyle name="40% - Ênfase5 9 2 2 4" xfId="3576" xr:uid="{1E51AE6A-5A50-49BD-990A-905EAC836B1C}"/>
    <cellStyle name="40% - Ênfase5 9 2 2 4 2" xfId="11853" xr:uid="{729D5333-9A10-4EEC-A055-B52E9572CA07}"/>
    <cellStyle name="40% - Ênfase5 9 2 2 4 2 2" xfId="28361" xr:uid="{367FD929-90DA-48B5-8B7D-456460839EE1}"/>
    <cellStyle name="40% - Ênfase5 9 2 2 4 3" xfId="20324" xr:uid="{A7A8D61E-6C47-405B-B0FF-8CB7EA84E79F}"/>
    <cellStyle name="40% - Ênfase5 9 2 2 5" xfId="9804" xr:uid="{94FDC41C-6EB2-4790-8ECD-D4CC153EABEA}"/>
    <cellStyle name="40% - Ênfase5 9 2 2 5 2" xfId="26346" xr:uid="{E27AED2E-9799-440E-BC28-C9EBE9820934}"/>
    <cellStyle name="40% - Ênfase5 9 2 2 6" xfId="18307" xr:uid="{5742EF02-82A9-4184-AA9C-9A317209DC40}"/>
    <cellStyle name="40% - Ênfase5 9 2 3" xfId="1009" xr:uid="{16C6B162-E687-48E5-A7C9-FEA5AE7984A5}"/>
    <cellStyle name="40% - Ênfase5 9 2 3 2" xfId="5112" xr:uid="{8FF14A0E-0B7B-44D3-990E-5F2A7B1F24CE}"/>
    <cellStyle name="40% - Ênfase5 9 2 3 2 2" xfId="13389" xr:uid="{91653655-734A-4843-949D-E8C21CC49746}"/>
    <cellStyle name="40% - Ênfase5 9 2 3 2 2 2" xfId="29869" xr:uid="{BA49E4CB-0988-4BDF-B8A6-C700DC988D54}"/>
    <cellStyle name="40% - Ênfase5 9 2 3 2 3" xfId="21832" xr:uid="{DA7045D8-8E3A-49FA-B284-B428FCE8EF9C}"/>
    <cellStyle name="40% - Ênfase5 9 2 3 3" xfId="7137" xr:uid="{38B36744-78D3-46F1-8E37-1A1910C8448E}"/>
    <cellStyle name="40% - Ênfase5 9 2 3 3 2" xfId="15414" xr:uid="{78B118B9-0FD2-48C3-800E-002F0B5042DC}"/>
    <cellStyle name="40% - Ênfase5 9 2 3 3 2 2" xfId="31869" xr:uid="{76AE4300-CBA0-406D-AF92-C87E8250BBD2}"/>
    <cellStyle name="40% - Ênfase5 9 2 3 3 3" xfId="23832" xr:uid="{99DA3675-6EFA-4234-B376-1B62C06D849C}"/>
    <cellStyle name="40% - Ênfase5 9 2 3 4" xfId="3069" xr:uid="{E2ED6296-C22A-4B70-B30D-CF3D277C728C}"/>
    <cellStyle name="40% - Ênfase5 9 2 3 4 2" xfId="11346" xr:uid="{B3AC51E8-0497-4C96-8551-9D983BFA2A87}"/>
    <cellStyle name="40% - Ênfase5 9 2 3 4 2 2" xfId="27857" xr:uid="{A54A1746-3F16-4A02-8D12-7D8D5A846697}"/>
    <cellStyle name="40% - Ênfase5 9 2 3 4 3" xfId="19820" xr:uid="{F6474A1C-8CA8-4764-856D-6E39D2C0ACBA}"/>
    <cellStyle name="40% - Ênfase5 9 2 3 5" xfId="9298" xr:uid="{07166DC0-BBA6-4A0F-AFBE-67ACBA9A9E83}"/>
    <cellStyle name="40% - Ênfase5 9 2 3 5 2" xfId="25842" xr:uid="{C71A84A9-7396-4B56-853C-A579558A25DA}"/>
    <cellStyle name="40% - Ênfase5 9 2 3 6" xfId="17800" xr:uid="{07263B25-F177-4092-A68D-59D92878A1AB}"/>
    <cellStyle name="40% - Ênfase5 9 2 4" xfId="2059" xr:uid="{4BD22F86-966C-4726-AA84-4B9A92EAA279}"/>
    <cellStyle name="40% - Ênfase5 9 2 4 2" xfId="6145" xr:uid="{F023D38D-0B48-45D0-A781-2C9609D96396}"/>
    <cellStyle name="40% - Ênfase5 9 2 4 2 2" xfId="14422" xr:uid="{D309793E-4424-4E4C-A609-67FA0DB9F049}"/>
    <cellStyle name="40% - Ênfase5 9 2 4 2 2 2" xfId="30877" xr:uid="{23BF02FB-CCEF-404B-BD04-23E548252EBE}"/>
    <cellStyle name="40% - Ênfase5 9 2 4 2 3" xfId="22840" xr:uid="{25ADDA24-CD07-4B22-9FE3-F0AF050BA459}"/>
    <cellStyle name="40% - Ênfase5 9 2 4 3" xfId="8145" xr:uid="{D0127B22-548C-4AC5-89D3-E623A35FA08B}"/>
    <cellStyle name="40% - Ênfase5 9 2 4 3 2" xfId="16422" xr:uid="{742454D4-3768-427E-B9B0-2E7B92406C77}"/>
    <cellStyle name="40% - Ênfase5 9 2 4 3 2 2" xfId="32877" xr:uid="{BA57BBB9-5CBA-4886-875B-619DC9A99B7F}"/>
    <cellStyle name="40% - Ênfase5 9 2 4 3 3" xfId="24840" xr:uid="{04989325-1F95-4175-B105-1A6F7803A7E7}"/>
    <cellStyle name="40% - Ênfase5 9 2 4 4" xfId="4112" xr:uid="{1821847E-12C4-4125-9302-BFA0A883EC4A}"/>
    <cellStyle name="40% - Ênfase5 9 2 4 4 2" xfId="12389" xr:uid="{7DEA32C2-2474-48B9-B349-5C8A6F62C284}"/>
    <cellStyle name="40% - Ênfase5 9 2 4 4 2 2" xfId="28874" xr:uid="{144A1292-6C70-47D9-9049-1A763B614AC6}"/>
    <cellStyle name="40% - Ênfase5 9 2 4 4 3" xfId="20837" xr:uid="{B169D95B-B8D0-49ED-AD6A-17106047C085}"/>
    <cellStyle name="40% - Ênfase5 9 2 4 5" xfId="10340" xr:uid="{3FD75CEB-4F6F-4AE0-A9EF-EB73CC1FD604}"/>
    <cellStyle name="40% - Ênfase5 9 2 4 5 2" xfId="26859" xr:uid="{D3BC05D3-94D3-44D0-AF24-D99433A26F3F}"/>
    <cellStyle name="40% - Ênfase5 9 2 4 6" xfId="18821" xr:uid="{0ED95BCA-6450-4DEB-A424-EBEBBAD881A9}"/>
    <cellStyle name="40% - Ênfase5 9 2 5" xfId="4610" xr:uid="{8F221652-BB61-417F-88D5-AF1C12E666E1}"/>
    <cellStyle name="40% - Ênfase5 9 2 5 2" xfId="12887" xr:uid="{C9E3A5CF-9116-4A6D-AE80-AFD0A1A6851F}"/>
    <cellStyle name="40% - Ênfase5 9 2 5 2 2" xfId="29370" xr:uid="{76CB4E67-EBE2-42EB-9D2E-13210ACB639F}"/>
    <cellStyle name="40% - Ênfase5 9 2 5 3" xfId="21333" xr:uid="{41016D10-9AF5-4D76-B7DA-F1C694D2DD5D}"/>
    <cellStyle name="40% - Ênfase5 9 2 6" xfId="6639" xr:uid="{4275C95A-A0F7-4B56-9A68-33B82FF41CFC}"/>
    <cellStyle name="40% - Ênfase5 9 2 6 2" xfId="14916" xr:uid="{43500073-0079-4C1D-BB22-F65B195BD2DB}"/>
    <cellStyle name="40% - Ênfase5 9 2 6 2 2" xfId="31371" xr:uid="{59DEC26F-CE73-49D4-91E6-FF6B97BEDE1B}"/>
    <cellStyle name="40% - Ênfase5 9 2 6 3" xfId="23334" xr:uid="{2E585C88-CE96-4442-8C04-8C390AA6734F}"/>
    <cellStyle name="40% - Ênfase5 9 2 7" xfId="2563" xr:uid="{4752F8B7-E422-4313-AFE0-3457C82AF55E}"/>
    <cellStyle name="40% - Ênfase5 9 2 7 2" xfId="10840" xr:uid="{F938516C-6D4E-4FD8-BA46-9CA85767536D}"/>
    <cellStyle name="40% - Ênfase5 9 2 7 2 2" xfId="27355" xr:uid="{8A7C10E0-2013-4DB7-A243-A372C8D071DF}"/>
    <cellStyle name="40% - Ênfase5 9 2 7 3" xfId="19318" xr:uid="{EAFBDF3F-0619-4546-A45F-4A1DDC4CD579}"/>
    <cellStyle name="40% - Ênfase5 9 2 8" xfId="8793" xr:uid="{146D5A03-D12A-4681-9F06-CB02037B0EC9}"/>
    <cellStyle name="40% - Ênfase5 9 2 8 2" xfId="25340" xr:uid="{5ACFB91D-1381-4974-9142-61AC891AC9BA}"/>
    <cellStyle name="40% - Ênfase5 9 2 9" xfId="17290" xr:uid="{AA6EFAC5-CA9B-433F-B7B2-56CC29372901}"/>
    <cellStyle name="40% - Ênfase5 9 3" xfId="1363" xr:uid="{0D3D9607-A394-47DC-82E2-B189D275D126}"/>
    <cellStyle name="40% - Ênfase5 9 3 2" xfId="5453" xr:uid="{EC1C3DB6-258E-4976-9491-C2A750EF0024}"/>
    <cellStyle name="40% - Ênfase5 9 3 2 2" xfId="13730" xr:uid="{50E091C2-0CEF-4BC3-8804-E060508FC738}"/>
    <cellStyle name="40% - Ênfase5 9 3 2 2 2" xfId="30210" xr:uid="{50DEC04D-9F8C-4EBE-A70C-BC9E78AF8539}"/>
    <cellStyle name="40% - Ênfase5 9 3 2 3" xfId="22173" xr:uid="{4042EC57-C9BB-474B-8A94-74A2F02F09C9}"/>
    <cellStyle name="40% - Ênfase5 9 3 3" xfId="7478" xr:uid="{CC4EA89C-9582-4532-9852-4B449D3D22BD}"/>
    <cellStyle name="40% - Ênfase5 9 3 3 2" xfId="15755" xr:uid="{2D677C10-A7E7-4945-985D-67F507C46B6F}"/>
    <cellStyle name="40% - Ênfase5 9 3 3 2 2" xfId="32210" xr:uid="{3D60DB88-E435-471E-BF3D-F7D140D6C899}"/>
    <cellStyle name="40% - Ênfase5 9 3 3 3" xfId="24173" xr:uid="{F6F94568-2079-4AAC-8B1A-862F4E3A28B2}"/>
    <cellStyle name="40% - Ênfase5 9 3 4" xfId="3419" xr:uid="{A41B134C-5CAF-4BA3-94B6-850BA07B9CD0}"/>
    <cellStyle name="40% - Ênfase5 9 3 4 2" xfId="11696" xr:uid="{FE1B2F47-F043-46E5-9151-2487C70230D6}"/>
    <cellStyle name="40% - Ênfase5 9 3 4 2 2" xfId="28206" xr:uid="{0E19FD1A-2F5B-4DE9-8499-86DA93053CFE}"/>
    <cellStyle name="40% - Ênfase5 9 3 4 3" xfId="20169" xr:uid="{C6B344BC-5267-44FE-84B2-6B75C3DB0C1F}"/>
    <cellStyle name="40% - Ênfase5 9 3 5" xfId="9647" xr:uid="{23C79386-B5B8-4F06-A3CA-1D5BF08D52DA}"/>
    <cellStyle name="40% - Ênfase5 9 3 5 2" xfId="26191" xr:uid="{3DBF4727-7019-4E2E-8AAD-9391D5D23644}"/>
    <cellStyle name="40% - Ênfase5 9 3 6" xfId="18152" xr:uid="{837DCB16-CF2C-49DF-8F34-D1315CD485EB}"/>
    <cellStyle name="40% - Ênfase5 9 4" xfId="854" xr:uid="{078CC609-04B6-41AA-BA56-64D110F46B7F}"/>
    <cellStyle name="40% - Ênfase5 9 4 2" xfId="4957" xr:uid="{BAE77EE3-94D3-44E0-B2E8-66CB6D25C379}"/>
    <cellStyle name="40% - Ênfase5 9 4 2 2" xfId="13234" xr:uid="{36A9F2F4-85B3-4C1E-95AA-678185D72B59}"/>
    <cellStyle name="40% - Ênfase5 9 4 2 2 2" xfId="29714" xr:uid="{2101A84B-7A55-4E5A-B7CB-CAD0076FA997}"/>
    <cellStyle name="40% - Ênfase5 9 4 2 3" xfId="21677" xr:uid="{25FFAA8D-B92D-4B69-83BE-C2AA78E7149D}"/>
    <cellStyle name="40% - Ênfase5 9 4 3" xfId="6982" xr:uid="{94E494A0-0179-4CCA-AAE9-B48F180230F0}"/>
    <cellStyle name="40% - Ênfase5 9 4 3 2" xfId="15259" xr:uid="{85343CAC-C752-4B93-8C12-A19CF6DA30EB}"/>
    <cellStyle name="40% - Ênfase5 9 4 3 2 2" xfId="31714" xr:uid="{A4D27733-4083-4268-B53C-0F9C08056445}"/>
    <cellStyle name="40% - Ênfase5 9 4 3 3" xfId="23677" xr:uid="{81FCA2E7-394D-4784-8A28-8E8952A4776C}"/>
    <cellStyle name="40% - Ênfase5 9 4 4" xfId="2914" xr:uid="{EEC75C41-98EF-405D-B085-2227C01D82D1}"/>
    <cellStyle name="40% - Ênfase5 9 4 4 2" xfId="11191" xr:uid="{368932FE-B929-44CA-8F87-5398225ADCD7}"/>
    <cellStyle name="40% - Ênfase5 9 4 4 2 2" xfId="27702" xr:uid="{5D68C6B7-A615-4DF5-951E-3A2626E9BBF5}"/>
    <cellStyle name="40% - Ênfase5 9 4 4 3" xfId="19665" xr:uid="{9E68DA3A-16E1-430D-B191-E64EEDB76247}"/>
    <cellStyle name="40% - Ênfase5 9 4 5" xfId="9143" xr:uid="{E18DFC78-6D44-4391-ACAB-68D6215AB773}"/>
    <cellStyle name="40% - Ênfase5 9 4 5 2" xfId="25687" xr:uid="{F50A41BA-49A9-456D-A9EC-05D56DA40FEE}"/>
    <cellStyle name="40% - Ênfase5 9 4 6" xfId="17645" xr:uid="{442CA8BA-B3F7-4360-92A2-241F6FB37F24}"/>
    <cellStyle name="40% - Ênfase5 9 5" xfId="1904" xr:uid="{6422565F-2610-4979-8B5D-FAADFBD7B5F7}"/>
    <cellStyle name="40% - Ênfase5 9 5 2" xfId="5990" xr:uid="{06AC3726-608F-4ACF-9B58-8E316DCB9AFE}"/>
    <cellStyle name="40% - Ênfase5 9 5 2 2" xfId="14267" xr:uid="{D46B9B5F-BAB8-45ED-9790-2862A1936877}"/>
    <cellStyle name="40% - Ênfase5 9 5 2 2 2" xfId="30722" xr:uid="{137AB5E6-4DA1-44DD-9C22-80C430EDB5F1}"/>
    <cellStyle name="40% - Ênfase5 9 5 2 3" xfId="22685" xr:uid="{440D9509-2A31-4BC0-9BA3-F6FBC6AF5B6E}"/>
    <cellStyle name="40% - Ênfase5 9 5 3" xfId="7990" xr:uid="{F7D7E15E-1B69-41D9-AFC8-728BA39850A7}"/>
    <cellStyle name="40% - Ênfase5 9 5 3 2" xfId="16267" xr:uid="{59CCE631-FB98-4326-986D-A84B4B10FA9D}"/>
    <cellStyle name="40% - Ênfase5 9 5 3 2 2" xfId="32722" xr:uid="{A79711FF-FE18-4F82-936C-3D809D5B361C}"/>
    <cellStyle name="40% - Ênfase5 9 5 3 3" xfId="24685" xr:uid="{EE758936-53F6-4BC2-8459-5DD2F9490AF0}"/>
    <cellStyle name="40% - Ênfase5 9 5 4" xfId="3957" xr:uid="{F96B2DBE-96F3-4FD8-9EDB-A1F40462FBB1}"/>
    <cellStyle name="40% - Ênfase5 9 5 4 2" xfId="12234" xr:uid="{6A6CFF27-4BA7-4C26-B4D8-3EF27AEAF24D}"/>
    <cellStyle name="40% - Ênfase5 9 5 4 2 2" xfId="28719" xr:uid="{097AD65F-4961-474D-A7FC-CA2A5E651841}"/>
    <cellStyle name="40% - Ênfase5 9 5 4 3" xfId="20682" xr:uid="{046F1015-C76A-4F0B-8587-BC9EB1DF6747}"/>
    <cellStyle name="40% - Ênfase5 9 5 5" xfId="10185" xr:uid="{0ADC217D-ACE1-45A6-A725-0772254D97DC}"/>
    <cellStyle name="40% - Ênfase5 9 5 5 2" xfId="26704" xr:uid="{AA41D5A7-3BEF-4667-91F8-058A8EC87020}"/>
    <cellStyle name="40% - Ênfase5 9 5 6" xfId="18666" xr:uid="{E2071418-5FEE-49C8-9E93-C004A95A5DAF}"/>
    <cellStyle name="40% - Ênfase5 9 6" xfId="4453" xr:uid="{BE1AADB8-FA3C-4C73-88E4-82CF475DFB1A}"/>
    <cellStyle name="40% - Ênfase5 9 6 2" xfId="12730" xr:uid="{74346EA9-8FD5-45A2-B3B4-D7568C13D81B}"/>
    <cellStyle name="40% - Ênfase5 9 6 2 2" xfId="29215" xr:uid="{D1BC2FFD-3059-4E4A-98C6-0EB34D8408A7}"/>
    <cellStyle name="40% - Ênfase5 9 6 3" xfId="21178" xr:uid="{D19F3433-369B-4A74-A124-9A5904CB973E}"/>
    <cellStyle name="40% - Ênfase5 9 7" xfId="6484" xr:uid="{4D15A8E1-543E-4FA0-A6D6-DD5C14B29E17}"/>
    <cellStyle name="40% - Ênfase5 9 7 2" xfId="14761" xr:uid="{C49B1B6B-A5C0-43E6-9038-6BAB3E4DD83F}"/>
    <cellStyle name="40% - Ênfase5 9 7 2 2" xfId="31216" xr:uid="{6E653FD1-00D7-47F4-9280-84FB37042FD3}"/>
    <cellStyle name="40% - Ênfase5 9 7 3" xfId="23179" xr:uid="{8B91A73C-31BA-4AEC-96EF-F90E1BF38102}"/>
    <cellStyle name="40% - Ênfase5 9 8" xfId="2405" xr:uid="{3CA249B9-1873-4434-A616-7F855C908E85}"/>
    <cellStyle name="40% - Ênfase5 9 8 2" xfId="10682" xr:uid="{E351A26A-B602-4B5F-AAD0-08373A4CFD21}"/>
    <cellStyle name="40% - Ênfase5 9 8 2 2" xfId="27200" xr:uid="{7090E9DF-67F1-4708-9022-38D2E52FDCC4}"/>
    <cellStyle name="40% - Ênfase5 9 8 3" xfId="19163" xr:uid="{6B7B8476-FE2B-4FBF-BC1F-858A18DD69A4}"/>
    <cellStyle name="40% - Ênfase5 9 9" xfId="8636" xr:uid="{127092A6-F0D3-4F75-8BB0-0F112216ABCA}"/>
    <cellStyle name="40% - Ênfase5 9 9 2" xfId="25185" xr:uid="{0E7777FB-C370-40CD-BE3A-A58B0BF83D87}"/>
    <cellStyle name="40% - Ênfase6 10" xfId="460" xr:uid="{6872721E-24E0-4570-88B6-E7FC59837368}"/>
    <cellStyle name="40% - Ênfase6 10 10" xfId="17297" xr:uid="{05DB23D6-D5F7-44AE-A3D0-D5CA32F00FAD}"/>
    <cellStyle name="40% - Ênfase6 10 2" xfId="324" xr:uid="{5C16DE20-118D-48E0-9014-E94EE73D04DC}"/>
    <cellStyle name="40% - Ênfase6 10 2 2" xfId="1409" xr:uid="{40AAF0CC-B9B6-4D35-8DBD-F3339E6A948A}"/>
    <cellStyle name="40% - Ênfase6 10 2 2 2" xfId="5499" xr:uid="{98972BBF-2EC0-4A7A-A6FB-C320DDA29CBC}"/>
    <cellStyle name="40% - Ênfase6 10 2 2 2 2" xfId="13776" xr:uid="{6CD53EAF-1019-48C9-90B7-BB7D73A5E12A}"/>
    <cellStyle name="40% - Ênfase6 10 2 2 2 2 2" xfId="30256" xr:uid="{8EFD558D-AF8D-45FB-B7D5-10A20BCD344D}"/>
    <cellStyle name="40% - Ênfase6 10 2 2 2 3" xfId="22219" xr:uid="{4581D7CA-E509-46DD-B84E-16749DF167C1}"/>
    <cellStyle name="40% - Ênfase6 10 2 2 3" xfId="7524" xr:uid="{A446CD15-50C3-4F41-B61B-E277AA5140DA}"/>
    <cellStyle name="40% - Ênfase6 10 2 2 3 2" xfId="15801" xr:uid="{5BD8ECDA-6B44-40AD-ABC3-F4E3BE15FB88}"/>
    <cellStyle name="40% - Ênfase6 10 2 2 3 2 2" xfId="32256" xr:uid="{20242657-7956-4576-9808-1EF1672BA42C}"/>
    <cellStyle name="40% - Ênfase6 10 2 2 3 3" xfId="24219" xr:uid="{58CE580C-6B86-4AE6-94B2-15F3BCCFCF4C}"/>
    <cellStyle name="40% - Ênfase6 10 2 2 4" xfId="3465" xr:uid="{2015E354-D555-4DA0-B83C-80E33236ED8D}"/>
    <cellStyle name="40% - Ênfase6 10 2 2 4 2" xfId="11742" xr:uid="{AA505373-3B81-4F55-A824-097D9E49BB4F}"/>
    <cellStyle name="40% - Ênfase6 10 2 2 4 2 2" xfId="28252" xr:uid="{E62CD569-117C-492C-BB21-9C9ED2240D4C}"/>
    <cellStyle name="40% - Ênfase6 10 2 2 4 3" xfId="20215" xr:uid="{897781AF-A948-416F-A99B-703F682814BF}"/>
    <cellStyle name="40% - Ênfase6 10 2 2 5" xfId="9693" xr:uid="{B1E49986-596D-4F1E-8C75-936B3FF1AE96}"/>
    <cellStyle name="40% - Ênfase6 10 2 2 5 2" xfId="26237" xr:uid="{9353AA5B-8DBF-4535-81AF-AED89D35352C}"/>
    <cellStyle name="40% - Ênfase6 10 2 2 6" xfId="18198" xr:uid="{FD5B8B72-6564-4993-BC4A-281987E4F2A1}"/>
    <cellStyle name="40% - Ênfase6 10 2 3" xfId="900" xr:uid="{30A1A792-1A43-492B-8DE9-D22AF8562A9A}"/>
    <cellStyle name="40% - Ênfase6 10 2 3 2" xfId="5003" xr:uid="{48F1DAD6-E733-472A-8DB9-F109CA95870A}"/>
    <cellStyle name="40% - Ênfase6 10 2 3 2 2" xfId="13280" xr:uid="{D5468AA6-661F-4785-9FC6-B178419714B5}"/>
    <cellStyle name="40% - Ênfase6 10 2 3 2 2 2" xfId="29760" xr:uid="{00A13B14-A860-4D2D-964F-55E69DD4219A}"/>
    <cellStyle name="40% - Ênfase6 10 2 3 2 3" xfId="21723" xr:uid="{9702A479-BFD1-40D1-B3AB-9C9D4CCAC919}"/>
    <cellStyle name="40% - Ênfase6 10 2 3 3" xfId="7028" xr:uid="{AB6B4E96-9213-486B-857E-8C7BEAE6F7FA}"/>
    <cellStyle name="40% - Ênfase6 10 2 3 3 2" xfId="15305" xr:uid="{95502161-2AA6-4C00-914E-23D4BC9827CC}"/>
    <cellStyle name="40% - Ênfase6 10 2 3 3 2 2" xfId="31760" xr:uid="{AC5D1F40-1E95-4B7F-9612-911850E30309}"/>
    <cellStyle name="40% - Ênfase6 10 2 3 3 3" xfId="23723" xr:uid="{96618D2B-AE30-44D0-ACE1-2BE02EFFC55D}"/>
    <cellStyle name="40% - Ênfase6 10 2 3 4" xfId="2960" xr:uid="{1A501479-2D85-4633-B686-57E626E4ECA0}"/>
    <cellStyle name="40% - Ênfase6 10 2 3 4 2" xfId="11237" xr:uid="{356480C9-F71C-4CBB-9885-4815B7C8663F}"/>
    <cellStyle name="40% - Ênfase6 10 2 3 4 2 2" xfId="27748" xr:uid="{B5861B66-9A21-473B-8C50-44CC1122A658}"/>
    <cellStyle name="40% - Ênfase6 10 2 3 4 3" xfId="19711" xr:uid="{AD7C88C7-BDE4-4A19-9A26-F058B431D503}"/>
    <cellStyle name="40% - Ênfase6 10 2 3 5" xfId="9189" xr:uid="{E53ABF22-EACF-45E8-8BC4-C4F9F37140BE}"/>
    <cellStyle name="40% - Ênfase6 10 2 3 5 2" xfId="25733" xr:uid="{AF903815-2CA0-4E5A-ADFA-A4E609BD4D02}"/>
    <cellStyle name="40% - Ênfase6 10 2 3 6" xfId="17691" xr:uid="{1CE1E202-7F7F-4496-A79A-CE14A814365B}"/>
    <cellStyle name="40% - Ênfase6 10 2 4" xfId="1950" xr:uid="{4D4F9510-46DD-4D7E-A6EF-20BD43403E44}"/>
    <cellStyle name="40% - Ênfase6 10 2 4 2" xfId="6036" xr:uid="{5598B279-0E5F-4C77-9BC0-A58B4DA85BE9}"/>
    <cellStyle name="40% - Ênfase6 10 2 4 2 2" xfId="14313" xr:uid="{6B27E015-A42F-48B1-8FA4-8C5C8672A922}"/>
    <cellStyle name="40% - Ênfase6 10 2 4 2 2 2" xfId="30768" xr:uid="{99E00970-C509-49D2-A904-0E6AE8949CD3}"/>
    <cellStyle name="40% - Ênfase6 10 2 4 2 3" xfId="22731" xr:uid="{84997050-DC29-4F13-8497-80C4CCB4D39E}"/>
    <cellStyle name="40% - Ênfase6 10 2 4 3" xfId="8036" xr:uid="{B1C2D093-0C6B-422B-A4B4-12A903970340}"/>
    <cellStyle name="40% - Ênfase6 10 2 4 3 2" xfId="16313" xr:uid="{6848AA8B-16D0-458C-8FC8-FD24E667AA6E}"/>
    <cellStyle name="40% - Ênfase6 10 2 4 3 2 2" xfId="32768" xr:uid="{2632ACC6-98D4-46F0-AD44-7510326A589D}"/>
    <cellStyle name="40% - Ênfase6 10 2 4 3 3" xfId="24731" xr:uid="{46C44A69-F49E-42CA-9D13-1B514FCEAE3F}"/>
    <cellStyle name="40% - Ênfase6 10 2 4 4" xfId="4003" xr:uid="{3C6A098E-99B8-4F74-BDCC-F927A962B849}"/>
    <cellStyle name="40% - Ênfase6 10 2 4 4 2" xfId="12280" xr:uid="{A8CC95C6-EE55-4279-B207-261D430D2BCD}"/>
    <cellStyle name="40% - Ênfase6 10 2 4 4 2 2" xfId="28765" xr:uid="{552D3A6B-6968-4944-8F23-4C336322F05D}"/>
    <cellStyle name="40% - Ênfase6 10 2 4 4 3" xfId="20728" xr:uid="{A489600F-E8C0-4555-9415-F1386417A178}"/>
    <cellStyle name="40% - Ênfase6 10 2 4 5" xfId="10231" xr:uid="{C82381E8-C723-4F90-8D3D-4A5CADB788CB}"/>
    <cellStyle name="40% - Ênfase6 10 2 4 5 2" xfId="26750" xr:uid="{83FD8F2A-FFED-4FE8-A638-1885DBE5E3A4}"/>
    <cellStyle name="40% - Ênfase6 10 2 4 6" xfId="18712" xr:uid="{505DCE28-E6CD-4E1A-AD4A-52547529DB9C}"/>
    <cellStyle name="40% - Ênfase6 10 2 5" xfId="4499" xr:uid="{42550A4F-E6B5-49D3-94C6-8A891CAA0B77}"/>
    <cellStyle name="40% - Ênfase6 10 2 5 2" xfId="12776" xr:uid="{10848046-D2FB-4729-B892-1743F5F3B9A0}"/>
    <cellStyle name="40% - Ênfase6 10 2 5 2 2" xfId="29261" xr:uid="{C253C1B3-E32D-42A5-B2BA-A719CECCD1E0}"/>
    <cellStyle name="40% - Ênfase6 10 2 5 3" xfId="21224" xr:uid="{215BAAB7-D294-4AC0-872D-E99010461DFF}"/>
    <cellStyle name="40% - Ênfase6 10 2 6" xfId="6530" xr:uid="{AA225122-C531-4F69-8E31-0F187C23B162}"/>
    <cellStyle name="40% - Ênfase6 10 2 6 2" xfId="14807" xr:uid="{06B1A898-736B-4B05-A973-9CC81A6F001B}"/>
    <cellStyle name="40% - Ênfase6 10 2 6 2 2" xfId="31262" xr:uid="{E0B88B05-2F00-43CB-ABAB-927A78854033}"/>
    <cellStyle name="40% - Ênfase6 10 2 6 3" xfId="23225" xr:uid="{C32DF28E-0228-40C7-96F3-27AB8DD2109A}"/>
    <cellStyle name="40% - Ênfase6 10 2 7" xfId="2451" xr:uid="{27F63B9B-8B3D-4911-B220-902AE46F1FDE}"/>
    <cellStyle name="40% - Ênfase6 10 2 7 2" xfId="10728" xr:uid="{C743D12F-408B-47BA-B736-73434F3B4057}"/>
    <cellStyle name="40% - Ênfase6 10 2 7 2 2" xfId="27246" xr:uid="{3866B372-5716-47C0-9290-048EC8A22F5B}"/>
    <cellStyle name="40% - Ênfase6 10 2 7 3" xfId="19209" xr:uid="{7710AE58-5B05-4579-AF7D-E4A2A4238D55}"/>
    <cellStyle name="40% - Ênfase6 10 2 8" xfId="8682" xr:uid="{CAD1067E-A9FD-479E-BFAB-D3039CDF2E27}"/>
    <cellStyle name="40% - Ênfase6 10 2 8 2" xfId="25231" xr:uid="{62AC957F-BAB5-4FDB-BD9C-9F46CBBEC0C2}"/>
    <cellStyle name="40% - Ênfase6 10 2 9" xfId="17181" xr:uid="{E583CD74-1BD2-49D6-AF77-AD6C1D6AF5AE}"/>
    <cellStyle name="40% - Ênfase6 10 3" xfId="1527" xr:uid="{59B032CD-0AB7-4B69-9D90-7C190166AE12}"/>
    <cellStyle name="40% - Ênfase6 10 3 2" xfId="5617" xr:uid="{CDF18EA3-9012-4DC8-9F0C-E4F84E0A476A}"/>
    <cellStyle name="40% - Ênfase6 10 3 2 2" xfId="13894" xr:uid="{B73F3508-109D-4B22-80D7-4653A42A9917}"/>
    <cellStyle name="40% - Ênfase6 10 3 2 2 2" xfId="30372" xr:uid="{48A5D264-0CB1-4DD4-815B-F71534CC14D9}"/>
    <cellStyle name="40% - Ênfase6 10 3 2 3" xfId="22335" xr:uid="{050F3544-0E78-4DAF-925C-B899B797E068}"/>
    <cellStyle name="40% - Ênfase6 10 3 3" xfId="7640" xr:uid="{BF881C85-CD3F-4F00-BE23-90DBC44EF1BB}"/>
    <cellStyle name="40% - Ênfase6 10 3 3 2" xfId="15917" xr:uid="{02832586-64E6-45B0-A75A-82BA7B44A142}"/>
    <cellStyle name="40% - Ênfase6 10 3 3 2 2" xfId="32372" xr:uid="{68EA80FA-18C8-454B-B8E9-208DB251C24B}"/>
    <cellStyle name="40% - Ênfase6 10 3 3 3" xfId="24335" xr:uid="{B0F29820-BA42-4C60-AC68-13297EB3E77D}"/>
    <cellStyle name="40% - Ênfase6 10 3 4" xfId="3583" xr:uid="{D371FCAA-ADD4-43E3-921C-737A9410A8B7}"/>
    <cellStyle name="40% - Ênfase6 10 3 4 2" xfId="11860" xr:uid="{5489F5B6-63EA-49B1-AD6C-E1DE038D04FA}"/>
    <cellStyle name="40% - Ênfase6 10 3 4 2 2" xfId="28368" xr:uid="{735939A2-7BC6-4F80-BAB3-6FED2F7A24E9}"/>
    <cellStyle name="40% - Ênfase6 10 3 4 3" xfId="20331" xr:uid="{F3B7396F-E470-4211-BEE9-0FED6FA99D99}"/>
    <cellStyle name="40% - Ênfase6 10 3 5" xfId="9811" xr:uid="{D42AE0FD-82D0-49CE-AF67-0294F2AAADB6}"/>
    <cellStyle name="40% - Ênfase6 10 3 5 2" xfId="26353" xr:uid="{8E5A1826-6F0A-4ECB-93FE-B2DEBF9AAB91}"/>
    <cellStyle name="40% - Ênfase6 10 3 6" xfId="18314" xr:uid="{E2A4E3C3-FE5B-4713-9BE1-E5E162032D17}"/>
    <cellStyle name="40% - Ênfase6 10 4" xfId="1016" xr:uid="{588687AF-09A1-433C-AAC3-D1FD1F2ED287}"/>
    <cellStyle name="40% - Ênfase6 10 4 2" xfId="5119" xr:uid="{8A7A9ADF-3994-4364-ADB6-7FD9526E84FA}"/>
    <cellStyle name="40% - Ênfase6 10 4 2 2" xfId="13396" xr:uid="{F4EC071A-CBB7-481E-B488-FD15082A620A}"/>
    <cellStyle name="40% - Ênfase6 10 4 2 2 2" xfId="29876" xr:uid="{E83967DA-C33D-4428-A922-3E412C1FFE21}"/>
    <cellStyle name="40% - Ênfase6 10 4 2 3" xfId="21839" xr:uid="{30A1207E-694C-4C5D-A479-787D5FCE9516}"/>
    <cellStyle name="40% - Ênfase6 10 4 3" xfId="7144" xr:uid="{7DBDBCFC-DE96-4614-A1A5-BF3184381BEC}"/>
    <cellStyle name="40% - Ênfase6 10 4 3 2" xfId="15421" xr:uid="{3466EBF3-4080-4396-B81F-C8E1D3680CB4}"/>
    <cellStyle name="40% - Ênfase6 10 4 3 2 2" xfId="31876" xr:uid="{2BCD2A42-708A-434B-9B0E-B1E38752BD66}"/>
    <cellStyle name="40% - Ênfase6 10 4 3 3" xfId="23839" xr:uid="{76BA5DE8-A046-498C-9E37-11420098A8F4}"/>
    <cellStyle name="40% - Ênfase6 10 4 4" xfId="3076" xr:uid="{E12D9025-C487-4987-B460-6C98C4F2ED4D}"/>
    <cellStyle name="40% - Ênfase6 10 4 4 2" xfId="11353" xr:uid="{8A5BA6B6-86C7-4C6F-BEC3-C8A5D432BEC6}"/>
    <cellStyle name="40% - Ênfase6 10 4 4 2 2" xfId="27864" xr:uid="{80018AFC-8B58-4F6D-9F64-B7E94215D3B1}"/>
    <cellStyle name="40% - Ênfase6 10 4 4 3" xfId="19827" xr:uid="{0B50905F-312E-4A07-9376-B4A7C6DF7937}"/>
    <cellStyle name="40% - Ênfase6 10 4 5" xfId="9305" xr:uid="{12FFF1CA-8151-41C2-901B-88A119C1D115}"/>
    <cellStyle name="40% - Ênfase6 10 4 5 2" xfId="25849" xr:uid="{0E2D2A73-7DC0-4701-A6E1-249EAF764418}"/>
    <cellStyle name="40% - Ênfase6 10 4 6" xfId="17807" xr:uid="{6357C691-C43D-4A1E-AE71-F5C02BCD8731}"/>
    <cellStyle name="40% - Ênfase6 10 5" xfId="2066" xr:uid="{556B0ACC-A0C9-4B88-93BB-BA8D696B1329}"/>
    <cellStyle name="40% - Ênfase6 10 5 2" xfId="6152" xr:uid="{A82FD7F0-1B28-4AA7-B765-A8E39D0830D3}"/>
    <cellStyle name="40% - Ênfase6 10 5 2 2" xfId="14429" xr:uid="{CDEE0A5F-9AC5-4ED8-9F25-E5A20A7625A3}"/>
    <cellStyle name="40% - Ênfase6 10 5 2 2 2" xfId="30884" xr:uid="{D3FA6783-E254-44A2-808C-84141899BDD4}"/>
    <cellStyle name="40% - Ênfase6 10 5 2 3" xfId="22847" xr:uid="{ED2E3F21-B628-425A-9A28-736E4162C826}"/>
    <cellStyle name="40% - Ênfase6 10 5 3" xfId="8152" xr:uid="{9F13343D-D6ED-421E-A73C-35363BD6D1D8}"/>
    <cellStyle name="40% - Ênfase6 10 5 3 2" xfId="16429" xr:uid="{9D7F8BC5-D608-4E00-AFA4-CCD20CDA1E60}"/>
    <cellStyle name="40% - Ênfase6 10 5 3 2 2" xfId="32884" xr:uid="{02AC467D-A496-4570-86F4-F5CDB115BAA1}"/>
    <cellStyle name="40% - Ênfase6 10 5 3 3" xfId="24847" xr:uid="{74ABB587-F03C-46E0-A212-AECD2AC144A8}"/>
    <cellStyle name="40% - Ênfase6 10 5 4" xfId="4119" xr:uid="{39350F58-4337-4FBF-B877-CEF7D51E1EE9}"/>
    <cellStyle name="40% - Ênfase6 10 5 4 2" xfId="12396" xr:uid="{09C93C5B-FE6D-4EC5-B269-A32909C4EBBF}"/>
    <cellStyle name="40% - Ênfase6 10 5 4 2 2" xfId="28881" xr:uid="{FB8D03B2-9AD2-4AE0-AE24-B7FD97F2C83C}"/>
    <cellStyle name="40% - Ênfase6 10 5 4 3" xfId="20844" xr:uid="{17BFC895-92BB-429B-B633-272C8358020C}"/>
    <cellStyle name="40% - Ênfase6 10 5 5" xfId="10347" xr:uid="{26C881D3-603D-43B4-AAE5-13D43F55947E}"/>
    <cellStyle name="40% - Ênfase6 10 5 5 2" xfId="26866" xr:uid="{6EB203BC-7B1D-418D-95F2-321AC6EB06F9}"/>
    <cellStyle name="40% - Ênfase6 10 5 6" xfId="18828" xr:uid="{58322601-86CA-4C40-868F-8CE0AF1DB367}"/>
    <cellStyle name="40% - Ênfase6 10 6" xfId="4617" xr:uid="{21088D78-961D-4BFF-9C9D-DAD65EB56E4E}"/>
    <cellStyle name="40% - Ênfase6 10 6 2" xfId="12894" xr:uid="{8318551B-0984-4662-9444-6C2378B74C5F}"/>
    <cellStyle name="40% - Ênfase6 10 6 2 2" xfId="29377" xr:uid="{8900F2E4-87E3-4A23-83E5-3041E2F89442}"/>
    <cellStyle name="40% - Ênfase6 10 6 3" xfId="21340" xr:uid="{3012B0CC-B102-43DC-8CFB-1C18B0F1BAA7}"/>
    <cellStyle name="40% - Ênfase6 10 7" xfId="6646" xr:uid="{2C9E922B-00BC-4D92-8035-0542FEECC30A}"/>
    <cellStyle name="40% - Ênfase6 10 7 2" xfId="14923" xr:uid="{AE8E085F-1717-4378-8894-EEC5965D598E}"/>
    <cellStyle name="40% - Ênfase6 10 7 2 2" xfId="31378" xr:uid="{405D4D77-8E6B-4531-BC4E-99DAA7DFD20D}"/>
    <cellStyle name="40% - Ênfase6 10 7 3" xfId="23341" xr:uid="{8EB8F2D6-F151-4BB7-B3A8-E5C2519EE040}"/>
    <cellStyle name="40% - Ênfase6 10 8" xfId="2570" xr:uid="{8EE7AF6B-F0AF-4FD7-A043-3A1B105B76C5}"/>
    <cellStyle name="40% - Ênfase6 10 8 2" xfId="10847" xr:uid="{AAA531F9-B64D-4059-A442-9285BE979992}"/>
    <cellStyle name="40% - Ênfase6 10 8 2 2" xfId="27362" xr:uid="{02935B9D-39CE-4F00-9ACF-12BC9917D98A}"/>
    <cellStyle name="40% - Ênfase6 10 8 3" xfId="19325" xr:uid="{CBB27344-354A-45EB-A4C1-B78B9C09A71E}"/>
    <cellStyle name="40% - Ênfase6 10 9" xfId="8800" xr:uid="{0AAFB114-8B03-47BF-9475-87A7E26CE288}"/>
    <cellStyle name="40% - Ênfase6 10 9 2" xfId="25347" xr:uid="{6F5F7573-960D-4DEA-9582-8B2FA2B62C72}"/>
    <cellStyle name="40% - Ênfase6 11" xfId="461" xr:uid="{354516E9-D830-4E95-8454-088A4F6C5940}"/>
    <cellStyle name="40% - Ênfase6 11 2" xfId="1528" xr:uid="{A8B0696A-824A-4EB9-82A3-6C403C0AE65D}"/>
    <cellStyle name="40% - Ênfase6 11 2 2" xfId="5618" xr:uid="{AD7998F6-7C34-4D05-B8B2-FB619F47327C}"/>
    <cellStyle name="40% - Ênfase6 11 2 2 2" xfId="13895" xr:uid="{AE423FE2-FBB7-49D4-8903-56FD0BDF2267}"/>
    <cellStyle name="40% - Ênfase6 11 2 2 2 2" xfId="30373" xr:uid="{B72A9869-C42E-4021-853B-4622545E1B0A}"/>
    <cellStyle name="40% - Ênfase6 11 2 2 3" xfId="22336" xr:uid="{BC5CCC73-1BE8-4D02-B2DF-5A3B643714CA}"/>
    <cellStyle name="40% - Ênfase6 11 2 3" xfId="7641" xr:uid="{C48B1848-4F7E-4DF4-B3F5-499CD8F3D28D}"/>
    <cellStyle name="40% - Ênfase6 11 2 3 2" xfId="15918" xr:uid="{830F0F7E-83EB-4371-86F1-9CDE0878644F}"/>
    <cellStyle name="40% - Ênfase6 11 2 3 2 2" xfId="32373" xr:uid="{9AC3ECBD-D165-4B01-942C-2ABABE56195E}"/>
    <cellStyle name="40% - Ênfase6 11 2 3 3" xfId="24336" xr:uid="{C90355DC-F7EB-4F26-9D82-CEFF003EE2B2}"/>
    <cellStyle name="40% - Ênfase6 11 2 4" xfId="3584" xr:uid="{33D3A752-FCFC-425E-9AFB-A4D727313E33}"/>
    <cellStyle name="40% - Ênfase6 11 2 4 2" xfId="11861" xr:uid="{1EA2C002-2209-4138-B8CC-98196B1757C4}"/>
    <cellStyle name="40% - Ênfase6 11 2 4 2 2" xfId="28369" xr:uid="{B7A2DE32-08FB-4876-A665-6806606532CA}"/>
    <cellStyle name="40% - Ênfase6 11 2 4 3" xfId="20332" xr:uid="{B56989A8-6541-4A93-8CFF-D245BB7218F0}"/>
    <cellStyle name="40% - Ênfase6 11 2 5" xfId="9812" xr:uid="{DE5324B9-3212-47C6-8D57-87A97D31F59B}"/>
    <cellStyle name="40% - Ênfase6 11 2 5 2" xfId="26354" xr:uid="{8BA6B68A-DE38-414B-B0B4-ED9FC86143D2}"/>
    <cellStyle name="40% - Ênfase6 11 2 6" xfId="18315" xr:uid="{7F34DE39-D05B-4A64-84B5-8A21B91558F3}"/>
    <cellStyle name="40% - Ênfase6 11 3" xfId="1017" xr:uid="{91C78EBB-0580-4AAC-A253-73470EC15D36}"/>
    <cellStyle name="40% - Ênfase6 11 3 2" xfId="5120" xr:uid="{11EBFF0C-8382-47CF-B8DC-424540EDAC45}"/>
    <cellStyle name="40% - Ênfase6 11 3 2 2" xfId="13397" xr:uid="{26FCA2BF-D49E-4F35-9687-0BF7B720BA4E}"/>
    <cellStyle name="40% - Ênfase6 11 3 2 2 2" xfId="29877" xr:uid="{D3458C37-0672-4B9D-B723-54AA28F25DF1}"/>
    <cellStyle name="40% - Ênfase6 11 3 2 3" xfId="21840" xr:uid="{DB1B8158-0686-40C9-A919-7488D0FC9AE8}"/>
    <cellStyle name="40% - Ênfase6 11 3 3" xfId="7145" xr:uid="{5CD52261-DBCF-49F6-A0FB-F1667FE1FF9E}"/>
    <cellStyle name="40% - Ênfase6 11 3 3 2" xfId="15422" xr:uid="{88C85579-8682-4831-B150-279E0F551D81}"/>
    <cellStyle name="40% - Ênfase6 11 3 3 2 2" xfId="31877" xr:uid="{8C1AC99A-3A49-4834-A44F-F6B0D05273A2}"/>
    <cellStyle name="40% - Ênfase6 11 3 3 3" xfId="23840" xr:uid="{DF7747FD-0068-47AE-96BD-6933CA5B05E6}"/>
    <cellStyle name="40% - Ênfase6 11 3 4" xfId="3077" xr:uid="{793DAA2E-D3AF-4A47-9260-1207AC3188BC}"/>
    <cellStyle name="40% - Ênfase6 11 3 4 2" xfId="11354" xr:uid="{BD8ECB43-83CA-4CCE-B764-EEAAF20C4BE5}"/>
    <cellStyle name="40% - Ênfase6 11 3 4 2 2" xfId="27865" xr:uid="{359E2CE0-3805-4FB4-8D56-432D68DD73FC}"/>
    <cellStyle name="40% - Ênfase6 11 3 4 3" xfId="19828" xr:uid="{D7C08FBD-B64A-4449-A405-D875738D5C56}"/>
    <cellStyle name="40% - Ênfase6 11 3 5" xfId="9306" xr:uid="{7E50279C-B8BB-40F0-BE32-8528A3EDE90C}"/>
    <cellStyle name="40% - Ênfase6 11 3 5 2" xfId="25850" xr:uid="{DD43786A-BF12-47BE-A211-85505E770557}"/>
    <cellStyle name="40% - Ênfase6 11 3 6" xfId="17808" xr:uid="{FA525426-7193-4F95-B08A-5B0BEF338C69}"/>
    <cellStyle name="40% - Ênfase6 11 4" xfId="2067" xr:uid="{EC3B254F-D8FC-4203-92E5-44210CCA2DE6}"/>
    <cellStyle name="40% - Ênfase6 11 4 2" xfId="6153" xr:uid="{501D57FC-93FF-499F-BF0F-6B5F9AF17287}"/>
    <cellStyle name="40% - Ênfase6 11 4 2 2" xfId="14430" xr:uid="{D1DCFE4A-6D6C-4F8C-9246-4ADB5C1AE59F}"/>
    <cellStyle name="40% - Ênfase6 11 4 2 2 2" xfId="30885" xr:uid="{F94D532B-36F4-4CDF-842B-BD2C7CA505ED}"/>
    <cellStyle name="40% - Ênfase6 11 4 2 3" xfId="22848" xr:uid="{2F5F1244-4B83-4842-8162-9A3F05379071}"/>
    <cellStyle name="40% - Ênfase6 11 4 3" xfId="8153" xr:uid="{7599B07B-1D24-4966-97D1-523B32A2EAE7}"/>
    <cellStyle name="40% - Ênfase6 11 4 3 2" xfId="16430" xr:uid="{C5741444-EF0B-46F5-9814-51526B5DDD5A}"/>
    <cellStyle name="40% - Ênfase6 11 4 3 2 2" xfId="32885" xr:uid="{8FDF540C-1708-4B9A-8C4C-462B340D95CA}"/>
    <cellStyle name="40% - Ênfase6 11 4 3 3" xfId="24848" xr:uid="{8ECC6ABC-44B0-425B-9370-7AF8C1BBBE5B}"/>
    <cellStyle name="40% - Ênfase6 11 4 4" xfId="4120" xr:uid="{CFB7A526-7AF2-4B43-B871-4BAFCF99FDE1}"/>
    <cellStyle name="40% - Ênfase6 11 4 4 2" xfId="12397" xr:uid="{C8B9B712-2F38-4631-B692-6959067A4F69}"/>
    <cellStyle name="40% - Ênfase6 11 4 4 2 2" xfId="28882" xr:uid="{ED983D5B-095E-47D9-80A1-195F7C4B8CB9}"/>
    <cellStyle name="40% - Ênfase6 11 4 4 3" xfId="20845" xr:uid="{D2A8AF45-2C3C-4B38-A2F8-D4446C79CDB4}"/>
    <cellStyle name="40% - Ênfase6 11 4 5" xfId="10348" xr:uid="{FED952E5-EDDA-4EB3-8C51-536162C6AB61}"/>
    <cellStyle name="40% - Ênfase6 11 4 5 2" xfId="26867" xr:uid="{50C99037-C646-4A74-B299-2226A6741557}"/>
    <cellStyle name="40% - Ênfase6 11 4 6" xfId="18829" xr:uid="{39CEA00E-CEDD-428E-91B5-B44A638B5F4E}"/>
    <cellStyle name="40% - Ênfase6 11 5" xfId="4618" xr:uid="{A789B162-4F2B-4526-B1A7-8167A641E1CB}"/>
    <cellStyle name="40% - Ênfase6 11 5 2" xfId="12895" xr:uid="{40A5A56F-EDE1-4798-88EA-9167428F8A61}"/>
    <cellStyle name="40% - Ênfase6 11 5 2 2" xfId="29378" xr:uid="{1B49F101-7BE5-4303-A2A5-6FDD313DFBD3}"/>
    <cellStyle name="40% - Ênfase6 11 5 3" xfId="21341" xr:uid="{677C0447-6D38-464E-ACB4-33FE0D48D0A5}"/>
    <cellStyle name="40% - Ênfase6 11 6" xfId="6647" xr:uid="{AE3A18BE-C9CE-47A6-BDFA-5DF9D1FFE81D}"/>
    <cellStyle name="40% - Ênfase6 11 6 2" xfId="14924" xr:uid="{264CF3C3-D47B-4119-BF41-8E782CB6D9B1}"/>
    <cellStyle name="40% - Ênfase6 11 6 2 2" xfId="31379" xr:uid="{DE4CA3DA-9863-4A67-964F-758553A2A873}"/>
    <cellStyle name="40% - Ênfase6 11 6 3" xfId="23342" xr:uid="{691B11CC-D4FF-457B-B491-BE0553311B9F}"/>
    <cellStyle name="40% - Ênfase6 11 7" xfId="2571" xr:uid="{F76EFD0F-A4FD-4D77-A0A0-759AA6DD6A56}"/>
    <cellStyle name="40% - Ênfase6 11 7 2" xfId="10848" xr:uid="{1CA8E42B-6B1C-4EF2-A87C-EFE0344074F6}"/>
    <cellStyle name="40% - Ênfase6 11 7 2 2" xfId="27363" xr:uid="{0D524C4D-730D-4BA1-87C3-62214C6EB1D8}"/>
    <cellStyle name="40% - Ênfase6 11 7 3" xfId="19326" xr:uid="{4A830D08-309B-455F-88BB-BD296CB4A804}"/>
    <cellStyle name="40% - Ênfase6 11 8" xfId="8801" xr:uid="{C6309580-BA20-4F11-8A18-B4CA6EA7F6EF}"/>
    <cellStyle name="40% - Ênfase6 11 8 2" xfId="25348" xr:uid="{D711E467-FA6E-404A-8855-721EB8FE1D91}"/>
    <cellStyle name="40% - Ênfase6 11 9" xfId="17298" xr:uid="{B079277E-DB20-4BDB-8438-0F544FD5881F}"/>
    <cellStyle name="40% - Ênfase6 12" xfId="462" xr:uid="{A4B435ED-6906-470E-970F-AEF43569177F}"/>
    <cellStyle name="40% - Ênfase6 12 2" xfId="1529" xr:uid="{C10AC004-04E5-4A4D-B565-C44DB43C4FCB}"/>
    <cellStyle name="40% - Ênfase6 12 2 2" xfId="5619" xr:uid="{BFAEE0F1-C06E-424E-840B-8FAE10760710}"/>
    <cellStyle name="40% - Ênfase6 12 2 2 2" xfId="13896" xr:uid="{C0F688A4-984F-4F8A-908E-BB5DBE38BA5A}"/>
    <cellStyle name="40% - Ênfase6 12 2 2 2 2" xfId="30374" xr:uid="{882ED152-036C-40C6-B558-32E5CA5CA566}"/>
    <cellStyle name="40% - Ênfase6 12 2 2 3" xfId="22337" xr:uid="{4C27BD01-24A0-44DF-9304-36019CF332D9}"/>
    <cellStyle name="40% - Ênfase6 12 2 3" xfId="7642" xr:uid="{CB09FA98-E9F0-49BE-8434-F6DF8C2B5940}"/>
    <cellStyle name="40% - Ênfase6 12 2 3 2" xfId="15919" xr:uid="{DBCD8551-34A9-4A73-B829-81F2FD7CBFD6}"/>
    <cellStyle name="40% - Ênfase6 12 2 3 2 2" xfId="32374" xr:uid="{E4EDC4AC-F2F6-46E8-806A-959777315628}"/>
    <cellStyle name="40% - Ênfase6 12 2 3 3" xfId="24337" xr:uid="{B8A632B4-9F8E-4B86-B8FD-B7A25F94CE57}"/>
    <cellStyle name="40% - Ênfase6 12 2 4" xfId="3585" xr:uid="{024F1D55-7F59-4B51-A2D1-80954342781E}"/>
    <cellStyle name="40% - Ênfase6 12 2 4 2" xfId="11862" xr:uid="{0875C4D9-724B-46B9-92C0-7B50AA7CD2A9}"/>
    <cellStyle name="40% - Ênfase6 12 2 4 2 2" xfId="28370" xr:uid="{9D8DB85A-563E-4903-85ED-29C8104018A9}"/>
    <cellStyle name="40% - Ênfase6 12 2 4 3" xfId="20333" xr:uid="{44F16534-2665-4247-8F72-394016C5A1CE}"/>
    <cellStyle name="40% - Ênfase6 12 2 5" xfId="9813" xr:uid="{8BBBD209-1581-4E70-82A2-96427FCE5145}"/>
    <cellStyle name="40% - Ênfase6 12 2 5 2" xfId="26355" xr:uid="{B865A437-5680-4D44-90EC-E4783206278C}"/>
    <cellStyle name="40% - Ênfase6 12 2 6" xfId="18316" xr:uid="{F6279C58-FAEB-4BFC-B280-1CEFA8E51781}"/>
    <cellStyle name="40% - Ênfase6 12 3" xfId="1018" xr:uid="{1BEC0A6E-6065-461D-BDA2-E3836FF9F392}"/>
    <cellStyle name="40% - Ênfase6 12 3 2" xfId="5121" xr:uid="{890D038B-C8D4-4A67-904D-0C848055D407}"/>
    <cellStyle name="40% - Ênfase6 12 3 2 2" xfId="13398" xr:uid="{14F489BA-C331-4E60-ACF3-DE5A63D7A47D}"/>
    <cellStyle name="40% - Ênfase6 12 3 2 2 2" xfId="29878" xr:uid="{4C93F245-D3BB-4E3C-AFE7-78093DEF895F}"/>
    <cellStyle name="40% - Ênfase6 12 3 2 3" xfId="21841" xr:uid="{B0D540A4-7BDD-42CB-B9E1-7E4D7FB55871}"/>
    <cellStyle name="40% - Ênfase6 12 3 3" xfId="7146" xr:uid="{A29B7054-9470-408B-A58B-D5CE2332F549}"/>
    <cellStyle name="40% - Ênfase6 12 3 3 2" xfId="15423" xr:uid="{79BFEE8A-8429-4708-B592-1932BAAD7BCD}"/>
    <cellStyle name="40% - Ênfase6 12 3 3 2 2" xfId="31878" xr:uid="{DA34A4FD-39FB-46BD-81DC-4DE7F36755F0}"/>
    <cellStyle name="40% - Ênfase6 12 3 3 3" xfId="23841" xr:uid="{0A3DDA82-A930-43CA-A289-2E3D5621EF82}"/>
    <cellStyle name="40% - Ênfase6 12 3 4" xfId="3078" xr:uid="{C49AD31E-3EB9-4068-BEA6-F3D1D90AC1E4}"/>
    <cellStyle name="40% - Ênfase6 12 3 4 2" xfId="11355" xr:uid="{3249D010-5CD5-43FA-BA16-90C19AF1B16D}"/>
    <cellStyle name="40% - Ênfase6 12 3 4 2 2" xfId="27866" xr:uid="{7904E95D-FB68-4135-9CAE-990BE7332021}"/>
    <cellStyle name="40% - Ênfase6 12 3 4 3" xfId="19829" xr:uid="{BF41BAB0-3EC5-44EC-BA9D-497025400E27}"/>
    <cellStyle name="40% - Ênfase6 12 3 5" xfId="9307" xr:uid="{6CB15965-30FF-4A09-A24A-E6619C41A4CD}"/>
    <cellStyle name="40% - Ênfase6 12 3 5 2" xfId="25851" xr:uid="{342E001F-F056-42DB-81C1-CBB506245737}"/>
    <cellStyle name="40% - Ênfase6 12 3 6" xfId="17809" xr:uid="{268FCB9C-8BFA-44C6-AE9F-A48E11F39615}"/>
    <cellStyle name="40% - Ênfase6 12 4" xfId="2068" xr:uid="{BA13E4F6-A883-44FC-A3F1-A733492D4F9F}"/>
    <cellStyle name="40% - Ênfase6 12 4 2" xfId="6154" xr:uid="{144F1CAE-F430-41A3-B6ED-E7AC4C09E7AA}"/>
    <cellStyle name="40% - Ênfase6 12 4 2 2" xfId="14431" xr:uid="{6BCE011C-8220-4A15-A963-B2F1B9C98C9D}"/>
    <cellStyle name="40% - Ênfase6 12 4 2 2 2" xfId="30886" xr:uid="{1A095BD4-4DD8-48AF-9293-4E7C6B63108B}"/>
    <cellStyle name="40% - Ênfase6 12 4 2 3" xfId="22849" xr:uid="{7444B8C5-8F4C-4C50-9822-19DE43C86786}"/>
    <cellStyle name="40% - Ênfase6 12 4 3" xfId="8154" xr:uid="{C514EFEC-4E6B-4727-B01A-AEBE35713619}"/>
    <cellStyle name="40% - Ênfase6 12 4 3 2" xfId="16431" xr:uid="{017F9AB2-40C6-4167-BC53-7138608219A5}"/>
    <cellStyle name="40% - Ênfase6 12 4 3 2 2" xfId="32886" xr:uid="{5C253DC4-F7BF-46A0-9872-491A9CB13115}"/>
    <cellStyle name="40% - Ênfase6 12 4 3 3" xfId="24849" xr:uid="{698AF81E-8772-49CB-B6AB-BFA2DABBDED3}"/>
    <cellStyle name="40% - Ênfase6 12 4 4" xfId="4121" xr:uid="{9949FD53-A9F1-4682-959D-F6790ADE642D}"/>
    <cellStyle name="40% - Ênfase6 12 4 4 2" xfId="12398" xr:uid="{E8C0CDF4-A73D-48F2-8853-946AC4D4E9BB}"/>
    <cellStyle name="40% - Ênfase6 12 4 4 2 2" xfId="28883" xr:uid="{5891D844-9C42-46FE-A4BA-2C25CD3AFA17}"/>
    <cellStyle name="40% - Ênfase6 12 4 4 3" xfId="20846" xr:uid="{AA455A8D-90D2-4A7C-B9DB-CBBE34FAD78E}"/>
    <cellStyle name="40% - Ênfase6 12 4 5" xfId="10349" xr:uid="{77519362-1EB6-4AD0-B7A1-100886783579}"/>
    <cellStyle name="40% - Ênfase6 12 4 5 2" xfId="26868" xr:uid="{2D9D0F51-B261-4937-9C7A-65DBCB50A76B}"/>
    <cellStyle name="40% - Ênfase6 12 4 6" xfId="18830" xr:uid="{5ED59410-1A20-4E72-BAB8-8300464B6BAF}"/>
    <cellStyle name="40% - Ênfase6 12 5" xfId="4619" xr:uid="{ED6BDE71-6398-44AC-895C-65EA256D4355}"/>
    <cellStyle name="40% - Ênfase6 12 5 2" xfId="12896" xr:uid="{A6610CB5-E5D8-4FD0-9FEA-2474EB6AF885}"/>
    <cellStyle name="40% - Ênfase6 12 5 2 2" xfId="29379" xr:uid="{3344EABF-94C0-44C5-BFF6-A8C80168F6D3}"/>
    <cellStyle name="40% - Ênfase6 12 5 3" xfId="21342" xr:uid="{E23B32D4-7E0E-4C2C-86AF-D2187ED87DD5}"/>
    <cellStyle name="40% - Ênfase6 12 6" xfId="6648" xr:uid="{F791ED58-3093-448B-BF37-E0E627EFF386}"/>
    <cellStyle name="40% - Ênfase6 12 6 2" xfId="14925" xr:uid="{03D011E5-37C9-4612-BEF9-492D415C6371}"/>
    <cellStyle name="40% - Ênfase6 12 6 2 2" xfId="31380" xr:uid="{DCA01BEE-6083-4F3F-AAF3-C347AC28381A}"/>
    <cellStyle name="40% - Ênfase6 12 6 3" xfId="23343" xr:uid="{F2556FE2-D434-4B25-A126-5E4847E68247}"/>
    <cellStyle name="40% - Ênfase6 12 7" xfId="2572" xr:uid="{626A7D56-340B-4A6C-B36D-9D983F809FBF}"/>
    <cellStyle name="40% - Ênfase6 12 7 2" xfId="10849" xr:uid="{F1F65065-1FC1-405C-AB16-458A49653CFA}"/>
    <cellStyle name="40% - Ênfase6 12 7 2 2" xfId="27364" xr:uid="{AF3FF033-547B-4B46-8F2C-5A2F9B6C7D0D}"/>
    <cellStyle name="40% - Ênfase6 12 7 3" xfId="19327" xr:uid="{078F461D-EC8F-4DD9-A8A7-3B518FE99EA2}"/>
    <cellStyle name="40% - Ênfase6 12 8" xfId="8802" xr:uid="{D103165D-46F6-475D-B078-52557545F594}"/>
    <cellStyle name="40% - Ênfase6 12 8 2" xfId="25349" xr:uid="{896E4DAD-85F1-40DB-9DA7-C53E9302C238}"/>
    <cellStyle name="40% - Ênfase6 12 9" xfId="17299" xr:uid="{BCF5260A-152C-4A87-B400-F100BF0D451F}"/>
    <cellStyle name="40% - Ênfase6 13" xfId="463" xr:uid="{11801CB2-C3F1-4F28-B006-50E7DA56490A}"/>
    <cellStyle name="40% - Ênfase6 13 2" xfId="1530" xr:uid="{4C541F8A-3D55-4722-9867-7518161157EC}"/>
    <cellStyle name="40% - Ênfase6 13 2 2" xfId="5620" xr:uid="{23A361F5-A41D-431E-95C3-9F30A5F413F4}"/>
    <cellStyle name="40% - Ênfase6 13 2 2 2" xfId="13897" xr:uid="{48783111-5518-4341-9DD2-29E9B38DEE75}"/>
    <cellStyle name="40% - Ênfase6 13 2 2 2 2" xfId="30375" xr:uid="{6A354553-D201-41EA-AC32-784D33CE1F73}"/>
    <cellStyle name="40% - Ênfase6 13 2 2 3" xfId="22338" xr:uid="{A0D4A359-CC25-4DE7-AB4B-1E3EA79301D4}"/>
    <cellStyle name="40% - Ênfase6 13 2 3" xfId="7643" xr:uid="{785E3EB4-3510-4FCF-8E3C-4333732D7023}"/>
    <cellStyle name="40% - Ênfase6 13 2 3 2" xfId="15920" xr:uid="{0917E05C-1B5C-4971-AB33-7F567CCD4C3A}"/>
    <cellStyle name="40% - Ênfase6 13 2 3 2 2" xfId="32375" xr:uid="{6C0AA8D5-63B3-44FD-92DE-096662F14FF2}"/>
    <cellStyle name="40% - Ênfase6 13 2 3 3" xfId="24338" xr:uid="{C84F90DC-9665-48D7-83D7-25AEB763D97D}"/>
    <cellStyle name="40% - Ênfase6 13 2 4" xfId="3586" xr:uid="{698423E9-1A4B-41B1-A65F-EB587A1B0BE5}"/>
    <cellStyle name="40% - Ênfase6 13 2 4 2" xfId="11863" xr:uid="{375E3FE9-99DA-45F0-BBEB-393094E3B08B}"/>
    <cellStyle name="40% - Ênfase6 13 2 4 2 2" xfId="28371" xr:uid="{E39A9A17-ED5B-496A-A399-1F4F98D054C3}"/>
    <cellStyle name="40% - Ênfase6 13 2 4 3" xfId="20334" xr:uid="{60C482AA-395E-49BA-91BF-AF2D02514EC2}"/>
    <cellStyle name="40% - Ênfase6 13 2 5" xfId="9814" xr:uid="{1A3B626F-F810-40EB-B892-F2F7CBD19988}"/>
    <cellStyle name="40% - Ênfase6 13 2 5 2" xfId="26356" xr:uid="{6507A73D-8CDA-4BD5-91D2-6E88B66BD667}"/>
    <cellStyle name="40% - Ênfase6 13 2 6" xfId="18317" xr:uid="{5FD82883-52F3-4BE5-8808-8A03A11921D9}"/>
    <cellStyle name="40% - Ênfase6 13 3" xfId="1019" xr:uid="{9F96CD3E-BA38-4E5F-AD59-87E811BA8B32}"/>
    <cellStyle name="40% - Ênfase6 13 3 2" xfId="5122" xr:uid="{F4DA0043-814C-4A86-8A82-38B80A5640D6}"/>
    <cellStyle name="40% - Ênfase6 13 3 2 2" xfId="13399" xr:uid="{D09D98FD-BFA9-472E-8447-17EB15B0F713}"/>
    <cellStyle name="40% - Ênfase6 13 3 2 2 2" xfId="29879" xr:uid="{DEA00E91-534D-4792-8998-6E0383173E83}"/>
    <cellStyle name="40% - Ênfase6 13 3 2 3" xfId="21842" xr:uid="{6DD6646B-4464-436B-907E-056F9920AA83}"/>
    <cellStyle name="40% - Ênfase6 13 3 3" xfId="7147" xr:uid="{06F43612-E269-49B8-96C6-C24E355953C6}"/>
    <cellStyle name="40% - Ênfase6 13 3 3 2" xfId="15424" xr:uid="{CDE96815-3880-4373-9CD1-BD873D7B9625}"/>
    <cellStyle name="40% - Ênfase6 13 3 3 2 2" xfId="31879" xr:uid="{76098355-138E-4465-A966-6A937B32B6EE}"/>
    <cellStyle name="40% - Ênfase6 13 3 3 3" xfId="23842" xr:uid="{3032CCAA-658B-47FD-9C04-399BA52950CA}"/>
    <cellStyle name="40% - Ênfase6 13 3 4" xfId="3079" xr:uid="{34E3DE32-01F5-4179-A8E6-208A48D8285C}"/>
    <cellStyle name="40% - Ênfase6 13 3 4 2" xfId="11356" xr:uid="{7A2C3AE2-61DF-4365-B02E-886367DFDCA5}"/>
    <cellStyle name="40% - Ênfase6 13 3 4 2 2" xfId="27867" xr:uid="{25F89EF7-BE81-43C8-811A-3CBABED4FC69}"/>
    <cellStyle name="40% - Ênfase6 13 3 4 3" xfId="19830" xr:uid="{4CAD3CCF-4DD5-4CE2-9387-4E35FDB79C29}"/>
    <cellStyle name="40% - Ênfase6 13 3 5" xfId="9308" xr:uid="{2167B476-6B3D-4C27-A191-12B4FD239FED}"/>
    <cellStyle name="40% - Ênfase6 13 3 5 2" xfId="25852" xr:uid="{9A3F5D12-E842-4FE2-9FB5-D9383A737557}"/>
    <cellStyle name="40% - Ênfase6 13 3 6" xfId="17810" xr:uid="{5762D250-D82F-43CB-AFFC-87A62AD261F3}"/>
    <cellStyle name="40% - Ênfase6 13 4" xfId="2069" xr:uid="{D68C5D71-FA80-45A7-8BA3-68DC03DDC8FC}"/>
    <cellStyle name="40% - Ênfase6 13 4 2" xfId="6155" xr:uid="{18BAEB9A-A00A-4B23-A124-D83A4E42A76D}"/>
    <cellStyle name="40% - Ênfase6 13 4 2 2" xfId="14432" xr:uid="{D39D7270-9B68-4492-8A9C-7FBC11E5DAA3}"/>
    <cellStyle name="40% - Ênfase6 13 4 2 2 2" xfId="30887" xr:uid="{84601BE3-7944-472A-9099-FE037A57C0B5}"/>
    <cellStyle name="40% - Ênfase6 13 4 2 3" xfId="22850" xr:uid="{87D06340-3FFF-45A8-823A-9BFE6319094C}"/>
    <cellStyle name="40% - Ênfase6 13 4 3" xfId="8155" xr:uid="{C8E032EA-85EB-4927-92BB-C8470DF1803A}"/>
    <cellStyle name="40% - Ênfase6 13 4 3 2" xfId="16432" xr:uid="{AFD787FB-3F32-4E64-B54E-8722D57D28FA}"/>
    <cellStyle name="40% - Ênfase6 13 4 3 2 2" xfId="32887" xr:uid="{AD8C990B-6AFC-44CE-8598-CAD24DEA4129}"/>
    <cellStyle name="40% - Ênfase6 13 4 3 3" xfId="24850" xr:uid="{108EF7C9-E7F2-42F5-8300-B14995136551}"/>
    <cellStyle name="40% - Ênfase6 13 4 4" xfId="4122" xr:uid="{ABDE17CE-D32A-4309-87E1-559D85ACB536}"/>
    <cellStyle name="40% - Ênfase6 13 4 4 2" xfId="12399" xr:uid="{2461ADB0-4AF6-438C-BA91-92EB7C765023}"/>
    <cellStyle name="40% - Ênfase6 13 4 4 2 2" xfId="28884" xr:uid="{829667EC-0CE9-48E6-8056-301E64DB0AC3}"/>
    <cellStyle name="40% - Ênfase6 13 4 4 3" xfId="20847" xr:uid="{2BD1CF63-DE0A-40AA-9ED0-31C6B43885D2}"/>
    <cellStyle name="40% - Ênfase6 13 4 5" xfId="10350" xr:uid="{E1DFD8AD-211B-4D8C-8DD0-4B96B9586941}"/>
    <cellStyle name="40% - Ênfase6 13 4 5 2" xfId="26869" xr:uid="{55C859A9-B487-44A3-A922-881BA4734764}"/>
    <cellStyle name="40% - Ênfase6 13 4 6" xfId="18831" xr:uid="{8C8D5AAF-BD28-4D62-9096-A66CC71B0E24}"/>
    <cellStyle name="40% - Ênfase6 13 5" xfId="4620" xr:uid="{2DA3E87E-7A36-4D65-AED6-BEDCB83F92B8}"/>
    <cellStyle name="40% - Ênfase6 13 5 2" xfId="12897" xr:uid="{3B3958EA-1900-4175-BA82-9A8F0CC0800F}"/>
    <cellStyle name="40% - Ênfase6 13 5 2 2" xfId="29380" xr:uid="{A1638B75-602B-4803-A9A5-31464AEDEA2E}"/>
    <cellStyle name="40% - Ênfase6 13 5 3" xfId="21343" xr:uid="{4BD84C51-B732-4693-9D63-27B6A50352A1}"/>
    <cellStyle name="40% - Ênfase6 13 6" xfId="6649" xr:uid="{8E0F752C-083E-492E-B49F-69006B1769B9}"/>
    <cellStyle name="40% - Ênfase6 13 6 2" xfId="14926" xr:uid="{A96A57E5-E061-4DA2-BA3E-BD2EBEE82CBF}"/>
    <cellStyle name="40% - Ênfase6 13 6 2 2" xfId="31381" xr:uid="{2DFA2B23-D711-49F3-9535-B0AA08A9F672}"/>
    <cellStyle name="40% - Ênfase6 13 6 3" xfId="23344" xr:uid="{FD61FA5D-5A6C-441B-9112-DE9B8E534321}"/>
    <cellStyle name="40% - Ênfase6 13 7" xfId="2573" xr:uid="{23E2C9A1-4D58-4298-B69C-31B453D55DEA}"/>
    <cellStyle name="40% - Ênfase6 13 7 2" xfId="10850" xr:uid="{2226CE21-87CB-4FD1-878D-CAF2BD4361C4}"/>
    <cellStyle name="40% - Ênfase6 13 7 2 2" xfId="27365" xr:uid="{1EF7E884-686C-41DA-BA90-9F0E9587DBED}"/>
    <cellStyle name="40% - Ênfase6 13 7 3" xfId="19328" xr:uid="{57B2EE4F-0F06-461A-8C75-B05CE4A68EF6}"/>
    <cellStyle name="40% - Ênfase6 13 8" xfId="8803" xr:uid="{969C6518-F3DB-4D8D-9FCD-1A1CD66A0A9B}"/>
    <cellStyle name="40% - Ênfase6 13 8 2" xfId="25350" xr:uid="{E9168351-D545-4788-A2DE-E554E79C043B}"/>
    <cellStyle name="40% - Ênfase6 13 9" xfId="17300" xr:uid="{2C1D6970-A8F1-4003-A79A-9FF4B7AF9392}"/>
    <cellStyle name="40% - Ênfase6 14" xfId="349" xr:uid="{2F86F32B-7FF0-4D7B-8EC9-C1DF1EC6F2F1}"/>
    <cellStyle name="40% - Ênfase6 14 2" xfId="1432" xr:uid="{48745991-9F73-480F-87C2-E81B2F228157}"/>
    <cellStyle name="40% - Ênfase6 14 2 2" xfId="5522" xr:uid="{C4724216-2F0C-4693-AB28-C249B4020041}"/>
    <cellStyle name="40% - Ênfase6 14 2 2 2" xfId="13799" xr:uid="{5C4DF659-9CB9-4168-84F8-7EFECD886D96}"/>
    <cellStyle name="40% - Ênfase6 14 2 2 2 2" xfId="30278" xr:uid="{20BD5E5D-E56A-45E7-B904-B8A6CAE1C309}"/>
    <cellStyle name="40% - Ênfase6 14 2 2 3" xfId="22241" xr:uid="{F3E95E43-2082-4DA1-B03A-8F82D187631A}"/>
    <cellStyle name="40% - Ênfase6 14 2 3" xfId="7546" xr:uid="{5643564D-3B67-432F-BBDA-9ADBE002D816}"/>
    <cellStyle name="40% - Ênfase6 14 2 3 2" xfId="15823" xr:uid="{BB489F03-ADFF-44ED-8193-C05C551B703E}"/>
    <cellStyle name="40% - Ênfase6 14 2 3 2 2" xfId="32278" xr:uid="{C1E478F1-6A00-4D26-B52A-5809549D35DC}"/>
    <cellStyle name="40% - Ênfase6 14 2 3 3" xfId="24241" xr:uid="{07F26239-D856-4C68-8F01-54D5803E2387}"/>
    <cellStyle name="40% - Ênfase6 14 2 4" xfId="3488" xr:uid="{984C3521-065E-4359-85D2-F0AA5580CED5}"/>
    <cellStyle name="40% - Ênfase6 14 2 4 2" xfId="11765" xr:uid="{6DE1CF92-3244-484A-B679-95C33EAE6F5F}"/>
    <cellStyle name="40% - Ênfase6 14 2 4 2 2" xfId="28274" xr:uid="{65BC5EB8-E530-4D2F-A739-36D005E9A35A}"/>
    <cellStyle name="40% - Ênfase6 14 2 4 3" xfId="20237" xr:uid="{8DE9DDE6-9DA3-4934-8373-6E1B79F229DB}"/>
    <cellStyle name="40% - Ênfase6 14 2 5" xfId="9716" xr:uid="{AAB4832C-698B-41A2-B5DE-E96259F875B1}"/>
    <cellStyle name="40% - Ênfase6 14 2 5 2" xfId="26259" xr:uid="{52D1CD5A-0020-430C-B7B7-738F9FF56FE3}"/>
    <cellStyle name="40% - Ênfase6 14 2 6" xfId="18220" xr:uid="{202E7C6A-C7FE-40B4-9D2C-2DFC63AEAF0B}"/>
    <cellStyle name="40% - Ênfase6 14 3" xfId="922" xr:uid="{E35C3A8D-9134-4DC8-A735-EAEE8DF4CCF7}"/>
    <cellStyle name="40% - Ênfase6 14 3 2" xfId="5025" xr:uid="{E1ACD601-0BAA-4DF0-9BB9-3715980472C5}"/>
    <cellStyle name="40% - Ênfase6 14 3 2 2" xfId="13302" xr:uid="{6F092792-2A8E-4541-98F1-359146ADC0DC}"/>
    <cellStyle name="40% - Ênfase6 14 3 2 2 2" xfId="29782" xr:uid="{69792718-6DD2-4B5F-8DF2-35172B83C8B1}"/>
    <cellStyle name="40% - Ênfase6 14 3 2 3" xfId="21745" xr:uid="{692F95D8-F068-4DF0-AD82-DE300F860F78}"/>
    <cellStyle name="40% - Ênfase6 14 3 3" xfId="7050" xr:uid="{EFDC852A-F416-4FC0-AFCA-4D56BFE90E3B}"/>
    <cellStyle name="40% - Ênfase6 14 3 3 2" xfId="15327" xr:uid="{74E41603-5F21-42AE-B90B-F12A0728AF76}"/>
    <cellStyle name="40% - Ênfase6 14 3 3 2 2" xfId="31782" xr:uid="{DAECCE2F-C1FA-4D24-B703-3B8EF957D581}"/>
    <cellStyle name="40% - Ênfase6 14 3 3 3" xfId="23745" xr:uid="{612923BD-1D51-4184-9CBB-745DF4844AD7}"/>
    <cellStyle name="40% - Ênfase6 14 3 4" xfId="2982" xr:uid="{D10BA15E-810C-44E8-B766-2DD7CD591CBE}"/>
    <cellStyle name="40% - Ênfase6 14 3 4 2" xfId="11259" xr:uid="{4637E53B-1D20-4721-8256-606E9DF76BF4}"/>
    <cellStyle name="40% - Ênfase6 14 3 4 2 2" xfId="27770" xr:uid="{66D1F6EF-8CE1-4833-8B69-444996B86D42}"/>
    <cellStyle name="40% - Ênfase6 14 3 4 3" xfId="19733" xr:uid="{80F0F2E5-00F4-462A-8CDF-E361F82A0288}"/>
    <cellStyle name="40% - Ênfase6 14 3 5" xfId="9211" xr:uid="{A8677065-3B08-41C8-837D-8343BB26AD87}"/>
    <cellStyle name="40% - Ênfase6 14 3 5 2" xfId="25755" xr:uid="{9AFB9FD7-262B-4977-B4CD-43BFEB3C7FE6}"/>
    <cellStyle name="40% - Ênfase6 14 3 6" xfId="17713" xr:uid="{8308783F-82EA-4D1A-87A1-BC0B7F89A643}"/>
    <cellStyle name="40% - Ênfase6 14 4" xfId="1972" xr:uid="{CD8F78F9-AAB0-448F-8523-DC2EA55A82ED}"/>
    <cellStyle name="40% - Ênfase6 14 4 2" xfId="6058" xr:uid="{1EE682D8-0E3F-4ACD-9598-8030ED1396FC}"/>
    <cellStyle name="40% - Ênfase6 14 4 2 2" xfId="14335" xr:uid="{358E7890-EFD4-4433-8C96-F5125C173833}"/>
    <cellStyle name="40% - Ênfase6 14 4 2 2 2" xfId="30790" xr:uid="{03B5C5E2-A135-4448-A257-3A6957DE1D46}"/>
    <cellStyle name="40% - Ênfase6 14 4 2 3" xfId="22753" xr:uid="{D7CF379D-F494-4870-9CA6-0C5C8CF1D351}"/>
    <cellStyle name="40% - Ênfase6 14 4 3" xfId="8058" xr:uid="{25C22F03-C924-40F8-97D2-891CF191F107}"/>
    <cellStyle name="40% - Ênfase6 14 4 3 2" xfId="16335" xr:uid="{3D29FFC0-A4D7-4440-8A4C-FBED8594B044}"/>
    <cellStyle name="40% - Ênfase6 14 4 3 2 2" xfId="32790" xr:uid="{0215FB02-544D-4AAB-868C-3D5A0DC59F1F}"/>
    <cellStyle name="40% - Ênfase6 14 4 3 3" xfId="24753" xr:uid="{D53AF4CD-20A2-4B8D-88A0-9D72161D81F8}"/>
    <cellStyle name="40% - Ênfase6 14 4 4" xfId="4025" xr:uid="{B3F18073-D9F9-47E5-8F0F-F36D43724F62}"/>
    <cellStyle name="40% - Ênfase6 14 4 4 2" xfId="12302" xr:uid="{2294B891-17E8-464B-A792-D81D7A1C3972}"/>
    <cellStyle name="40% - Ênfase6 14 4 4 2 2" xfId="28787" xr:uid="{2BDC2933-A8F8-4D47-9F9D-252C8848D393}"/>
    <cellStyle name="40% - Ênfase6 14 4 4 3" xfId="20750" xr:uid="{3ADE489F-8588-4C33-80E4-1CBA6F93591C}"/>
    <cellStyle name="40% - Ênfase6 14 4 5" xfId="10253" xr:uid="{FB85BCA4-854E-41DA-BA03-46EF8039586F}"/>
    <cellStyle name="40% - Ênfase6 14 4 5 2" xfId="26772" xr:uid="{205BA7BF-FA9C-497D-BE67-2489BAC60C8D}"/>
    <cellStyle name="40% - Ênfase6 14 4 6" xfId="18734" xr:uid="{855C1846-5422-459A-9E8D-4072F3957FF7}"/>
    <cellStyle name="40% - Ênfase6 14 5" xfId="4522" xr:uid="{E135E72A-45DD-40B7-BC3D-A34F3AA29BEA}"/>
    <cellStyle name="40% - Ênfase6 14 5 2" xfId="12799" xr:uid="{2833EDC3-FC88-4315-B813-098CFB8B246C}"/>
    <cellStyle name="40% - Ênfase6 14 5 2 2" xfId="29283" xr:uid="{4CD2DC4A-B5EB-448A-A3E2-6E57404E722E}"/>
    <cellStyle name="40% - Ênfase6 14 5 3" xfId="21246" xr:uid="{84020612-FAC4-4A14-A6B4-1CDDC8CCCE61}"/>
    <cellStyle name="40% - Ênfase6 14 6" xfId="6552" xr:uid="{39328A32-2242-4619-8790-121D67384531}"/>
    <cellStyle name="40% - Ênfase6 14 6 2" xfId="14829" xr:uid="{313CBEB7-ED33-4D37-9806-B150082D1290}"/>
    <cellStyle name="40% - Ênfase6 14 6 2 2" xfId="31284" xr:uid="{687D4460-A882-41E3-AA42-A983D69002A4}"/>
    <cellStyle name="40% - Ênfase6 14 6 3" xfId="23247" xr:uid="{4CF5EF1B-2509-4259-8AB8-6FFAE39465CF}"/>
    <cellStyle name="40% - Ênfase6 14 7" xfId="2475" xr:uid="{80D393AE-4763-46FF-9F11-A17F516BC5C6}"/>
    <cellStyle name="40% - Ênfase6 14 7 2" xfId="10752" xr:uid="{BD9F3CE3-6AB2-4F5F-A4AA-616DA5B97666}"/>
    <cellStyle name="40% - Ênfase6 14 7 2 2" xfId="27268" xr:uid="{3A798264-2217-4E4E-819B-2109D434D3C9}"/>
    <cellStyle name="40% - Ênfase6 14 7 3" xfId="19231" xr:uid="{7C47D0F6-F77D-4FDE-A9D5-6929AF7C7162}"/>
    <cellStyle name="40% - Ênfase6 14 8" xfId="8705" xr:uid="{A3C744B6-D5A2-4AE9-AED0-E305BD7DB357}"/>
    <cellStyle name="40% - Ênfase6 14 8 2" xfId="25253" xr:uid="{3E0872C6-3A33-4BD9-93C8-82536C65ECDF}"/>
    <cellStyle name="40% - Ênfase6 14 9" xfId="17203" xr:uid="{494A490E-D850-4568-833A-74D5A2BB6C13}"/>
    <cellStyle name="40% - Ênfase6 15" xfId="127" xr:uid="{9E785D37-B68C-45BB-AE57-CBA0121EFEBF}"/>
    <cellStyle name="40% - Ênfase6 15 2" xfId="1222" xr:uid="{F2A0056F-CAAF-4BC3-B6DF-B05CF82E2B12}"/>
    <cellStyle name="40% - Ênfase6 15 2 2" xfId="5313" xr:uid="{9BD952BC-2D72-41DD-9A17-7731FE7E2900}"/>
    <cellStyle name="40% - Ênfase6 15 2 2 2" xfId="13590" xr:uid="{96E3105B-F256-494D-B070-C93D470CCC8F}"/>
    <cellStyle name="40% - Ênfase6 15 2 2 2 2" xfId="30070" xr:uid="{D0F91EA3-019D-40CE-A88B-7CE785E815EE}"/>
    <cellStyle name="40% - Ênfase6 15 2 2 3" xfId="22033" xr:uid="{F30E6644-20B2-4013-95B4-3B91CC1D359C}"/>
    <cellStyle name="40% - Ênfase6 15 2 3" xfId="7338" xr:uid="{94AD0ABC-FC89-42B7-ABC7-C0FBAFBA8C85}"/>
    <cellStyle name="40% - Ênfase6 15 2 3 2" xfId="15615" xr:uid="{06F2947E-33D4-4CE6-92C4-1FC40C405B32}"/>
    <cellStyle name="40% - Ênfase6 15 2 3 2 2" xfId="32070" xr:uid="{4E7FC3BC-3F29-47BD-8D24-262830ACAF0A}"/>
    <cellStyle name="40% - Ênfase6 15 2 3 3" xfId="24033" xr:uid="{FF9037D7-96A4-489A-BE6B-69EE8EA5A1A8}"/>
    <cellStyle name="40% - Ênfase6 15 2 4" xfId="3278" xr:uid="{3B695FAC-CFE0-4751-A6BD-2B44220C36C2}"/>
    <cellStyle name="40% - Ênfase6 15 2 4 2" xfId="11555" xr:uid="{6579E268-5A03-4332-852F-F9F852830E8F}"/>
    <cellStyle name="40% - Ênfase6 15 2 4 2 2" xfId="28065" xr:uid="{527FB800-9110-4DDE-95A7-4B5BFAF26698}"/>
    <cellStyle name="40% - Ênfase6 15 2 4 3" xfId="20028" xr:uid="{BCFD6654-CCB7-4B51-BB37-5B4C659F77DA}"/>
    <cellStyle name="40% - Ênfase6 15 2 5" xfId="9506" xr:uid="{A116E7EB-C750-48D9-B943-7FEB4D175544}"/>
    <cellStyle name="40% - Ênfase6 15 2 5 2" xfId="26050" xr:uid="{F9FADCAB-F332-4260-A990-C58AC34FCAE8}"/>
    <cellStyle name="40% - Ênfase6 15 2 6" xfId="18011" xr:uid="{F84C4591-B02F-41C5-9BE0-C8ECF1594430}"/>
    <cellStyle name="40% - Ênfase6 15 3" xfId="712" xr:uid="{14094866-41CD-4E4B-9DE2-427F3CA26D82}"/>
    <cellStyle name="40% - Ênfase6 15 3 2" xfId="4817" xr:uid="{B10DF444-37C7-4D17-854A-BCF90B269A0C}"/>
    <cellStyle name="40% - Ênfase6 15 3 2 2" xfId="13094" xr:uid="{817058DC-7671-4E4F-8C3B-573F84810DC2}"/>
    <cellStyle name="40% - Ênfase6 15 3 2 2 2" xfId="29574" xr:uid="{7F259E36-6899-4283-B527-E07A9A1F904C}"/>
    <cellStyle name="40% - Ênfase6 15 3 2 3" xfId="21537" xr:uid="{84238E9C-CD08-4B9E-BF5B-7064ABADA457}"/>
    <cellStyle name="40% - Ênfase6 15 3 3" xfId="6842" xr:uid="{ADBABE32-4A10-48BD-9D00-E6C067CACDDF}"/>
    <cellStyle name="40% - Ênfase6 15 3 3 2" xfId="15119" xr:uid="{DFCF82ED-094E-423D-AB97-38730B090A60}"/>
    <cellStyle name="40% - Ênfase6 15 3 3 2 2" xfId="31574" xr:uid="{2E0F76CA-0DAF-48C9-B230-9298E9785EB5}"/>
    <cellStyle name="40% - Ênfase6 15 3 3 3" xfId="23537" xr:uid="{EE9EC0EE-EB34-4A1D-A5CE-A6612400464A}"/>
    <cellStyle name="40% - Ênfase6 15 3 4" xfId="2772" xr:uid="{46B3E4AD-077F-4316-89B9-1055030179A1}"/>
    <cellStyle name="40% - Ênfase6 15 3 4 2" xfId="11049" xr:uid="{849A656D-85A7-4B25-A7B6-DC296482DFC9}"/>
    <cellStyle name="40% - Ênfase6 15 3 4 2 2" xfId="27560" xr:uid="{BDE05C44-A914-4CBD-9706-8567C08492BB}"/>
    <cellStyle name="40% - Ênfase6 15 3 4 3" xfId="19523" xr:uid="{ACD6A537-D180-4626-9F6C-AE0AF1ABA0A7}"/>
    <cellStyle name="40% - Ênfase6 15 3 5" xfId="9001" xr:uid="{B71283B7-2C83-4752-BFB3-35488D0CCE27}"/>
    <cellStyle name="40% - Ênfase6 15 3 5 2" xfId="25545" xr:uid="{CF44FCB1-7DB0-45A4-BA96-474570B663F6}"/>
    <cellStyle name="40% - Ênfase6 15 3 6" xfId="17503" xr:uid="{758EC965-3D0E-4301-9A96-1F2AAE183DBE}"/>
    <cellStyle name="40% - Ênfase6 15 4" xfId="1763" xr:uid="{11511EDE-F9F8-497E-B97E-DD6F259265B3}"/>
    <cellStyle name="40% - Ênfase6 15 4 2" xfId="5850" xr:uid="{D7319DCF-E586-4D72-8E89-9017920487E3}"/>
    <cellStyle name="40% - Ênfase6 15 4 2 2" xfId="14127" xr:uid="{59D23CAA-343E-4F4A-9701-F3FA019937A6}"/>
    <cellStyle name="40% - Ênfase6 15 4 2 2 2" xfId="30582" xr:uid="{15AA3B93-F311-49BB-BF24-F9D8213F29ED}"/>
    <cellStyle name="40% - Ênfase6 15 4 2 3" xfId="22545" xr:uid="{508D7FC3-C420-411E-8765-D3346B6C8008}"/>
    <cellStyle name="40% - Ênfase6 15 4 3" xfId="7850" xr:uid="{21BB03AA-9725-4A18-B0C1-ACD5D158AC21}"/>
    <cellStyle name="40% - Ênfase6 15 4 3 2" xfId="16127" xr:uid="{9831CB80-43F4-466F-89A8-E534EC5964DE}"/>
    <cellStyle name="40% - Ênfase6 15 4 3 2 2" xfId="32582" xr:uid="{8E1BA5E7-7A5B-4182-BDE7-830200877CC6}"/>
    <cellStyle name="40% - Ênfase6 15 4 3 3" xfId="24545" xr:uid="{8A7C53FD-7FB4-4DB9-9E9E-24CB08F91979}"/>
    <cellStyle name="40% - Ênfase6 15 4 4" xfId="3816" xr:uid="{F0882F49-E585-4A32-9103-902F257F05A4}"/>
    <cellStyle name="40% - Ênfase6 15 4 4 2" xfId="12093" xr:uid="{66BC06BF-1D5D-4917-BF2C-E91E1B7309F6}"/>
    <cellStyle name="40% - Ênfase6 15 4 4 2 2" xfId="28578" xr:uid="{C8EB662A-F919-4F60-8850-5039F69DFE13}"/>
    <cellStyle name="40% - Ênfase6 15 4 4 3" xfId="20541" xr:uid="{DDAE6C76-D6DC-4415-B834-879F4087C7B0}"/>
    <cellStyle name="40% - Ênfase6 15 4 5" xfId="10044" xr:uid="{4F29704D-3C59-497C-B520-3281B89C0D6C}"/>
    <cellStyle name="40% - Ênfase6 15 4 5 2" xfId="26563" xr:uid="{1D15BD6A-95F4-4DC9-9AA4-24C7299D0BE3}"/>
    <cellStyle name="40% - Ênfase6 15 4 6" xfId="18525" xr:uid="{14C7A0A8-4F72-425D-A9B7-8BB895737C23}"/>
    <cellStyle name="40% - Ênfase6 15 5" xfId="4313" xr:uid="{07C549CE-B881-4756-B41A-4D6504D299E3}"/>
    <cellStyle name="40% - Ênfase6 15 5 2" xfId="12590" xr:uid="{C0946DBF-93AD-4E68-86E8-30C350A000C8}"/>
    <cellStyle name="40% - Ênfase6 15 5 2 2" xfId="29075" xr:uid="{8744B56C-D00C-407B-816B-BC8056AC90D0}"/>
    <cellStyle name="40% - Ênfase6 15 5 3" xfId="21038" xr:uid="{89738C66-A96F-46B1-ABDC-0AFB5DB4CDAA}"/>
    <cellStyle name="40% - Ênfase6 15 6" xfId="6344" xr:uid="{F0291451-3F9B-4E93-8C7D-5572DA82EE00}"/>
    <cellStyle name="40% - Ênfase6 15 6 2" xfId="14621" xr:uid="{486D7353-A249-4755-930F-85336F7CE380}"/>
    <cellStyle name="40% - Ênfase6 15 6 2 2" xfId="31076" xr:uid="{AAAC761D-BBB9-45EB-A272-D2259917BCB1}"/>
    <cellStyle name="40% - Ênfase6 15 6 3" xfId="23039" xr:uid="{2CF4D3CB-2B74-4EA5-BD02-DD09C7BC853B}"/>
    <cellStyle name="40% - Ênfase6 15 7" xfId="2264" xr:uid="{1495C764-A048-41C8-A537-384DC9760680}"/>
    <cellStyle name="40% - Ênfase6 15 7 2" xfId="10541" xr:uid="{5EDF2BBD-60CC-45D2-A741-781BA09C76CF}"/>
    <cellStyle name="40% - Ênfase6 15 7 2 2" xfId="27059" xr:uid="{B4171390-548E-426E-8936-4D0FC1A4A6C6}"/>
    <cellStyle name="40% - Ênfase6 15 7 3" xfId="19022" xr:uid="{4AB38113-13BF-4DCE-9AFA-EF590EBB311A}"/>
    <cellStyle name="40% - Ênfase6 15 8" xfId="8495" xr:uid="{0F05B23A-12DC-4EDE-B82A-AC07EA220032}"/>
    <cellStyle name="40% - Ênfase6 15 8 2" xfId="25044" xr:uid="{55C0E5A0-F3DF-4773-BF57-037DE011D95C}"/>
    <cellStyle name="40% - Ênfase6 15 9" xfId="16993" xr:uid="{99663A90-5358-4003-A9BC-5C829572C681}"/>
    <cellStyle name="40% - Ênfase6 16" xfId="354" xr:uid="{4D775BD7-7D81-429C-92E2-611CE872B7BB}"/>
    <cellStyle name="40% - Ênfase6 16 2" xfId="1437" xr:uid="{8AD16AB3-F70B-4414-A096-A21ADC31AA19}"/>
    <cellStyle name="40% - Ênfase6 16 2 2" xfId="5527" xr:uid="{EA3DFC8E-D64E-4B6C-A5AA-FC2E84012648}"/>
    <cellStyle name="40% - Ênfase6 16 2 2 2" xfId="13804" xr:uid="{A421D814-6775-4195-A4C4-F825A7B5487B}"/>
    <cellStyle name="40% - Ênfase6 16 2 2 2 2" xfId="30283" xr:uid="{FFC1273C-BA2E-4A12-BF1D-553346C1065E}"/>
    <cellStyle name="40% - Ênfase6 16 2 2 3" xfId="22246" xr:uid="{5AEFD10E-F153-43D2-9F1A-38437C4CFAE9}"/>
    <cellStyle name="40% - Ênfase6 16 2 3" xfId="7551" xr:uid="{36868C31-0F7C-4B9D-80C3-46110B7020BB}"/>
    <cellStyle name="40% - Ênfase6 16 2 3 2" xfId="15828" xr:uid="{43928C39-BD6B-45C5-A061-88883C0D1212}"/>
    <cellStyle name="40% - Ênfase6 16 2 3 2 2" xfId="32283" xr:uid="{F9B3D712-7EE0-4DBA-96F5-E57DAE50FF77}"/>
    <cellStyle name="40% - Ênfase6 16 2 3 3" xfId="24246" xr:uid="{EDC04CA9-FB74-4CAD-8F10-5D15AD4D960F}"/>
    <cellStyle name="40% - Ênfase6 16 2 4" xfId="3493" xr:uid="{B38D9ACA-F19D-4A14-B0EA-8607FFB992BD}"/>
    <cellStyle name="40% - Ênfase6 16 2 4 2" xfId="11770" xr:uid="{28950FA7-431E-4191-97FE-5B22CBF9D8A5}"/>
    <cellStyle name="40% - Ênfase6 16 2 4 2 2" xfId="28279" xr:uid="{7E81923A-1DA5-4C30-9401-E2DC7234B53F}"/>
    <cellStyle name="40% - Ênfase6 16 2 4 3" xfId="20242" xr:uid="{B45425F7-1B7A-4E03-9610-28AA706D8891}"/>
    <cellStyle name="40% - Ênfase6 16 2 5" xfId="9721" xr:uid="{488ED071-8C33-48FA-9FE8-4196AB94BDE8}"/>
    <cellStyle name="40% - Ênfase6 16 2 5 2" xfId="26264" xr:uid="{318A8D67-55CE-409B-86E0-CC6D5FE4C0E5}"/>
    <cellStyle name="40% - Ênfase6 16 2 6" xfId="18225" xr:uid="{80A2AD9A-B8F4-4578-968C-16B841177218}"/>
    <cellStyle name="40% - Ênfase6 16 3" xfId="927" xr:uid="{D0840037-A438-4893-9C1F-C7F5A8B9755D}"/>
    <cellStyle name="40% - Ênfase6 16 3 2" xfId="5030" xr:uid="{49906769-BD99-4BFF-B57C-1B3B978DF780}"/>
    <cellStyle name="40% - Ênfase6 16 3 2 2" xfId="13307" xr:uid="{805986CE-F6AB-43CC-998D-C362C3BE114A}"/>
    <cellStyle name="40% - Ênfase6 16 3 2 2 2" xfId="29787" xr:uid="{5659A003-DF4A-47EA-BBD5-94B07AF8D647}"/>
    <cellStyle name="40% - Ênfase6 16 3 2 3" xfId="21750" xr:uid="{36848153-41AF-499E-B433-0D6148B5960B}"/>
    <cellStyle name="40% - Ênfase6 16 3 3" xfId="7055" xr:uid="{F5B45541-625E-455E-835C-D847DC82BF2C}"/>
    <cellStyle name="40% - Ênfase6 16 3 3 2" xfId="15332" xr:uid="{A75A907C-6864-41A0-95D6-DD367F0D34E6}"/>
    <cellStyle name="40% - Ênfase6 16 3 3 2 2" xfId="31787" xr:uid="{6F24455B-C7E6-4317-8F18-F29421E21EA9}"/>
    <cellStyle name="40% - Ênfase6 16 3 3 3" xfId="23750" xr:uid="{F2836278-2B6C-41BA-BB1F-22AE9EC7670C}"/>
    <cellStyle name="40% - Ênfase6 16 3 4" xfId="2987" xr:uid="{1A357450-0E30-4AFD-8F90-57356634AFA6}"/>
    <cellStyle name="40% - Ênfase6 16 3 4 2" xfId="11264" xr:uid="{2A8C674C-2988-4F36-9CB1-101647CA0FDE}"/>
    <cellStyle name="40% - Ênfase6 16 3 4 2 2" xfId="27775" xr:uid="{AA571F9E-135F-46BF-8C03-768203FBC54E}"/>
    <cellStyle name="40% - Ênfase6 16 3 4 3" xfId="19738" xr:uid="{6F4AF3D2-E738-49C3-A34F-78C350BEDA55}"/>
    <cellStyle name="40% - Ênfase6 16 3 5" xfId="9216" xr:uid="{230200D7-C228-4566-AC0E-8203A3A14EFF}"/>
    <cellStyle name="40% - Ênfase6 16 3 5 2" xfId="25760" xr:uid="{D39E0040-3EFA-4207-9342-63C540C215A0}"/>
    <cellStyle name="40% - Ênfase6 16 3 6" xfId="17718" xr:uid="{87C39AD2-3C92-4F3C-B60C-EDDC94B58188}"/>
    <cellStyle name="40% - Ênfase6 16 4" xfId="1977" xr:uid="{4B7A1D2A-D524-4736-B6B6-076D584D9834}"/>
    <cellStyle name="40% - Ênfase6 16 4 2" xfId="6063" xr:uid="{DB95A4EE-3D71-4AC3-BE5B-D853DD257122}"/>
    <cellStyle name="40% - Ênfase6 16 4 2 2" xfId="14340" xr:uid="{81D9CED6-38DF-4EE8-94E8-A99B78B30EAA}"/>
    <cellStyle name="40% - Ênfase6 16 4 2 2 2" xfId="30795" xr:uid="{D404B85D-AEBF-42B4-940A-7CD2E3C1E73C}"/>
    <cellStyle name="40% - Ênfase6 16 4 2 3" xfId="22758" xr:uid="{FB111522-557C-48CF-B967-E9B2DCBDAA0D}"/>
    <cellStyle name="40% - Ênfase6 16 4 3" xfId="8063" xr:uid="{6B4F8580-B3D0-4C98-87E8-BD59491CD48E}"/>
    <cellStyle name="40% - Ênfase6 16 4 3 2" xfId="16340" xr:uid="{34A44E05-1F86-4332-BC14-F381C1B88E7D}"/>
    <cellStyle name="40% - Ênfase6 16 4 3 2 2" xfId="32795" xr:uid="{E0B6F7F8-C46A-436A-9CCB-C8825396288A}"/>
    <cellStyle name="40% - Ênfase6 16 4 3 3" xfId="24758" xr:uid="{522972E1-F6B3-4487-821D-6A1128898ED9}"/>
    <cellStyle name="40% - Ênfase6 16 4 4" xfId="4030" xr:uid="{D5C861D1-4B5F-4DFD-9762-DD34CA5E41B8}"/>
    <cellStyle name="40% - Ênfase6 16 4 4 2" xfId="12307" xr:uid="{3F762C60-16B1-40E8-A84A-4921A0793318}"/>
    <cellStyle name="40% - Ênfase6 16 4 4 2 2" xfId="28792" xr:uid="{6F902CF7-5165-4090-AE8F-827C25059F6E}"/>
    <cellStyle name="40% - Ênfase6 16 4 4 3" xfId="20755" xr:uid="{09383F9F-A68E-433E-95E9-99A29B0DE634}"/>
    <cellStyle name="40% - Ênfase6 16 4 5" xfId="10258" xr:uid="{D3FD4AE4-0B75-4203-9F5E-95902095B772}"/>
    <cellStyle name="40% - Ênfase6 16 4 5 2" xfId="26777" xr:uid="{BC662388-6311-45B1-AFAD-15633D1A7912}"/>
    <cellStyle name="40% - Ênfase6 16 4 6" xfId="18739" xr:uid="{B630DA41-F46F-414E-A252-7094E63B6B00}"/>
    <cellStyle name="40% - Ênfase6 16 5" xfId="4527" xr:uid="{48629254-91B9-4517-A249-B5389581EC3D}"/>
    <cellStyle name="40% - Ênfase6 16 5 2" xfId="12804" xr:uid="{4E26E4F3-8357-478E-A118-891D1210E548}"/>
    <cellStyle name="40% - Ênfase6 16 5 2 2" xfId="29288" xr:uid="{ED4EF602-D038-40A3-B938-D8990F8CAB37}"/>
    <cellStyle name="40% - Ênfase6 16 5 3" xfId="21251" xr:uid="{B1D2B38A-E19A-434D-A821-E4B757168B1F}"/>
    <cellStyle name="40% - Ênfase6 16 6" xfId="6557" xr:uid="{6F4B6C6F-378B-4912-A9E8-7C2DD66B91AA}"/>
    <cellStyle name="40% - Ênfase6 16 6 2" xfId="14834" xr:uid="{CC1C1862-3325-4A03-BD40-134AD7B562DF}"/>
    <cellStyle name="40% - Ênfase6 16 6 2 2" xfId="31289" xr:uid="{6D214CC1-4B6A-4E07-801C-C96A8CEAD9BA}"/>
    <cellStyle name="40% - Ênfase6 16 6 3" xfId="23252" xr:uid="{145B9FA7-246D-4841-87C8-4C30E1AE2CB9}"/>
    <cellStyle name="40% - Ênfase6 16 7" xfId="2480" xr:uid="{0179463C-6A4C-4F5C-9ADB-3935E27824BF}"/>
    <cellStyle name="40% - Ênfase6 16 7 2" xfId="10757" xr:uid="{D4EB6C02-B71F-461B-BC71-ECA2B5BE15E1}"/>
    <cellStyle name="40% - Ênfase6 16 7 2 2" xfId="27273" xr:uid="{127859D2-9C77-4F7C-BA72-0BC187A39914}"/>
    <cellStyle name="40% - Ênfase6 16 7 3" xfId="19236" xr:uid="{14032312-8070-4280-A1D5-939A42B80F77}"/>
    <cellStyle name="40% - Ênfase6 16 8" xfId="8710" xr:uid="{A9424C1B-EB11-42C2-BECB-197B714C79AB}"/>
    <cellStyle name="40% - Ênfase6 16 8 2" xfId="25258" xr:uid="{AFAAAF02-D3D1-4387-8105-A40B578D2294}"/>
    <cellStyle name="40% - Ênfase6 16 9" xfId="17208" xr:uid="{FCBCD11D-0858-4771-A433-5B0312537EA8}"/>
    <cellStyle name="40% - Ênfase6 17" xfId="303" xr:uid="{A7AAB37C-13E1-4F99-A22D-79037EC109B9}"/>
    <cellStyle name="40% - Ênfase6 17 2" xfId="1390" xr:uid="{DFE2FCF8-0524-46DC-AB87-FD4A0D2F064A}"/>
    <cellStyle name="40% - Ênfase6 17 2 2" xfId="5480" xr:uid="{F5CA0566-42E6-424D-8089-A1C3593806B4}"/>
    <cellStyle name="40% - Ênfase6 17 2 2 2" xfId="13757" xr:uid="{46CE7C98-FEB5-44EF-865E-D1E80A4C7785}"/>
    <cellStyle name="40% - Ênfase6 17 2 2 2 2" xfId="30237" xr:uid="{6032B702-EBA7-43A2-8FA0-8F072240CC2F}"/>
    <cellStyle name="40% - Ênfase6 17 2 2 3" xfId="22200" xr:uid="{08CAA7C1-1CD7-4E34-9605-E0CB4C17B01F}"/>
    <cellStyle name="40% - Ênfase6 17 2 3" xfId="7505" xr:uid="{EC1F8683-DA7E-49CD-9215-6343B9D31AA2}"/>
    <cellStyle name="40% - Ênfase6 17 2 3 2" xfId="15782" xr:uid="{C6AFA557-2D79-40CF-81F2-13E82CFB8F29}"/>
    <cellStyle name="40% - Ênfase6 17 2 3 2 2" xfId="32237" xr:uid="{4796AB6A-3675-4E28-A156-742441CD6477}"/>
    <cellStyle name="40% - Ênfase6 17 2 3 3" xfId="24200" xr:uid="{EFD180C6-964F-47E9-B71D-8848B34311DE}"/>
    <cellStyle name="40% - Ênfase6 17 2 4" xfId="3446" xr:uid="{232B8086-C475-4422-9F06-CD5149450A2C}"/>
    <cellStyle name="40% - Ênfase6 17 2 4 2" xfId="11723" xr:uid="{9A401EB9-D2AA-41B8-B093-7423745B858A}"/>
    <cellStyle name="40% - Ênfase6 17 2 4 2 2" xfId="28233" xr:uid="{6EFC0275-EA7A-4A98-BBBB-37E8568FA82A}"/>
    <cellStyle name="40% - Ênfase6 17 2 4 3" xfId="20196" xr:uid="{22107050-73D2-4D94-84B9-B134DC4D2DB5}"/>
    <cellStyle name="40% - Ênfase6 17 2 5" xfId="9674" xr:uid="{764A5294-6214-4284-AE15-F881A45A3B56}"/>
    <cellStyle name="40% - Ênfase6 17 2 5 2" xfId="26218" xr:uid="{7A4935F1-78FC-4185-9CF3-DA44008986D5}"/>
    <cellStyle name="40% - Ênfase6 17 2 6" xfId="18179" xr:uid="{697BB6C9-30BC-4314-8DC8-C0CE2F82C30A}"/>
    <cellStyle name="40% - Ênfase6 17 3" xfId="881" xr:uid="{14FCBF81-09EE-4B70-B0AC-C0576DBA0F0F}"/>
    <cellStyle name="40% - Ênfase6 17 3 2" xfId="4984" xr:uid="{8E696DA8-648F-4BD3-A703-0A8BD5671410}"/>
    <cellStyle name="40% - Ênfase6 17 3 2 2" xfId="13261" xr:uid="{C8AF2946-870B-4041-A5BA-26548BAADCFE}"/>
    <cellStyle name="40% - Ênfase6 17 3 2 2 2" xfId="29741" xr:uid="{FA0E9A24-E982-4EFF-88DE-5C4CA781EFC3}"/>
    <cellStyle name="40% - Ênfase6 17 3 2 3" xfId="21704" xr:uid="{FE0129BB-884C-4AFF-A1F7-959A89A53774}"/>
    <cellStyle name="40% - Ênfase6 17 3 3" xfId="7009" xr:uid="{BA5396A1-81C3-4E28-BA26-7D6271F5BFB6}"/>
    <cellStyle name="40% - Ênfase6 17 3 3 2" xfId="15286" xr:uid="{ADECECF8-9F41-4301-922D-CF781E62BCAE}"/>
    <cellStyle name="40% - Ênfase6 17 3 3 2 2" xfId="31741" xr:uid="{26D7F059-FB68-4192-87A0-5D7E8DDF06F4}"/>
    <cellStyle name="40% - Ênfase6 17 3 3 3" xfId="23704" xr:uid="{C961333B-0FF7-4CC5-9500-FD7023BDE3D5}"/>
    <cellStyle name="40% - Ênfase6 17 3 4" xfId="2941" xr:uid="{C77984CD-7674-454F-BD27-C7E579583F88}"/>
    <cellStyle name="40% - Ênfase6 17 3 4 2" xfId="11218" xr:uid="{3BEE30AE-84F8-4696-A6E1-F165D6BB5D81}"/>
    <cellStyle name="40% - Ênfase6 17 3 4 2 2" xfId="27729" xr:uid="{B26C2B9D-DEC4-4EB9-B57B-4F676F28C767}"/>
    <cellStyle name="40% - Ênfase6 17 3 4 3" xfId="19692" xr:uid="{80D46EC0-5BFD-417B-8AB2-C3EE156385F5}"/>
    <cellStyle name="40% - Ênfase6 17 3 5" xfId="9170" xr:uid="{3DBEB20C-CADA-46F0-ABD4-87EDFD9C1989}"/>
    <cellStyle name="40% - Ênfase6 17 3 5 2" xfId="25714" xr:uid="{9DCB555D-9F61-4BC5-ADF8-33235E8723CC}"/>
    <cellStyle name="40% - Ênfase6 17 3 6" xfId="17672" xr:uid="{D19AE02C-09DE-404C-8E53-1C9CC9931181}"/>
    <cellStyle name="40% - Ênfase6 17 4" xfId="1931" xr:uid="{43E9038D-D785-4817-8662-EEE65EEDDF2A}"/>
    <cellStyle name="40% - Ênfase6 17 4 2" xfId="6017" xr:uid="{96168B4E-8021-4113-8C7F-C1CF77724C99}"/>
    <cellStyle name="40% - Ênfase6 17 4 2 2" xfId="14294" xr:uid="{28BC6119-364C-411E-8C9E-FFFADEED0E45}"/>
    <cellStyle name="40% - Ênfase6 17 4 2 2 2" xfId="30749" xr:uid="{26A850BE-5E3C-453F-857A-28B673CFA499}"/>
    <cellStyle name="40% - Ênfase6 17 4 2 3" xfId="22712" xr:uid="{FA8475A6-4DAB-4619-B19B-26D6D5D40F57}"/>
    <cellStyle name="40% - Ênfase6 17 4 3" xfId="8017" xr:uid="{DC97DB7F-9729-460F-B697-1B49E97D996E}"/>
    <cellStyle name="40% - Ênfase6 17 4 3 2" xfId="16294" xr:uid="{7DB5135E-0338-45D9-9B42-4B34C8E194D8}"/>
    <cellStyle name="40% - Ênfase6 17 4 3 2 2" xfId="32749" xr:uid="{192F0A3C-388A-47AB-B52C-B118EE5E11DF}"/>
    <cellStyle name="40% - Ênfase6 17 4 3 3" xfId="24712" xr:uid="{11A99F50-3098-460A-81B2-62579233FE84}"/>
    <cellStyle name="40% - Ênfase6 17 4 4" xfId="3984" xr:uid="{DED2DAA1-596E-4F0B-8266-8B4006D61C88}"/>
    <cellStyle name="40% - Ênfase6 17 4 4 2" xfId="12261" xr:uid="{17BE854C-91DF-4324-BCEF-15A250C98FE8}"/>
    <cellStyle name="40% - Ênfase6 17 4 4 2 2" xfId="28746" xr:uid="{E13993AE-5B71-4F89-9B2A-CD01D74E8E3C}"/>
    <cellStyle name="40% - Ênfase6 17 4 4 3" xfId="20709" xr:uid="{F052AF72-F9B2-40DC-BB7C-C4523C39B717}"/>
    <cellStyle name="40% - Ênfase6 17 4 5" xfId="10212" xr:uid="{0B528462-6813-4F10-96CF-2CD22B3B4FE1}"/>
    <cellStyle name="40% - Ênfase6 17 4 5 2" xfId="26731" xr:uid="{B100292C-A112-4E9C-A885-ED3C62E0C49D}"/>
    <cellStyle name="40% - Ênfase6 17 4 6" xfId="18693" xr:uid="{95C932D2-B322-4211-AD70-56938E273E94}"/>
    <cellStyle name="40% - Ênfase6 17 5" xfId="4480" xr:uid="{A72C61B1-4D9C-4E00-938A-A03D825D45D0}"/>
    <cellStyle name="40% - Ênfase6 17 5 2" xfId="12757" xr:uid="{83056E2C-EF22-412D-B809-BAE281EAB21D}"/>
    <cellStyle name="40% - Ênfase6 17 5 2 2" xfId="29242" xr:uid="{B912B9FE-6F38-4381-82BD-3882AC949985}"/>
    <cellStyle name="40% - Ênfase6 17 5 3" xfId="21205" xr:uid="{80286AD4-B147-4A30-A213-5512552F8047}"/>
    <cellStyle name="40% - Ênfase6 17 6" xfId="6511" xr:uid="{F0CAF4C9-5323-409C-8CC4-CD3DF085BD3B}"/>
    <cellStyle name="40% - Ênfase6 17 6 2" xfId="14788" xr:uid="{0D87EAA7-4730-4674-96F5-5996D224C035}"/>
    <cellStyle name="40% - Ênfase6 17 6 2 2" xfId="31243" xr:uid="{A98CEF69-8B44-467E-B169-6244999B02E2}"/>
    <cellStyle name="40% - Ênfase6 17 6 3" xfId="23206" xr:uid="{0F973CD4-2B90-4B0E-85E3-B2B07949B55B}"/>
    <cellStyle name="40% - Ênfase6 17 7" xfId="2432" xr:uid="{0E5EF676-A060-4567-95A6-0D702E7AF6C0}"/>
    <cellStyle name="40% - Ênfase6 17 7 2" xfId="10709" xr:uid="{F6A11872-D4C3-4B9E-BE48-11C3A9A2660E}"/>
    <cellStyle name="40% - Ênfase6 17 7 2 2" xfId="27227" xr:uid="{C4B07638-584C-45C0-B2CB-6C426FA12979}"/>
    <cellStyle name="40% - Ênfase6 17 7 3" xfId="19190" xr:uid="{3770827C-F3EE-4EAB-88B4-DE2DAA2E1884}"/>
    <cellStyle name="40% - Ênfase6 17 8" xfId="8663" xr:uid="{E3DC2ACA-7054-45A1-B0A4-1B76A04CDE4F}"/>
    <cellStyle name="40% - Ênfase6 17 8 2" xfId="25212" xr:uid="{794E8AF8-8950-493A-A811-13A52E253F68}"/>
    <cellStyle name="40% - Ênfase6 17 9" xfId="17162" xr:uid="{60A2F7CF-9F83-4E72-8A23-E099E40C80FE}"/>
    <cellStyle name="40% - Ênfase6 18" xfId="360" xr:uid="{65C18CAC-706C-40C9-8B82-47409246E065}"/>
    <cellStyle name="40% - Ênfase6 18 2" xfId="1442" xr:uid="{D8C6CCC2-BF7F-47D6-AF90-8B2C40039AE7}"/>
    <cellStyle name="40% - Ênfase6 18 2 2" xfId="5532" xr:uid="{02FF1D5F-E0C2-4E89-AD84-54BFB7A16FD6}"/>
    <cellStyle name="40% - Ênfase6 18 2 2 2" xfId="13809" xr:uid="{E538ACB3-FBD0-4AF9-9A7D-685596D179F8}"/>
    <cellStyle name="40% - Ênfase6 18 2 2 2 2" xfId="30288" xr:uid="{A5EE3DAA-1FC3-4E35-A35F-95A50A9118C2}"/>
    <cellStyle name="40% - Ênfase6 18 2 2 3" xfId="22251" xr:uid="{EA8A9B79-CD98-44D1-B1A0-55F1F915E777}"/>
    <cellStyle name="40% - Ênfase6 18 2 3" xfId="7556" xr:uid="{2CCB2CD0-1DDB-4E84-AEEF-495E15D357C6}"/>
    <cellStyle name="40% - Ênfase6 18 2 3 2" xfId="15833" xr:uid="{F6AAF73C-D136-49A0-AE98-137121789D17}"/>
    <cellStyle name="40% - Ênfase6 18 2 3 2 2" xfId="32288" xr:uid="{130E1D6C-C561-4234-AB8D-1AA15C4587E3}"/>
    <cellStyle name="40% - Ênfase6 18 2 3 3" xfId="24251" xr:uid="{E603317D-6443-4FCC-8E8B-D4C6F6AE2DA5}"/>
    <cellStyle name="40% - Ênfase6 18 2 4" xfId="3498" xr:uid="{E8DD01E9-D953-4D50-AEDE-5418E31C485F}"/>
    <cellStyle name="40% - Ênfase6 18 2 4 2" xfId="11775" xr:uid="{DAF6C608-46F1-452B-A3EC-7D33B0985AAD}"/>
    <cellStyle name="40% - Ênfase6 18 2 4 2 2" xfId="28284" xr:uid="{ABE99C48-7A04-4B57-8773-D6CCA4FE9B0E}"/>
    <cellStyle name="40% - Ênfase6 18 2 4 3" xfId="20247" xr:uid="{920B3C9C-1AF4-4A2C-A392-5A8D2BB009FD}"/>
    <cellStyle name="40% - Ênfase6 18 2 5" xfId="9726" xr:uid="{1B1F53B7-B419-487A-B057-690E17342C83}"/>
    <cellStyle name="40% - Ênfase6 18 2 5 2" xfId="26269" xr:uid="{3C2CB03F-A6B0-4DA8-8C6C-3A746409FC97}"/>
    <cellStyle name="40% - Ênfase6 18 2 6" xfId="18230" xr:uid="{D0F2B118-6D1C-4E17-A6ED-9C790A2AF42D}"/>
    <cellStyle name="40% - Ênfase6 18 3" xfId="932" xr:uid="{A8AE6294-FFE1-4596-8D3E-D625E6496AF2}"/>
    <cellStyle name="40% - Ênfase6 18 3 2" xfId="5035" xr:uid="{4D2CB09E-6C3C-4F6A-BA46-621318D8438B}"/>
    <cellStyle name="40% - Ênfase6 18 3 2 2" xfId="13312" xr:uid="{C8FAEE18-6158-4B0B-AD8E-B30BC9B03B28}"/>
    <cellStyle name="40% - Ênfase6 18 3 2 2 2" xfId="29792" xr:uid="{18AD42F5-0C80-4BBE-94A2-D1C43066703B}"/>
    <cellStyle name="40% - Ênfase6 18 3 2 3" xfId="21755" xr:uid="{E12CF0F2-0DFF-4F2D-A50F-7CBE4F03B6C5}"/>
    <cellStyle name="40% - Ênfase6 18 3 3" xfId="7060" xr:uid="{EA7F580C-0E17-4B8D-AD85-FD9B1B32A759}"/>
    <cellStyle name="40% - Ênfase6 18 3 3 2" xfId="15337" xr:uid="{C487C168-488B-4E2A-A812-4CB3DA45F77F}"/>
    <cellStyle name="40% - Ênfase6 18 3 3 2 2" xfId="31792" xr:uid="{814D8827-1AED-40EF-A42B-DF341CA18B50}"/>
    <cellStyle name="40% - Ênfase6 18 3 3 3" xfId="23755" xr:uid="{C6D0573C-912E-4833-A5FC-4173997BD3AF}"/>
    <cellStyle name="40% - Ênfase6 18 3 4" xfId="2992" xr:uid="{6711D64D-5DAE-4A82-9E3D-076A115F3DBC}"/>
    <cellStyle name="40% - Ênfase6 18 3 4 2" xfId="11269" xr:uid="{A8941CAF-EBDF-4CAB-AA2F-396EB45B2234}"/>
    <cellStyle name="40% - Ênfase6 18 3 4 2 2" xfId="27780" xr:uid="{4BF0A94A-41A1-4783-9686-45611E902350}"/>
    <cellStyle name="40% - Ênfase6 18 3 4 3" xfId="19743" xr:uid="{60DEB0BF-EE0B-4CC9-B614-7A86F11CC154}"/>
    <cellStyle name="40% - Ênfase6 18 3 5" xfId="9221" xr:uid="{63027C0B-86A5-46CC-8A7B-B96C0AE92EEE}"/>
    <cellStyle name="40% - Ênfase6 18 3 5 2" xfId="25765" xr:uid="{EDFBA23D-5CB4-49C3-AC5B-D766CAA50A0B}"/>
    <cellStyle name="40% - Ênfase6 18 3 6" xfId="17723" xr:uid="{720D9E40-28D2-4563-ACA6-49A056EA97FE}"/>
    <cellStyle name="40% - Ênfase6 18 4" xfId="1982" xr:uid="{8CEB74AA-0177-4E2F-B542-20C3CF18E6C6}"/>
    <cellStyle name="40% - Ênfase6 18 4 2" xfId="6068" xr:uid="{3006B361-8FD9-419E-8E4A-DB8473C46F7B}"/>
    <cellStyle name="40% - Ênfase6 18 4 2 2" xfId="14345" xr:uid="{E238383E-791B-42EB-9095-54421A572CA9}"/>
    <cellStyle name="40% - Ênfase6 18 4 2 2 2" xfId="30800" xr:uid="{5243F084-121A-4A1C-AC83-4BC27C6F05CD}"/>
    <cellStyle name="40% - Ênfase6 18 4 2 3" xfId="22763" xr:uid="{017FE456-4D68-4896-BA1E-9850551FA808}"/>
    <cellStyle name="40% - Ênfase6 18 4 3" xfId="8068" xr:uid="{88818B69-12DD-46B6-AB9B-920C739F4383}"/>
    <cellStyle name="40% - Ênfase6 18 4 3 2" xfId="16345" xr:uid="{B69FABBB-63C1-4948-9684-118FB13DD769}"/>
    <cellStyle name="40% - Ênfase6 18 4 3 2 2" xfId="32800" xr:uid="{4B94CB27-6C69-4A1C-8090-C029799F2482}"/>
    <cellStyle name="40% - Ênfase6 18 4 3 3" xfId="24763" xr:uid="{0BA424F3-280B-4929-BC9D-CA67664E6778}"/>
    <cellStyle name="40% - Ênfase6 18 4 4" xfId="4035" xr:uid="{BAB4DE6A-3B91-4A1E-A6E5-D674AC4FD286}"/>
    <cellStyle name="40% - Ênfase6 18 4 4 2" xfId="12312" xr:uid="{E9DAD637-E57B-463A-8620-28119626B163}"/>
    <cellStyle name="40% - Ênfase6 18 4 4 2 2" xfId="28797" xr:uid="{D6D8704F-4C6B-40BE-8D65-2B1C7E9487C8}"/>
    <cellStyle name="40% - Ênfase6 18 4 4 3" xfId="20760" xr:uid="{D3FA57BC-6005-4436-BEC8-2F8DE721815A}"/>
    <cellStyle name="40% - Ênfase6 18 4 5" xfId="10263" xr:uid="{60D45208-F27C-42D5-B031-7CA970BFCC49}"/>
    <cellStyle name="40% - Ênfase6 18 4 5 2" xfId="26782" xr:uid="{E5993B67-2E64-4D39-B1F5-61B56D13DDB0}"/>
    <cellStyle name="40% - Ênfase6 18 4 6" xfId="18744" xr:uid="{8FC45E09-6371-4E76-8322-3B3ED434D929}"/>
    <cellStyle name="40% - Ênfase6 18 5" xfId="4532" xr:uid="{502E8E2B-1BCB-42DE-9F48-E2C3CFD6C37E}"/>
    <cellStyle name="40% - Ênfase6 18 5 2" xfId="12809" xr:uid="{99BD5E13-5E8A-40B7-8626-3CED21809BB2}"/>
    <cellStyle name="40% - Ênfase6 18 5 2 2" xfId="29293" xr:uid="{2BA6F598-C848-484E-A88E-0BF90CB80DAB}"/>
    <cellStyle name="40% - Ênfase6 18 5 3" xfId="21256" xr:uid="{F9C093B8-8C09-4466-A3D6-822C7B2EDBDA}"/>
    <cellStyle name="40% - Ênfase6 18 6" xfId="6562" xr:uid="{5358DF14-A852-42FC-8550-2653D16DC9FB}"/>
    <cellStyle name="40% - Ênfase6 18 6 2" xfId="14839" xr:uid="{99EA06FA-DF38-4421-9EDE-FD0F294D169C}"/>
    <cellStyle name="40% - Ênfase6 18 6 2 2" xfId="31294" xr:uid="{B0F6B007-F588-4C23-A074-05B4EF3DD2CA}"/>
    <cellStyle name="40% - Ênfase6 18 6 3" xfId="23257" xr:uid="{FB50CA73-8CAD-414A-B4F4-A4D89E5429F0}"/>
    <cellStyle name="40% - Ênfase6 18 7" xfId="2485" xr:uid="{085EAD48-4E3E-4FC6-AD29-98062A0BE6F0}"/>
    <cellStyle name="40% - Ênfase6 18 7 2" xfId="10762" xr:uid="{CB6D5F3F-C501-4BF4-AFF2-5BBCCC048475}"/>
    <cellStyle name="40% - Ênfase6 18 7 2 2" xfId="27278" xr:uid="{7A658574-9013-469C-9A01-03C1DB6C8903}"/>
    <cellStyle name="40% - Ênfase6 18 7 3" xfId="19241" xr:uid="{D3D1D8EC-3DB3-4C95-872C-A7253667F055}"/>
    <cellStyle name="40% - Ênfase6 18 8" xfId="8715" xr:uid="{AD8FAF66-F82E-4FBC-B495-031B2E4C3B9E}"/>
    <cellStyle name="40% - Ênfase6 18 8 2" xfId="25263" xr:uid="{6947FC72-C353-4C79-9873-4DA206FC5C5B}"/>
    <cellStyle name="40% - Ênfase6 18 9" xfId="17213" xr:uid="{B2AB4D77-3388-4F11-A249-A01F39279F08}"/>
    <cellStyle name="40% - Ênfase6 19" xfId="364" xr:uid="{EC83A350-D5C1-4C2D-B8E7-6942D7EBE4E5}"/>
    <cellStyle name="40% - Ênfase6 19 2" xfId="1445" xr:uid="{71C83CF0-97D0-47E6-AE65-0433D0242B1F}"/>
    <cellStyle name="40% - Ênfase6 19 2 2" xfId="5535" xr:uid="{AEF78EF7-2CB3-482C-AA86-95B1EFE94C42}"/>
    <cellStyle name="40% - Ênfase6 19 2 2 2" xfId="13812" xr:uid="{003009F8-6F86-40B6-BC69-B130ED0AD9E3}"/>
    <cellStyle name="40% - Ênfase6 19 2 2 2 2" xfId="30291" xr:uid="{5E10765F-36BB-40BF-AA4A-48D9134F5631}"/>
    <cellStyle name="40% - Ênfase6 19 2 2 3" xfId="22254" xr:uid="{25E44D07-EB4E-49F4-9109-9B9C645A5F49}"/>
    <cellStyle name="40% - Ênfase6 19 2 3" xfId="7559" xr:uid="{489D13A1-41C4-4495-A40E-284381F0429A}"/>
    <cellStyle name="40% - Ênfase6 19 2 3 2" xfId="15836" xr:uid="{194A5C07-21AE-4507-937F-10DB8565451D}"/>
    <cellStyle name="40% - Ênfase6 19 2 3 2 2" xfId="32291" xr:uid="{04EB82CE-0C71-4DF3-BB96-BB2356E85258}"/>
    <cellStyle name="40% - Ênfase6 19 2 3 3" xfId="24254" xr:uid="{6413A96C-DC41-483B-9D25-9ED24E05471D}"/>
    <cellStyle name="40% - Ênfase6 19 2 4" xfId="3501" xr:uid="{7B2AABEB-FCA4-4778-B8F8-86D18F00EEB0}"/>
    <cellStyle name="40% - Ênfase6 19 2 4 2" xfId="11778" xr:uid="{FA82F453-9D38-4F12-BD3F-D6C118826FC6}"/>
    <cellStyle name="40% - Ênfase6 19 2 4 2 2" xfId="28287" xr:uid="{29C35284-5EA6-43D2-BE0E-A8E88F0AE5FA}"/>
    <cellStyle name="40% - Ênfase6 19 2 4 3" xfId="20250" xr:uid="{06E68758-4C71-46C3-8D07-A13A2E2A1C68}"/>
    <cellStyle name="40% - Ênfase6 19 2 5" xfId="9729" xr:uid="{0FE7EDDB-8AE0-43E2-96C2-4B3E3E99F60E}"/>
    <cellStyle name="40% - Ênfase6 19 2 5 2" xfId="26272" xr:uid="{014F35C8-E79A-45E5-A9B1-4EFF16919440}"/>
    <cellStyle name="40% - Ênfase6 19 2 6" xfId="18233" xr:uid="{11B6B765-4590-4F68-8CFF-2A06B8564B94}"/>
    <cellStyle name="40% - Ênfase6 19 3" xfId="935" xr:uid="{04BBE270-BC93-4C85-9016-68103C23641A}"/>
    <cellStyle name="40% - Ênfase6 19 3 2" xfId="5038" xr:uid="{048824CE-D79F-47BC-B5E6-B9B269D0B336}"/>
    <cellStyle name="40% - Ênfase6 19 3 2 2" xfId="13315" xr:uid="{2F3C897B-F98A-40C9-9385-97F282362F12}"/>
    <cellStyle name="40% - Ênfase6 19 3 2 2 2" xfId="29795" xr:uid="{3F481A8C-5780-497E-A742-F3582CB900C2}"/>
    <cellStyle name="40% - Ênfase6 19 3 2 3" xfId="21758" xr:uid="{F0A5ACA9-C3AC-4269-9100-08F2BAB5ECAB}"/>
    <cellStyle name="40% - Ênfase6 19 3 3" xfId="7063" xr:uid="{746DF050-3B6A-4FC0-BD91-E9A21DA8B06E}"/>
    <cellStyle name="40% - Ênfase6 19 3 3 2" xfId="15340" xr:uid="{BFCE5D01-5A1B-48F8-B9B7-E94525A8ABA7}"/>
    <cellStyle name="40% - Ênfase6 19 3 3 2 2" xfId="31795" xr:uid="{1A2EE417-143B-471D-B678-798CEBDFB7EF}"/>
    <cellStyle name="40% - Ênfase6 19 3 3 3" xfId="23758" xr:uid="{BF0472DF-25BE-41E5-A3DE-E6D467971B8E}"/>
    <cellStyle name="40% - Ênfase6 19 3 4" xfId="2995" xr:uid="{79EC83A5-D30B-4D78-944E-D1EEBE1D46BF}"/>
    <cellStyle name="40% - Ênfase6 19 3 4 2" xfId="11272" xr:uid="{6126BD17-584D-4A9D-88E0-9E94C1B5E524}"/>
    <cellStyle name="40% - Ênfase6 19 3 4 2 2" xfId="27783" xr:uid="{FF5FD575-F73B-42B5-8BA0-CE9B1CC2183A}"/>
    <cellStyle name="40% - Ênfase6 19 3 4 3" xfId="19746" xr:uid="{64559D17-5B02-4091-A3A9-F14055B3C60E}"/>
    <cellStyle name="40% - Ênfase6 19 3 5" xfId="9224" xr:uid="{2727A7F7-E8D5-47C4-99C3-F4D28FEC8112}"/>
    <cellStyle name="40% - Ênfase6 19 3 5 2" xfId="25768" xr:uid="{418D5038-2A0C-46A7-AF01-97C00BDDA767}"/>
    <cellStyle name="40% - Ênfase6 19 3 6" xfId="17726" xr:uid="{D45AB30F-7986-4604-A65A-3A015BDE9929}"/>
    <cellStyle name="40% - Ênfase6 19 4" xfId="1985" xr:uid="{3E7EA828-DF98-4D9F-B51B-8CEB9CC7FAF0}"/>
    <cellStyle name="40% - Ênfase6 19 4 2" xfId="6071" xr:uid="{BDA10904-73EC-40FE-9F88-41AA68174600}"/>
    <cellStyle name="40% - Ênfase6 19 4 2 2" xfId="14348" xr:uid="{0A4C96EE-E6E9-4917-AAC1-CE15EF11AC5C}"/>
    <cellStyle name="40% - Ênfase6 19 4 2 2 2" xfId="30803" xr:uid="{CA0B3172-E86A-495B-8E35-DB42F8EAD8BE}"/>
    <cellStyle name="40% - Ênfase6 19 4 2 3" xfId="22766" xr:uid="{A071075B-675B-4400-818C-920F1C244DAC}"/>
    <cellStyle name="40% - Ênfase6 19 4 3" xfId="8071" xr:uid="{A18C9DAC-4156-4C2A-8CDC-A131EB334A4C}"/>
    <cellStyle name="40% - Ênfase6 19 4 3 2" xfId="16348" xr:uid="{3BA64784-39E3-487C-ABE7-66D0E0741854}"/>
    <cellStyle name="40% - Ênfase6 19 4 3 2 2" xfId="32803" xr:uid="{B0364B0D-A3DC-4579-ACA3-5276FB3D1D3F}"/>
    <cellStyle name="40% - Ênfase6 19 4 3 3" xfId="24766" xr:uid="{B075FC3C-7EA4-43BC-898E-A1934209E183}"/>
    <cellStyle name="40% - Ênfase6 19 4 4" xfId="4038" xr:uid="{6FBB6851-21D9-430D-8FEF-4BBFE00F04BD}"/>
    <cellStyle name="40% - Ênfase6 19 4 4 2" xfId="12315" xr:uid="{754CAB3A-2C37-4853-9E4B-EFBB5DC37BE8}"/>
    <cellStyle name="40% - Ênfase6 19 4 4 2 2" xfId="28800" xr:uid="{140C6CC1-F8C6-4C5F-8FFD-5E6637BF0B9C}"/>
    <cellStyle name="40% - Ênfase6 19 4 4 3" xfId="20763" xr:uid="{BD6D9205-2D81-40CE-9346-1B7B3379A8A3}"/>
    <cellStyle name="40% - Ênfase6 19 4 5" xfId="10266" xr:uid="{77CBBCE9-2675-494B-9774-95F2C81495B8}"/>
    <cellStyle name="40% - Ênfase6 19 4 5 2" xfId="26785" xr:uid="{A7E6DD36-062D-476D-933C-00F07941C426}"/>
    <cellStyle name="40% - Ênfase6 19 4 6" xfId="18747" xr:uid="{63E451E7-260B-4E43-9F3C-E8DC5BD25B04}"/>
    <cellStyle name="40% - Ênfase6 19 5" xfId="4535" xr:uid="{F9236615-253D-402A-B506-9A07D2DF4FF7}"/>
    <cellStyle name="40% - Ênfase6 19 5 2" xfId="12812" xr:uid="{DF0373F5-1475-44F3-AD8F-8CF957ACC96B}"/>
    <cellStyle name="40% - Ênfase6 19 5 2 2" xfId="29296" xr:uid="{9DBBD99A-E335-489A-8CC3-29F441F77E43}"/>
    <cellStyle name="40% - Ênfase6 19 5 3" xfId="21259" xr:uid="{2DC51F0A-941D-48C7-A611-8B9719FD9A09}"/>
    <cellStyle name="40% - Ênfase6 19 6" xfId="6565" xr:uid="{4A303633-AE8B-4DD5-8B04-DBE29EF488CE}"/>
    <cellStyle name="40% - Ênfase6 19 6 2" xfId="14842" xr:uid="{F78C0BD7-4A36-4E8D-B74E-E31335FB720D}"/>
    <cellStyle name="40% - Ênfase6 19 6 2 2" xfId="31297" xr:uid="{23869726-EF8B-43BF-BDEF-A89A9D228EDC}"/>
    <cellStyle name="40% - Ênfase6 19 6 3" xfId="23260" xr:uid="{71652E9A-BF0D-45DA-8A3F-6E69B10EA0A6}"/>
    <cellStyle name="40% - Ênfase6 19 7" xfId="2488" xr:uid="{FC033543-4E0C-408F-80EE-7E8D7BB22C4E}"/>
    <cellStyle name="40% - Ênfase6 19 7 2" xfId="10765" xr:uid="{7766D7DB-14E6-45A4-B3CB-F01090D84309}"/>
    <cellStyle name="40% - Ênfase6 19 7 2 2" xfId="27281" xr:uid="{0AC679D7-FFFE-4CF9-9F98-56B3E3B637B7}"/>
    <cellStyle name="40% - Ênfase6 19 7 3" xfId="19244" xr:uid="{325F3820-8D35-40E8-8B0D-6CD64574FBDB}"/>
    <cellStyle name="40% - Ênfase6 19 8" xfId="8718" xr:uid="{F5EFB412-ABD1-49E7-8402-F62F046E4458}"/>
    <cellStyle name="40% - Ênfase6 19 8 2" xfId="25266" xr:uid="{28986711-F3F5-4F31-A818-CC03C783A4BD}"/>
    <cellStyle name="40% - Ênfase6 19 9" xfId="17216" xr:uid="{028A1DCA-0B1F-4197-85E0-F4A9EB24E027}"/>
    <cellStyle name="40% - Ênfase6 2" xfId="252" xr:uid="{69A349F2-1461-4545-8C90-056FF511C25C}"/>
    <cellStyle name="40% - Ênfase6 2 10" xfId="17112" xr:uid="{EE17BB68-DA2F-4988-B0A8-0E5835815BD5}"/>
    <cellStyle name="40% - Ênfase6 2 2" xfId="254" xr:uid="{43DA8D4C-165F-4E52-9A96-F7FE35266870}"/>
    <cellStyle name="40% - Ênfase6 2 2 2" xfId="1342" xr:uid="{291FB2BE-2F83-4184-AE69-75FD8843DFBE}"/>
    <cellStyle name="40% - Ênfase6 2 2 2 2" xfId="5432" xr:uid="{6B3104CD-0A63-4C19-B7CE-2EED28E6DA62}"/>
    <cellStyle name="40% - Ênfase6 2 2 2 2 2" xfId="13709" xr:uid="{723F464C-6CB9-4388-8C2C-E47946EDC0FA}"/>
    <cellStyle name="40% - Ênfase6 2 2 2 2 2 2" xfId="30189" xr:uid="{3EB7111A-1439-49D9-B416-95AFDB9CE51A}"/>
    <cellStyle name="40% - Ênfase6 2 2 2 2 3" xfId="22152" xr:uid="{502AEECF-51DC-44A9-B787-3C58D9446940}"/>
    <cellStyle name="40% - Ênfase6 2 2 2 3" xfId="7457" xr:uid="{1A853685-9EE9-4AC7-81E5-04CFEA0DA142}"/>
    <cellStyle name="40% - Ênfase6 2 2 2 3 2" xfId="15734" xr:uid="{E2965CD9-D3BC-4F29-B97E-B4E37A4FA0E2}"/>
    <cellStyle name="40% - Ênfase6 2 2 2 3 2 2" xfId="32189" xr:uid="{D0F6A3FB-2F97-4931-B9C9-92655EEBB1A2}"/>
    <cellStyle name="40% - Ênfase6 2 2 2 3 3" xfId="24152" xr:uid="{86A0FBEF-3BE8-4C48-995A-43B4EDB33B86}"/>
    <cellStyle name="40% - Ênfase6 2 2 2 4" xfId="3398" xr:uid="{93CF2D6B-60A6-4071-A5AF-D07D414A6326}"/>
    <cellStyle name="40% - Ênfase6 2 2 2 4 2" xfId="11675" xr:uid="{CB7322FC-6E8D-4434-BB32-210944AD654B}"/>
    <cellStyle name="40% - Ênfase6 2 2 2 4 2 2" xfId="28185" xr:uid="{722D9D8C-F05D-4B55-B4A6-045771213721}"/>
    <cellStyle name="40% - Ênfase6 2 2 2 4 3" xfId="20148" xr:uid="{BEA44F35-2218-4D24-8CB4-45CAF281B6D0}"/>
    <cellStyle name="40% - Ênfase6 2 2 2 5" xfId="9626" xr:uid="{9F0D5E25-37C1-405B-ABBF-199C61C7A98C}"/>
    <cellStyle name="40% - Ênfase6 2 2 2 5 2" xfId="26170" xr:uid="{40DA4819-1F36-4CB6-83D6-B80DB090F0E7}"/>
    <cellStyle name="40% - Ênfase6 2 2 2 6" xfId="18131" xr:uid="{C3C063BB-B5EB-44D4-858C-83AE14BB3A4F}"/>
    <cellStyle name="40% - Ênfase6 2 2 3" xfId="833" xr:uid="{98535C58-3ABE-4965-BAAF-A559932B41C9}"/>
    <cellStyle name="40% - Ênfase6 2 2 3 2" xfId="4936" xr:uid="{A96AE0A6-9069-4361-B116-CDA5DB0E2421}"/>
    <cellStyle name="40% - Ênfase6 2 2 3 2 2" xfId="13213" xr:uid="{61AB4603-DE18-4294-9CB0-F97BA2ABE6B4}"/>
    <cellStyle name="40% - Ênfase6 2 2 3 2 2 2" xfId="29693" xr:uid="{B9A27AD4-7D83-4C99-BE9A-3A7557DD3BE0}"/>
    <cellStyle name="40% - Ênfase6 2 2 3 2 3" xfId="21656" xr:uid="{3F87F899-5912-4C23-8D3D-B8286E15F40D}"/>
    <cellStyle name="40% - Ênfase6 2 2 3 3" xfId="6961" xr:uid="{CD6C8B2C-E30A-4660-997D-45A8885DAF54}"/>
    <cellStyle name="40% - Ênfase6 2 2 3 3 2" xfId="15238" xr:uid="{0A256DA1-B2C3-4AB7-B15C-59F8BC54C204}"/>
    <cellStyle name="40% - Ênfase6 2 2 3 3 2 2" xfId="31693" xr:uid="{BFEC4BA2-5ED7-4651-8475-867B41B08EC5}"/>
    <cellStyle name="40% - Ênfase6 2 2 3 3 3" xfId="23656" xr:uid="{C07110A0-9930-430E-A771-3A570E200017}"/>
    <cellStyle name="40% - Ênfase6 2 2 3 4" xfId="2893" xr:uid="{BBE51DC9-5CB3-472E-9E07-80A5E7B0E3FB}"/>
    <cellStyle name="40% - Ênfase6 2 2 3 4 2" xfId="11170" xr:uid="{0F0941D1-6CB0-44D3-9D95-659C55A11B49}"/>
    <cellStyle name="40% - Ênfase6 2 2 3 4 2 2" xfId="27681" xr:uid="{D9764809-A680-4E36-9B7F-BDA2CA445C48}"/>
    <cellStyle name="40% - Ênfase6 2 2 3 4 3" xfId="19644" xr:uid="{DED38138-CD40-41FB-9F90-84D96FC8A995}"/>
    <cellStyle name="40% - Ênfase6 2 2 3 5" xfId="9122" xr:uid="{986C590F-668A-4270-8176-5E78E82FAB99}"/>
    <cellStyle name="40% - Ênfase6 2 2 3 5 2" xfId="25666" xr:uid="{19E54180-44CF-4818-9DF4-C2856D90EEF9}"/>
    <cellStyle name="40% - Ênfase6 2 2 3 6" xfId="17624" xr:uid="{EC16E15A-1BA5-4E6D-93C9-361B44427322}"/>
    <cellStyle name="40% - Ênfase6 2 2 4" xfId="1883" xr:uid="{3A35D749-E712-452B-BE24-73BB74E9C7CB}"/>
    <cellStyle name="40% - Ênfase6 2 2 4 2" xfId="5969" xr:uid="{FF26391C-D979-4AD8-BB88-913331571E53}"/>
    <cellStyle name="40% - Ênfase6 2 2 4 2 2" xfId="14246" xr:uid="{EB9F659F-8852-4D37-B093-92D6682FBCAE}"/>
    <cellStyle name="40% - Ênfase6 2 2 4 2 2 2" xfId="30701" xr:uid="{34B1D322-5527-4EB8-B948-9F8C7727BD9D}"/>
    <cellStyle name="40% - Ênfase6 2 2 4 2 3" xfId="22664" xr:uid="{63BED282-C7E8-4CF5-8D1D-39F70BDFEA3D}"/>
    <cellStyle name="40% - Ênfase6 2 2 4 3" xfId="7969" xr:uid="{ADD3EDEE-12E9-4104-988D-C442B72F7B25}"/>
    <cellStyle name="40% - Ênfase6 2 2 4 3 2" xfId="16246" xr:uid="{F641FD00-7762-402C-A693-B4A5EC424B43}"/>
    <cellStyle name="40% - Ênfase6 2 2 4 3 2 2" xfId="32701" xr:uid="{7052B640-8D9B-4EAF-AE12-09B36A445FEF}"/>
    <cellStyle name="40% - Ênfase6 2 2 4 3 3" xfId="24664" xr:uid="{8245930F-9C5D-42C0-A667-39A9515D44D6}"/>
    <cellStyle name="40% - Ênfase6 2 2 4 4" xfId="3936" xr:uid="{9D734FF4-C6B9-49C7-A678-F97B40962E6D}"/>
    <cellStyle name="40% - Ênfase6 2 2 4 4 2" xfId="12213" xr:uid="{FEA9F177-7043-470E-A48C-FF4D78BA9656}"/>
    <cellStyle name="40% - Ênfase6 2 2 4 4 2 2" xfId="28698" xr:uid="{3A8CF07B-CC2B-4568-950B-2F2ABAFE364F}"/>
    <cellStyle name="40% - Ênfase6 2 2 4 4 3" xfId="20661" xr:uid="{9BB981AE-9917-418A-845D-1B5F366B838A}"/>
    <cellStyle name="40% - Ênfase6 2 2 4 5" xfId="10164" xr:uid="{C3A6D46E-6229-4756-B39B-D79E9F790D86}"/>
    <cellStyle name="40% - Ênfase6 2 2 4 5 2" xfId="26683" xr:uid="{00CE2EFB-C308-4F18-A85D-2A10E1C89461}"/>
    <cellStyle name="40% - Ênfase6 2 2 4 6" xfId="18645" xr:uid="{0E2BEFDC-49F6-487B-9E18-0310DC56D7BA}"/>
    <cellStyle name="40% - Ênfase6 2 2 5" xfId="4432" xr:uid="{0F596996-CB2E-4678-A021-BC89BD2862A8}"/>
    <cellStyle name="40% - Ênfase6 2 2 5 2" xfId="12709" xr:uid="{0680C168-C598-4359-815B-8FA96AD933FE}"/>
    <cellStyle name="40% - Ênfase6 2 2 5 2 2" xfId="29194" xr:uid="{2116A75A-315F-4C1E-9EB6-928B42707009}"/>
    <cellStyle name="40% - Ênfase6 2 2 5 3" xfId="21157" xr:uid="{04682A5C-886A-4533-BDC2-0DD47318E140}"/>
    <cellStyle name="40% - Ênfase6 2 2 6" xfId="6463" xr:uid="{EDFD421E-E840-4C2F-A1B9-66E3EDEC781C}"/>
    <cellStyle name="40% - Ênfase6 2 2 6 2" xfId="14740" xr:uid="{577761F1-C7D1-400C-93D8-276A88A30825}"/>
    <cellStyle name="40% - Ênfase6 2 2 6 2 2" xfId="31195" xr:uid="{CC015DF8-5A31-4F6D-940E-EC3DC58D79BA}"/>
    <cellStyle name="40% - Ênfase6 2 2 6 3" xfId="23158" xr:uid="{6FBC3F84-A35E-4802-97AD-197E3451F1E3}"/>
    <cellStyle name="40% - Ênfase6 2 2 7" xfId="2384" xr:uid="{23C31275-7A85-42BB-A11C-F0C4D837DC09}"/>
    <cellStyle name="40% - Ênfase6 2 2 7 2" xfId="10661" xr:uid="{8E8EFA5A-F0B1-4ADB-99BD-E19266B19332}"/>
    <cellStyle name="40% - Ênfase6 2 2 7 2 2" xfId="27179" xr:uid="{DB295F91-0699-44FB-8719-4497D264B1C0}"/>
    <cellStyle name="40% - Ênfase6 2 2 7 3" xfId="19142" xr:uid="{894AF6D0-EF8C-40E9-BB96-691EEFC47FCF}"/>
    <cellStyle name="40% - Ênfase6 2 2 8" xfId="8615" xr:uid="{BC458FCC-C29C-42C4-B952-FA71403FA9BD}"/>
    <cellStyle name="40% - Ênfase6 2 2 8 2" xfId="25164" xr:uid="{FD1B0243-1D13-425C-A2D7-B7B7B0313D75}"/>
    <cellStyle name="40% - Ênfase6 2 2 9" xfId="17114" xr:uid="{BB186871-DAD6-4E95-BD63-47626CFB13CE}"/>
    <cellStyle name="40% - Ênfase6 2 3" xfId="1340" xr:uid="{87B47ACE-94B7-4CD0-B91E-DFD1C8310FBF}"/>
    <cellStyle name="40% - Ênfase6 2 3 2" xfId="5430" xr:uid="{67C5BAC1-A750-42C3-A7A0-0CD3A6453F63}"/>
    <cellStyle name="40% - Ênfase6 2 3 2 2" xfId="13707" xr:uid="{3544695F-792A-41AD-82B7-01EDB8207947}"/>
    <cellStyle name="40% - Ênfase6 2 3 2 2 2" xfId="30187" xr:uid="{96FDED9F-727C-4BF5-89BB-68702C0AD4F8}"/>
    <cellStyle name="40% - Ênfase6 2 3 2 3" xfId="22150" xr:uid="{21C9A67A-EE41-4D45-A6DF-D1244B611052}"/>
    <cellStyle name="40% - Ênfase6 2 3 3" xfId="7455" xr:uid="{09E93263-6035-41C1-BD01-37253B845268}"/>
    <cellStyle name="40% - Ênfase6 2 3 3 2" xfId="15732" xr:uid="{2A597606-F060-4D89-AF12-0EF604FBFB6A}"/>
    <cellStyle name="40% - Ênfase6 2 3 3 2 2" xfId="32187" xr:uid="{A7EDB7B2-0E57-4CBB-B60A-616B35C86CBF}"/>
    <cellStyle name="40% - Ênfase6 2 3 3 3" xfId="24150" xr:uid="{BAEED8ED-3DA9-49CE-BF6D-9A11CB7E181A}"/>
    <cellStyle name="40% - Ênfase6 2 3 4" xfId="3396" xr:uid="{87298016-E099-401F-81CE-2D93D43270D7}"/>
    <cellStyle name="40% - Ênfase6 2 3 4 2" xfId="11673" xr:uid="{17B44DAB-44F0-4FDA-917B-15D084BB28A7}"/>
    <cellStyle name="40% - Ênfase6 2 3 4 2 2" xfId="28183" xr:uid="{F7D907DE-D173-438E-8270-8AF43CEDF738}"/>
    <cellStyle name="40% - Ênfase6 2 3 4 3" xfId="20146" xr:uid="{F26D4748-15AD-4AB5-A9F0-E752A7322C35}"/>
    <cellStyle name="40% - Ênfase6 2 3 5" xfId="9624" xr:uid="{3D7E4822-E3E1-49DC-9EB2-E707917E8F1A}"/>
    <cellStyle name="40% - Ênfase6 2 3 5 2" xfId="26168" xr:uid="{3161411F-9B02-4B00-92B9-98D4D9C1690A}"/>
    <cellStyle name="40% - Ênfase6 2 3 6" xfId="18129" xr:uid="{EF098F7E-60B7-4F00-8AA2-E30B990A2273}"/>
    <cellStyle name="40% - Ênfase6 2 4" xfId="831" xr:uid="{428AF904-74CF-4546-A3CA-30EE651AE3C8}"/>
    <cellStyle name="40% - Ênfase6 2 4 2" xfId="4934" xr:uid="{91071A22-023F-458D-BBFD-A856B67C0BF3}"/>
    <cellStyle name="40% - Ênfase6 2 4 2 2" xfId="13211" xr:uid="{4DDE571D-5CE6-4D02-83A9-1C04B168B048}"/>
    <cellStyle name="40% - Ênfase6 2 4 2 2 2" xfId="29691" xr:uid="{0DFE4F5C-19AC-4C19-87E5-C324DEDC7E6E}"/>
    <cellStyle name="40% - Ênfase6 2 4 2 3" xfId="21654" xr:uid="{F40DC54B-9E1A-41C0-BBBD-EF864BECFE2A}"/>
    <cellStyle name="40% - Ênfase6 2 4 3" xfId="6959" xr:uid="{AE8440E4-1F43-40CE-BDEE-6BA2786E8C52}"/>
    <cellStyle name="40% - Ênfase6 2 4 3 2" xfId="15236" xr:uid="{EE008757-CF44-4EE6-B74F-ACBA7EA9C1E7}"/>
    <cellStyle name="40% - Ênfase6 2 4 3 2 2" xfId="31691" xr:uid="{50B2AB94-699D-4569-9626-9BB93CC079E8}"/>
    <cellStyle name="40% - Ênfase6 2 4 3 3" xfId="23654" xr:uid="{8D7AF0F8-D2A0-45DB-BA06-DE3BA68D25D2}"/>
    <cellStyle name="40% - Ênfase6 2 4 4" xfId="2891" xr:uid="{4A62D90A-1931-405C-B19D-9D2E3004822E}"/>
    <cellStyle name="40% - Ênfase6 2 4 4 2" xfId="11168" xr:uid="{25043D8E-7CD5-416C-B3FD-67530D8929E7}"/>
    <cellStyle name="40% - Ênfase6 2 4 4 2 2" xfId="27679" xr:uid="{67C7C2EE-174D-4894-97C2-25A7AC3A3BFD}"/>
    <cellStyle name="40% - Ênfase6 2 4 4 3" xfId="19642" xr:uid="{3BE8C41B-70A7-4D09-B9E9-6D47EADDB910}"/>
    <cellStyle name="40% - Ênfase6 2 4 5" xfId="9120" xr:uid="{412C065F-859A-402B-828B-8DE013298D87}"/>
    <cellStyle name="40% - Ênfase6 2 4 5 2" xfId="25664" xr:uid="{FCF95EF6-87D4-4DF9-9AA4-04A66D24D174}"/>
    <cellStyle name="40% - Ênfase6 2 4 6" xfId="17622" xr:uid="{0551AB9E-1A05-4F28-82DC-F0E29503C610}"/>
    <cellStyle name="40% - Ênfase6 2 5" xfId="1881" xr:uid="{DB8F4A07-164E-42B8-977B-C8762DCDF6D4}"/>
    <cellStyle name="40% - Ênfase6 2 5 2" xfId="5967" xr:uid="{E8253AF6-1FF9-4497-8984-0E09C3B458C4}"/>
    <cellStyle name="40% - Ênfase6 2 5 2 2" xfId="14244" xr:uid="{85922C12-7C93-4997-849B-794E258FC11F}"/>
    <cellStyle name="40% - Ênfase6 2 5 2 2 2" xfId="30699" xr:uid="{54F83E91-690B-4816-BD19-19929F9F8830}"/>
    <cellStyle name="40% - Ênfase6 2 5 2 3" xfId="22662" xr:uid="{69A508EF-376E-41D4-A541-8D550E5A39EB}"/>
    <cellStyle name="40% - Ênfase6 2 5 3" xfId="7967" xr:uid="{013043B8-EAE9-4CAF-9A85-CDC74BCB9D50}"/>
    <cellStyle name="40% - Ênfase6 2 5 3 2" xfId="16244" xr:uid="{C27B9278-102D-403D-B6B2-E11D98629531}"/>
    <cellStyle name="40% - Ênfase6 2 5 3 2 2" xfId="32699" xr:uid="{3EA3B0FE-8FE7-4554-8D9E-F9CA31602DB6}"/>
    <cellStyle name="40% - Ênfase6 2 5 3 3" xfId="24662" xr:uid="{9A98E2A2-CE77-4680-90BB-5B24CB9B9255}"/>
    <cellStyle name="40% - Ênfase6 2 5 4" xfId="3934" xr:uid="{5290171D-C48D-4B2E-A31F-1CCF805CAFC7}"/>
    <cellStyle name="40% - Ênfase6 2 5 4 2" xfId="12211" xr:uid="{BD202E44-B398-4937-9510-3277E0D0F42F}"/>
    <cellStyle name="40% - Ênfase6 2 5 4 2 2" xfId="28696" xr:uid="{5A435B92-5CB8-49B2-BC3E-59C5580BD041}"/>
    <cellStyle name="40% - Ênfase6 2 5 4 3" xfId="20659" xr:uid="{DAB00492-0BED-4EA0-BE81-EA8A6806DEFE}"/>
    <cellStyle name="40% - Ênfase6 2 5 5" xfId="10162" xr:uid="{65CAAAFF-F8D3-44E4-9047-91B2C8EAE097}"/>
    <cellStyle name="40% - Ênfase6 2 5 5 2" xfId="26681" xr:uid="{EC2A466C-2DA7-43D8-A474-91756B7F2E14}"/>
    <cellStyle name="40% - Ênfase6 2 5 6" xfId="18643" xr:uid="{F0C8A0B1-66E6-490B-A0B1-15AFBF1369FF}"/>
    <cellStyle name="40% - Ênfase6 2 6" xfId="4430" xr:uid="{385D6309-9BAD-4A62-A31C-3EEA7C7C4B17}"/>
    <cellStyle name="40% - Ênfase6 2 6 2" xfId="12707" xr:uid="{CD5947A1-6F6B-4DBF-9675-74696861EF45}"/>
    <cellStyle name="40% - Ênfase6 2 6 2 2" xfId="29192" xr:uid="{1608E9E6-9A0D-42C4-81A2-4B582344AB28}"/>
    <cellStyle name="40% - Ênfase6 2 6 3" xfId="21155" xr:uid="{9C5288E0-7C36-4ED1-978E-A4781D1708A4}"/>
    <cellStyle name="40% - Ênfase6 2 7" xfId="6461" xr:uid="{722AE715-0359-4129-953E-C9CDD03F3CAC}"/>
    <cellStyle name="40% - Ênfase6 2 7 2" xfId="14738" xr:uid="{C8998573-C3A5-4306-B963-A62BFF4298D7}"/>
    <cellStyle name="40% - Ênfase6 2 7 2 2" xfId="31193" xr:uid="{1D5A77DB-7229-462D-AAF4-7218E3C2F3D6}"/>
    <cellStyle name="40% - Ênfase6 2 7 3" xfId="23156" xr:uid="{6770E44C-3E66-4A4E-BB7E-A74D58068A65}"/>
    <cellStyle name="40% - Ênfase6 2 8" xfId="2382" xr:uid="{48A0E97F-0B26-4DF4-9C66-21835E134ECF}"/>
    <cellStyle name="40% - Ênfase6 2 8 2" xfId="10659" xr:uid="{791AAC5E-1EA4-48EE-85A1-8DAA5C7CA1A8}"/>
    <cellStyle name="40% - Ênfase6 2 8 2 2" xfId="27177" xr:uid="{355D0BAF-1D67-401B-8AEF-E8AA0D22C1F7}"/>
    <cellStyle name="40% - Ênfase6 2 8 3" xfId="19140" xr:uid="{F657E1A1-5C0F-4367-93BD-EA40563876B5}"/>
    <cellStyle name="40% - Ênfase6 2 9" xfId="8613" xr:uid="{50132496-A56A-4E2A-9053-60C89B70E846}"/>
    <cellStyle name="40% - Ênfase6 2 9 2" xfId="25162" xr:uid="{36A93986-AC68-44C1-A429-ACA01F596113}"/>
    <cellStyle name="40% - Ênfase6 20" xfId="128" xr:uid="{AC9F980B-6A06-4222-914D-1177E8B21443}"/>
    <cellStyle name="40% - Ênfase6 20 2" xfId="1223" xr:uid="{377F9598-F97B-4F9F-B2F8-454C9041B848}"/>
    <cellStyle name="40% - Ênfase6 20 2 2" xfId="5314" xr:uid="{0CD07D30-D6D7-4ECC-A597-2D42BECBB926}"/>
    <cellStyle name="40% - Ênfase6 20 2 2 2" xfId="13591" xr:uid="{15533E74-0BFF-47AD-A264-9A3FAFA8F2FE}"/>
    <cellStyle name="40% - Ênfase6 20 2 2 2 2" xfId="30071" xr:uid="{CCD3D7A7-BD19-4081-B397-DAA3C6471858}"/>
    <cellStyle name="40% - Ênfase6 20 2 2 3" xfId="22034" xr:uid="{0DA56D56-8B62-4878-A292-D49834B00C3C}"/>
    <cellStyle name="40% - Ênfase6 20 2 3" xfId="7339" xr:uid="{2703B2A9-7568-4650-926E-6B2AC8730EDB}"/>
    <cellStyle name="40% - Ênfase6 20 2 3 2" xfId="15616" xr:uid="{8AD28EA7-92CF-4FFE-88D3-B6C63013AC77}"/>
    <cellStyle name="40% - Ênfase6 20 2 3 2 2" xfId="32071" xr:uid="{E6F2A3F3-F256-4C19-9FDF-58518FA898CE}"/>
    <cellStyle name="40% - Ênfase6 20 2 3 3" xfId="24034" xr:uid="{7B1008EF-BF8F-4613-A607-5C6262A21D5E}"/>
    <cellStyle name="40% - Ênfase6 20 2 4" xfId="3279" xr:uid="{06E87BE5-80F8-43E6-8674-198EC4144C27}"/>
    <cellStyle name="40% - Ênfase6 20 2 4 2" xfId="11556" xr:uid="{EB419834-368E-4D9F-A088-D5A427F99A69}"/>
    <cellStyle name="40% - Ênfase6 20 2 4 2 2" xfId="28066" xr:uid="{ED66FE56-2A6D-409C-B899-7D3F29559521}"/>
    <cellStyle name="40% - Ênfase6 20 2 4 3" xfId="20029" xr:uid="{5F92F43C-A827-4EF6-9BDC-737F9D035715}"/>
    <cellStyle name="40% - Ênfase6 20 2 5" xfId="9507" xr:uid="{E4065B7E-B861-47E9-AFF4-15F27AAA9D26}"/>
    <cellStyle name="40% - Ênfase6 20 2 5 2" xfId="26051" xr:uid="{58F2F1C0-8E02-418D-8E3A-8668D43E2A44}"/>
    <cellStyle name="40% - Ênfase6 20 2 6" xfId="18012" xr:uid="{6E519728-A1F9-490C-99B1-B1C96570807B}"/>
    <cellStyle name="40% - Ênfase6 20 3" xfId="713" xr:uid="{C5C9A9E2-84C7-4DFB-90D5-285139CEFBC5}"/>
    <cellStyle name="40% - Ênfase6 20 3 2" xfId="4818" xr:uid="{BD8F0173-E7C0-4FE9-AA4B-CF7F76ED2D2D}"/>
    <cellStyle name="40% - Ênfase6 20 3 2 2" xfId="13095" xr:uid="{793B714A-DFD7-40FE-894B-AA5AE1C228C4}"/>
    <cellStyle name="40% - Ênfase6 20 3 2 2 2" xfId="29575" xr:uid="{3E8D03EB-5915-4F5E-B1CD-1F35682E2DF9}"/>
    <cellStyle name="40% - Ênfase6 20 3 2 3" xfId="21538" xr:uid="{DF7BB47B-7439-40C2-BC31-5B78A1481ED1}"/>
    <cellStyle name="40% - Ênfase6 20 3 3" xfId="6843" xr:uid="{A9BD5EB3-416D-44A9-B34C-FAFF2157D028}"/>
    <cellStyle name="40% - Ênfase6 20 3 3 2" xfId="15120" xr:uid="{A8E3D996-B67D-4CF6-8F0C-7E1EF3300943}"/>
    <cellStyle name="40% - Ênfase6 20 3 3 2 2" xfId="31575" xr:uid="{8E8C0EEB-251A-4E7C-91A6-65789AD254E3}"/>
    <cellStyle name="40% - Ênfase6 20 3 3 3" xfId="23538" xr:uid="{FA0CAC9D-8ED6-4C8C-B141-597C57990019}"/>
    <cellStyle name="40% - Ênfase6 20 3 4" xfId="2773" xr:uid="{FE78DD88-741E-4702-B0FB-DFB4E5E09B30}"/>
    <cellStyle name="40% - Ênfase6 20 3 4 2" xfId="11050" xr:uid="{D259A61A-B9E9-472E-B8F4-E7B68CB82103}"/>
    <cellStyle name="40% - Ênfase6 20 3 4 2 2" xfId="27561" xr:uid="{7852CF65-878A-4427-A290-BB801A5578E0}"/>
    <cellStyle name="40% - Ênfase6 20 3 4 3" xfId="19524" xr:uid="{8F860857-CA6B-405C-80F3-5595136FBEF2}"/>
    <cellStyle name="40% - Ênfase6 20 3 5" xfId="9002" xr:uid="{14FBF1D5-C8E4-4C26-BE46-325843CC9B2F}"/>
    <cellStyle name="40% - Ênfase6 20 3 5 2" xfId="25546" xr:uid="{826AC49A-4201-49BE-ADF6-64014265531D}"/>
    <cellStyle name="40% - Ênfase6 20 3 6" xfId="17504" xr:uid="{D33EB93C-303E-4834-B840-3649EF1F034E}"/>
    <cellStyle name="40% - Ênfase6 20 4" xfId="1764" xr:uid="{E685F59D-33C6-49DD-95EE-0B5A8B620401}"/>
    <cellStyle name="40% - Ênfase6 20 4 2" xfId="5851" xr:uid="{3C3399B5-0AE6-46F9-B497-D12BB63A194E}"/>
    <cellStyle name="40% - Ênfase6 20 4 2 2" xfId="14128" xr:uid="{7C0682A7-3D9C-4621-9B03-AF9E0D3A4803}"/>
    <cellStyle name="40% - Ênfase6 20 4 2 2 2" xfId="30583" xr:uid="{98BE38B2-BC6E-405B-A337-46666A4A4E24}"/>
    <cellStyle name="40% - Ênfase6 20 4 2 3" xfId="22546" xr:uid="{FF306754-2A0A-4E92-BB7E-E08589A53849}"/>
    <cellStyle name="40% - Ênfase6 20 4 3" xfId="7851" xr:uid="{45CC728E-AE3B-4166-80C6-97895D4FEB3B}"/>
    <cellStyle name="40% - Ênfase6 20 4 3 2" xfId="16128" xr:uid="{1515F7A4-42BC-4BC7-96CA-0A62171426BA}"/>
    <cellStyle name="40% - Ênfase6 20 4 3 2 2" xfId="32583" xr:uid="{4926AD65-56F3-41D7-80C5-61FE932AD224}"/>
    <cellStyle name="40% - Ênfase6 20 4 3 3" xfId="24546" xr:uid="{CE41499D-2015-4E84-8031-9DFE69154D77}"/>
    <cellStyle name="40% - Ênfase6 20 4 4" xfId="3817" xr:uid="{1AEDFA07-76DD-4D91-84BE-48CFFAF1CA03}"/>
    <cellStyle name="40% - Ênfase6 20 4 4 2" xfId="12094" xr:uid="{13EBA930-F0FD-474A-93E3-8D29560DF728}"/>
    <cellStyle name="40% - Ênfase6 20 4 4 2 2" xfId="28579" xr:uid="{66726DE8-B9E5-44E7-8DCC-13EDAE076A92}"/>
    <cellStyle name="40% - Ênfase6 20 4 4 3" xfId="20542" xr:uid="{4766F3E8-E124-4906-88C7-B188CDFDB952}"/>
    <cellStyle name="40% - Ênfase6 20 4 5" xfId="10045" xr:uid="{FB9AC131-E6F2-46BD-A253-4FB058E34042}"/>
    <cellStyle name="40% - Ênfase6 20 4 5 2" xfId="26564" xr:uid="{4E20DC63-4198-4287-A8B4-819C4694F3B8}"/>
    <cellStyle name="40% - Ênfase6 20 4 6" xfId="18526" xr:uid="{4B93350E-E514-491A-8A78-42FCE620EDB6}"/>
    <cellStyle name="40% - Ênfase6 20 5" xfId="4314" xr:uid="{79E62710-7E1F-4AF6-9FD9-BC7E0E21A86E}"/>
    <cellStyle name="40% - Ênfase6 20 5 2" xfId="12591" xr:uid="{FA35A680-EB0E-472B-85EA-6B771C05718A}"/>
    <cellStyle name="40% - Ênfase6 20 5 2 2" xfId="29076" xr:uid="{547EDF9F-CDBC-4089-A64E-E466C1EDB00B}"/>
    <cellStyle name="40% - Ênfase6 20 5 3" xfId="21039" xr:uid="{BBB00537-DEB1-4D82-AC6E-54DD9AE5B3DF}"/>
    <cellStyle name="40% - Ênfase6 20 6" xfId="6345" xr:uid="{81A9161B-9520-4323-99A4-C355866FB39F}"/>
    <cellStyle name="40% - Ênfase6 20 6 2" xfId="14622" xr:uid="{AE194752-C894-4F07-AD9E-3FB06F92B235}"/>
    <cellStyle name="40% - Ênfase6 20 6 2 2" xfId="31077" xr:uid="{CEDD6D13-26E9-4737-9E41-46A64C6CADD2}"/>
    <cellStyle name="40% - Ênfase6 20 6 3" xfId="23040" xr:uid="{AA46F441-A11C-4A61-A89C-4C688B26D165}"/>
    <cellStyle name="40% - Ênfase6 20 7" xfId="2265" xr:uid="{18CECE28-AEA2-4B2D-87F2-F254986148A7}"/>
    <cellStyle name="40% - Ênfase6 20 7 2" xfId="10542" xr:uid="{15AD586E-C685-41D2-A542-DE2E59343C9A}"/>
    <cellStyle name="40% - Ênfase6 20 7 2 2" xfId="27060" xr:uid="{9DAE3F20-C88F-4B41-B31E-A05531B61F3F}"/>
    <cellStyle name="40% - Ênfase6 20 7 3" xfId="19023" xr:uid="{D2468C2B-3BF9-4FF1-AB30-7011F78560C4}"/>
    <cellStyle name="40% - Ênfase6 20 8" xfId="8496" xr:uid="{4BD15994-A2FF-444D-AFAB-DEF037743B8E}"/>
    <cellStyle name="40% - Ênfase6 20 8 2" xfId="25045" xr:uid="{22571202-BE4F-408C-8908-5B9E67EA209B}"/>
    <cellStyle name="40% - Ênfase6 20 9" xfId="16994" xr:uid="{B6BA5DE7-9633-4CB8-A8B6-4AA62AE3B212}"/>
    <cellStyle name="40% - Ênfase6 21" xfId="355" xr:uid="{2F9A7ACF-239B-4F55-B329-E7AB88D4DB9E}"/>
    <cellStyle name="40% - Ênfase6 21 2" xfId="1438" xr:uid="{A0CE85AA-401F-43E6-868B-224FF724157B}"/>
    <cellStyle name="40% - Ênfase6 21 2 2" xfId="5528" xr:uid="{38D1B324-114B-4ADF-B1DA-27B3206210D2}"/>
    <cellStyle name="40% - Ênfase6 21 2 2 2" xfId="13805" xr:uid="{5834FF01-2BAF-4D4B-B80B-894EF7067384}"/>
    <cellStyle name="40% - Ênfase6 21 2 2 2 2" xfId="30284" xr:uid="{035C60DF-055D-46A2-89BF-65CC2395F150}"/>
    <cellStyle name="40% - Ênfase6 21 2 2 3" xfId="22247" xr:uid="{7D48DAF2-36FE-4FA5-93BD-24EAE89A8389}"/>
    <cellStyle name="40% - Ênfase6 21 2 3" xfId="7552" xr:uid="{501B7E8A-1FC7-4330-A877-0DE49E3BD182}"/>
    <cellStyle name="40% - Ênfase6 21 2 3 2" xfId="15829" xr:uid="{F7B50D7C-C76D-44F9-A4A0-0D500C9AD8DD}"/>
    <cellStyle name="40% - Ênfase6 21 2 3 2 2" xfId="32284" xr:uid="{C567637A-77A0-4F2E-89DF-5C173EE64B19}"/>
    <cellStyle name="40% - Ênfase6 21 2 3 3" xfId="24247" xr:uid="{9A63416E-3E60-49AE-8E65-86B35AA8ED7B}"/>
    <cellStyle name="40% - Ênfase6 21 2 4" xfId="3494" xr:uid="{5F344760-7A59-4BCF-85D7-A190975BF5B1}"/>
    <cellStyle name="40% - Ênfase6 21 2 4 2" xfId="11771" xr:uid="{A848F08D-F727-448A-A781-4579ABE4BE3A}"/>
    <cellStyle name="40% - Ênfase6 21 2 4 2 2" xfId="28280" xr:uid="{0F0F932D-9E5E-47D2-BD03-EFEDF2B79497}"/>
    <cellStyle name="40% - Ênfase6 21 2 4 3" xfId="20243" xr:uid="{3503CBB3-3C8A-4581-ADB7-96D72079BF47}"/>
    <cellStyle name="40% - Ênfase6 21 2 5" xfId="9722" xr:uid="{A0F9A8A7-B052-4B78-8087-917E5D8DAE5E}"/>
    <cellStyle name="40% - Ênfase6 21 2 5 2" xfId="26265" xr:uid="{C7349591-2B2C-42F5-AC7A-1550687139A3}"/>
    <cellStyle name="40% - Ênfase6 21 2 6" xfId="18226" xr:uid="{81573A06-EB8B-4A00-B354-6A98DFD86374}"/>
    <cellStyle name="40% - Ênfase6 21 3" xfId="928" xr:uid="{9DD8A5CB-2828-49D3-9B62-366B523E47BC}"/>
    <cellStyle name="40% - Ênfase6 21 3 2" xfId="5031" xr:uid="{B859F0CE-2DCE-420F-9471-6744AFCAF0A9}"/>
    <cellStyle name="40% - Ênfase6 21 3 2 2" xfId="13308" xr:uid="{68D871D3-222F-4CFE-BABC-8017B0188A87}"/>
    <cellStyle name="40% - Ênfase6 21 3 2 2 2" xfId="29788" xr:uid="{4DFDC694-6C15-4C2E-81ED-00E97922DFCA}"/>
    <cellStyle name="40% - Ênfase6 21 3 2 3" xfId="21751" xr:uid="{B99E2E89-B870-4753-9FDD-D7883A014C4D}"/>
    <cellStyle name="40% - Ênfase6 21 3 3" xfId="7056" xr:uid="{39DF7A1E-FFE5-4A73-BF84-0614B4DD0EC2}"/>
    <cellStyle name="40% - Ênfase6 21 3 3 2" xfId="15333" xr:uid="{D76D260D-FC68-40DA-808E-0154069CCAE0}"/>
    <cellStyle name="40% - Ênfase6 21 3 3 2 2" xfId="31788" xr:uid="{50B61830-1ACA-4A00-BE74-7C24390E6AF5}"/>
    <cellStyle name="40% - Ênfase6 21 3 3 3" xfId="23751" xr:uid="{306548CF-B0F2-4BB8-BA78-6FA9F0F7A858}"/>
    <cellStyle name="40% - Ênfase6 21 3 4" xfId="2988" xr:uid="{94E5538B-234C-4166-BF0D-4B57890A91CE}"/>
    <cellStyle name="40% - Ênfase6 21 3 4 2" xfId="11265" xr:uid="{8A3EE918-D994-41C3-84DA-992EB468F592}"/>
    <cellStyle name="40% - Ênfase6 21 3 4 2 2" xfId="27776" xr:uid="{5369B542-9A60-4B5A-A593-F0E563062CF5}"/>
    <cellStyle name="40% - Ênfase6 21 3 4 3" xfId="19739" xr:uid="{DB24802B-DD66-40E8-B652-8A92BCA97F75}"/>
    <cellStyle name="40% - Ênfase6 21 3 5" xfId="9217" xr:uid="{4735BDA8-70EE-4C80-B970-11B637F5B21F}"/>
    <cellStyle name="40% - Ênfase6 21 3 5 2" xfId="25761" xr:uid="{6D88E3C6-EA45-420B-ACCB-C3EB3AD10AF2}"/>
    <cellStyle name="40% - Ênfase6 21 3 6" xfId="17719" xr:uid="{DA066098-3B4E-4359-A10A-660441450604}"/>
    <cellStyle name="40% - Ênfase6 21 4" xfId="1978" xr:uid="{8D28BC0D-2F2C-4433-B336-EBEB38363B0B}"/>
    <cellStyle name="40% - Ênfase6 21 4 2" xfId="6064" xr:uid="{DF781759-0F1F-4D76-8E6C-E7AAB12D924B}"/>
    <cellStyle name="40% - Ênfase6 21 4 2 2" xfId="14341" xr:uid="{0A16A3DB-A10E-4299-A036-B2DCB01FD252}"/>
    <cellStyle name="40% - Ênfase6 21 4 2 2 2" xfId="30796" xr:uid="{0D1518ED-4161-4D9E-B91C-C7104456D43D}"/>
    <cellStyle name="40% - Ênfase6 21 4 2 3" xfId="22759" xr:uid="{A0F41040-5BD9-4505-AFF8-E0ACA879552B}"/>
    <cellStyle name="40% - Ênfase6 21 4 3" xfId="8064" xr:uid="{4AF4D1C6-2CE3-44BE-BD6B-C4AFDB1EB3B0}"/>
    <cellStyle name="40% - Ênfase6 21 4 3 2" xfId="16341" xr:uid="{671BBF6D-1C1D-43E4-A119-785FDD401EFC}"/>
    <cellStyle name="40% - Ênfase6 21 4 3 2 2" xfId="32796" xr:uid="{BA32EF1D-91FE-43D9-9060-41EF2AB28981}"/>
    <cellStyle name="40% - Ênfase6 21 4 3 3" xfId="24759" xr:uid="{FD613364-E3DD-4E88-BAAF-2E6D9071B1C1}"/>
    <cellStyle name="40% - Ênfase6 21 4 4" xfId="4031" xr:uid="{7AC5FF32-1328-4044-B5FD-90F52BEE91FB}"/>
    <cellStyle name="40% - Ênfase6 21 4 4 2" xfId="12308" xr:uid="{AD4EDD06-150A-4F7A-BC3D-1D687D6AF5E1}"/>
    <cellStyle name="40% - Ênfase6 21 4 4 2 2" xfId="28793" xr:uid="{B350B63B-A94E-4B9E-B583-F526E695B786}"/>
    <cellStyle name="40% - Ênfase6 21 4 4 3" xfId="20756" xr:uid="{4DACCE17-FB27-4C45-A7C9-FF0D35D54FC1}"/>
    <cellStyle name="40% - Ênfase6 21 4 5" xfId="10259" xr:uid="{3DB903C4-EE84-449F-8329-DC00F96684C8}"/>
    <cellStyle name="40% - Ênfase6 21 4 5 2" xfId="26778" xr:uid="{0BD33624-4E85-4FA7-B127-E3AEE7AC748A}"/>
    <cellStyle name="40% - Ênfase6 21 4 6" xfId="18740" xr:uid="{CE91AD16-5837-4A91-9A31-BD86E0CA4891}"/>
    <cellStyle name="40% - Ênfase6 21 5" xfId="4528" xr:uid="{5984C227-2CC5-4DEF-99C0-0AD18F2551E7}"/>
    <cellStyle name="40% - Ênfase6 21 5 2" xfId="12805" xr:uid="{138BBFDB-DC95-4A27-AB67-21A9869C2D40}"/>
    <cellStyle name="40% - Ênfase6 21 5 2 2" xfId="29289" xr:uid="{13596B45-1842-4451-9E84-6707B82AEDD9}"/>
    <cellStyle name="40% - Ênfase6 21 5 3" xfId="21252" xr:uid="{0697F922-BFEF-497F-A3D0-D584D7EC26B1}"/>
    <cellStyle name="40% - Ênfase6 21 6" xfId="6558" xr:uid="{5B03BF4F-6AF3-4E51-8AD2-8E397F2F1D06}"/>
    <cellStyle name="40% - Ênfase6 21 6 2" xfId="14835" xr:uid="{BB0550C9-F880-45CF-B09C-7D4C1F029066}"/>
    <cellStyle name="40% - Ênfase6 21 6 2 2" xfId="31290" xr:uid="{858D1768-769F-4A79-A7C1-EEDD6C5F0E8C}"/>
    <cellStyle name="40% - Ênfase6 21 6 3" xfId="23253" xr:uid="{F494B76D-EE83-458D-9C67-39BF5C9CCC71}"/>
    <cellStyle name="40% - Ênfase6 21 7" xfId="2481" xr:uid="{09B9BD08-5839-47A6-A3CF-656A14DC683F}"/>
    <cellStyle name="40% - Ênfase6 21 7 2" xfId="10758" xr:uid="{EF673277-7ABE-4775-A52D-5436BD4DAA97}"/>
    <cellStyle name="40% - Ênfase6 21 7 2 2" xfId="27274" xr:uid="{7ECE37F2-50D0-408B-B5D8-8D3820C45966}"/>
    <cellStyle name="40% - Ênfase6 21 7 3" xfId="19237" xr:uid="{FF0693CF-4CC4-4423-96B2-B38A8A1F2ECC}"/>
    <cellStyle name="40% - Ênfase6 21 8" xfId="8711" xr:uid="{863651CC-CE1B-4EE3-A217-1562B9867706}"/>
    <cellStyle name="40% - Ênfase6 21 8 2" xfId="25259" xr:uid="{E31F6658-9A17-44CC-9304-23A9CB9A94A6}"/>
    <cellStyle name="40% - Ênfase6 21 9" xfId="17209" xr:uid="{C58334CA-8235-4AB0-A379-18C4A93616B0}"/>
    <cellStyle name="40% - Ênfase6 22" xfId="304" xr:uid="{0805DB4E-E3D0-41A1-9B05-63BEBB801394}"/>
    <cellStyle name="40% - Ênfase6 3" xfId="158" xr:uid="{4D4C7EBC-4361-47AD-9E4E-A8A90BEF4621}"/>
    <cellStyle name="40% - Ênfase6 3 10" xfId="17024" xr:uid="{7BFEE9F4-E8EF-4027-A72B-49A5CF038704}"/>
    <cellStyle name="40% - Ênfase6 3 2" xfId="256" xr:uid="{B9BEF55B-123C-4B5C-877D-386840303A32}"/>
    <cellStyle name="40% - Ênfase6 3 2 2" xfId="1344" xr:uid="{D2C32E11-9624-40AB-B4B7-E82D4C07BBAD}"/>
    <cellStyle name="40% - Ênfase6 3 2 2 2" xfId="5434" xr:uid="{AF0215E0-19A7-4DCA-A736-BD55AA51751C}"/>
    <cellStyle name="40% - Ênfase6 3 2 2 2 2" xfId="13711" xr:uid="{07658872-914B-41DE-8318-21B9319AB304}"/>
    <cellStyle name="40% - Ênfase6 3 2 2 2 2 2" xfId="30191" xr:uid="{59707B45-1B77-41DC-A0A7-7C7CCDC99364}"/>
    <cellStyle name="40% - Ênfase6 3 2 2 2 3" xfId="22154" xr:uid="{4B9BA797-1660-4010-9DE2-0DB585D85D97}"/>
    <cellStyle name="40% - Ênfase6 3 2 2 3" xfId="7459" xr:uid="{10BEF201-E546-477D-B042-A33347E5E3CE}"/>
    <cellStyle name="40% - Ênfase6 3 2 2 3 2" xfId="15736" xr:uid="{5B992290-EC9C-4235-B90C-CF29E8473245}"/>
    <cellStyle name="40% - Ênfase6 3 2 2 3 2 2" xfId="32191" xr:uid="{15C93ECD-E1B2-4023-8DA1-7D7AA5254B8C}"/>
    <cellStyle name="40% - Ênfase6 3 2 2 3 3" xfId="24154" xr:uid="{E800525E-BDA9-4F23-BA82-D5EFC8F0C66F}"/>
    <cellStyle name="40% - Ênfase6 3 2 2 4" xfId="3400" xr:uid="{3154E572-0D34-4E9E-815C-6C9CEAB499FC}"/>
    <cellStyle name="40% - Ênfase6 3 2 2 4 2" xfId="11677" xr:uid="{CEEEDF11-C90F-4662-923B-79450B20AC49}"/>
    <cellStyle name="40% - Ênfase6 3 2 2 4 2 2" xfId="28187" xr:uid="{4F9E587D-B28E-4A3C-B746-86D2B126CAF9}"/>
    <cellStyle name="40% - Ênfase6 3 2 2 4 3" xfId="20150" xr:uid="{83A98786-935E-4B20-AD36-D2278B32053D}"/>
    <cellStyle name="40% - Ênfase6 3 2 2 5" xfId="9628" xr:uid="{F2A5B46C-AF0A-4291-AE34-6DF914ED85D0}"/>
    <cellStyle name="40% - Ênfase6 3 2 2 5 2" xfId="26172" xr:uid="{FA9D154D-8192-4E56-BE0C-49089458CD7F}"/>
    <cellStyle name="40% - Ênfase6 3 2 2 6" xfId="18133" xr:uid="{9DD139B5-D8D5-4243-BE96-61F7B777A261}"/>
    <cellStyle name="40% - Ênfase6 3 2 3" xfId="835" xr:uid="{10D05CC0-CBAB-474F-9B47-3AD2750865EB}"/>
    <cellStyle name="40% - Ênfase6 3 2 3 2" xfId="4938" xr:uid="{760B1E04-9AEC-4655-8A65-5269E16EF8C1}"/>
    <cellStyle name="40% - Ênfase6 3 2 3 2 2" xfId="13215" xr:uid="{E73C0D9D-55AD-4DDD-90B7-4EA87F72F3D8}"/>
    <cellStyle name="40% - Ênfase6 3 2 3 2 2 2" xfId="29695" xr:uid="{CA26AF24-954F-4AE8-972A-058FA58F9B2F}"/>
    <cellStyle name="40% - Ênfase6 3 2 3 2 3" xfId="21658" xr:uid="{4EED47A2-285D-4353-92D1-9D089FB60393}"/>
    <cellStyle name="40% - Ênfase6 3 2 3 3" xfId="6963" xr:uid="{06A56902-28A2-43BA-AE3E-E417B9156DFE}"/>
    <cellStyle name="40% - Ênfase6 3 2 3 3 2" xfId="15240" xr:uid="{3A35802F-ADE6-4BA9-A157-66E5A0FDB8D3}"/>
    <cellStyle name="40% - Ênfase6 3 2 3 3 2 2" xfId="31695" xr:uid="{CDB03DDF-1845-4217-A78F-F5E987AA3F38}"/>
    <cellStyle name="40% - Ênfase6 3 2 3 3 3" xfId="23658" xr:uid="{118BCD54-3E7F-486E-88CC-8E43DD6189DF}"/>
    <cellStyle name="40% - Ênfase6 3 2 3 4" xfId="2895" xr:uid="{F130192A-572C-42A0-9F09-4EA367FD9B3C}"/>
    <cellStyle name="40% - Ênfase6 3 2 3 4 2" xfId="11172" xr:uid="{25CEDB23-ABE5-43DD-ADCF-89AF2880C086}"/>
    <cellStyle name="40% - Ênfase6 3 2 3 4 2 2" xfId="27683" xr:uid="{B178108F-561D-408F-B615-7BB0BC1AF762}"/>
    <cellStyle name="40% - Ênfase6 3 2 3 4 3" xfId="19646" xr:uid="{F8284BE0-F4E9-4D80-B91E-EFE4253369C4}"/>
    <cellStyle name="40% - Ênfase6 3 2 3 5" xfId="9124" xr:uid="{2038EF31-C87C-4B1B-8547-A83A8C852F71}"/>
    <cellStyle name="40% - Ênfase6 3 2 3 5 2" xfId="25668" xr:uid="{DDB0605B-B64E-4B74-9ECC-EBE658E91B23}"/>
    <cellStyle name="40% - Ênfase6 3 2 3 6" xfId="17626" xr:uid="{E978D5A4-2E4C-4695-8BE9-D12C5A9983B0}"/>
    <cellStyle name="40% - Ênfase6 3 2 4" xfId="1885" xr:uid="{4E293CE7-E509-4296-99A1-90F1A6563449}"/>
    <cellStyle name="40% - Ênfase6 3 2 4 2" xfId="5971" xr:uid="{ABA3D07B-4A37-400F-8283-F572F5653F6B}"/>
    <cellStyle name="40% - Ênfase6 3 2 4 2 2" xfId="14248" xr:uid="{9E8257E7-05F3-4757-86F1-7AB4AAE1D8B4}"/>
    <cellStyle name="40% - Ênfase6 3 2 4 2 2 2" xfId="30703" xr:uid="{ED2D0E73-3DB1-409F-AB68-BA44C8963B75}"/>
    <cellStyle name="40% - Ênfase6 3 2 4 2 3" xfId="22666" xr:uid="{81F983D6-239F-4177-9016-66903FEF108A}"/>
    <cellStyle name="40% - Ênfase6 3 2 4 3" xfId="7971" xr:uid="{38E0126A-1B24-4FEC-90D8-0CEB2BCB7875}"/>
    <cellStyle name="40% - Ênfase6 3 2 4 3 2" xfId="16248" xr:uid="{568134C1-395D-4A55-AD2F-F1A08AD1D8CF}"/>
    <cellStyle name="40% - Ênfase6 3 2 4 3 2 2" xfId="32703" xr:uid="{F7DAD92F-8155-4197-815B-DAE937644630}"/>
    <cellStyle name="40% - Ênfase6 3 2 4 3 3" xfId="24666" xr:uid="{0FB05F7D-9596-42CA-85F9-902AC1B0B4DF}"/>
    <cellStyle name="40% - Ênfase6 3 2 4 4" xfId="3938" xr:uid="{60A94DCD-267B-42A1-A5DA-7784FE6DE18D}"/>
    <cellStyle name="40% - Ênfase6 3 2 4 4 2" xfId="12215" xr:uid="{E09383AB-CFB4-404B-A842-CC2F31CE8E25}"/>
    <cellStyle name="40% - Ênfase6 3 2 4 4 2 2" xfId="28700" xr:uid="{45743E4B-DE9F-4BB5-95BD-F1D8F03DB40E}"/>
    <cellStyle name="40% - Ênfase6 3 2 4 4 3" xfId="20663" xr:uid="{671D688B-337B-4480-A6BB-4FC5A768E6D8}"/>
    <cellStyle name="40% - Ênfase6 3 2 4 5" xfId="10166" xr:uid="{7575DB75-673F-45E0-B7B2-4099251DC4D0}"/>
    <cellStyle name="40% - Ênfase6 3 2 4 5 2" xfId="26685" xr:uid="{9011F231-54B0-49E5-8207-1FF529DCE108}"/>
    <cellStyle name="40% - Ênfase6 3 2 4 6" xfId="18647" xr:uid="{494B1911-3E55-4B4D-9944-8E8848FE9704}"/>
    <cellStyle name="40% - Ênfase6 3 2 5" xfId="4434" xr:uid="{340AC912-9F08-4583-BE7F-C4D0E6414BC9}"/>
    <cellStyle name="40% - Ênfase6 3 2 5 2" xfId="12711" xr:uid="{CA53C285-0164-4AD9-9A84-081F9D367558}"/>
    <cellStyle name="40% - Ênfase6 3 2 5 2 2" xfId="29196" xr:uid="{E1E5D86A-BDBA-43A7-AA1E-CC8E1700899E}"/>
    <cellStyle name="40% - Ênfase6 3 2 5 3" xfId="21159" xr:uid="{D00214D4-655E-4AFB-B24F-6C84D8BE44E3}"/>
    <cellStyle name="40% - Ênfase6 3 2 6" xfId="6465" xr:uid="{C8A97750-70EB-442F-B350-4109475AB7F5}"/>
    <cellStyle name="40% - Ênfase6 3 2 6 2" xfId="14742" xr:uid="{4B73B537-5F62-4FBA-9FE6-FC9A5DB2FD5F}"/>
    <cellStyle name="40% - Ênfase6 3 2 6 2 2" xfId="31197" xr:uid="{8C6D036A-A4D1-4885-9FEF-92E2078893EC}"/>
    <cellStyle name="40% - Ênfase6 3 2 6 3" xfId="23160" xr:uid="{321D6283-96C6-429E-8B82-372205023E7B}"/>
    <cellStyle name="40% - Ênfase6 3 2 7" xfId="2386" xr:uid="{7D3E15E6-9E68-4F13-96E4-ABB0E74E12B6}"/>
    <cellStyle name="40% - Ênfase6 3 2 7 2" xfId="10663" xr:uid="{C561D555-D60A-4FD4-98EF-2749C62A56B3}"/>
    <cellStyle name="40% - Ênfase6 3 2 7 2 2" xfId="27181" xr:uid="{4898017B-400A-4F13-B524-70382DAAFF35}"/>
    <cellStyle name="40% - Ênfase6 3 2 7 3" xfId="19144" xr:uid="{511A1D6A-3082-4F07-8898-EA906A5A2CEE}"/>
    <cellStyle name="40% - Ênfase6 3 2 8" xfId="8617" xr:uid="{856A167B-9329-4CF9-81D8-60CB0CAC6C86}"/>
    <cellStyle name="40% - Ênfase6 3 2 8 2" xfId="25166" xr:uid="{E3DD3DE0-D9A9-4284-BACE-374A45485742}"/>
    <cellStyle name="40% - Ênfase6 3 2 9" xfId="17116" xr:uid="{A142E4EC-36AB-44BE-B825-CB748FC35C52}"/>
    <cellStyle name="40% - Ênfase6 3 3" xfId="1252" xr:uid="{12BDCE6B-7F7F-4FCE-AB94-BD8091D2146F}"/>
    <cellStyle name="40% - Ênfase6 3 3 2" xfId="5343" xr:uid="{A5CF3076-2DAF-467C-8840-A24B9EA24795}"/>
    <cellStyle name="40% - Ênfase6 3 3 2 2" xfId="13620" xr:uid="{713E9565-A529-4BD6-A174-13AA60BD7EAB}"/>
    <cellStyle name="40% - Ênfase6 3 3 2 2 2" xfId="30100" xr:uid="{878B9A00-FDE2-4AC1-8F3C-780E12441225}"/>
    <cellStyle name="40% - Ênfase6 3 3 2 3" xfId="22063" xr:uid="{8056096A-B144-4D34-9A2B-840B5AF1F8CA}"/>
    <cellStyle name="40% - Ênfase6 3 3 3" xfId="7368" xr:uid="{4FF954B3-0854-4F00-BF4A-6915E42946C2}"/>
    <cellStyle name="40% - Ênfase6 3 3 3 2" xfId="15645" xr:uid="{176DC6FE-EF3E-41BC-B2EE-216A5E1ED85E}"/>
    <cellStyle name="40% - Ênfase6 3 3 3 2 2" xfId="32100" xr:uid="{8EACC890-7007-4F99-B17B-684311C46AB9}"/>
    <cellStyle name="40% - Ênfase6 3 3 3 3" xfId="24063" xr:uid="{574C9ED8-7473-46CF-85B5-3B62F86B5575}"/>
    <cellStyle name="40% - Ênfase6 3 3 4" xfId="3308" xr:uid="{994850C9-88BC-4C06-9AA3-B2CA4C567DB2}"/>
    <cellStyle name="40% - Ênfase6 3 3 4 2" xfId="11585" xr:uid="{EA4AEC95-FC4B-4D25-978D-8AF7899BB80D}"/>
    <cellStyle name="40% - Ênfase6 3 3 4 2 2" xfId="28095" xr:uid="{49955085-F960-4879-B987-81971FA487A9}"/>
    <cellStyle name="40% - Ênfase6 3 3 4 3" xfId="20058" xr:uid="{3A7140FA-DD11-44D6-8AFA-B60A8ACDB775}"/>
    <cellStyle name="40% - Ênfase6 3 3 5" xfId="9536" xr:uid="{C643FBEE-195B-4A96-AE58-B205EFC10F4C}"/>
    <cellStyle name="40% - Ênfase6 3 3 5 2" xfId="26080" xr:uid="{802053E8-D1A7-4B1C-A0C5-B68A2E9D76AF}"/>
    <cellStyle name="40% - Ênfase6 3 3 6" xfId="18041" xr:uid="{F6A81A98-0A52-44E3-9A77-B1A9EDF4FF8D}"/>
    <cellStyle name="40% - Ênfase6 3 4" xfId="743" xr:uid="{A40B2FA7-BB34-4BF4-9647-BFFF2902DD47}"/>
    <cellStyle name="40% - Ênfase6 3 4 2" xfId="4847" xr:uid="{1E30F559-92A6-4253-9DE3-AE99C7822370}"/>
    <cellStyle name="40% - Ênfase6 3 4 2 2" xfId="13124" xr:uid="{11475F76-8FCE-41DF-BCA1-41CD5D0AA520}"/>
    <cellStyle name="40% - Ênfase6 3 4 2 2 2" xfId="29604" xr:uid="{9D14A148-D31E-4F14-9193-7411B06E4009}"/>
    <cellStyle name="40% - Ênfase6 3 4 2 3" xfId="21567" xr:uid="{64BB1649-0FF5-4358-8585-DC220C6A1ABD}"/>
    <cellStyle name="40% - Ênfase6 3 4 3" xfId="6872" xr:uid="{9D5B32CE-D411-4498-B14F-85DC586B34E1}"/>
    <cellStyle name="40% - Ênfase6 3 4 3 2" xfId="15149" xr:uid="{B8AD5196-040B-4C68-AA1B-CCD579A01655}"/>
    <cellStyle name="40% - Ênfase6 3 4 3 2 2" xfId="31604" xr:uid="{B6BDE221-D0D5-46C6-81C9-0432E22C1A9C}"/>
    <cellStyle name="40% - Ênfase6 3 4 3 3" xfId="23567" xr:uid="{F70E8A04-5D9C-4CEA-87C6-DB609C82C422}"/>
    <cellStyle name="40% - Ênfase6 3 4 4" xfId="2803" xr:uid="{BF2AE062-A0B0-4C68-88BF-270DFD590EED}"/>
    <cellStyle name="40% - Ênfase6 3 4 4 2" xfId="11080" xr:uid="{D6895C1F-F3E4-401B-9B36-8571579A226C}"/>
    <cellStyle name="40% - Ênfase6 3 4 4 2 2" xfId="27591" xr:uid="{80EB05C0-070B-40EE-95F5-5DDF6AFE50C7}"/>
    <cellStyle name="40% - Ênfase6 3 4 4 3" xfId="19554" xr:uid="{A0EEFF4B-F963-4B1D-BAF8-89DEB3647020}"/>
    <cellStyle name="40% - Ênfase6 3 4 5" xfId="9032" xr:uid="{26778E17-23C8-4C7D-898E-00CAEEA17DA0}"/>
    <cellStyle name="40% - Ênfase6 3 4 5 2" xfId="25576" xr:uid="{ED28E5C9-F9C6-4EC1-B74B-DE4247687EB3}"/>
    <cellStyle name="40% - Ênfase6 3 4 6" xfId="17534" xr:uid="{60891032-AAC9-40E7-A153-37C3E5F84606}"/>
    <cellStyle name="40% - Ênfase6 3 5" xfId="1793" xr:uid="{04B26B67-9D01-4FCF-9B4F-52D9F1E83E32}"/>
    <cellStyle name="40% - Ênfase6 3 5 2" xfId="5880" xr:uid="{F9D96DF5-3F44-4A98-B70B-0CECBE770C64}"/>
    <cellStyle name="40% - Ênfase6 3 5 2 2" xfId="14157" xr:uid="{651D1CFF-DB31-4ED5-902A-C2BC6B2FB410}"/>
    <cellStyle name="40% - Ênfase6 3 5 2 2 2" xfId="30612" xr:uid="{D26F5189-C4E5-4ABD-9EF2-38C3E2227398}"/>
    <cellStyle name="40% - Ênfase6 3 5 2 3" xfId="22575" xr:uid="{DF0BA664-49C4-457A-99B7-988040D51B1A}"/>
    <cellStyle name="40% - Ênfase6 3 5 3" xfId="7880" xr:uid="{6F3D018F-33F2-44CC-A9EB-743CDFDA88D1}"/>
    <cellStyle name="40% - Ênfase6 3 5 3 2" xfId="16157" xr:uid="{7326F0A6-C5F3-497F-B133-070460ECA95E}"/>
    <cellStyle name="40% - Ênfase6 3 5 3 2 2" xfId="32612" xr:uid="{304DE129-7EF0-4332-99E5-5248A0461DA9}"/>
    <cellStyle name="40% - Ênfase6 3 5 3 3" xfId="24575" xr:uid="{2833C747-F39D-4449-A5E8-86C10AC28127}"/>
    <cellStyle name="40% - Ênfase6 3 5 4" xfId="3846" xr:uid="{3CA1D5BD-B6FE-4098-8AF1-E22DAA254F1E}"/>
    <cellStyle name="40% - Ênfase6 3 5 4 2" xfId="12123" xr:uid="{9F1D970C-55F3-41A7-ABB1-EF1327D4FF39}"/>
    <cellStyle name="40% - Ênfase6 3 5 4 2 2" xfId="28608" xr:uid="{76BD827A-31D5-4BFA-8932-4E2A521658BD}"/>
    <cellStyle name="40% - Ênfase6 3 5 4 3" xfId="20571" xr:uid="{2DC3D590-214B-4869-B7E0-AD6EF4B6B81F}"/>
    <cellStyle name="40% - Ênfase6 3 5 5" xfId="10074" xr:uid="{7399D04E-0FAC-402A-B555-C68997AAB8BB}"/>
    <cellStyle name="40% - Ênfase6 3 5 5 2" xfId="26593" xr:uid="{7EFAE3EF-0EC0-451A-A511-6099551D593B}"/>
    <cellStyle name="40% - Ênfase6 3 5 6" xfId="18555" xr:uid="{0089FA73-CAA2-4AC4-A947-C0844E2FBE45}"/>
    <cellStyle name="40% - Ênfase6 3 6" xfId="4343" xr:uid="{DC2A010E-8B5A-42E1-A86C-37134B1AF151}"/>
    <cellStyle name="40% - Ênfase6 3 6 2" xfId="12620" xr:uid="{817B6B15-12C2-42D4-B31A-1AC94A02BBA3}"/>
    <cellStyle name="40% - Ênfase6 3 6 2 2" xfId="29105" xr:uid="{749C3A71-67B0-4B8C-86CD-C12EBC502EA1}"/>
    <cellStyle name="40% - Ênfase6 3 6 3" xfId="21068" xr:uid="{F2871A3A-798F-408A-B7CD-690ACF12F78A}"/>
    <cellStyle name="40% - Ênfase6 3 7" xfId="6374" xr:uid="{F9CCC9CC-CBC4-45DE-BD18-0BF2C1832F5D}"/>
    <cellStyle name="40% - Ênfase6 3 7 2" xfId="14651" xr:uid="{C6F6EA6B-B11B-4E9A-89D3-43503220A256}"/>
    <cellStyle name="40% - Ênfase6 3 7 2 2" xfId="31106" xr:uid="{F0968D4B-C662-420E-8D10-FDDA6DE3D904}"/>
    <cellStyle name="40% - Ênfase6 3 7 3" xfId="23069" xr:uid="{68C4232B-E323-43F6-9B6D-33482DD44B92}"/>
    <cellStyle name="40% - Ênfase6 3 8" xfId="2294" xr:uid="{03034919-A842-480E-9305-1EBC9B4DE8D8}"/>
    <cellStyle name="40% - Ênfase6 3 8 2" xfId="10571" xr:uid="{CFFBA35A-F080-4D39-ACBD-C7DB8905E713}"/>
    <cellStyle name="40% - Ênfase6 3 8 2 2" xfId="27089" xr:uid="{EC1E24BD-BE9E-422A-8524-BF8B22AB745E}"/>
    <cellStyle name="40% - Ênfase6 3 8 3" xfId="19052" xr:uid="{43FF1319-B353-4328-8516-4B6100A9F666}"/>
    <cellStyle name="40% - Ênfase6 3 9" xfId="8525" xr:uid="{E5B03FB1-018A-47B5-A6A1-4009EFFC75F5}"/>
    <cellStyle name="40% - Ênfase6 3 9 2" xfId="25074" xr:uid="{4F6AC4F6-8455-4F42-B628-1FA829DDAC7D}"/>
    <cellStyle name="40% - Ênfase6 4" xfId="258" xr:uid="{A213BD0D-106B-4F1A-8CD1-06FA02F991CA}"/>
    <cellStyle name="40% - Ênfase6 4 10" xfId="17118" xr:uid="{1CEF1C42-A303-481A-93A7-705B4EB984B6}"/>
    <cellStyle name="40% - Ênfase6 4 2" xfId="260" xr:uid="{3A62F4AB-EAD1-4D74-912E-6425BF22602E}"/>
    <cellStyle name="40% - Ênfase6 4 2 2" xfId="1348" xr:uid="{47896142-1756-4AB4-8370-269B94DDF2BF}"/>
    <cellStyle name="40% - Ênfase6 4 2 2 2" xfId="5438" xr:uid="{192D75A1-AD01-4569-9D57-38B456E19C36}"/>
    <cellStyle name="40% - Ênfase6 4 2 2 2 2" xfId="13715" xr:uid="{FC7B8420-6C70-494F-8EE8-2927428899DB}"/>
    <cellStyle name="40% - Ênfase6 4 2 2 2 2 2" xfId="30195" xr:uid="{A78860CE-A29E-49BE-9B3D-0B313E4D0542}"/>
    <cellStyle name="40% - Ênfase6 4 2 2 2 3" xfId="22158" xr:uid="{BB3EF839-85F5-4BA6-90CC-4B933DAC1DDE}"/>
    <cellStyle name="40% - Ênfase6 4 2 2 3" xfId="7463" xr:uid="{CD832B88-7B79-4F1E-B096-933D9164A100}"/>
    <cellStyle name="40% - Ênfase6 4 2 2 3 2" xfId="15740" xr:uid="{A6EC154F-5277-4363-B148-0D13BB3EA8CE}"/>
    <cellStyle name="40% - Ênfase6 4 2 2 3 2 2" xfId="32195" xr:uid="{74E55A75-BABF-4D10-B5E9-B8EE4706164C}"/>
    <cellStyle name="40% - Ênfase6 4 2 2 3 3" xfId="24158" xr:uid="{3640F800-9CA3-478C-B244-12342A8119A4}"/>
    <cellStyle name="40% - Ênfase6 4 2 2 4" xfId="3404" xr:uid="{DBD994EE-FFD4-449C-80E2-0CD50C17C709}"/>
    <cellStyle name="40% - Ênfase6 4 2 2 4 2" xfId="11681" xr:uid="{EB715EC2-463F-4928-8BA7-253F65AD3B89}"/>
    <cellStyle name="40% - Ênfase6 4 2 2 4 2 2" xfId="28191" xr:uid="{8B9C9E46-0F52-49AE-AB73-9C6A03A16A81}"/>
    <cellStyle name="40% - Ênfase6 4 2 2 4 3" xfId="20154" xr:uid="{94AC0438-EFFA-4075-9315-689127B75B8F}"/>
    <cellStyle name="40% - Ênfase6 4 2 2 5" xfId="9632" xr:uid="{E4019BAB-DE18-45EA-A7E9-60F236BCD68F}"/>
    <cellStyle name="40% - Ênfase6 4 2 2 5 2" xfId="26176" xr:uid="{B2DA62D3-6790-4961-BCD4-7C06680541AF}"/>
    <cellStyle name="40% - Ênfase6 4 2 2 6" xfId="18137" xr:uid="{70E77424-DD27-4AB9-ADE3-3D8C35B0EC66}"/>
    <cellStyle name="40% - Ênfase6 4 2 3" xfId="839" xr:uid="{B70C2C92-6113-4C06-85D6-F2960C8ECE5A}"/>
    <cellStyle name="40% - Ênfase6 4 2 3 2" xfId="4942" xr:uid="{61D9A8F8-1824-4792-B294-A972B7B8BD67}"/>
    <cellStyle name="40% - Ênfase6 4 2 3 2 2" xfId="13219" xr:uid="{4FA53364-8F40-4710-88B6-56949945455A}"/>
    <cellStyle name="40% - Ênfase6 4 2 3 2 2 2" xfId="29699" xr:uid="{6FCD9D3B-EB5E-4D83-ADAA-E3150003BBEC}"/>
    <cellStyle name="40% - Ênfase6 4 2 3 2 3" xfId="21662" xr:uid="{1B1034B5-CE33-4129-ABD2-136C1167FEE5}"/>
    <cellStyle name="40% - Ênfase6 4 2 3 3" xfId="6967" xr:uid="{6C5CC1F6-7EFA-43FB-9C9A-D38A59CB7BBB}"/>
    <cellStyle name="40% - Ênfase6 4 2 3 3 2" xfId="15244" xr:uid="{D0F58AD6-AA69-4D1B-A7E6-B325F2D18085}"/>
    <cellStyle name="40% - Ênfase6 4 2 3 3 2 2" xfId="31699" xr:uid="{0E6E8A15-7713-4E1D-BC7C-004EEDDFF0D5}"/>
    <cellStyle name="40% - Ênfase6 4 2 3 3 3" xfId="23662" xr:uid="{72DDA181-9D61-4ADE-AABC-0A2EA3A75460}"/>
    <cellStyle name="40% - Ênfase6 4 2 3 4" xfId="2899" xr:uid="{28935904-6BA8-455E-97F3-24EEB6F251BE}"/>
    <cellStyle name="40% - Ênfase6 4 2 3 4 2" xfId="11176" xr:uid="{CBEA4FB4-ECD5-4D01-A428-F8E61AA7ECC0}"/>
    <cellStyle name="40% - Ênfase6 4 2 3 4 2 2" xfId="27687" xr:uid="{7E3828DD-E1B9-45E3-858D-87E8422A8ABD}"/>
    <cellStyle name="40% - Ênfase6 4 2 3 4 3" xfId="19650" xr:uid="{1C6029C9-CAAB-4A82-AD8A-3394881CA75B}"/>
    <cellStyle name="40% - Ênfase6 4 2 3 5" xfId="9128" xr:uid="{A67F5E2A-8419-4E41-80F1-D567CBC2756F}"/>
    <cellStyle name="40% - Ênfase6 4 2 3 5 2" xfId="25672" xr:uid="{BBC29C66-9158-4DE1-9A1E-630AF296DD93}"/>
    <cellStyle name="40% - Ênfase6 4 2 3 6" xfId="17630" xr:uid="{3F6D6877-61D0-4D4D-84D9-0DA4B821A9E6}"/>
    <cellStyle name="40% - Ênfase6 4 2 4" xfId="1889" xr:uid="{3E6D81D7-C1A6-4E3B-803E-A8087B2D6AD1}"/>
    <cellStyle name="40% - Ênfase6 4 2 4 2" xfId="5975" xr:uid="{3EF0453D-081C-4756-9A3E-87802FDEA775}"/>
    <cellStyle name="40% - Ênfase6 4 2 4 2 2" xfId="14252" xr:uid="{90E0BEE5-257E-4D24-A8F2-23159E5D56DE}"/>
    <cellStyle name="40% - Ênfase6 4 2 4 2 2 2" xfId="30707" xr:uid="{1ECEC2E9-7011-48FB-A437-C2E1E4BC853C}"/>
    <cellStyle name="40% - Ênfase6 4 2 4 2 3" xfId="22670" xr:uid="{59A13195-9A0D-4DCC-9FDA-48B2E510E71D}"/>
    <cellStyle name="40% - Ênfase6 4 2 4 3" xfId="7975" xr:uid="{812BA231-DC92-4206-B1B8-AFB83D144A55}"/>
    <cellStyle name="40% - Ênfase6 4 2 4 3 2" xfId="16252" xr:uid="{0F9C20B1-BC23-4869-BFC5-88674CDD78C4}"/>
    <cellStyle name="40% - Ênfase6 4 2 4 3 2 2" xfId="32707" xr:uid="{621C79CE-2818-43C9-96E5-8C177043E713}"/>
    <cellStyle name="40% - Ênfase6 4 2 4 3 3" xfId="24670" xr:uid="{7BA72E49-24D9-4116-A3F1-E95D669E1415}"/>
    <cellStyle name="40% - Ênfase6 4 2 4 4" xfId="3942" xr:uid="{D9EF6EE3-20B1-4AD6-A742-DE89E8E761BE}"/>
    <cellStyle name="40% - Ênfase6 4 2 4 4 2" xfId="12219" xr:uid="{68B726D1-1BF3-4E54-9019-735308058D8C}"/>
    <cellStyle name="40% - Ênfase6 4 2 4 4 2 2" xfId="28704" xr:uid="{3896EE20-B5A5-4E73-B507-8AA42C9664A4}"/>
    <cellStyle name="40% - Ênfase6 4 2 4 4 3" xfId="20667" xr:uid="{DAFD1154-1F5C-481B-8879-62291599CE3E}"/>
    <cellStyle name="40% - Ênfase6 4 2 4 5" xfId="10170" xr:uid="{BE8527AB-779B-442D-B3D9-29C72CEB9268}"/>
    <cellStyle name="40% - Ênfase6 4 2 4 5 2" xfId="26689" xr:uid="{BD85878A-6725-4378-A4F0-7B4ED993A965}"/>
    <cellStyle name="40% - Ênfase6 4 2 4 6" xfId="18651" xr:uid="{F6D57B05-B370-45FE-84F8-CBB9400B4D08}"/>
    <cellStyle name="40% - Ênfase6 4 2 5" xfId="4438" xr:uid="{6107E394-075B-4434-A04D-C62A3E1D6771}"/>
    <cellStyle name="40% - Ênfase6 4 2 5 2" xfId="12715" xr:uid="{9A522842-E2F8-45A2-828A-66C0B2158BCC}"/>
    <cellStyle name="40% - Ênfase6 4 2 5 2 2" xfId="29200" xr:uid="{BBAC15AB-7747-48F2-9675-3F7D83402AB2}"/>
    <cellStyle name="40% - Ênfase6 4 2 5 3" xfId="21163" xr:uid="{290F0CE8-6148-4D6E-8B64-BA2F40342222}"/>
    <cellStyle name="40% - Ênfase6 4 2 6" xfId="6469" xr:uid="{BAB9DCE2-A734-434A-BFDA-50B8ADE00A8F}"/>
    <cellStyle name="40% - Ênfase6 4 2 6 2" xfId="14746" xr:uid="{6B3955F6-DA13-4D0C-8DA8-E3D547D95CB0}"/>
    <cellStyle name="40% - Ênfase6 4 2 6 2 2" xfId="31201" xr:uid="{9947ED3E-4A4C-4105-B613-C54D5CA972F4}"/>
    <cellStyle name="40% - Ênfase6 4 2 6 3" xfId="23164" xr:uid="{C9B3CDBE-F07B-483F-B163-9CADC93383A5}"/>
    <cellStyle name="40% - Ênfase6 4 2 7" xfId="2390" xr:uid="{96D22C08-E145-4AD9-BBAC-193E25DA94D8}"/>
    <cellStyle name="40% - Ênfase6 4 2 7 2" xfId="10667" xr:uid="{936CBA4B-CF6D-4FCA-8233-97483DF77530}"/>
    <cellStyle name="40% - Ênfase6 4 2 7 2 2" xfId="27185" xr:uid="{758E882B-5BB6-45AD-A040-8CB03C901CB1}"/>
    <cellStyle name="40% - Ênfase6 4 2 7 3" xfId="19148" xr:uid="{697BBBDC-FCDA-4D25-A398-38CCC4FF8336}"/>
    <cellStyle name="40% - Ênfase6 4 2 8" xfId="8621" xr:uid="{D5B2A414-F9C2-46F7-8844-B68B05F422B9}"/>
    <cellStyle name="40% - Ênfase6 4 2 8 2" xfId="25170" xr:uid="{42B894E8-30AC-46FA-958D-3E9A68FD0E7F}"/>
    <cellStyle name="40% - Ênfase6 4 2 9" xfId="17120" xr:uid="{C91F232E-4949-4AFB-96D8-97B9F65709D4}"/>
    <cellStyle name="40% - Ênfase6 4 3" xfId="1346" xr:uid="{A206C411-7499-488D-AFA8-32F1A51661C2}"/>
    <cellStyle name="40% - Ênfase6 4 3 2" xfId="5436" xr:uid="{D05BE0A4-C95B-48A8-AD2C-27E1E139FE35}"/>
    <cellStyle name="40% - Ênfase6 4 3 2 2" xfId="13713" xr:uid="{4668A529-7063-487F-BD48-8B2ABCA8ADB0}"/>
    <cellStyle name="40% - Ênfase6 4 3 2 2 2" xfId="30193" xr:uid="{EFFC495D-B5BB-4BF1-98B2-9EDC2EAA3D4B}"/>
    <cellStyle name="40% - Ênfase6 4 3 2 3" xfId="22156" xr:uid="{5FBE1FD2-DCAB-4B18-A470-18D3D2DC26E2}"/>
    <cellStyle name="40% - Ênfase6 4 3 3" xfId="7461" xr:uid="{808B83FA-A14B-4DD4-8414-A5A27F7EEA9F}"/>
    <cellStyle name="40% - Ênfase6 4 3 3 2" xfId="15738" xr:uid="{51BC2646-CDC2-4DAC-BCE5-17346FEAE13A}"/>
    <cellStyle name="40% - Ênfase6 4 3 3 2 2" xfId="32193" xr:uid="{CA2866DD-C1D6-408D-AEA4-6BE2F57165B1}"/>
    <cellStyle name="40% - Ênfase6 4 3 3 3" xfId="24156" xr:uid="{06DBB204-0E08-4169-9C71-6910EAAD950E}"/>
    <cellStyle name="40% - Ênfase6 4 3 4" xfId="3402" xr:uid="{70DFD10C-1016-4B32-9D2B-41E311F54932}"/>
    <cellStyle name="40% - Ênfase6 4 3 4 2" xfId="11679" xr:uid="{82B8B520-A577-4C5E-9391-C67477FBABBE}"/>
    <cellStyle name="40% - Ênfase6 4 3 4 2 2" xfId="28189" xr:uid="{BED28D11-16B2-4B7A-B970-E812F13DBA94}"/>
    <cellStyle name="40% - Ênfase6 4 3 4 3" xfId="20152" xr:uid="{93D7BB06-05DB-4934-A4C9-B7EF188BBA6B}"/>
    <cellStyle name="40% - Ênfase6 4 3 5" xfId="9630" xr:uid="{F37F6B6A-EDC3-4D16-AB6D-2A52809E9E6C}"/>
    <cellStyle name="40% - Ênfase6 4 3 5 2" xfId="26174" xr:uid="{0911FE21-E119-4B47-B9BD-8685AC22EE6F}"/>
    <cellStyle name="40% - Ênfase6 4 3 6" xfId="18135" xr:uid="{0770855E-402A-4F9C-B0DC-9BE010AC6FBA}"/>
    <cellStyle name="40% - Ênfase6 4 4" xfId="837" xr:uid="{1FE4EA17-7ED5-4F20-B116-C0020D091C93}"/>
    <cellStyle name="40% - Ênfase6 4 4 2" xfId="4940" xr:uid="{2A784295-5D4C-4D71-B253-5A31A2CBD94E}"/>
    <cellStyle name="40% - Ênfase6 4 4 2 2" xfId="13217" xr:uid="{775AC1E0-D3F3-4DC6-80F9-CE37C5658D2C}"/>
    <cellStyle name="40% - Ênfase6 4 4 2 2 2" xfId="29697" xr:uid="{A94D4A65-C043-4511-B276-6ADD7DB1C24E}"/>
    <cellStyle name="40% - Ênfase6 4 4 2 3" xfId="21660" xr:uid="{BAABD17E-D49B-4C6C-8091-AB9FBF2E4AE3}"/>
    <cellStyle name="40% - Ênfase6 4 4 3" xfId="6965" xr:uid="{CFC02062-B7AC-4C21-B7AE-1F34F5E87EF1}"/>
    <cellStyle name="40% - Ênfase6 4 4 3 2" xfId="15242" xr:uid="{27CC1F82-7B8C-4122-A352-A954C4620807}"/>
    <cellStyle name="40% - Ênfase6 4 4 3 2 2" xfId="31697" xr:uid="{D999135A-64FA-4D63-8952-09C80A7C9A78}"/>
    <cellStyle name="40% - Ênfase6 4 4 3 3" xfId="23660" xr:uid="{91B40E8B-2C1C-4781-B7A8-6DA63F0FB6E3}"/>
    <cellStyle name="40% - Ênfase6 4 4 4" xfId="2897" xr:uid="{B644A475-B918-4F24-9277-551278C41CB2}"/>
    <cellStyle name="40% - Ênfase6 4 4 4 2" xfId="11174" xr:uid="{9103BF99-D5AE-4EC5-8A22-1963E66FF1F3}"/>
    <cellStyle name="40% - Ênfase6 4 4 4 2 2" xfId="27685" xr:uid="{95C4C2E0-174A-46CE-99F2-9F25C0FA838C}"/>
    <cellStyle name="40% - Ênfase6 4 4 4 3" xfId="19648" xr:uid="{F8FF9483-27E0-4B9F-9055-17F2624512F6}"/>
    <cellStyle name="40% - Ênfase6 4 4 5" xfId="9126" xr:uid="{A3345ABC-385C-41B4-9D3B-A2688205E0DD}"/>
    <cellStyle name="40% - Ênfase6 4 4 5 2" xfId="25670" xr:uid="{74300BD7-A767-4305-BD76-D8A93574F994}"/>
    <cellStyle name="40% - Ênfase6 4 4 6" xfId="17628" xr:uid="{06F7CA9A-65EB-4C95-98A6-C7C969D4F3DD}"/>
    <cellStyle name="40% - Ênfase6 4 5" xfId="1887" xr:uid="{5E709A93-48BD-4F7C-87C4-ADD076B8AE31}"/>
    <cellStyle name="40% - Ênfase6 4 5 2" xfId="5973" xr:uid="{B9E9C587-192E-452F-BCE0-A4F6E6396021}"/>
    <cellStyle name="40% - Ênfase6 4 5 2 2" xfId="14250" xr:uid="{500E3C7F-3524-4ED0-8BC5-69C7700030DE}"/>
    <cellStyle name="40% - Ênfase6 4 5 2 2 2" xfId="30705" xr:uid="{07418EC7-EC02-43CD-A06F-6EC22A9E85EC}"/>
    <cellStyle name="40% - Ênfase6 4 5 2 3" xfId="22668" xr:uid="{56669D54-C123-4AC6-9E5F-134346A9AE6D}"/>
    <cellStyle name="40% - Ênfase6 4 5 3" xfId="7973" xr:uid="{8F5A9568-0B19-406A-B185-176ECB31AA12}"/>
    <cellStyle name="40% - Ênfase6 4 5 3 2" xfId="16250" xr:uid="{9FE6D187-E767-4472-B0D6-52E876984F47}"/>
    <cellStyle name="40% - Ênfase6 4 5 3 2 2" xfId="32705" xr:uid="{56196E7D-1609-43AE-8BBE-D8C76DB21CEA}"/>
    <cellStyle name="40% - Ênfase6 4 5 3 3" xfId="24668" xr:uid="{8D9DCCB4-75D1-4FA9-B176-67538C6C5C95}"/>
    <cellStyle name="40% - Ênfase6 4 5 4" xfId="3940" xr:uid="{63DE42B4-22B9-4D82-91E9-7DB39A697308}"/>
    <cellStyle name="40% - Ênfase6 4 5 4 2" xfId="12217" xr:uid="{4414274B-8D94-4BFA-9A0D-05E4DCF3706D}"/>
    <cellStyle name="40% - Ênfase6 4 5 4 2 2" xfId="28702" xr:uid="{90478AA8-D3D7-45E3-86C8-F819C4A03B8F}"/>
    <cellStyle name="40% - Ênfase6 4 5 4 3" xfId="20665" xr:uid="{033A1B70-5D93-4241-9920-E23F84562C91}"/>
    <cellStyle name="40% - Ênfase6 4 5 5" xfId="10168" xr:uid="{E5382080-B6CE-4867-8120-1B880BEE3F89}"/>
    <cellStyle name="40% - Ênfase6 4 5 5 2" xfId="26687" xr:uid="{CD495268-89AA-4DE6-AC97-D89D4AD6FDF0}"/>
    <cellStyle name="40% - Ênfase6 4 5 6" xfId="18649" xr:uid="{23400DAB-F69D-4FC4-BA49-C12F73DDF163}"/>
    <cellStyle name="40% - Ênfase6 4 6" xfId="4436" xr:uid="{AB9BFACE-4E99-4BF5-B498-FB88F03C30B4}"/>
    <cellStyle name="40% - Ênfase6 4 6 2" xfId="12713" xr:uid="{452A1998-6E67-4100-B5A6-326D6FBCA442}"/>
    <cellStyle name="40% - Ênfase6 4 6 2 2" xfId="29198" xr:uid="{8F5EDA03-9E0E-4017-A7F5-CAC72BB458B7}"/>
    <cellStyle name="40% - Ênfase6 4 6 3" xfId="21161" xr:uid="{72F1C79B-6123-4F5D-89E9-9CDBA0969E7C}"/>
    <cellStyle name="40% - Ênfase6 4 7" xfId="6467" xr:uid="{1CDD7E5A-4B52-4DF8-BCAA-5201B2DF1FFF}"/>
    <cellStyle name="40% - Ênfase6 4 7 2" xfId="14744" xr:uid="{15615DBF-712D-4830-B892-F8758FFF5342}"/>
    <cellStyle name="40% - Ênfase6 4 7 2 2" xfId="31199" xr:uid="{B9ECB67B-9717-462B-A363-71A218CE6E80}"/>
    <cellStyle name="40% - Ênfase6 4 7 3" xfId="23162" xr:uid="{19DB247E-0D79-4C10-A323-BDF5A35562A6}"/>
    <cellStyle name="40% - Ênfase6 4 8" xfId="2388" xr:uid="{6BE88A17-B904-42B9-9F4D-7189E571BCF7}"/>
    <cellStyle name="40% - Ênfase6 4 8 2" xfId="10665" xr:uid="{EA0B15FA-B88A-450A-9174-EF1401F500C1}"/>
    <cellStyle name="40% - Ênfase6 4 8 2 2" xfId="27183" xr:uid="{0EB96F07-758A-4D52-921B-7A83F407B314}"/>
    <cellStyle name="40% - Ênfase6 4 8 3" xfId="19146" xr:uid="{866B5F31-8145-4E9B-B19E-5F0EFBE7F152}"/>
    <cellStyle name="40% - Ênfase6 4 9" xfId="8619" xr:uid="{394E0A3F-D36B-40AF-83DE-B5A188DDF2FE}"/>
    <cellStyle name="40% - Ênfase6 4 9 2" xfId="25168" xr:uid="{EE3FDE5A-1400-4863-8BDE-F632744553FB}"/>
    <cellStyle name="40% - Ênfase6 5" xfId="262" xr:uid="{12E98C38-FF52-447A-9A85-5B288E5884B0}"/>
    <cellStyle name="40% - Ênfase6 5 10" xfId="17122" xr:uid="{30CBA780-C391-4B4F-94D8-43B293DF30C5}"/>
    <cellStyle name="40% - Ênfase6 5 2" xfId="264" xr:uid="{935B362D-DE6C-4DE0-8FD7-E290B7FA6A15}"/>
    <cellStyle name="40% - Ênfase6 5 2 2" xfId="1352" xr:uid="{6AC92774-7B05-499A-9220-81453FD5D010}"/>
    <cellStyle name="40% - Ênfase6 5 2 2 2" xfId="5442" xr:uid="{26597E84-08AE-42AD-B42B-9AEEA75A064C}"/>
    <cellStyle name="40% - Ênfase6 5 2 2 2 2" xfId="13719" xr:uid="{C8F7BC90-5166-43B8-ABFA-9915C4A5D84D}"/>
    <cellStyle name="40% - Ênfase6 5 2 2 2 2 2" xfId="30199" xr:uid="{C656379C-AB42-45BA-A493-2B75D34FA7A0}"/>
    <cellStyle name="40% - Ênfase6 5 2 2 2 3" xfId="22162" xr:uid="{07DBBAC1-8ABB-4F47-8B48-2554874EC7B6}"/>
    <cellStyle name="40% - Ênfase6 5 2 2 3" xfId="7467" xr:uid="{1AA4DDAB-87AD-434B-9A1F-53C95798AA38}"/>
    <cellStyle name="40% - Ênfase6 5 2 2 3 2" xfId="15744" xr:uid="{1F00DFFA-9EDD-494B-990B-A567ED3D323D}"/>
    <cellStyle name="40% - Ênfase6 5 2 2 3 2 2" xfId="32199" xr:uid="{45229941-8E60-48E8-BA4B-3576286D9472}"/>
    <cellStyle name="40% - Ênfase6 5 2 2 3 3" xfId="24162" xr:uid="{A6D28264-008D-49BD-B696-E5BD54E88424}"/>
    <cellStyle name="40% - Ênfase6 5 2 2 4" xfId="3408" xr:uid="{16C60F0D-4DDB-4FA7-95AF-DBD865A240A1}"/>
    <cellStyle name="40% - Ênfase6 5 2 2 4 2" xfId="11685" xr:uid="{3F45928D-6456-4886-88FB-1B74313DA648}"/>
    <cellStyle name="40% - Ênfase6 5 2 2 4 2 2" xfId="28195" xr:uid="{9F16492E-DE72-4EA4-AAF3-422923753144}"/>
    <cellStyle name="40% - Ênfase6 5 2 2 4 3" xfId="20158" xr:uid="{400A9C2B-1265-4479-9C41-296FC7E704DA}"/>
    <cellStyle name="40% - Ênfase6 5 2 2 5" xfId="9636" xr:uid="{D825603E-1255-43E9-8A97-1FC1334E1DB5}"/>
    <cellStyle name="40% - Ênfase6 5 2 2 5 2" xfId="26180" xr:uid="{6C1EA903-C226-4B1B-AC6F-4AB6C3A5C05A}"/>
    <cellStyle name="40% - Ênfase6 5 2 2 6" xfId="18141" xr:uid="{1219E1FD-E355-4DD2-9BA9-2FE1DA1F0BBF}"/>
    <cellStyle name="40% - Ênfase6 5 2 3" xfId="843" xr:uid="{5BEF80B8-408F-4C70-88D9-2765BF16759A}"/>
    <cellStyle name="40% - Ênfase6 5 2 3 2" xfId="4946" xr:uid="{7EA077C3-29E8-47FA-852F-F731CDEF5D88}"/>
    <cellStyle name="40% - Ênfase6 5 2 3 2 2" xfId="13223" xr:uid="{C579A5CC-7B8C-4CC5-92F6-B70A64F44630}"/>
    <cellStyle name="40% - Ênfase6 5 2 3 2 2 2" xfId="29703" xr:uid="{FE05A44E-3018-468B-957B-7E6DF71C8D97}"/>
    <cellStyle name="40% - Ênfase6 5 2 3 2 3" xfId="21666" xr:uid="{B1EABA36-420C-4FD9-8223-3B10DCFFE66E}"/>
    <cellStyle name="40% - Ênfase6 5 2 3 3" xfId="6971" xr:uid="{70FD08F3-49EB-4B1A-98EA-2365B57F4328}"/>
    <cellStyle name="40% - Ênfase6 5 2 3 3 2" xfId="15248" xr:uid="{6EF17DE5-2DBB-44C5-914F-C19648D1E28A}"/>
    <cellStyle name="40% - Ênfase6 5 2 3 3 2 2" xfId="31703" xr:uid="{5198FF44-C980-4481-A384-C8B660048D4E}"/>
    <cellStyle name="40% - Ênfase6 5 2 3 3 3" xfId="23666" xr:uid="{5F71D866-E244-4E4E-B6AC-9D79F9FC0C8C}"/>
    <cellStyle name="40% - Ênfase6 5 2 3 4" xfId="2903" xr:uid="{60F31122-9AC8-4645-AAE6-BB1FA1E12D4F}"/>
    <cellStyle name="40% - Ênfase6 5 2 3 4 2" xfId="11180" xr:uid="{23A84991-889C-4D26-9186-BDD457E833C9}"/>
    <cellStyle name="40% - Ênfase6 5 2 3 4 2 2" xfId="27691" xr:uid="{F0DDEAA0-A3E3-43D7-BB19-CBED8767314E}"/>
    <cellStyle name="40% - Ênfase6 5 2 3 4 3" xfId="19654" xr:uid="{A7364535-96F5-4D9E-8CD7-7B1CA318F944}"/>
    <cellStyle name="40% - Ênfase6 5 2 3 5" xfId="9132" xr:uid="{38FF9DD2-6BEB-47A2-9F71-06FB3758BBAE}"/>
    <cellStyle name="40% - Ênfase6 5 2 3 5 2" xfId="25676" xr:uid="{FFC36A92-57BE-4FA2-A483-D368C40967E6}"/>
    <cellStyle name="40% - Ênfase6 5 2 3 6" xfId="17634" xr:uid="{830572BD-9B56-465A-941D-88323BFA70C0}"/>
    <cellStyle name="40% - Ênfase6 5 2 4" xfId="1893" xr:uid="{C03B37E8-B768-48A4-8960-B15340765F68}"/>
    <cellStyle name="40% - Ênfase6 5 2 4 2" xfId="5979" xr:uid="{7833156B-51DF-4FA7-8CF5-CA4EB87CCBAE}"/>
    <cellStyle name="40% - Ênfase6 5 2 4 2 2" xfId="14256" xr:uid="{B6C0E38A-8567-4D0A-8FF4-DA505BE9DE56}"/>
    <cellStyle name="40% - Ênfase6 5 2 4 2 2 2" xfId="30711" xr:uid="{2D9B64AF-A925-4B71-868E-72B7138B9CF5}"/>
    <cellStyle name="40% - Ênfase6 5 2 4 2 3" xfId="22674" xr:uid="{F0986190-D2C5-49DA-83D0-DA450D5A8529}"/>
    <cellStyle name="40% - Ênfase6 5 2 4 3" xfId="7979" xr:uid="{84448948-0078-492B-BD37-BCACDF0AED17}"/>
    <cellStyle name="40% - Ênfase6 5 2 4 3 2" xfId="16256" xr:uid="{5295A779-2568-427D-B02E-BB5BA7A17E44}"/>
    <cellStyle name="40% - Ênfase6 5 2 4 3 2 2" xfId="32711" xr:uid="{62421A7B-FDF4-4F2D-BE6B-AE6DF6B292B2}"/>
    <cellStyle name="40% - Ênfase6 5 2 4 3 3" xfId="24674" xr:uid="{7C7CB6E9-62D6-4537-81C2-B7DD94355D66}"/>
    <cellStyle name="40% - Ênfase6 5 2 4 4" xfId="3946" xr:uid="{95CD6414-56B5-40CF-958C-1EA763A82FA4}"/>
    <cellStyle name="40% - Ênfase6 5 2 4 4 2" xfId="12223" xr:uid="{E1E9C3A8-7D10-447B-BA96-51D2930A1C69}"/>
    <cellStyle name="40% - Ênfase6 5 2 4 4 2 2" xfId="28708" xr:uid="{3E04B410-3682-45CD-8244-152C322A9002}"/>
    <cellStyle name="40% - Ênfase6 5 2 4 4 3" xfId="20671" xr:uid="{5F75055C-DB35-46AC-9F2E-4EE29A5294A8}"/>
    <cellStyle name="40% - Ênfase6 5 2 4 5" xfId="10174" xr:uid="{E8722B05-1C83-4651-99FB-AAD1A3C105AD}"/>
    <cellStyle name="40% - Ênfase6 5 2 4 5 2" xfId="26693" xr:uid="{CF8E8D21-0FEB-467F-B9CF-FAB9A45B6D91}"/>
    <cellStyle name="40% - Ênfase6 5 2 4 6" xfId="18655" xr:uid="{CD0DC5A2-8FEF-4FD2-9B5F-3C35E0744D8F}"/>
    <cellStyle name="40% - Ênfase6 5 2 5" xfId="4442" xr:uid="{54B832C4-84D5-4CC6-8653-C0DD145ACC19}"/>
    <cellStyle name="40% - Ênfase6 5 2 5 2" xfId="12719" xr:uid="{38BE37F2-3D94-4A08-8E3D-0FF25B99806A}"/>
    <cellStyle name="40% - Ênfase6 5 2 5 2 2" xfId="29204" xr:uid="{8D97FC10-B7C5-43AF-BEB4-0E9EE0C103D6}"/>
    <cellStyle name="40% - Ênfase6 5 2 5 3" xfId="21167" xr:uid="{8122A8B5-0AA6-4822-81BF-2EA4351BCFDE}"/>
    <cellStyle name="40% - Ênfase6 5 2 6" xfId="6473" xr:uid="{D9FBE47C-32AC-4BDC-94D2-67CD7248B14D}"/>
    <cellStyle name="40% - Ênfase6 5 2 6 2" xfId="14750" xr:uid="{EF8BDD4C-A86E-44DD-97D0-77E20DD22E09}"/>
    <cellStyle name="40% - Ênfase6 5 2 6 2 2" xfId="31205" xr:uid="{BC710F6A-0F51-4BFE-BD73-4E6574843694}"/>
    <cellStyle name="40% - Ênfase6 5 2 6 3" xfId="23168" xr:uid="{EC5365F7-F867-4474-A4FB-DB0EF7645FF5}"/>
    <cellStyle name="40% - Ênfase6 5 2 7" xfId="2394" xr:uid="{A51451F3-24F8-4F4A-AB54-C36F6D12897E}"/>
    <cellStyle name="40% - Ênfase6 5 2 7 2" xfId="10671" xr:uid="{06836265-4CF5-49A1-9EC5-9FB85D655CAF}"/>
    <cellStyle name="40% - Ênfase6 5 2 7 2 2" xfId="27189" xr:uid="{2C4FEB89-54D9-4FCB-BB90-1CF5DDA2CEFD}"/>
    <cellStyle name="40% - Ênfase6 5 2 7 3" xfId="19152" xr:uid="{7E4E2D0A-A7AE-4BF5-8D6F-88C9461746EA}"/>
    <cellStyle name="40% - Ênfase6 5 2 8" xfId="8625" xr:uid="{5DA8C0E4-04B6-471B-A310-575DB0CE771B}"/>
    <cellStyle name="40% - Ênfase6 5 2 8 2" xfId="25174" xr:uid="{0603706F-7574-420C-9C5A-D82CC304D0CA}"/>
    <cellStyle name="40% - Ênfase6 5 2 9" xfId="17124" xr:uid="{7F502750-C758-4079-8ED8-1777FEBC2865}"/>
    <cellStyle name="40% - Ênfase6 5 3" xfId="1350" xr:uid="{D8B93D35-1040-40DF-A442-62ABA7F068E6}"/>
    <cellStyle name="40% - Ênfase6 5 3 2" xfId="5440" xr:uid="{3D409060-6611-4768-9C8C-E141EFA1B542}"/>
    <cellStyle name="40% - Ênfase6 5 3 2 2" xfId="13717" xr:uid="{E0AD3302-DB23-4D2D-9C86-E038A3F838B5}"/>
    <cellStyle name="40% - Ênfase6 5 3 2 2 2" xfId="30197" xr:uid="{B4230963-9A56-47A2-A70D-206E99DE5592}"/>
    <cellStyle name="40% - Ênfase6 5 3 2 3" xfId="22160" xr:uid="{C123A73A-9424-4293-A5E8-38DF976E1301}"/>
    <cellStyle name="40% - Ênfase6 5 3 3" xfId="7465" xr:uid="{606D2EDE-4AFA-4FE5-85FA-27FBCEC45892}"/>
    <cellStyle name="40% - Ênfase6 5 3 3 2" xfId="15742" xr:uid="{E09CA57F-0DF9-4F22-B6D3-C9C33BEA3FB1}"/>
    <cellStyle name="40% - Ênfase6 5 3 3 2 2" xfId="32197" xr:uid="{A63F009D-E59A-4F0D-A6A4-0C7D6752C24B}"/>
    <cellStyle name="40% - Ênfase6 5 3 3 3" xfId="24160" xr:uid="{C42DD8BF-6553-45F3-A0B0-44D0335EA88C}"/>
    <cellStyle name="40% - Ênfase6 5 3 4" xfId="3406" xr:uid="{111DFC58-9505-45AD-9AB4-003E1E8181CC}"/>
    <cellStyle name="40% - Ênfase6 5 3 4 2" xfId="11683" xr:uid="{8CC8A41E-E423-442D-B6A7-03EFCB273012}"/>
    <cellStyle name="40% - Ênfase6 5 3 4 2 2" xfId="28193" xr:uid="{1492F3E8-9CBC-4744-9A33-F3F40D8A0168}"/>
    <cellStyle name="40% - Ênfase6 5 3 4 3" xfId="20156" xr:uid="{C2B49804-7969-405D-B234-045F40759E81}"/>
    <cellStyle name="40% - Ênfase6 5 3 5" xfId="9634" xr:uid="{88A0D26E-50DE-404D-9ECB-99C33266C5F9}"/>
    <cellStyle name="40% - Ênfase6 5 3 5 2" xfId="26178" xr:uid="{C9E3D0B9-9881-420E-A679-3A1652570CF4}"/>
    <cellStyle name="40% - Ênfase6 5 3 6" xfId="18139" xr:uid="{72160C31-92BB-4A08-9EF2-210719C68BE5}"/>
    <cellStyle name="40% - Ênfase6 5 4" xfId="841" xr:uid="{3472A776-22AC-4FDD-9CC8-AE56CD59681F}"/>
    <cellStyle name="40% - Ênfase6 5 4 2" xfId="4944" xr:uid="{8A6B5D86-29C5-42A3-A843-09733CC99ADA}"/>
    <cellStyle name="40% - Ênfase6 5 4 2 2" xfId="13221" xr:uid="{253A38B1-DA6C-4BA0-B887-DCF92D3E64A1}"/>
    <cellStyle name="40% - Ênfase6 5 4 2 2 2" xfId="29701" xr:uid="{6F24F23E-01F1-46F9-A7B2-092E7C51719D}"/>
    <cellStyle name="40% - Ênfase6 5 4 2 3" xfId="21664" xr:uid="{1A0F9E4C-38E6-45E6-BB91-446D238827B2}"/>
    <cellStyle name="40% - Ênfase6 5 4 3" xfId="6969" xr:uid="{B3CED672-FDAE-412E-8CF9-5ED938B9CF39}"/>
    <cellStyle name="40% - Ênfase6 5 4 3 2" xfId="15246" xr:uid="{ACEE69AF-C514-4847-8E45-BF688D176F28}"/>
    <cellStyle name="40% - Ênfase6 5 4 3 2 2" xfId="31701" xr:uid="{0FD7394A-DD8A-4E29-807F-2F64C6CF3E9D}"/>
    <cellStyle name="40% - Ênfase6 5 4 3 3" xfId="23664" xr:uid="{D86B6C7C-B8C4-422A-81E2-D092DB2B3D8E}"/>
    <cellStyle name="40% - Ênfase6 5 4 4" xfId="2901" xr:uid="{B663A206-4EA4-4B18-802E-CAACCA9D6948}"/>
    <cellStyle name="40% - Ênfase6 5 4 4 2" xfId="11178" xr:uid="{FF02BA1B-C549-4FCD-B00D-BF5671F539F9}"/>
    <cellStyle name="40% - Ênfase6 5 4 4 2 2" xfId="27689" xr:uid="{30E808B8-FD48-4E8D-8D7D-50FC375EEC98}"/>
    <cellStyle name="40% - Ênfase6 5 4 4 3" xfId="19652" xr:uid="{A710128B-27D6-490F-8788-DF45EE22D5D7}"/>
    <cellStyle name="40% - Ênfase6 5 4 5" xfId="9130" xr:uid="{127B796A-8B97-425A-AF53-31A284872864}"/>
    <cellStyle name="40% - Ênfase6 5 4 5 2" xfId="25674" xr:uid="{1AEB705E-BF75-4437-A604-97AFC4964648}"/>
    <cellStyle name="40% - Ênfase6 5 4 6" xfId="17632" xr:uid="{C6994938-D0C5-4841-9987-0BFAEAF1973B}"/>
    <cellStyle name="40% - Ênfase6 5 5" xfId="1891" xr:uid="{30A84C7B-3740-473C-943D-8F737D85055B}"/>
    <cellStyle name="40% - Ênfase6 5 5 2" xfId="5977" xr:uid="{8B9B213E-F2BF-4E42-A390-DDB92DAAD09A}"/>
    <cellStyle name="40% - Ênfase6 5 5 2 2" xfId="14254" xr:uid="{1AAD9260-C573-4E4A-A586-A6FA6BB99B24}"/>
    <cellStyle name="40% - Ênfase6 5 5 2 2 2" xfId="30709" xr:uid="{1C21048B-4F2B-49E7-AFA3-6C22D2E7A4E3}"/>
    <cellStyle name="40% - Ênfase6 5 5 2 3" xfId="22672" xr:uid="{835E0763-90ED-4144-881B-7178F5B8484C}"/>
    <cellStyle name="40% - Ênfase6 5 5 3" xfId="7977" xr:uid="{7B0D8F55-EF06-4914-8D22-BD966673CEC2}"/>
    <cellStyle name="40% - Ênfase6 5 5 3 2" xfId="16254" xr:uid="{2BC942CD-2F38-4934-94D2-75A60D83CC76}"/>
    <cellStyle name="40% - Ênfase6 5 5 3 2 2" xfId="32709" xr:uid="{782D86FB-870B-4F37-9B2C-375454875F83}"/>
    <cellStyle name="40% - Ênfase6 5 5 3 3" xfId="24672" xr:uid="{2A70508B-D534-4F6F-A6C5-C7B709E54DA3}"/>
    <cellStyle name="40% - Ênfase6 5 5 4" xfId="3944" xr:uid="{C81EF806-4D9F-4C5E-9B5C-D7192A85F594}"/>
    <cellStyle name="40% - Ênfase6 5 5 4 2" xfId="12221" xr:uid="{93323FED-F757-4027-B7B4-376EFAAF951C}"/>
    <cellStyle name="40% - Ênfase6 5 5 4 2 2" xfId="28706" xr:uid="{9C9EC484-6754-4776-A1B5-89E325423B52}"/>
    <cellStyle name="40% - Ênfase6 5 5 4 3" xfId="20669" xr:uid="{61A2F135-AB8B-449C-A281-1CB7737E477C}"/>
    <cellStyle name="40% - Ênfase6 5 5 5" xfId="10172" xr:uid="{145D8728-CE99-4A27-950B-540F66A9CE5F}"/>
    <cellStyle name="40% - Ênfase6 5 5 5 2" xfId="26691" xr:uid="{2A91B4D9-BE3E-41ED-A7BA-822566F4119E}"/>
    <cellStyle name="40% - Ênfase6 5 5 6" xfId="18653" xr:uid="{E327052D-64B7-4230-89B8-2476D3C4884A}"/>
    <cellStyle name="40% - Ênfase6 5 6" xfId="4440" xr:uid="{8160F69C-58DD-402D-8924-DEF0633EA4E0}"/>
    <cellStyle name="40% - Ênfase6 5 6 2" xfId="12717" xr:uid="{5502FBAD-BC07-41FE-8EDF-29312155F4AD}"/>
    <cellStyle name="40% - Ênfase6 5 6 2 2" xfId="29202" xr:uid="{02CC8145-7C33-4627-96FA-EEBF8B2D4C6D}"/>
    <cellStyle name="40% - Ênfase6 5 6 3" xfId="21165" xr:uid="{3CE955F3-E1F2-41BF-ABA1-494BA4827551}"/>
    <cellStyle name="40% - Ênfase6 5 7" xfId="6471" xr:uid="{1231E751-0327-49E0-BB2E-B30550521F17}"/>
    <cellStyle name="40% - Ênfase6 5 7 2" xfId="14748" xr:uid="{256B1C63-492D-4703-98D7-87A222521D72}"/>
    <cellStyle name="40% - Ênfase6 5 7 2 2" xfId="31203" xr:uid="{2B1541A8-0587-4F82-9C88-715E81897155}"/>
    <cellStyle name="40% - Ênfase6 5 7 3" xfId="23166" xr:uid="{F576DC0E-FD76-418B-B364-ADA67F282DA0}"/>
    <cellStyle name="40% - Ênfase6 5 8" xfId="2392" xr:uid="{5A3CB1A9-D093-4A4C-898A-8FE1CADA9253}"/>
    <cellStyle name="40% - Ênfase6 5 8 2" xfId="10669" xr:uid="{5524D7EE-3C0D-449D-BA07-7CACD510AEAE}"/>
    <cellStyle name="40% - Ênfase6 5 8 2 2" xfId="27187" xr:uid="{244EA62D-0832-4BF7-8C67-C56F7477B66E}"/>
    <cellStyle name="40% - Ênfase6 5 8 3" xfId="19150" xr:uid="{B2B9F443-F9CC-402E-8C11-5F4505DDD754}"/>
    <cellStyle name="40% - Ênfase6 5 9" xfId="8623" xr:uid="{CB16B39F-8DC1-4F33-A53D-39B514E4BE5D}"/>
    <cellStyle name="40% - Ênfase6 5 9 2" xfId="25172" xr:uid="{5E2F13F5-C9F8-4DA1-9216-4E4576734BA2}"/>
    <cellStyle name="40% - Ênfase6 6" xfId="464" xr:uid="{E9C7A6BD-801D-43C6-9644-DD94F4C6AF92}"/>
    <cellStyle name="40% - Ênfase6 6 10" xfId="17301" xr:uid="{0CB6BFC4-4DAF-4D8E-9F6E-00E168993B3B}"/>
    <cellStyle name="40% - Ênfase6 6 2" xfId="465" xr:uid="{E7AE02CC-A034-4668-96E2-BBE625EFCFA2}"/>
    <cellStyle name="40% - Ênfase6 6 2 2" xfId="1532" xr:uid="{7A6EE80F-3E25-4497-8A9E-F6153F4107F9}"/>
    <cellStyle name="40% - Ênfase6 6 2 2 2" xfId="5622" xr:uid="{0C5D1EBA-DE5A-4EB0-A260-AB277262BCE6}"/>
    <cellStyle name="40% - Ênfase6 6 2 2 2 2" xfId="13899" xr:uid="{BBD277D5-5573-4A1A-B6AB-73E77D354E15}"/>
    <cellStyle name="40% - Ênfase6 6 2 2 2 2 2" xfId="30377" xr:uid="{9D05C5FD-5CE7-493A-A48C-3C65D44A2C8A}"/>
    <cellStyle name="40% - Ênfase6 6 2 2 2 3" xfId="22340" xr:uid="{2E1C0DE2-9F06-4289-BCF2-1CDB84AA459A}"/>
    <cellStyle name="40% - Ênfase6 6 2 2 3" xfId="7645" xr:uid="{5F0DC164-1005-4D96-8B9A-D84CEDC9DB12}"/>
    <cellStyle name="40% - Ênfase6 6 2 2 3 2" xfId="15922" xr:uid="{258513B3-7B10-4A23-9B8E-35851D605A4D}"/>
    <cellStyle name="40% - Ênfase6 6 2 2 3 2 2" xfId="32377" xr:uid="{DB691283-81B5-4EB7-A732-6E8ED5F913BE}"/>
    <cellStyle name="40% - Ênfase6 6 2 2 3 3" xfId="24340" xr:uid="{D230AB6D-A136-4DD2-A6DF-D2971EBE415C}"/>
    <cellStyle name="40% - Ênfase6 6 2 2 4" xfId="3588" xr:uid="{5E331213-94EE-487C-BC0B-988822BD4373}"/>
    <cellStyle name="40% - Ênfase6 6 2 2 4 2" xfId="11865" xr:uid="{B7F97BBE-BB7B-464A-B804-772157104C21}"/>
    <cellStyle name="40% - Ênfase6 6 2 2 4 2 2" xfId="28373" xr:uid="{C74F71B3-F990-458D-B770-83008648172F}"/>
    <cellStyle name="40% - Ênfase6 6 2 2 4 3" xfId="20336" xr:uid="{4459F45B-BDAD-4FF2-A4B4-E82B9F72BC43}"/>
    <cellStyle name="40% - Ênfase6 6 2 2 5" xfId="9816" xr:uid="{A96DB0E1-301A-4D13-A290-FCE30AA0435B}"/>
    <cellStyle name="40% - Ênfase6 6 2 2 5 2" xfId="26358" xr:uid="{F7FB4C10-CB64-45D6-850E-D80C41C0E283}"/>
    <cellStyle name="40% - Ênfase6 6 2 2 6" xfId="18319" xr:uid="{9DFEE0F7-EBD8-4F20-BF2B-D81B993E6696}"/>
    <cellStyle name="40% - Ênfase6 6 2 3" xfId="1021" xr:uid="{D97047F5-DDF4-4A45-A8D6-B7D41425D92A}"/>
    <cellStyle name="40% - Ênfase6 6 2 3 2" xfId="5124" xr:uid="{F4821E44-8F51-4716-861B-F1DD57072FBB}"/>
    <cellStyle name="40% - Ênfase6 6 2 3 2 2" xfId="13401" xr:uid="{B4CC0BA5-76CB-4203-88DA-A1B1ECF194CF}"/>
    <cellStyle name="40% - Ênfase6 6 2 3 2 2 2" xfId="29881" xr:uid="{D6083026-983E-493E-A5C3-67B29612A723}"/>
    <cellStyle name="40% - Ênfase6 6 2 3 2 3" xfId="21844" xr:uid="{D1C9A161-A1BC-426E-8F6B-4C909CD6E037}"/>
    <cellStyle name="40% - Ênfase6 6 2 3 3" xfId="7149" xr:uid="{1D7151E9-FF74-4807-88EB-C4FFC02CD21E}"/>
    <cellStyle name="40% - Ênfase6 6 2 3 3 2" xfId="15426" xr:uid="{E3B187E0-DA92-4CA5-99CA-52DCB08D9BA4}"/>
    <cellStyle name="40% - Ênfase6 6 2 3 3 2 2" xfId="31881" xr:uid="{CA5697A0-0560-4DD9-B5EC-3516BCF949FB}"/>
    <cellStyle name="40% - Ênfase6 6 2 3 3 3" xfId="23844" xr:uid="{0D850BA6-0C4B-4E48-96F4-470F16F1D6C8}"/>
    <cellStyle name="40% - Ênfase6 6 2 3 4" xfId="3081" xr:uid="{DB54C256-A158-4596-B3F8-B4E59EE58609}"/>
    <cellStyle name="40% - Ênfase6 6 2 3 4 2" xfId="11358" xr:uid="{708C9C0F-F81C-4292-8363-E3690B807408}"/>
    <cellStyle name="40% - Ênfase6 6 2 3 4 2 2" xfId="27869" xr:uid="{CB623946-C576-43B9-A33E-D605C9F8B4DD}"/>
    <cellStyle name="40% - Ênfase6 6 2 3 4 3" xfId="19832" xr:uid="{E83A263F-77D8-4C27-B4C2-6FDB9B2F179C}"/>
    <cellStyle name="40% - Ênfase6 6 2 3 5" xfId="9310" xr:uid="{874EFE57-624F-4ED5-BA66-1EFA947597D0}"/>
    <cellStyle name="40% - Ênfase6 6 2 3 5 2" xfId="25854" xr:uid="{30E224AA-4879-42A9-9D37-5AC746461080}"/>
    <cellStyle name="40% - Ênfase6 6 2 3 6" xfId="17812" xr:uid="{9D6CA539-628E-4A72-893D-23A5ABEC5570}"/>
    <cellStyle name="40% - Ênfase6 6 2 4" xfId="2071" xr:uid="{8BF14F33-BE3C-4F03-8998-41031A3D863B}"/>
    <cellStyle name="40% - Ênfase6 6 2 4 2" xfId="6157" xr:uid="{D47B7C68-298C-4821-8024-F041F871654B}"/>
    <cellStyle name="40% - Ênfase6 6 2 4 2 2" xfId="14434" xr:uid="{308FF9C8-8CF4-4AA6-9EED-868273D1BBA8}"/>
    <cellStyle name="40% - Ênfase6 6 2 4 2 2 2" xfId="30889" xr:uid="{2A5F761C-AF64-4C86-B8C3-F2F67F6DDC8B}"/>
    <cellStyle name="40% - Ênfase6 6 2 4 2 3" xfId="22852" xr:uid="{C33E0078-7E59-46B3-8978-160DBFC09CC0}"/>
    <cellStyle name="40% - Ênfase6 6 2 4 3" xfId="8157" xr:uid="{A3A3A2A2-B889-4962-A4FA-618A3692F5BB}"/>
    <cellStyle name="40% - Ênfase6 6 2 4 3 2" xfId="16434" xr:uid="{A710A660-D9BC-4D2A-8EEB-774F23A5BADE}"/>
    <cellStyle name="40% - Ênfase6 6 2 4 3 2 2" xfId="32889" xr:uid="{B94C00A3-BEA4-4028-823E-BD9AA47A10B1}"/>
    <cellStyle name="40% - Ênfase6 6 2 4 3 3" xfId="24852" xr:uid="{11918EEC-5593-4DBD-BC57-1250DD85722D}"/>
    <cellStyle name="40% - Ênfase6 6 2 4 4" xfId="4124" xr:uid="{35FF9133-FBB7-4BD6-BFA2-65297C4EB790}"/>
    <cellStyle name="40% - Ênfase6 6 2 4 4 2" xfId="12401" xr:uid="{D320341A-7D4E-4A18-B32B-5E2BD3BC0EDA}"/>
    <cellStyle name="40% - Ênfase6 6 2 4 4 2 2" xfId="28886" xr:uid="{A2F2BE8E-E798-4C66-89A7-AE1B3F80048F}"/>
    <cellStyle name="40% - Ênfase6 6 2 4 4 3" xfId="20849" xr:uid="{2DB827A5-D2D1-458B-B752-7C683EAF1749}"/>
    <cellStyle name="40% - Ênfase6 6 2 4 5" xfId="10352" xr:uid="{F3F6BA0D-381F-416D-B973-178EF3DEC649}"/>
    <cellStyle name="40% - Ênfase6 6 2 4 5 2" xfId="26871" xr:uid="{491C04B0-979F-416C-B5F7-DE9146F70242}"/>
    <cellStyle name="40% - Ênfase6 6 2 4 6" xfId="18833" xr:uid="{403DF21C-9CBF-4421-B4EC-284FACFDC68D}"/>
    <cellStyle name="40% - Ênfase6 6 2 5" xfId="4622" xr:uid="{D391AC08-CF37-4E6C-864C-1408C598993F}"/>
    <cellStyle name="40% - Ênfase6 6 2 5 2" xfId="12899" xr:uid="{3C021D5F-F9F9-4E1C-9E4D-7328C0D4B851}"/>
    <cellStyle name="40% - Ênfase6 6 2 5 2 2" xfId="29382" xr:uid="{171A898E-A8AB-4DDA-B150-106E0E1D5E3C}"/>
    <cellStyle name="40% - Ênfase6 6 2 5 3" xfId="21345" xr:uid="{EAD80C36-889D-4B64-B8FB-19BCD7E8BB60}"/>
    <cellStyle name="40% - Ênfase6 6 2 6" xfId="6651" xr:uid="{7477F1BF-FE44-409A-B62F-00139DF0B477}"/>
    <cellStyle name="40% - Ênfase6 6 2 6 2" xfId="14928" xr:uid="{7C8346C8-44AB-4C92-872A-912716ACE500}"/>
    <cellStyle name="40% - Ênfase6 6 2 6 2 2" xfId="31383" xr:uid="{4EA664E8-F103-4724-9606-479038173D0E}"/>
    <cellStyle name="40% - Ênfase6 6 2 6 3" xfId="23346" xr:uid="{E4A001BD-E7F7-4CA3-90E7-A06154071AAD}"/>
    <cellStyle name="40% - Ênfase6 6 2 7" xfId="2575" xr:uid="{56119DF1-33A8-4700-A8BB-5D32182E7034}"/>
    <cellStyle name="40% - Ênfase6 6 2 7 2" xfId="10852" xr:uid="{7AF4F439-6EA0-4BAF-97D8-E3E2798700C5}"/>
    <cellStyle name="40% - Ênfase6 6 2 7 2 2" xfId="27367" xr:uid="{667214E3-A71B-49E2-9BDF-D8D4CA21DD71}"/>
    <cellStyle name="40% - Ênfase6 6 2 7 3" xfId="19330" xr:uid="{5942E8B3-2078-4B24-BEF2-50F19032C987}"/>
    <cellStyle name="40% - Ênfase6 6 2 8" xfId="8805" xr:uid="{DA6ECA54-FC19-4657-AE13-FD46C4A32A7E}"/>
    <cellStyle name="40% - Ênfase6 6 2 8 2" xfId="25352" xr:uid="{7F867AB5-933F-452C-AAA0-07F518A58296}"/>
    <cellStyle name="40% - Ênfase6 6 2 9" xfId="17302" xr:uid="{03C1DE75-2532-4640-A4A0-4CC8F75985D8}"/>
    <cellStyle name="40% - Ênfase6 6 3" xfId="1531" xr:uid="{BFF28822-613C-4FD9-B8FD-8E4D9FFD05B9}"/>
    <cellStyle name="40% - Ênfase6 6 3 2" xfId="5621" xr:uid="{3F7ED2B7-310A-40D7-8E29-4CC98416C352}"/>
    <cellStyle name="40% - Ênfase6 6 3 2 2" xfId="13898" xr:uid="{9593B13B-299F-4E68-AE12-0E56C625FD8A}"/>
    <cellStyle name="40% - Ênfase6 6 3 2 2 2" xfId="30376" xr:uid="{7930D582-DEC1-4021-93D4-F1A81C6534D7}"/>
    <cellStyle name="40% - Ênfase6 6 3 2 3" xfId="22339" xr:uid="{FC2C5D68-1401-4B3F-86CD-16A8FA4E6772}"/>
    <cellStyle name="40% - Ênfase6 6 3 3" xfId="7644" xr:uid="{94E1B13D-25F9-447E-BE73-27907B520D01}"/>
    <cellStyle name="40% - Ênfase6 6 3 3 2" xfId="15921" xr:uid="{4F68E744-4983-4762-88DE-9A487AB6113F}"/>
    <cellStyle name="40% - Ênfase6 6 3 3 2 2" xfId="32376" xr:uid="{FF9421DF-56B0-4B2C-B765-420F254D59A9}"/>
    <cellStyle name="40% - Ênfase6 6 3 3 3" xfId="24339" xr:uid="{934B44E6-C486-4780-A790-A91AC1651A08}"/>
    <cellStyle name="40% - Ênfase6 6 3 4" xfId="3587" xr:uid="{D28A90A6-6B04-4CE0-AFC4-0AD36137E6E0}"/>
    <cellStyle name="40% - Ênfase6 6 3 4 2" xfId="11864" xr:uid="{02216B3B-4D40-4E4D-B090-8172FE1CAA59}"/>
    <cellStyle name="40% - Ênfase6 6 3 4 2 2" xfId="28372" xr:uid="{ABE6FF91-00CB-40A9-80DB-50F2D4EF22D9}"/>
    <cellStyle name="40% - Ênfase6 6 3 4 3" xfId="20335" xr:uid="{6A4464DB-A744-43DE-BB5B-2587D0B98D12}"/>
    <cellStyle name="40% - Ênfase6 6 3 5" xfId="9815" xr:uid="{C47AB5A6-0709-409B-8F0A-DBABFF93C2E5}"/>
    <cellStyle name="40% - Ênfase6 6 3 5 2" xfId="26357" xr:uid="{DBA749F9-61B1-4B3B-88D6-1A245C1EC30F}"/>
    <cellStyle name="40% - Ênfase6 6 3 6" xfId="18318" xr:uid="{336EE0D6-8588-4A0C-99F2-9F9366123409}"/>
    <cellStyle name="40% - Ênfase6 6 4" xfId="1020" xr:uid="{453D7EF0-1058-4F3E-BB08-AC85C9F02B63}"/>
    <cellStyle name="40% - Ênfase6 6 4 2" xfId="5123" xr:uid="{D8CB2244-23DF-41F6-AA7A-D538FD6109D4}"/>
    <cellStyle name="40% - Ênfase6 6 4 2 2" xfId="13400" xr:uid="{346D3674-FDC3-49C1-9301-531826CE7415}"/>
    <cellStyle name="40% - Ênfase6 6 4 2 2 2" xfId="29880" xr:uid="{BCD6DD75-CB43-4C74-ABA2-EB181801F36B}"/>
    <cellStyle name="40% - Ênfase6 6 4 2 3" xfId="21843" xr:uid="{BBED06CF-C208-4463-B41F-03F8DF8D2FFC}"/>
    <cellStyle name="40% - Ênfase6 6 4 3" xfId="7148" xr:uid="{0AB026E2-49C4-4F52-A387-50A42F922D81}"/>
    <cellStyle name="40% - Ênfase6 6 4 3 2" xfId="15425" xr:uid="{D87A5752-76DC-4DD5-8EE8-2B21297E7011}"/>
    <cellStyle name="40% - Ênfase6 6 4 3 2 2" xfId="31880" xr:uid="{AE7C3804-A09F-4F83-AFFB-A00312EC361A}"/>
    <cellStyle name="40% - Ênfase6 6 4 3 3" xfId="23843" xr:uid="{C60F4841-8F66-44FC-AE83-D879C7C211DB}"/>
    <cellStyle name="40% - Ênfase6 6 4 4" xfId="3080" xr:uid="{05C72F87-9420-4F4C-8923-8B92B1DA9031}"/>
    <cellStyle name="40% - Ênfase6 6 4 4 2" xfId="11357" xr:uid="{FCA713DD-4A77-485A-840F-0DA381BC571D}"/>
    <cellStyle name="40% - Ênfase6 6 4 4 2 2" xfId="27868" xr:uid="{42E88468-D3E4-4E20-A400-848501CB8ABA}"/>
    <cellStyle name="40% - Ênfase6 6 4 4 3" xfId="19831" xr:uid="{2743B0D2-40CB-443C-B953-22E12510FD3E}"/>
    <cellStyle name="40% - Ênfase6 6 4 5" xfId="9309" xr:uid="{ED3A27B3-A7E3-4215-A95E-9D49F663FA43}"/>
    <cellStyle name="40% - Ênfase6 6 4 5 2" xfId="25853" xr:uid="{77154BC1-D432-4DB8-8135-405AF1FEE229}"/>
    <cellStyle name="40% - Ênfase6 6 4 6" xfId="17811" xr:uid="{3B84CC3F-6CBA-47C8-9FCB-A565CACD30BE}"/>
    <cellStyle name="40% - Ênfase6 6 5" xfId="2070" xr:uid="{A405F2C4-AF37-49DD-AC7C-86FB68D87886}"/>
    <cellStyle name="40% - Ênfase6 6 5 2" xfId="6156" xr:uid="{B08FF176-456F-43F5-AF14-38849C423C9D}"/>
    <cellStyle name="40% - Ênfase6 6 5 2 2" xfId="14433" xr:uid="{AC6A9A9A-777A-41A9-8DE4-DE94709D33F3}"/>
    <cellStyle name="40% - Ênfase6 6 5 2 2 2" xfId="30888" xr:uid="{694D445D-2052-47C0-8612-32BEE01122EF}"/>
    <cellStyle name="40% - Ênfase6 6 5 2 3" xfId="22851" xr:uid="{5203885C-B7EA-45D1-A771-D10B63C40DE6}"/>
    <cellStyle name="40% - Ênfase6 6 5 3" xfId="8156" xr:uid="{09244DBF-1921-45AF-A19C-FDC612BF16E7}"/>
    <cellStyle name="40% - Ênfase6 6 5 3 2" xfId="16433" xr:uid="{7094B00A-6C82-4BD3-A49B-521CDDBFD017}"/>
    <cellStyle name="40% - Ênfase6 6 5 3 2 2" xfId="32888" xr:uid="{78B21B85-BB45-4199-AAEF-B9BD12A2D71F}"/>
    <cellStyle name="40% - Ênfase6 6 5 3 3" xfId="24851" xr:uid="{A21D6153-DA26-4466-B1EF-B9FB7332145D}"/>
    <cellStyle name="40% - Ênfase6 6 5 4" xfId="4123" xr:uid="{E4755E31-A545-4883-98E9-F6DFDC2DE8FC}"/>
    <cellStyle name="40% - Ênfase6 6 5 4 2" xfId="12400" xr:uid="{5E0C5D7F-8E7F-4988-A84B-914E65C41CC6}"/>
    <cellStyle name="40% - Ênfase6 6 5 4 2 2" xfId="28885" xr:uid="{FDF402E1-4519-4777-B074-FAB82B9114F4}"/>
    <cellStyle name="40% - Ênfase6 6 5 4 3" xfId="20848" xr:uid="{BA3D80C7-74AB-43D6-B09F-A4C8D690DC22}"/>
    <cellStyle name="40% - Ênfase6 6 5 5" xfId="10351" xr:uid="{7E069BE9-2AAE-49C9-9C9D-DC8CD7848C33}"/>
    <cellStyle name="40% - Ênfase6 6 5 5 2" xfId="26870" xr:uid="{BB2707F9-98F0-41BC-B4DE-58D49DFAA4F3}"/>
    <cellStyle name="40% - Ênfase6 6 5 6" xfId="18832" xr:uid="{34B22330-635B-46F5-8474-245AB7CF2F32}"/>
    <cellStyle name="40% - Ênfase6 6 6" xfId="4621" xr:uid="{C80295BE-9B40-4C70-B4A7-EAA72A97FCC3}"/>
    <cellStyle name="40% - Ênfase6 6 6 2" xfId="12898" xr:uid="{2928CF1B-9A59-4C7F-9A10-E6798658A720}"/>
    <cellStyle name="40% - Ênfase6 6 6 2 2" xfId="29381" xr:uid="{F48D43EF-77CF-412B-BAB4-8D5FA28FD01E}"/>
    <cellStyle name="40% - Ênfase6 6 6 3" xfId="21344" xr:uid="{E54F3D91-51F5-49F8-A909-0CFBD5E4A73F}"/>
    <cellStyle name="40% - Ênfase6 6 7" xfId="6650" xr:uid="{5D3659A5-0B2D-4CCD-9E55-EFC259A1B46F}"/>
    <cellStyle name="40% - Ênfase6 6 7 2" xfId="14927" xr:uid="{D8729147-C05A-4DC5-B4E6-AB6CBFCEECE4}"/>
    <cellStyle name="40% - Ênfase6 6 7 2 2" xfId="31382" xr:uid="{B254339A-559E-466C-A618-6CF9C10C8BEC}"/>
    <cellStyle name="40% - Ênfase6 6 7 3" xfId="23345" xr:uid="{1B96A6A8-61CC-4F49-892B-9B374E1CC28E}"/>
    <cellStyle name="40% - Ênfase6 6 8" xfId="2574" xr:uid="{DB3B4AF0-ECB1-4A88-8D9B-125CA8091FD0}"/>
    <cellStyle name="40% - Ênfase6 6 8 2" xfId="10851" xr:uid="{471226BD-D1A2-4D51-BA14-1E1727009C38}"/>
    <cellStyle name="40% - Ênfase6 6 8 2 2" xfId="27366" xr:uid="{E9D201D9-B00F-4110-824B-335C5ED0E603}"/>
    <cellStyle name="40% - Ênfase6 6 8 3" xfId="19329" xr:uid="{5B10221E-C3C7-49D7-A1D1-7D09CD4117A9}"/>
    <cellStyle name="40% - Ênfase6 6 9" xfId="8804" xr:uid="{CD0F913F-4D06-43C0-A71E-8BF550B8CF96}"/>
    <cellStyle name="40% - Ênfase6 6 9 2" xfId="25351" xr:uid="{F1427A99-2364-4AAD-BA9A-C7A6D5869B3E}"/>
    <cellStyle name="40% - Ênfase6 7" xfId="466" xr:uid="{A3457157-05BF-4D2B-AEC6-ADDBB9103326}"/>
    <cellStyle name="40% - Ênfase6 7 10" xfId="17303" xr:uid="{C6D5D1B9-B9B6-4ACA-8365-DA2EFEC3D995}"/>
    <cellStyle name="40% - Ênfase6 7 2" xfId="467" xr:uid="{0981B9C8-F562-4338-BCA3-CFA6B401F42A}"/>
    <cellStyle name="40% - Ênfase6 7 2 2" xfId="1534" xr:uid="{C219F5BC-6012-4B87-A41E-8045A6BF6D87}"/>
    <cellStyle name="40% - Ênfase6 7 2 2 2" xfId="5624" xr:uid="{9B7DCD79-4155-486A-94D5-BDC637BD3A63}"/>
    <cellStyle name="40% - Ênfase6 7 2 2 2 2" xfId="13901" xr:uid="{20511A04-2131-4811-BAAB-1A46586EED63}"/>
    <cellStyle name="40% - Ênfase6 7 2 2 2 2 2" xfId="30379" xr:uid="{184D308F-BD4F-4F07-ADEE-509CB87E1C62}"/>
    <cellStyle name="40% - Ênfase6 7 2 2 2 3" xfId="22342" xr:uid="{68476339-0992-42D5-ABF8-033CD7D25D6D}"/>
    <cellStyle name="40% - Ênfase6 7 2 2 3" xfId="7647" xr:uid="{0397C6A5-8C76-40B8-946D-13AE5E1D1C1E}"/>
    <cellStyle name="40% - Ênfase6 7 2 2 3 2" xfId="15924" xr:uid="{291B61F4-BBC9-4FA8-86CF-1870F11C91ED}"/>
    <cellStyle name="40% - Ênfase6 7 2 2 3 2 2" xfId="32379" xr:uid="{93BF95D9-6FFD-44D3-BF90-F4858EDF8208}"/>
    <cellStyle name="40% - Ênfase6 7 2 2 3 3" xfId="24342" xr:uid="{97F99976-1ACF-4B06-AD31-61C075FF5795}"/>
    <cellStyle name="40% - Ênfase6 7 2 2 4" xfId="3590" xr:uid="{726CCCB9-D562-4F77-81AC-E41FBD1F1386}"/>
    <cellStyle name="40% - Ênfase6 7 2 2 4 2" xfId="11867" xr:uid="{07C0D08E-73CE-40CE-9B34-9661D7B4DE68}"/>
    <cellStyle name="40% - Ênfase6 7 2 2 4 2 2" xfId="28375" xr:uid="{1035C0AE-77EA-4791-B1B1-CC0ADE89905A}"/>
    <cellStyle name="40% - Ênfase6 7 2 2 4 3" xfId="20338" xr:uid="{461F83EB-4095-488F-B785-EF7E82ED7B78}"/>
    <cellStyle name="40% - Ênfase6 7 2 2 5" xfId="9818" xr:uid="{A59610F3-C7AF-4025-8A93-D0CE4FBDFDB4}"/>
    <cellStyle name="40% - Ênfase6 7 2 2 5 2" xfId="26360" xr:uid="{009E9C50-3AD5-461F-A837-22F4C69E84F0}"/>
    <cellStyle name="40% - Ênfase6 7 2 2 6" xfId="18321" xr:uid="{5A32FE62-6B1D-4102-8308-3055E90E4A1D}"/>
    <cellStyle name="40% - Ênfase6 7 2 3" xfId="1023" xr:uid="{9B39410C-7974-4CC2-90E9-DEE70249BCCB}"/>
    <cellStyle name="40% - Ênfase6 7 2 3 2" xfId="5126" xr:uid="{D40DF36D-12A3-41C6-BE84-B266C6729B7A}"/>
    <cellStyle name="40% - Ênfase6 7 2 3 2 2" xfId="13403" xr:uid="{36286001-2E87-436F-8F5F-A78AE6024B4E}"/>
    <cellStyle name="40% - Ênfase6 7 2 3 2 2 2" xfId="29883" xr:uid="{CEEF993C-BB2B-4690-B4CA-CF5A1F4DDAFA}"/>
    <cellStyle name="40% - Ênfase6 7 2 3 2 3" xfId="21846" xr:uid="{6447FC05-C64F-43FC-8303-545B1D419C85}"/>
    <cellStyle name="40% - Ênfase6 7 2 3 3" xfId="7151" xr:uid="{8A66EE13-4788-42D4-963D-C93943B0DFE7}"/>
    <cellStyle name="40% - Ênfase6 7 2 3 3 2" xfId="15428" xr:uid="{6F492781-4B86-4C47-B704-C9E66B8CB70A}"/>
    <cellStyle name="40% - Ênfase6 7 2 3 3 2 2" xfId="31883" xr:uid="{DEFE0E29-3E01-437B-AE41-2702626D908B}"/>
    <cellStyle name="40% - Ênfase6 7 2 3 3 3" xfId="23846" xr:uid="{0C218F44-D621-436D-A3A4-8736B01768D7}"/>
    <cellStyle name="40% - Ênfase6 7 2 3 4" xfId="3083" xr:uid="{ADB2A1C8-A388-4724-9665-3EE4FD3163E8}"/>
    <cellStyle name="40% - Ênfase6 7 2 3 4 2" xfId="11360" xr:uid="{E1BF2D0E-D55F-4BB0-A3C5-9FC292AF77A0}"/>
    <cellStyle name="40% - Ênfase6 7 2 3 4 2 2" xfId="27871" xr:uid="{475B87CA-7F28-475F-A4B8-9C53A059FF04}"/>
    <cellStyle name="40% - Ênfase6 7 2 3 4 3" xfId="19834" xr:uid="{1A524B5B-8E1E-4813-AE56-74B812998D30}"/>
    <cellStyle name="40% - Ênfase6 7 2 3 5" xfId="9312" xr:uid="{917A844E-DDEC-4B5D-BACE-9D7A84A34665}"/>
    <cellStyle name="40% - Ênfase6 7 2 3 5 2" xfId="25856" xr:uid="{71EFF66A-0AA3-4B82-92DB-A9048B8BCE8C}"/>
    <cellStyle name="40% - Ênfase6 7 2 3 6" xfId="17814" xr:uid="{A229DF9F-96FA-42AB-87A0-87314B2D6C7E}"/>
    <cellStyle name="40% - Ênfase6 7 2 4" xfId="2073" xr:uid="{FD2A56B2-4BEA-4B2C-A5D5-003EAED9FBFF}"/>
    <cellStyle name="40% - Ênfase6 7 2 4 2" xfId="6159" xr:uid="{A6E4F1FF-6A8C-4F9F-9BF8-4C34C645AF8D}"/>
    <cellStyle name="40% - Ênfase6 7 2 4 2 2" xfId="14436" xr:uid="{BF50E3EC-C7B2-4CCA-8F76-ECA37B4625DD}"/>
    <cellStyle name="40% - Ênfase6 7 2 4 2 2 2" xfId="30891" xr:uid="{923F77D0-D105-41E4-8273-37D9E13D5853}"/>
    <cellStyle name="40% - Ênfase6 7 2 4 2 3" xfId="22854" xr:uid="{98931C0F-8127-41DD-95C3-DF12CC88EE8E}"/>
    <cellStyle name="40% - Ênfase6 7 2 4 3" xfId="8159" xr:uid="{EA9CB1FA-EE48-42F1-8A4E-EF8C644A482C}"/>
    <cellStyle name="40% - Ênfase6 7 2 4 3 2" xfId="16436" xr:uid="{516D58DF-383C-4C26-9FEE-73C65007079E}"/>
    <cellStyle name="40% - Ênfase6 7 2 4 3 2 2" xfId="32891" xr:uid="{7D259ED5-D29D-4DAD-9DE6-C59DF0EBF7FF}"/>
    <cellStyle name="40% - Ênfase6 7 2 4 3 3" xfId="24854" xr:uid="{0F9AF828-2AC8-492D-8699-1D8F7505FCF6}"/>
    <cellStyle name="40% - Ênfase6 7 2 4 4" xfId="4126" xr:uid="{61D3ACCA-DCA5-46D0-AEF2-1AC7A70E409A}"/>
    <cellStyle name="40% - Ênfase6 7 2 4 4 2" xfId="12403" xr:uid="{1B0DC088-947B-4726-8CAC-ADE20C02DECD}"/>
    <cellStyle name="40% - Ênfase6 7 2 4 4 2 2" xfId="28888" xr:uid="{8AE2D3DE-0840-4F27-8017-11B8D9D12EF7}"/>
    <cellStyle name="40% - Ênfase6 7 2 4 4 3" xfId="20851" xr:uid="{03870713-5872-4D13-83A3-1BBBDD9F2C20}"/>
    <cellStyle name="40% - Ênfase6 7 2 4 5" xfId="10354" xr:uid="{F81D55B6-435E-4F09-BFE3-D285DD189BBF}"/>
    <cellStyle name="40% - Ênfase6 7 2 4 5 2" xfId="26873" xr:uid="{1B9D98A1-2A93-4581-B5DE-F4D93C3A6E1D}"/>
    <cellStyle name="40% - Ênfase6 7 2 4 6" xfId="18835" xr:uid="{8CCAAB66-0BDB-49A8-A50A-E021A0E68EE6}"/>
    <cellStyle name="40% - Ênfase6 7 2 5" xfId="4624" xr:uid="{E7C0E91D-D317-4C1A-ABC9-D1C562876684}"/>
    <cellStyle name="40% - Ênfase6 7 2 5 2" xfId="12901" xr:uid="{52D3CC7C-40E2-41A7-958B-BE6D86B4284C}"/>
    <cellStyle name="40% - Ênfase6 7 2 5 2 2" xfId="29384" xr:uid="{8309C132-E8D4-4870-8438-52A177CAEC0F}"/>
    <cellStyle name="40% - Ênfase6 7 2 5 3" xfId="21347" xr:uid="{9BD37BBF-C15B-4587-B519-3EE5A2E5E4DC}"/>
    <cellStyle name="40% - Ênfase6 7 2 6" xfId="6653" xr:uid="{587FD8F1-422C-4E7B-A1BA-F8ECEBB5C37D}"/>
    <cellStyle name="40% - Ênfase6 7 2 6 2" xfId="14930" xr:uid="{F86D25E7-2D3D-4E63-BEA0-992BC1F9C28C}"/>
    <cellStyle name="40% - Ênfase6 7 2 6 2 2" xfId="31385" xr:uid="{B85E0DA4-0AB2-49BF-A392-A374764AA63A}"/>
    <cellStyle name="40% - Ênfase6 7 2 6 3" xfId="23348" xr:uid="{D5C76D8B-1251-427A-BA45-D2816ED3A339}"/>
    <cellStyle name="40% - Ênfase6 7 2 7" xfId="2577" xr:uid="{0859783B-A420-444D-8A34-E2345D9A3D0E}"/>
    <cellStyle name="40% - Ênfase6 7 2 7 2" xfId="10854" xr:uid="{E6411A62-21A6-420B-B28A-B1C6F231C8FE}"/>
    <cellStyle name="40% - Ênfase6 7 2 7 2 2" xfId="27369" xr:uid="{0D7D2D8C-5EEE-4586-A398-F4E6CC904151}"/>
    <cellStyle name="40% - Ênfase6 7 2 7 3" xfId="19332" xr:uid="{F6A0BC50-AD99-444E-8FED-CF2384D5E6F3}"/>
    <cellStyle name="40% - Ênfase6 7 2 8" xfId="8807" xr:uid="{280410AA-3525-421D-980A-018494F630E9}"/>
    <cellStyle name="40% - Ênfase6 7 2 8 2" xfId="25354" xr:uid="{3EC902B1-FB4F-4787-956A-FD80787E1191}"/>
    <cellStyle name="40% - Ênfase6 7 2 9" xfId="17304" xr:uid="{DFD7D2F0-667E-4F6E-8829-4783695EA59E}"/>
    <cellStyle name="40% - Ênfase6 7 3" xfId="1533" xr:uid="{3CEABBA3-B0D1-46D3-BD43-7AFEEDD6FA3E}"/>
    <cellStyle name="40% - Ênfase6 7 3 2" xfId="5623" xr:uid="{9B8CEA15-CF0D-4BC7-BF90-141E71C464D4}"/>
    <cellStyle name="40% - Ênfase6 7 3 2 2" xfId="13900" xr:uid="{C94473E6-5BC2-49B4-9A6F-AB401A93C1B7}"/>
    <cellStyle name="40% - Ênfase6 7 3 2 2 2" xfId="30378" xr:uid="{E616CA26-4A44-41F2-BCBA-21BA57856B32}"/>
    <cellStyle name="40% - Ênfase6 7 3 2 3" xfId="22341" xr:uid="{A1495A4F-EA07-4D76-82B0-427E70DE70C6}"/>
    <cellStyle name="40% - Ênfase6 7 3 3" xfId="7646" xr:uid="{6BA9D1C6-A357-47A9-8E9B-CB6C74CAA873}"/>
    <cellStyle name="40% - Ênfase6 7 3 3 2" xfId="15923" xr:uid="{4640EE3B-6901-4DA7-AEF9-30846EF5A40C}"/>
    <cellStyle name="40% - Ênfase6 7 3 3 2 2" xfId="32378" xr:uid="{31C87834-70B5-4F52-A781-E63FFCB67394}"/>
    <cellStyle name="40% - Ênfase6 7 3 3 3" xfId="24341" xr:uid="{489B1D04-F5FD-4D35-8C29-86D66CDA3A24}"/>
    <cellStyle name="40% - Ênfase6 7 3 4" xfId="3589" xr:uid="{888DF489-65DA-4CAF-8B17-2BA24706C96E}"/>
    <cellStyle name="40% - Ênfase6 7 3 4 2" xfId="11866" xr:uid="{3860D36B-85C7-4436-A1FC-97C3340229F7}"/>
    <cellStyle name="40% - Ênfase6 7 3 4 2 2" xfId="28374" xr:uid="{931D781B-963E-4F66-87DA-E78701A5CC8B}"/>
    <cellStyle name="40% - Ênfase6 7 3 4 3" xfId="20337" xr:uid="{2817A2AE-C126-4F34-BEA9-E642293F9B3B}"/>
    <cellStyle name="40% - Ênfase6 7 3 5" xfId="9817" xr:uid="{2D7741CD-32BD-4875-9F20-4CA8515DCF64}"/>
    <cellStyle name="40% - Ênfase6 7 3 5 2" xfId="26359" xr:uid="{163C7508-FC58-4422-A30C-9123DA8803E8}"/>
    <cellStyle name="40% - Ênfase6 7 3 6" xfId="18320" xr:uid="{C482855B-E6D4-4534-94BA-99CA82449D58}"/>
    <cellStyle name="40% - Ênfase6 7 4" xfId="1022" xr:uid="{F9F63AA9-DC81-46E9-821F-7E0615F45E02}"/>
    <cellStyle name="40% - Ênfase6 7 4 2" xfId="5125" xr:uid="{716FEB61-DBB1-4A73-BA3F-C569F881449E}"/>
    <cellStyle name="40% - Ênfase6 7 4 2 2" xfId="13402" xr:uid="{6FDFE7A4-C971-4992-B722-F254E66E3E0C}"/>
    <cellStyle name="40% - Ênfase6 7 4 2 2 2" xfId="29882" xr:uid="{9066C545-061A-46F6-B087-59CB6660A7CF}"/>
    <cellStyle name="40% - Ênfase6 7 4 2 3" xfId="21845" xr:uid="{869A4F59-9E9B-45DD-AEF3-1814C1E3C81B}"/>
    <cellStyle name="40% - Ênfase6 7 4 3" xfId="7150" xr:uid="{D3E2CC12-D713-430A-B516-33AAD4DB7AFE}"/>
    <cellStyle name="40% - Ênfase6 7 4 3 2" xfId="15427" xr:uid="{DEEE4088-BDFA-46AE-9B19-D6F72FED739E}"/>
    <cellStyle name="40% - Ênfase6 7 4 3 2 2" xfId="31882" xr:uid="{5D424E04-0AD5-4E43-A3B4-8DBE2CDB8666}"/>
    <cellStyle name="40% - Ênfase6 7 4 3 3" xfId="23845" xr:uid="{20347BBA-E723-4955-B8FE-13B9D91C21A9}"/>
    <cellStyle name="40% - Ênfase6 7 4 4" xfId="3082" xr:uid="{CB5A2964-34DC-4529-9264-7A73B42B76F0}"/>
    <cellStyle name="40% - Ênfase6 7 4 4 2" xfId="11359" xr:uid="{E84EF71A-2B6B-46B7-8BB7-343AF19EFBD5}"/>
    <cellStyle name="40% - Ênfase6 7 4 4 2 2" xfId="27870" xr:uid="{3FF3A076-1941-4368-89B8-CC5DBB3BAB99}"/>
    <cellStyle name="40% - Ênfase6 7 4 4 3" xfId="19833" xr:uid="{9D0E3D0B-23AD-4671-99B8-075F05913CCF}"/>
    <cellStyle name="40% - Ênfase6 7 4 5" xfId="9311" xr:uid="{A23B7928-AB2A-413E-AFDF-D2BF5E01BCB2}"/>
    <cellStyle name="40% - Ênfase6 7 4 5 2" xfId="25855" xr:uid="{B8F704C6-7631-403F-9A8C-76E9F17BA21C}"/>
    <cellStyle name="40% - Ênfase6 7 4 6" xfId="17813" xr:uid="{43078E4D-8AE8-49FF-81C7-9AB7791C1A76}"/>
    <cellStyle name="40% - Ênfase6 7 5" xfId="2072" xr:uid="{1DDD4E97-8991-4F0D-932B-10259CE5E5A9}"/>
    <cellStyle name="40% - Ênfase6 7 5 2" xfId="6158" xr:uid="{3AFB50AB-1193-4C9E-8799-D8B0C63BBC72}"/>
    <cellStyle name="40% - Ênfase6 7 5 2 2" xfId="14435" xr:uid="{3DFABB44-D3A9-419E-81C0-23FC2C112338}"/>
    <cellStyle name="40% - Ênfase6 7 5 2 2 2" xfId="30890" xr:uid="{EB78B532-2519-4555-9ED5-6676D2D4574C}"/>
    <cellStyle name="40% - Ênfase6 7 5 2 3" xfId="22853" xr:uid="{DC682B26-162A-4CB8-A075-F4C4AF27DBFE}"/>
    <cellStyle name="40% - Ênfase6 7 5 3" xfId="8158" xr:uid="{89170D19-9E25-436E-AA60-0F4167FEF0CC}"/>
    <cellStyle name="40% - Ênfase6 7 5 3 2" xfId="16435" xr:uid="{F14D164F-3129-45AB-812F-5FA85571B866}"/>
    <cellStyle name="40% - Ênfase6 7 5 3 2 2" xfId="32890" xr:uid="{A68FB0F3-ED02-4085-AEBB-245E645E6DD5}"/>
    <cellStyle name="40% - Ênfase6 7 5 3 3" xfId="24853" xr:uid="{14896670-C4A0-4FE0-96FF-37033FA28160}"/>
    <cellStyle name="40% - Ênfase6 7 5 4" xfId="4125" xr:uid="{43B1C29F-88A9-4B10-B94D-78B7B4563DAA}"/>
    <cellStyle name="40% - Ênfase6 7 5 4 2" xfId="12402" xr:uid="{232938E8-CBC4-43D3-99CF-EF426F6EF425}"/>
    <cellStyle name="40% - Ênfase6 7 5 4 2 2" xfId="28887" xr:uid="{8A7D5335-12E4-47B8-9CDD-B65B8CADC66A}"/>
    <cellStyle name="40% - Ênfase6 7 5 4 3" xfId="20850" xr:uid="{00E843FF-E6E0-44B5-974B-0E26E5FC54B4}"/>
    <cellStyle name="40% - Ênfase6 7 5 5" xfId="10353" xr:uid="{4A24DDBF-8635-4D90-9F3C-EEE7941F833D}"/>
    <cellStyle name="40% - Ênfase6 7 5 5 2" xfId="26872" xr:uid="{2DD0E32E-92D5-486A-A7A1-CCCA017B7402}"/>
    <cellStyle name="40% - Ênfase6 7 5 6" xfId="18834" xr:uid="{640F8085-1CB1-477D-AE8C-AE56747C917D}"/>
    <cellStyle name="40% - Ênfase6 7 6" xfId="4623" xr:uid="{D5A32CD0-8D88-46F7-B7F4-277596BA65DB}"/>
    <cellStyle name="40% - Ênfase6 7 6 2" xfId="12900" xr:uid="{453E2C4F-A3AC-4D2A-8A0B-FB138AC6F19A}"/>
    <cellStyle name="40% - Ênfase6 7 6 2 2" xfId="29383" xr:uid="{FB1786CC-667F-4C27-B987-B00FCEB6093E}"/>
    <cellStyle name="40% - Ênfase6 7 6 3" xfId="21346" xr:uid="{30B41BA6-746B-4754-BCA0-A59B9F5B9018}"/>
    <cellStyle name="40% - Ênfase6 7 7" xfId="6652" xr:uid="{9AA10729-62E5-4F2B-B9E3-9276D7F5F640}"/>
    <cellStyle name="40% - Ênfase6 7 7 2" xfId="14929" xr:uid="{06FD6C06-DC65-45E6-91C7-ACFFCC9406F3}"/>
    <cellStyle name="40% - Ênfase6 7 7 2 2" xfId="31384" xr:uid="{B68BD2C9-9A02-40AB-92DA-508684063D1A}"/>
    <cellStyle name="40% - Ênfase6 7 7 3" xfId="23347" xr:uid="{01D3FA3E-524B-4882-84AE-DAD4A808A5EC}"/>
    <cellStyle name="40% - Ênfase6 7 8" xfId="2576" xr:uid="{CB65D01D-C642-416F-A246-4BEB865091ED}"/>
    <cellStyle name="40% - Ênfase6 7 8 2" xfId="10853" xr:uid="{5E1AF6AA-6D7C-4D99-86AB-696AB795DE0C}"/>
    <cellStyle name="40% - Ênfase6 7 8 2 2" xfId="27368" xr:uid="{5797DBCA-D518-4BB6-8D96-A3FBB647CC6F}"/>
    <cellStyle name="40% - Ênfase6 7 8 3" xfId="19331" xr:uid="{8832CF42-4598-4E12-945D-9DFEE7FFB282}"/>
    <cellStyle name="40% - Ênfase6 7 9" xfId="8806" xr:uid="{01171D03-C87B-4B12-98F0-BAC2D156D4E8}"/>
    <cellStyle name="40% - Ênfase6 7 9 2" xfId="25353" xr:uid="{73EFAA88-9476-4B9C-820C-E6527D55931F}"/>
    <cellStyle name="40% - Ênfase6 8" xfId="468" xr:uid="{16FAAA17-70C9-4584-A11F-B3D599980285}"/>
    <cellStyle name="40% - Ênfase6 8 10" xfId="17305" xr:uid="{25F7A5FB-91F5-4E61-ACAA-17812074039F}"/>
    <cellStyle name="40% - Ênfase6 8 2" xfId="469" xr:uid="{4358A33B-C479-4772-8F61-7E7FF18C4FB5}"/>
    <cellStyle name="40% - Ênfase6 8 2 2" xfId="1536" xr:uid="{38F3E243-A5FF-4C41-9743-6C472726320C}"/>
    <cellStyle name="40% - Ênfase6 8 2 2 2" xfId="5626" xr:uid="{CD7D5929-D73C-4F9F-B308-F9F7656ACCA3}"/>
    <cellStyle name="40% - Ênfase6 8 2 2 2 2" xfId="13903" xr:uid="{30EDEA48-2E9E-4337-ADE0-3333FA6120BF}"/>
    <cellStyle name="40% - Ênfase6 8 2 2 2 2 2" xfId="30381" xr:uid="{BF0DB40C-A496-45DB-8763-AACB34DB05C6}"/>
    <cellStyle name="40% - Ênfase6 8 2 2 2 3" xfId="22344" xr:uid="{3FC27994-C148-4F54-B37B-8F86EAC814A8}"/>
    <cellStyle name="40% - Ênfase6 8 2 2 3" xfId="7649" xr:uid="{5148D50C-8EAE-45AC-B761-52E9B9DD06CF}"/>
    <cellStyle name="40% - Ênfase6 8 2 2 3 2" xfId="15926" xr:uid="{72172EDB-F1D4-45D5-823A-DFD27BD62FA1}"/>
    <cellStyle name="40% - Ênfase6 8 2 2 3 2 2" xfId="32381" xr:uid="{D6EC0BC9-BB4E-47B3-8A33-6B9705827625}"/>
    <cellStyle name="40% - Ênfase6 8 2 2 3 3" xfId="24344" xr:uid="{8D90CC67-EFCE-49A0-A144-ABA0BAB38AC0}"/>
    <cellStyle name="40% - Ênfase6 8 2 2 4" xfId="3592" xr:uid="{B36415CB-6114-4F11-95B6-52155DB0E2B9}"/>
    <cellStyle name="40% - Ênfase6 8 2 2 4 2" xfId="11869" xr:uid="{B14ECEE6-9488-415A-B721-D4BD553ECE08}"/>
    <cellStyle name="40% - Ênfase6 8 2 2 4 2 2" xfId="28377" xr:uid="{62DED6D0-4742-4765-B091-816E8A4FEB08}"/>
    <cellStyle name="40% - Ênfase6 8 2 2 4 3" xfId="20340" xr:uid="{05D37BA2-E3C6-4A1D-BF14-35F79757765B}"/>
    <cellStyle name="40% - Ênfase6 8 2 2 5" xfId="9820" xr:uid="{DBBE8CFC-E788-4C00-B6C2-19C0A4FF6C2A}"/>
    <cellStyle name="40% - Ênfase6 8 2 2 5 2" xfId="26362" xr:uid="{2410343E-EE3E-497C-A2F5-E7121BBE1335}"/>
    <cellStyle name="40% - Ênfase6 8 2 2 6" xfId="18323" xr:uid="{725F6B6E-C5F0-4FE7-8F0F-2CD618994670}"/>
    <cellStyle name="40% - Ênfase6 8 2 3" xfId="1025" xr:uid="{85DDD8BC-7904-4535-BC84-16320D3932E6}"/>
    <cellStyle name="40% - Ênfase6 8 2 3 2" xfId="5128" xr:uid="{99BE6C62-C714-4F01-94B0-C46C0ABEA565}"/>
    <cellStyle name="40% - Ênfase6 8 2 3 2 2" xfId="13405" xr:uid="{CAAD2BBA-27EE-4E11-815C-9C51D9C3DD8D}"/>
    <cellStyle name="40% - Ênfase6 8 2 3 2 2 2" xfId="29885" xr:uid="{22C22C21-3D23-42BD-8D15-4ACB0BBACA49}"/>
    <cellStyle name="40% - Ênfase6 8 2 3 2 3" xfId="21848" xr:uid="{D88B7678-2B12-4E4E-B41C-F51EB8543B3F}"/>
    <cellStyle name="40% - Ênfase6 8 2 3 3" xfId="7153" xr:uid="{04954ADC-D20A-43F8-BFCE-1E8D8C2ABE77}"/>
    <cellStyle name="40% - Ênfase6 8 2 3 3 2" xfId="15430" xr:uid="{FD662B60-8D60-4BB6-B761-722FC1577AA6}"/>
    <cellStyle name="40% - Ênfase6 8 2 3 3 2 2" xfId="31885" xr:uid="{529C023E-C423-41D3-938B-0C36EAB02F33}"/>
    <cellStyle name="40% - Ênfase6 8 2 3 3 3" xfId="23848" xr:uid="{AA24AEFC-8B23-43BE-8400-AFD21366DF31}"/>
    <cellStyle name="40% - Ênfase6 8 2 3 4" xfId="3085" xr:uid="{37B6A261-08FA-494A-858E-A25819008422}"/>
    <cellStyle name="40% - Ênfase6 8 2 3 4 2" xfId="11362" xr:uid="{DF82F519-1715-4E9F-980A-12F0ABC65FC7}"/>
    <cellStyle name="40% - Ênfase6 8 2 3 4 2 2" xfId="27873" xr:uid="{0B431422-4218-4DEB-B3B2-6D15BFC75550}"/>
    <cellStyle name="40% - Ênfase6 8 2 3 4 3" xfId="19836" xr:uid="{FDC89B61-737F-4CC1-87FD-FDC0116EBD56}"/>
    <cellStyle name="40% - Ênfase6 8 2 3 5" xfId="9314" xr:uid="{102B43B7-B906-4ECF-A75A-6E9E61995665}"/>
    <cellStyle name="40% - Ênfase6 8 2 3 5 2" xfId="25858" xr:uid="{242BACE7-6FAD-44A6-8588-79E6A70326F3}"/>
    <cellStyle name="40% - Ênfase6 8 2 3 6" xfId="17816" xr:uid="{36671660-F086-4D96-8BF5-7806E0D62EC4}"/>
    <cellStyle name="40% - Ênfase6 8 2 4" xfId="2075" xr:uid="{54FB0E40-79E8-460C-BB06-6AAFDFCC1A90}"/>
    <cellStyle name="40% - Ênfase6 8 2 4 2" xfId="6161" xr:uid="{1355E16E-7B6A-413E-B2C6-A069A6BBBE28}"/>
    <cellStyle name="40% - Ênfase6 8 2 4 2 2" xfId="14438" xr:uid="{0CB59BB2-2FF3-4522-9E09-241990F506FF}"/>
    <cellStyle name="40% - Ênfase6 8 2 4 2 2 2" xfId="30893" xr:uid="{B18F75D6-6DF2-49C1-9EDB-7C1B5E6E9984}"/>
    <cellStyle name="40% - Ênfase6 8 2 4 2 3" xfId="22856" xr:uid="{F307AC19-78F3-4450-B6D9-E7490EEB6574}"/>
    <cellStyle name="40% - Ênfase6 8 2 4 3" xfId="8161" xr:uid="{01417206-C472-42F0-84D9-59FE2BDE6B1B}"/>
    <cellStyle name="40% - Ênfase6 8 2 4 3 2" xfId="16438" xr:uid="{5A8EF348-ACCF-490C-911C-1A5F8AB0CE19}"/>
    <cellStyle name="40% - Ênfase6 8 2 4 3 2 2" xfId="32893" xr:uid="{757CA6D4-F4F2-4C7B-BB1C-E7A4BDC19D03}"/>
    <cellStyle name="40% - Ênfase6 8 2 4 3 3" xfId="24856" xr:uid="{C477AD19-E2A6-413B-9C2E-3CBA0FE19D96}"/>
    <cellStyle name="40% - Ênfase6 8 2 4 4" xfId="4128" xr:uid="{3B023749-DE8E-44BC-BF56-F033031174F8}"/>
    <cellStyle name="40% - Ênfase6 8 2 4 4 2" xfId="12405" xr:uid="{032AF6FA-FF95-4613-BC39-31D9C4870961}"/>
    <cellStyle name="40% - Ênfase6 8 2 4 4 2 2" xfId="28890" xr:uid="{4E03FCB2-E259-4123-B1BD-91E8FFBE256E}"/>
    <cellStyle name="40% - Ênfase6 8 2 4 4 3" xfId="20853" xr:uid="{E00F11B2-3156-44AB-8A68-5A238AB5D239}"/>
    <cellStyle name="40% - Ênfase6 8 2 4 5" xfId="10356" xr:uid="{200FBE8A-88FB-41E3-9683-4E4F7C3D2A13}"/>
    <cellStyle name="40% - Ênfase6 8 2 4 5 2" xfId="26875" xr:uid="{E1D16C88-E84D-4A93-9BA9-8CDB5BDD1457}"/>
    <cellStyle name="40% - Ênfase6 8 2 4 6" xfId="18837" xr:uid="{3DA6127B-D40D-4BDA-816C-35C9514A2BA2}"/>
    <cellStyle name="40% - Ênfase6 8 2 5" xfId="4626" xr:uid="{C2413167-9B00-4BD9-A16C-3B66A16A2CD3}"/>
    <cellStyle name="40% - Ênfase6 8 2 5 2" xfId="12903" xr:uid="{F031CC66-C735-4B71-8C97-153470F16446}"/>
    <cellStyle name="40% - Ênfase6 8 2 5 2 2" xfId="29386" xr:uid="{8ADCC94F-49E3-4534-8CEA-7A0FFFB368A7}"/>
    <cellStyle name="40% - Ênfase6 8 2 5 3" xfId="21349" xr:uid="{A23D5C14-0B04-4DA8-B316-B9754DB3EC94}"/>
    <cellStyle name="40% - Ênfase6 8 2 6" xfId="6655" xr:uid="{1B68226A-508E-478B-9C23-05810D7635B9}"/>
    <cellStyle name="40% - Ênfase6 8 2 6 2" xfId="14932" xr:uid="{CD576924-1B5E-46AC-9B14-3667816278C6}"/>
    <cellStyle name="40% - Ênfase6 8 2 6 2 2" xfId="31387" xr:uid="{64105309-2133-42FD-9CC7-58CAC1625E08}"/>
    <cellStyle name="40% - Ênfase6 8 2 6 3" xfId="23350" xr:uid="{67C8194B-685D-48C8-B615-06020590B2D7}"/>
    <cellStyle name="40% - Ênfase6 8 2 7" xfId="2579" xr:uid="{91ACB1AA-ADE1-47C4-8E63-8D9624F4187E}"/>
    <cellStyle name="40% - Ênfase6 8 2 7 2" xfId="10856" xr:uid="{57875511-0C70-4E9B-9EEB-1FD83CD80C1D}"/>
    <cellStyle name="40% - Ênfase6 8 2 7 2 2" xfId="27371" xr:uid="{48FCD079-26BA-4C4D-B3CB-BBB6EAAC9EE4}"/>
    <cellStyle name="40% - Ênfase6 8 2 7 3" xfId="19334" xr:uid="{74C9BD9C-7B8D-4A1F-AED3-7006FD731EB7}"/>
    <cellStyle name="40% - Ênfase6 8 2 8" xfId="8809" xr:uid="{D7B867DB-4616-4D1C-A200-91E2872D2237}"/>
    <cellStyle name="40% - Ênfase6 8 2 8 2" xfId="25356" xr:uid="{5F9E74F1-89F4-4BBF-BC91-5A506C49F252}"/>
    <cellStyle name="40% - Ênfase6 8 2 9" xfId="17306" xr:uid="{3BC478F0-D0CB-4F45-A158-A60599CBC56C}"/>
    <cellStyle name="40% - Ênfase6 8 3" xfId="1535" xr:uid="{9B60EBFF-5F36-4987-92AE-AC667D05D631}"/>
    <cellStyle name="40% - Ênfase6 8 3 2" xfId="5625" xr:uid="{93146E18-94C3-4950-A6B5-AC93A2659D03}"/>
    <cellStyle name="40% - Ênfase6 8 3 2 2" xfId="13902" xr:uid="{20FE3BF9-A478-48D2-B9BF-56C3BC136524}"/>
    <cellStyle name="40% - Ênfase6 8 3 2 2 2" xfId="30380" xr:uid="{59FD2852-F37B-4CC1-96B5-2AABDE21C755}"/>
    <cellStyle name="40% - Ênfase6 8 3 2 3" xfId="22343" xr:uid="{8817CADE-4BE7-4280-AE5C-1A0C711AA4FC}"/>
    <cellStyle name="40% - Ênfase6 8 3 3" xfId="7648" xr:uid="{4C6CAD3E-4A9E-41A8-B3C7-3FFBB07E4EAE}"/>
    <cellStyle name="40% - Ênfase6 8 3 3 2" xfId="15925" xr:uid="{FF042BCE-4749-4F59-98A3-9CF015973B5C}"/>
    <cellStyle name="40% - Ênfase6 8 3 3 2 2" xfId="32380" xr:uid="{61E63CE5-F64D-4C23-A584-534E2C2AA51E}"/>
    <cellStyle name="40% - Ênfase6 8 3 3 3" xfId="24343" xr:uid="{B2CDB6AA-F3C2-4FF8-BCDC-5D3DA2C85D1B}"/>
    <cellStyle name="40% - Ênfase6 8 3 4" xfId="3591" xr:uid="{368302D2-7DC5-4319-ADC1-858B5873D82C}"/>
    <cellStyle name="40% - Ênfase6 8 3 4 2" xfId="11868" xr:uid="{218AEA48-BD7B-4F81-A726-A71B29C63E91}"/>
    <cellStyle name="40% - Ênfase6 8 3 4 2 2" xfId="28376" xr:uid="{14153C35-3013-429C-B190-1BF0D92DCC2C}"/>
    <cellStyle name="40% - Ênfase6 8 3 4 3" xfId="20339" xr:uid="{0E59BABB-1704-40E5-94A5-B36AAA33788E}"/>
    <cellStyle name="40% - Ênfase6 8 3 5" xfId="9819" xr:uid="{FFF29EB9-6A55-42FB-9F4C-66EC4041EBDB}"/>
    <cellStyle name="40% - Ênfase6 8 3 5 2" xfId="26361" xr:uid="{EF279831-2D3C-402F-835D-B6C5088A50E1}"/>
    <cellStyle name="40% - Ênfase6 8 3 6" xfId="18322" xr:uid="{2632C316-C595-48EB-ABB9-B873B2B336BB}"/>
    <cellStyle name="40% - Ênfase6 8 4" xfId="1024" xr:uid="{76540B3A-7A5C-4CBD-B82C-807475FE4146}"/>
    <cellStyle name="40% - Ênfase6 8 4 2" xfId="5127" xr:uid="{C72C504E-0596-419E-BC6B-A56A036AF520}"/>
    <cellStyle name="40% - Ênfase6 8 4 2 2" xfId="13404" xr:uid="{BB9A6EEE-00DC-4415-9871-A3373D3E5CE3}"/>
    <cellStyle name="40% - Ênfase6 8 4 2 2 2" xfId="29884" xr:uid="{978E555E-2C33-4622-940A-1CF62CADC14D}"/>
    <cellStyle name="40% - Ênfase6 8 4 2 3" xfId="21847" xr:uid="{049021FD-4FE8-42F3-9595-1178417865A8}"/>
    <cellStyle name="40% - Ênfase6 8 4 3" xfId="7152" xr:uid="{FBA51729-E4B1-4D90-B792-D1CAFF0910FD}"/>
    <cellStyle name="40% - Ênfase6 8 4 3 2" xfId="15429" xr:uid="{BA3017FE-1B1B-4F1B-9321-65D3398489F8}"/>
    <cellStyle name="40% - Ênfase6 8 4 3 2 2" xfId="31884" xr:uid="{5F1ED9AC-9832-454E-838A-E4FC9A4663BC}"/>
    <cellStyle name="40% - Ênfase6 8 4 3 3" xfId="23847" xr:uid="{F40660E7-79B1-481D-A333-8F1AA3F0B609}"/>
    <cellStyle name="40% - Ênfase6 8 4 4" xfId="3084" xr:uid="{AB2BD0CC-5C20-4AA2-BC8B-1BB2FE56C2AC}"/>
    <cellStyle name="40% - Ênfase6 8 4 4 2" xfId="11361" xr:uid="{821FC4C4-6201-4E6D-8F67-47801A3577B8}"/>
    <cellStyle name="40% - Ênfase6 8 4 4 2 2" xfId="27872" xr:uid="{297E22B6-F5A1-4F5B-98EE-3BFEE65DB297}"/>
    <cellStyle name="40% - Ênfase6 8 4 4 3" xfId="19835" xr:uid="{37164437-382D-4ED0-A1B9-F44FD96CCCCE}"/>
    <cellStyle name="40% - Ênfase6 8 4 5" xfId="9313" xr:uid="{96761667-0EDF-48A8-90BA-3CF0E7176A40}"/>
    <cellStyle name="40% - Ênfase6 8 4 5 2" xfId="25857" xr:uid="{72AA9148-EDBD-42E2-8883-3C704C328785}"/>
    <cellStyle name="40% - Ênfase6 8 4 6" xfId="17815" xr:uid="{F124CA1C-2C7E-4BCE-A2B7-ACEEEFDD9500}"/>
    <cellStyle name="40% - Ênfase6 8 5" xfId="2074" xr:uid="{3BA85732-F09F-4FF9-A4EA-2BDCF270C101}"/>
    <cellStyle name="40% - Ênfase6 8 5 2" xfId="6160" xr:uid="{5477F514-AC66-494F-8CD8-B601349B4C56}"/>
    <cellStyle name="40% - Ênfase6 8 5 2 2" xfId="14437" xr:uid="{6C4C3960-A323-4D60-8EB3-B6E48F86897F}"/>
    <cellStyle name="40% - Ênfase6 8 5 2 2 2" xfId="30892" xr:uid="{74D51911-785D-4A97-AB0E-7C6AC3DDD7B7}"/>
    <cellStyle name="40% - Ênfase6 8 5 2 3" xfId="22855" xr:uid="{919317D8-9DD3-4531-98AD-4670F434409C}"/>
    <cellStyle name="40% - Ênfase6 8 5 3" xfId="8160" xr:uid="{35C402F7-C389-47CF-8DBC-D576C089CF93}"/>
    <cellStyle name="40% - Ênfase6 8 5 3 2" xfId="16437" xr:uid="{4BEC7A75-4C59-46AF-BC30-ADCA8AEF663F}"/>
    <cellStyle name="40% - Ênfase6 8 5 3 2 2" xfId="32892" xr:uid="{6797F259-496D-415B-9C66-42892437ADA9}"/>
    <cellStyle name="40% - Ênfase6 8 5 3 3" xfId="24855" xr:uid="{F22071FE-7AB9-4039-A1E8-E12908EB52DE}"/>
    <cellStyle name="40% - Ênfase6 8 5 4" xfId="4127" xr:uid="{917AEC19-650C-42C2-A18A-7ECC6CE53FD6}"/>
    <cellStyle name="40% - Ênfase6 8 5 4 2" xfId="12404" xr:uid="{817C518B-3C15-4FC5-B488-1412F4F53974}"/>
    <cellStyle name="40% - Ênfase6 8 5 4 2 2" xfId="28889" xr:uid="{B54CBD3C-129F-445C-8B83-A99EEEFABD7D}"/>
    <cellStyle name="40% - Ênfase6 8 5 4 3" xfId="20852" xr:uid="{CFF9C88E-47E3-4BB5-9099-4608E99ED19C}"/>
    <cellStyle name="40% - Ênfase6 8 5 5" xfId="10355" xr:uid="{60EC0294-4373-4F14-BE52-A153722711D0}"/>
    <cellStyle name="40% - Ênfase6 8 5 5 2" xfId="26874" xr:uid="{6C8FDEC2-07B4-46D8-ADD4-9951C6FDA59F}"/>
    <cellStyle name="40% - Ênfase6 8 5 6" xfId="18836" xr:uid="{6A7DC622-921C-417F-A4EC-999DCBB4A197}"/>
    <cellStyle name="40% - Ênfase6 8 6" xfId="4625" xr:uid="{CEC6EA22-FE07-4D47-B317-030A52668EC7}"/>
    <cellStyle name="40% - Ênfase6 8 6 2" xfId="12902" xr:uid="{F087E0C5-E45C-4A39-9221-E20F01CC7C68}"/>
    <cellStyle name="40% - Ênfase6 8 6 2 2" xfId="29385" xr:uid="{519BED64-7934-45E6-BE6D-ED654FFADAD2}"/>
    <cellStyle name="40% - Ênfase6 8 6 3" xfId="21348" xr:uid="{43EC80FE-C7D8-45B2-A563-43C58F3C3503}"/>
    <cellStyle name="40% - Ênfase6 8 7" xfId="6654" xr:uid="{22688DDD-1F40-43A8-A86D-4A9FF96CF4BD}"/>
    <cellStyle name="40% - Ênfase6 8 7 2" xfId="14931" xr:uid="{F0D62AC8-B613-4253-A9A2-B83DC4A000E5}"/>
    <cellStyle name="40% - Ênfase6 8 7 2 2" xfId="31386" xr:uid="{449B1915-744C-4796-8EC6-D371E9786C7D}"/>
    <cellStyle name="40% - Ênfase6 8 7 3" xfId="23349" xr:uid="{5EA76E7D-E70B-4C1E-ACAF-81CD1D63C636}"/>
    <cellStyle name="40% - Ênfase6 8 8" xfId="2578" xr:uid="{E81BE7B8-F3A1-4335-A1AC-66E70D94103A}"/>
    <cellStyle name="40% - Ênfase6 8 8 2" xfId="10855" xr:uid="{044263F7-7685-481C-A915-87879A85D040}"/>
    <cellStyle name="40% - Ênfase6 8 8 2 2" xfId="27370" xr:uid="{341F7C74-BFAE-4FB7-BE7C-D95616969B67}"/>
    <cellStyle name="40% - Ênfase6 8 8 3" xfId="19333" xr:uid="{95DDCA6B-569E-4D8C-B761-99826A3DE227}"/>
    <cellStyle name="40% - Ênfase6 8 9" xfId="8808" xr:uid="{05C4F08D-B541-4FF3-8570-DF1E2F21FA36}"/>
    <cellStyle name="40% - Ênfase6 8 9 2" xfId="25355" xr:uid="{92AB1845-DADA-458D-A9C9-E8A5A3BB8FA1}"/>
    <cellStyle name="40% - Ênfase6 9" xfId="470" xr:uid="{97FF5545-1282-4878-886A-CE3F053CF6F6}"/>
    <cellStyle name="40% - Ênfase6 9 10" xfId="17307" xr:uid="{BB967D07-BCEA-4CFC-B9EE-5740133052AE}"/>
    <cellStyle name="40% - Ênfase6 9 2" xfId="471" xr:uid="{92ADEB7F-D8C0-4C0A-9612-0A3D54DCF315}"/>
    <cellStyle name="40% - Ênfase6 9 2 2" xfId="1538" xr:uid="{06E2A9BC-CACD-4F9F-87C3-0338B54228D8}"/>
    <cellStyle name="40% - Ênfase6 9 2 2 2" xfId="5628" xr:uid="{717DA75F-46B8-4D3C-9FFA-95DFE40CDAEF}"/>
    <cellStyle name="40% - Ênfase6 9 2 2 2 2" xfId="13905" xr:uid="{D0168B73-FC78-414B-8B9E-72B66D1A8B21}"/>
    <cellStyle name="40% - Ênfase6 9 2 2 2 2 2" xfId="30383" xr:uid="{8A018143-3802-4BDC-9B18-FA52A04BAC40}"/>
    <cellStyle name="40% - Ênfase6 9 2 2 2 3" xfId="22346" xr:uid="{CF277A3E-AB6C-45C7-954A-F513408C3F6C}"/>
    <cellStyle name="40% - Ênfase6 9 2 2 3" xfId="7651" xr:uid="{EB24B28F-8EB8-4289-9A5C-01D61F6E8A4B}"/>
    <cellStyle name="40% - Ênfase6 9 2 2 3 2" xfId="15928" xr:uid="{2F35F435-49D4-4705-9DF9-68F43EB67699}"/>
    <cellStyle name="40% - Ênfase6 9 2 2 3 2 2" xfId="32383" xr:uid="{66C1CC55-8105-457C-92F3-FFD4FB81CF77}"/>
    <cellStyle name="40% - Ênfase6 9 2 2 3 3" xfId="24346" xr:uid="{81D2C90D-D306-415F-9C54-AA9C08E2F037}"/>
    <cellStyle name="40% - Ênfase6 9 2 2 4" xfId="3594" xr:uid="{58B969AF-3169-4E20-85C9-828428038B0F}"/>
    <cellStyle name="40% - Ênfase6 9 2 2 4 2" xfId="11871" xr:uid="{38FEF564-40D7-4C38-9315-EE72879EACEE}"/>
    <cellStyle name="40% - Ênfase6 9 2 2 4 2 2" xfId="28379" xr:uid="{D0DE7D1F-8E95-4A45-9B59-B3A3B568C3E4}"/>
    <cellStyle name="40% - Ênfase6 9 2 2 4 3" xfId="20342" xr:uid="{060020F3-F234-4E31-AA6F-B842DC1D8E64}"/>
    <cellStyle name="40% - Ênfase6 9 2 2 5" xfId="9822" xr:uid="{3C5B3A86-D407-4672-B113-1C43C3CC6F49}"/>
    <cellStyle name="40% - Ênfase6 9 2 2 5 2" xfId="26364" xr:uid="{CFADAEE2-7CCE-450F-8F40-C54CB48A0FDE}"/>
    <cellStyle name="40% - Ênfase6 9 2 2 6" xfId="18325" xr:uid="{8ACC1328-A129-4239-B198-3BE2DAAEFB3B}"/>
    <cellStyle name="40% - Ênfase6 9 2 3" xfId="1027" xr:uid="{947A9AC1-F6F8-48FA-9A47-BA08F9D1BF32}"/>
    <cellStyle name="40% - Ênfase6 9 2 3 2" xfId="5130" xr:uid="{7B30976E-243E-4DBB-92E2-75F0E3824E21}"/>
    <cellStyle name="40% - Ênfase6 9 2 3 2 2" xfId="13407" xr:uid="{A458205B-E524-4409-B28E-B610AC652E98}"/>
    <cellStyle name="40% - Ênfase6 9 2 3 2 2 2" xfId="29887" xr:uid="{04C6C7FA-5255-4865-8F73-F139766F3D75}"/>
    <cellStyle name="40% - Ênfase6 9 2 3 2 3" xfId="21850" xr:uid="{CF63C503-7449-4879-8A5B-A3224F3C8C0D}"/>
    <cellStyle name="40% - Ênfase6 9 2 3 3" xfId="7155" xr:uid="{17020A37-F64E-49ED-AE81-914C49925634}"/>
    <cellStyle name="40% - Ênfase6 9 2 3 3 2" xfId="15432" xr:uid="{E742B9E9-0A5D-4F2D-ADE0-E2586B439EFA}"/>
    <cellStyle name="40% - Ênfase6 9 2 3 3 2 2" xfId="31887" xr:uid="{CDA13115-2AF7-49EB-A461-8CA0BE8FFC67}"/>
    <cellStyle name="40% - Ênfase6 9 2 3 3 3" xfId="23850" xr:uid="{C1D96D31-51C7-4090-BAD7-8F2ED6EE17FA}"/>
    <cellStyle name="40% - Ênfase6 9 2 3 4" xfId="3087" xr:uid="{01BED0AC-1AC9-4BA5-A200-88076EEC53DE}"/>
    <cellStyle name="40% - Ênfase6 9 2 3 4 2" xfId="11364" xr:uid="{C3D0962B-73CA-423A-B2D4-174E4E3C7110}"/>
    <cellStyle name="40% - Ênfase6 9 2 3 4 2 2" xfId="27875" xr:uid="{2A648E0B-1CE6-40E5-9EC9-22F02C68261B}"/>
    <cellStyle name="40% - Ênfase6 9 2 3 4 3" xfId="19838" xr:uid="{1A7105FC-F244-412A-AF69-DB6D23658D68}"/>
    <cellStyle name="40% - Ênfase6 9 2 3 5" xfId="9316" xr:uid="{D847F7F4-AD7B-45A9-9BFA-B9C27D7587CC}"/>
    <cellStyle name="40% - Ênfase6 9 2 3 5 2" xfId="25860" xr:uid="{A7B40A04-4EB4-4CC5-86E6-91B7A03D7B4A}"/>
    <cellStyle name="40% - Ênfase6 9 2 3 6" xfId="17818" xr:uid="{8F162CE1-44B8-4B77-9B5F-A3D4B2087D0E}"/>
    <cellStyle name="40% - Ênfase6 9 2 4" xfId="2077" xr:uid="{B9E0671A-798A-4502-9640-860FCAEEC902}"/>
    <cellStyle name="40% - Ênfase6 9 2 4 2" xfId="6163" xr:uid="{0C021120-521D-452A-A54A-A198D318AFAC}"/>
    <cellStyle name="40% - Ênfase6 9 2 4 2 2" xfId="14440" xr:uid="{3E7E9159-1E77-44A0-82C2-085C7D013871}"/>
    <cellStyle name="40% - Ênfase6 9 2 4 2 2 2" xfId="30895" xr:uid="{9A0490C1-7264-4239-BB91-6AAC6CB84D08}"/>
    <cellStyle name="40% - Ênfase6 9 2 4 2 3" xfId="22858" xr:uid="{D8F504F1-E702-42FD-BD6B-957EFDC036DD}"/>
    <cellStyle name="40% - Ênfase6 9 2 4 3" xfId="8163" xr:uid="{CD59EA59-CCEE-49EE-B41E-7E9358E3E22A}"/>
    <cellStyle name="40% - Ênfase6 9 2 4 3 2" xfId="16440" xr:uid="{D3E8F2D5-F972-4B35-BB7D-86C0E44BDAC4}"/>
    <cellStyle name="40% - Ênfase6 9 2 4 3 2 2" xfId="32895" xr:uid="{85B4CB58-0977-46BD-BDFA-C0536B0C4456}"/>
    <cellStyle name="40% - Ênfase6 9 2 4 3 3" xfId="24858" xr:uid="{98341D6A-55BC-4843-9C3E-12775AABDDFE}"/>
    <cellStyle name="40% - Ênfase6 9 2 4 4" xfId="4130" xr:uid="{D6E28E61-F26F-4A4E-808E-DFDB6828FC67}"/>
    <cellStyle name="40% - Ênfase6 9 2 4 4 2" xfId="12407" xr:uid="{F916139B-B9B5-4B47-8043-ADCC76881D3F}"/>
    <cellStyle name="40% - Ênfase6 9 2 4 4 2 2" xfId="28892" xr:uid="{00CF05CB-E84D-4AD0-A708-D4C80FB7735B}"/>
    <cellStyle name="40% - Ênfase6 9 2 4 4 3" xfId="20855" xr:uid="{3FF81E21-9607-4A5C-AD4C-ADF3DF46CE9E}"/>
    <cellStyle name="40% - Ênfase6 9 2 4 5" xfId="10358" xr:uid="{29560CD1-B61F-44FA-A514-DC0FBE6B595B}"/>
    <cellStyle name="40% - Ênfase6 9 2 4 5 2" xfId="26877" xr:uid="{4628AFA5-0BBA-49C5-8510-CBF17A860375}"/>
    <cellStyle name="40% - Ênfase6 9 2 4 6" xfId="18839" xr:uid="{F0B5BE28-A764-437C-8173-A237E2E80B86}"/>
    <cellStyle name="40% - Ênfase6 9 2 5" xfId="4628" xr:uid="{8F65A06A-A1F6-4367-B828-E41C9201063D}"/>
    <cellStyle name="40% - Ênfase6 9 2 5 2" xfId="12905" xr:uid="{2E5AA455-9072-4755-8961-9DCA0AA9DC4A}"/>
    <cellStyle name="40% - Ênfase6 9 2 5 2 2" xfId="29388" xr:uid="{AD10A128-06DA-44CC-A7B1-0CF72A7F53A4}"/>
    <cellStyle name="40% - Ênfase6 9 2 5 3" xfId="21351" xr:uid="{788C1245-00C0-47A4-AF62-2CFF382A840C}"/>
    <cellStyle name="40% - Ênfase6 9 2 6" xfId="6657" xr:uid="{4EEC4924-F902-482A-ABB6-CB14DFC7C10F}"/>
    <cellStyle name="40% - Ênfase6 9 2 6 2" xfId="14934" xr:uid="{FC55CAF9-6651-4E48-B10C-A1376CEBD7AF}"/>
    <cellStyle name="40% - Ênfase6 9 2 6 2 2" xfId="31389" xr:uid="{365E149B-7CB9-43A7-970C-D17C3C99B088}"/>
    <cellStyle name="40% - Ênfase6 9 2 6 3" xfId="23352" xr:uid="{412747EF-AAA4-4CB5-B8C2-559B537E6200}"/>
    <cellStyle name="40% - Ênfase6 9 2 7" xfId="2581" xr:uid="{E6064E25-B215-4C5C-B25A-550B2C57F8DD}"/>
    <cellStyle name="40% - Ênfase6 9 2 7 2" xfId="10858" xr:uid="{144FCD05-822B-4915-AF67-1365AD5E40EF}"/>
    <cellStyle name="40% - Ênfase6 9 2 7 2 2" xfId="27373" xr:uid="{E1B1C251-CB8E-4173-9530-A82108008FA2}"/>
    <cellStyle name="40% - Ênfase6 9 2 7 3" xfId="19336" xr:uid="{24E68E3C-811B-4F33-A8E1-6F89ECC45F68}"/>
    <cellStyle name="40% - Ênfase6 9 2 8" xfId="8811" xr:uid="{BE9DAC88-DE39-4A96-A890-D2C0F1B15E1A}"/>
    <cellStyle name="40% - Ênfase6 9 2 8 2" xfId="25358" xr:uid="{9AC8D324-EA9D-40AD-BDA7-B61A528E1E74}"/>
    <cellStyle name="40% - Ênfase6 9 2 9" xfId="17308" xr:uid="{12337B29-BA9C-4DA7-B6BD-F443939D701D}"/>
    <cellStyle name="40% - Ênfase6 9 3" xfId="1537" xr:uid="{B101B5C9-04D3-43E9-9EE7-9EB485BBFD1C}"/>
    <cellStyle name="40% - Ênfase6 9 3 2" xfId="5627" xr:uid="{3218B9F2-B7F2-47FF-907B-F68FA3E640BD}"/>
    <cellStyle name="40% - Ênfase6 9 3 2 2" xfId="13904" xr:uid="{D9342988-780A-4C90-AF87-06D9AC3A5ADC}"/>
    <cellStyle name="40% - Ênfase6 9 3 2 2 2" xfId="30382" xr:uid="{CF8CA80B-804B-4230-8BBB-EBB9B885251B}"/>
    <cellStyle name="40% - Ênfase6 9 3 2 3" xfId="22345" xr:uid="{60775128-F356-4B75-B51A-F2FB1A7E5F9B}"/>
    <cellStyle name="40% - Ênfase6 9 3 3" xfId="7650" xr:uid="{653081B5-1FBA-460C-A52E-F6D174FC76EB}"/>
    <cellStyle name="40% - Ênfase6 9 3 3 2" xfId="15927" xr:uid="{B78D55A1-5D82-439A-9389-D41AFC1A8924}"/>
    <cellStyle name="40% - Ênfase6 9 3 3 2 2" xfId="32382" xr:uid="{E69F546D-E546-4306-96F0-2ECC6E91AAD4}"/>
    <cellStyle name="40% - Ênfase6 9 3 3 3" xfId="24345" xr:uid="{9B12CF5E-8D2C-4FAD-88B3-79842C5A0352}"/>
    <cellStyle name="40% - Ênfase6 9 3 4" xfId="3593" xr:uid="{C6232ABD-0817-4AC3-8786-6E23A837E42A}"/>
    <cellStyle name="40% - Ênfase6 9 3 4 2" xfId="11870" xr:uid="{FDFDD2B6-62D0-4082-9F43-A6C4C1652186}"/>
    <cellStyle name="40% - Ênfase6 9 3 4 2 2" xfId="28378" xr:uid="{0D1D7D4B-8996-4DD2-A657-0CDA77633857}"/>
    <cellStyle name="40% - Ênfase6 9 3 4 3" xfId="20341" xr:uid="{CC7FA979-334C-4B2D-902D-72B81B9BD4BB}"/>
    <cellStyle name="40% - Ênfase6 9 3 5" xfId="9821" xr:uid="{DB8030D2-27F0-403C-8DD4-E77CF5FC206E}"/>
    <cellStyle name="40% - Ênfase6 9 3 5 2" xfId="26363" xr:uid="{9A567B6A-C171-4740-B3E4-64175E486AC1}"/>
    <cellStyle name="40% - Ênfase6 9 3 6" xfId="18324" xr:uid="{B285C456-55B0-479C-BED0-59D1E1CC358C}"/>
    <cellStyle name="40% - Ênfase6 9 4" xfId="1026" xr:uid="{FF236BEE-0035-41F4-8F94-325B2473216A}"/>
    <cellStyle name="40% - Ênfase6 9 4 2" xfId="5129" xr:uid="{18B57E7E-5C7B-46D5-A798-3D9DBA4C1C07}"/>
    <cellStyle name="40% - Ênfase6 9 4 2 2" xfId="13406" xr:uid="{B31655E6-49F0-40D6-8B7C-4A47B67838D1}"/>
    <cellStyle name="40% - Ênfase6 9 4 2 2 2" xfId="29886" xr:uid="{492A89C2-426C-44FB-83B5-7A73F7E2ADB0}"/>
    <cellStyle name="40% - Ênfase6 9 4 2 3" xfId="21849" xr:uid="{39DBD84C-7778-4149-BF21-0BB45A22E2B3}"/>
    <cellStyle name="40% - Ênfase6 9 4 3" xfId="7154" xr:uid="{8C044C5A-4428-41F8-9E2B-0709157A78BC}"/>
    <cellStyle name="40% - Ênfase6 9 4 3 2" xfId="15431" xr:uid="{20F7EDC4-655F-488F-8267-415BD0B4233A}"/>
    <cellStyle name="40% - Ênfase6 9 4 3 2 2" xfId="31886" xr:uid="{9305B0EB-9E96-4B5D-B57F-5EA7E959EB45}"/>
    <cellStyle name="40% - Ênfase6 9 4 3 3" xfId="23849" xr:uid="{F4F75AAE-8ADB-4980-8788-FFE58E25F140}"/>
    <cellStyle name="40% - Ênfase6 9 4 4" xfId="3086" xr:uid="{5D4AAB85-738D-4186-88B0-F765DFE3EB3A}"/>
    <cellStyle name="40% - Ênfase6 9 4 4 2" xfId="11363" xr:uid="{E1F3F526-58AA-4EBF-A48D-F027D20A4E77}"/>
    <cellStyle name="40% - Ênfase6 9 4 4 2 2" xfId="27874" xr:uid="{936742E2-B33B-4E83-8BFC-F51EC89AD695}"/>
    <cellStyle name="40% - Ênfase6 9 4 4 3" xfId="19837" xr:uid="{CC792A7B-8DA1-46E6-9A85-537845957D4C}"/>
    <cellStyle name="40% - Ênfase6 9 4 5" xfId="9315" xr:uid="{61192815-EA2E-4ACC-96AE-2988C9C20FAF}"/>
    <cellStyle name="40% - Ênfase6 9 4 5 2" xfId="25859" xr:uid="{1C1E806A-16B5-425D-8E3E-CEE1B01E6F27}"/>
    <cellStyle name="40% - Ênfase6 9 4 6" xfId="17817" xr:uid="{A8EFFA62-2341-453E-A224-FA05663933AD}"/>
    <cellStyle name="40% - Ênfase6 9 5" xfId="2076" xr:uid="{C5C41825-3591-44D4-A5C8-E063B9757437}"/>
    <cellStyle name="40% - Ênfase6 9 5 2" xfId="6162" xr:uid="{5C06C4B1-239E-42F9-A063-03CFB0336952}"/>
    <cellStyle name="40% - Ênfase6 9 5 2 2" xfId="14439" xr:uid="{D919CFA6-2E7C-491E-BECA-19198F0E8C58}"/>
    <cellStyle name="40% - Ênfase6 9 5 2 2 2" xfId="30894" xr:uid="{D6671D78-B676-4F19-A704-3FC6FE396058}"/>
    <cellStyle name="40% - Ênfase6 9 5 2 3" xfId="22857" xr:uid="{7F67CC20-0E7E-4761-AF3E-90F8E32DADF8}"/>
    <cellStyle name="40% - Ênfase6 9 5 3" xfId="8162" xr:uid="{24B87B7B-4639-4CB0-891A-FACB43B53A51}"/>
    <cellStyle name="40% - Ênfase6 9 5 3 2" xfId="16439" xr:uid="{05DBB60C-6B4E-4EDF-8D15-7D034EB01A71}"/>
    <cellStyle name="40% - Ênfase6 9 5 3 2 2" xfId="32894" xr:uid="{4FEB64D8-1B83-42BE-919F-1F8E89D3A022}"/>
    <cellStyle name="40% - Ênfase6 9 5 3 3" xfId="24857" xr:uid="{437E6575-A54E-4C7D-84E7-4E2A0306DE50}"/>
    <cellStyle name="40% - Ênfase6 9 5 4" xfId="4129" xr:uid="{495B6B70-1E76-41C4-9702-3F4BEAEBAC92}"/>
    <cellStyle name="40% - Ênfase6 9 5 4 2" xfId="12406" xr:uid="{5F2C57F4-3785-44E2-A432-CC3EEA511C21}"/>
    <cellStyle name="40% - Ênfase6 9 5 4 2 2" xfId="28891" xr:uid="{7D9AF771-DF93-4FCD-B8C3-ABEA5004FBB1}"/>
    <cellStyle name="40% - Ênfase6 9 5 4 3" xfId="20854" xr:uid="{1BB4FA5F-6A52-4D97-9DFB-BD3EFA0CD832}"/>
    <cellStyle name="40% - Ênfase6 9 5 5" xfId="10357" xr:uid="{90B5FFC0-612D-47DE-946A-C90FB0D2B555}"/>
    <cellStyle name="40% - Ênfase6 9 5 5 2" xfId="26876" xr:uid="{F4BFCDFE-2D97-4F7D-8FE8-99603544FBCD}"/>
    <cellStyle name="40% - Ênfase6 9 5 6" xfId="18838" xr:uid="{60BA0B1B-F56E-4789-9DD1-CF8BEB6D76A8}"/>
    <cellStyle name="40% - Ênfase6 9 6" xfId="4627" xr:uid="{24720CC2-1DCB-434C-9CCF-9A4F9878D92F}"/>
    <cellStyle name="40% - Ênfase6 9 6 2" xfId="12904" xr:uid="{B7AE2AE6-1766-4746-A0A2-6BD6002A5851}"/>
    <cellStyle name="40% - Ênfase6 9 6 2 2" xfId="29387" xr:uid="{04427B75-3294-4BA8-BE9B-C424E19A071F}"/>
    <cellStyle name="40% - Ênfase6 9 6 3" xfId="21350" xr:uid="{A73F12C0-8160-459F-9379-35E1D04A6549}"/>
    <cellStyle name="40% - Ênfase6 9 7" xfId="6656" xr:uid="{8403A5B2-89BD-4C1E-939B-80053ED4C61E}"/>
    <cellStyle name="40% - Ênfase6 9 7 2" xfId="14933" xr:uid="{745925F0-E603-4485-BCD9-F90E37B019F5}"/>
    <cellStyle name="40% - Ênfase6 9 7 2 2" xfId="31388" xr:uid="{6E8B211F-2FAC-4EAE-B8FE-DA2732EA8DBD}"/>
    <cellStyle name="40% - Ênfase6 9 7 3" xfId="23351" xr:uid="{D998570C-FDA7-4507-B351-B734A23F4E87}"/>
    <cellStyle name="40% - Ênfase6 9 8" xfId="2580" xr:uid="{AB02FBEF-4420-4616-BFEF-9C282F800A66}"/>
    <cellStyle name="40% - Ênfase6 9 8 2" xfId="10857" xr:uid="{92518344-7DB5-467C-B5D4-71C5CDFFCE2B}"/>
    <cellStyle name="40% - Ênfase6 9 8 2 2" xfId="27372" xr:uid="{73BF0FF1-8341-4AC3-B03E-D9AEED8E82DF}"/>
    <cellStyle name="40% - Ênfase6 9 8 3" xfId="19335" xr:uid="{DAB803A1-0921-419A-8976-EAC48D13FC53}"/>
    <cellStyle name="40% - Ênfase6 9 9" xfId="8810" xr:uid="{853EFDB7-5C73-4D68-A76E-055DB4096128}"/>
    <cellStyle name="40% - Ênfase6 9 9 2" xfId="25357" xr:uid="{53FFCAD1-A3C2-4AE1-88F5-07A02E015683}"/>
    <cellStyle name="60% - Ênfase1 2" xfId="35" xr:uid="{AE7E657B-FE2E-4391-8A8E-AFF86BE3A0BE}"/>
    <cellStyle name="60% - Ênfase1 3" xfId="25" xr:uid="{18783EAA-29FF-4E97-8A29-1E0992A52EB0}"/>
    <cellStyle name="60% - Ênfase2 2" xfId="227" xr:uid="{28CB2A29-33DB-4B5F-95FC-F86805FF24D3}"/>
    <cellStyle name="60% - Ênfase2 3" xfId="230" xr:uid="{84EB3B3E-8A75-486F-800B-571914E6452F}"/>
    <cellStyle name="60% - Ênfase3 2" xfId="359" xr:uid="{497CFC61-E170-45A5-813F-62B29A02F20D}"/>
    <cellStyle name="60% - Ênfase3 3" xfId="363" xr:uid="{5D8E48EC-DF30-4961-AB56-10E597F42E3B}"/>
    <cellStyle name="60% - Ênfase4 2" xfId="388" xr:uid="{F404FBD8-2EE2-4CD5-AE0B-6417F127C8B1}"/>
    <cellStyle name="60% - Ênfase4 3" xfId="391" xr:uid="{949554C6-0CE3-4C34-AE84-7279915A454C}"/>
    <cellStyle name="60% - Ênfase5 2" xfId="408" xr:uid="{E57ED3B4-FEA6-456B-8710-9D6DD5FFEC9B}"/>
    <cellStyle name="60% - Ênfase5 3" xfId="412" xr:uid="{9BEE33A1-F74F-417B-B601-F63FD14598F2}"/>
    <cellStyle name="60% - Ênfase6 2" xfId="435" xr:uid="{B6445932-6FBC-46FF-8A48-B99243A30790}"/>
    <cellStyle name="60% - Ênfase6 3" xfId="107" xr:uid="{A49E6412-80AC-4605-922E-CF441C85DB1B}"/>
    <cellStyle name="Bom 2" xfId="348" xr:uid="{85C66A44-5E61-4174-A950-B44E9E0D9B1A}"/>
    <cellStyle name="Bom 3" xfId="472" xr:uid="{DA6817E9-BCA2-44FC-9561-7261A721809A}"/>
    <cellStyle name="Cálculo 2" xfId="17" xr:uid="{7303C436-EE83-48F3-9AE6-2467BEF146E7}"/>
    <cellStyle name="Cálculo 3" xfId="340" xr:uid="{F6B14382-F498-4386-8549-2164BF550A79}"/>
    <cellStyle name="Cálculo 3 2" xfId="1425" xr:uid="{11A1F211-3D66-4512-ABB1-E648E6EE8BF4}"/>
    <cellStyle name="Cálculo 3 2 2" xfId="5515" xr:uid="{5516B9B1-2A13-4F54-8393-8FEB1FC5F46D}"/>
    <cellStyle name="Cálculo 3 2 2 2" xfId="8321" xr:uid="{64B89825-247B-4C47-A85F-B8C22FDE8F67}"/>
    <cellStyle name="Cálculo 3 2 2 2 2" xfId="16598" xr:uid="{2B063C79-D653-4007-831A-A33308EBE278}"/>
    <cellStyle name="Cálculo 3 2 2 2 3" xfId="16808" xr:uid="{2A347C08-63DD-40B6-B433-1C155BC06CEF}"/>
    <cellStyle name="Cálculo 3 2 2 3" xfId="8317" xr:uid="{8187A44D-2E92-4E24-B340-81714A10EF9A}"/>
    <cellStyle name="Cálculo 3 2 2 3 2" xfId="16594" xr:uid="{D87D5792-5AB0-4EF2-88A6-8C20FA885C46}"/>
    <cellStyle name="Cálculo 3 2 2 3 3" xfId="16805" xr:uid="{DFCFABC4-B407-49F2-A25E-CB443476F0FE}"/>
    <cellStyle name="Cálculo 3 2 2 4" xfId="8309" xr:uid="{0F543246-051E-4E25-BA5A-8902CA37977E}"/>
    <cellStyle name="Cálculo 3 2 2 4 2" xfId="16586" xr:uid="{F7D50F62-FFCB-4CFA-ACE4-F2A4BE6B4836}"/>
    <cellStyle name="Cálculo 3 2 2 4 3" xfId="16798" xr:uid="{32BB4274-03B6-479C-8F54-E28621F1BC14}"/>
    <cellStyle name="Cálculo 3 2 2 5" xfId="8251" xr:uid="{08CFF61B-B2B8-4728-BB99-0C3712AF6D6E}"/>
    <cellStyle name="Cálculo 3 2 2 5 2" xfId="16528" xr:uid="{741AB1C1-09E3-43BA-9DDB-D386A5AAD830}"/>
    <cellStyle name="Cálculo 3 2 2 5 3" xfId="16743" xr:uid="{7AE56C0F-CA94-4B3B-92AC-4AFF25E62369}"/>
    <cellStyle name="Cálculo 3 2 2 6" xfId="8269" xr:uid="{677B5D0D-F2A3-48D2-A6CA-DEF1E73B303B}"/>
    <cellStyle name="Cálculo 3 2 2 6 2" xfId="16546" xr:uid="{FBE20550-7EB7-43E9-88CE-39563FE8E4FD}"/>
    <cellStyle name="Cálculo 3 2 2 6 3" xfId="16760" xr:uid="{63F820B9-2BBA-4DEC-95EF-56DD4581BE23}"/>
    <cellStyle name="Cálculo 3 2 2 7" xfId="13792" xr:uid="{1231BCEA-060A-455B-8CFB-2776F2AF2F84}"/>
    <cellStyle name="Cálculo 3 2 2 8" xfId="16713" xr:uid="{C67A5CC4-E073-4098-A255-EAFC7B01EF37}"/>
    <cellStyle name="Cálculo 3 2 3" xfId="3481" xr:uid="{2F2280C8-D0B4-4E5D-9F01-13DA1BF4FC5A}"/>
    <cellStyle name="Cálculo 3 2 3 2" xfId="11758" xr:uid="{6211587C-EA88-4F61-95D0-C24E9E170A8A}"/>
    <cellStyle name="Cálculo 3 2 3 3" xfId="16683" xr:uid="{4B055D4E-2BD7-4EA0-A40B-06421BD7DE40}"/>
    <cellStyle name="Cálculo 3 2 4" xfId="9709" xr:uid="{F0EE1CF2-A520-4C47-97EB-C4C3AA50276D}"/>
    <cellStyle name="Cálculo 3 3" xfId="1637" xr:uid="{66F58EBC-9494-4155-AED9-299B1CB9245B}"/>
    <cellStyle name="Cálculo 3 3 2" xfId="5724" xr:uid="{D35D820C-09C8-4702-9DEC-1975D2A59D8C}"/>
    <cellStyle name="Cálculo 3 3 2 2" xfId="8333" xr:uid="{3FABF995-4008-4637-89D2-D1827F99D86D}"/>
    <cellStyle name="Cálculo 3 3 2 2 2" xfId="16610" xr:uid="{8DA5670C-2816-43C4-8393-CCFB4CCA5F21}"/>
    <cellStyle name="Cálculo 3 3 2 2 3" xfId="16820" xr:uid="{46B3BF18-60EE-4618-B019-71AE1AFEFF7F}"/>
    <cellStyle name="Cálculo 3 3 2 3" xfId="8362" xr:uid="{E1355376-DDC4-4548-B3C6-574832665B37}"/>
    <cellStyle name="Cálculo 3 3 2 3 2" xfId="16639" xr:uid="{777E824A-7F7E-4030-9EB9-B6B8D6B9AEF7}"/>
    <cellStyle name="Cálculo 3 3 2 3 3" xfId="16849" xr:uid="{ABD9E89A-C0A0-45F9-84E8-1054C5584F67}"/>
    <cellStyle name="Cálculo 3 3 2 4" xfId="8353" xr:uid="{0D1C6073-AC1C-4F29-B629-C6B369B69F2B}"/>
    <cellStyle name="Cálculo 3 3 2 4 2" xfId="16630" xr:uid="{8CE4F372-3883-4E64-9241-C179416DBA17}"/>
    <cellStyle name="Cálculo 3 3 2 4 3" xfId="16840" xr:uid="{F45F5D72-BB9A-462B-98F3-AFF230AA66EF}"/>
    <cellStyle name="Cálculo 3 3 2 5" xfId="8290" xr:uid="{EE218D37-EEAB-43AD-8F0D-5B2EE3586922}"/>
    <cellStyle name="Cálculo 3 3 2 5 2" xfId="16567" xr:uid="{A47DDD78-DE91-40CF-9F3A-AF6E527F28CF}"/>
    <cellStyle name="Cálculo 3 3 2 5 3" xfId="16780" xr:uid="{34F52C4B-E0C4-41DC-9303-2AF089E174EE}"/>
    <cellStyle name="Cálculo 3 3 2 6" xfId="8316" xr:uid="{9005A0EA-D414-43D2-8833-7001AE07C7CE}"/>
    <cellStyle name="Cálculo 3 3 2 6 2" xfId="16593" xr:uid="{5C1878DB-4F04-4914-8D0F-612466FE96CC}"/>
    <cellStyle name="Cálculo 3 3 2 6 3" xfId="16804" xr:uid="{2B1C9057-BBF8-40B4-83BE-51CF8C999D82}"/>
    <cellStyle name="Cálculo 3 3 2 7" xfId="14001" xr:uid="{D2B63984-D1FC-4C87-81DB-3D027C66F9EC}"/>
    <cellStyle name="Cálculo 3 3 2 8" xfId="16722" xr:uid="{C050B8E7-2AFA-4EF3-BB1A-267D6B8FF47F}"/>
    <cellStyle name="Cálculo 3 3 3" xfId="3690" xr:uid="{5232A550-6C7B-416A-935F-830AA4FB0C6D}"/>
    <cellStyle name="Cálculo 3 3 3 2" xfId="11967" xr:uid="{B45A4EDE-58A3-4877-8557-468C8A3F4538}"/>
    <cellStyle name="Cálculo 3 3 3 3" xfId="16692" xr:uid="{1AB09F0B-C942-4884-98E6-F7428BA4D79A}"/>
    <cellStyle name="Cálculo 3 3 4" xfId="9918" xr:uid="{22DFC319-4AEF-424A-B774-E5E5462DA74E}"/>
    <cellStyle name="Cálculo 3 4" xfId="1638" xr:uid="{3C7742CE-881E-491F-A327-F4D739BE00D3}"/>
    <cellStyle name="Cálculo 3 4 2" xfId="5725" xr:uid="{94561DC3-2C4B-4DC2-9B61-15074C697CF2}"/>
    <cellStyle name="Cálculo 3 4 2 2" xfId="8334" xr:uid="{F19FC17B-E786-4220-BCC8-57DE5FC8E1B9}"/>
    <cellStyle name="Cálculo 3 4 2 2 2" xfId="16611" xr:uid="{61F6E911-DE4C-48B8-AE4E-94C0658985BB}"/>
    <cellStyle name="Cálculo 3 4 2 2 3" xfId="16821" xr:uid="{34D33195-4E6B-4342-B2B1-22436A0A7F2F}"/>
    <cellStyle name="Cálculo 3 4 2 3" xfId="8296" xr:uid="{516EA92D-1ABA-40D3-8B30-D141C43E9CB9}"/>
    <cellStyle name="Cálculo 3 4 2 3 2" xfId="16573" xr:uid="{6710A7A8-D0C6-42EE-8439-C5FD1C58F603}"/>
    <cellStyle name="Cálculo 3 4 2 3 3" xfId="16785" xr:uid="{DAE02BA1-6B4D-4DBD-823C-FFDAA0D7A067}"/>
    <cellStyle name="Cálculo 3 4 2 4" xfId="8261" xr:uid="{9CB95375-4A4F-43CC-BB46-159CD7CA05E2}"/>
    <cellStyle name="Cálculo 3 4 2 4 2" xfId="16538" xr:uid="{FF4E552D-33C7-437C-BD15-62120B556928}"/>
    <cellStyle name="Cálculo 3 4 2 4 3" xfId="16752" xr:uid="{EA8583BF-EF23-4330-98E6-D477A9901B73}"/>
    <cellStyle name="Cálculo 3 4 2 5" xfId="8267" xr:uid="{118014E2-EC79-49CA-AD72-F54D4D1798C5}"/>
    <cellStyle name="Cálculo 3 4 2 5 2" xfId="16544" xr:uid="{B631B8CE-233F-45BB-892A-A76F82893EA4}"/>
    <cellStyle name="Cálculo 3 4 2 5 3" xfId="16758" xr:uid="{D08F6189-74FE-4D98-BA0A-120E8D7FB1C7}"/>
    <cellStyle name="Cálculo 3 4 2 6" xfId="8272" xr:uid="{2C82EEC1-32E0-498B-A730-9AE9C8CCA889}"/>
    <cellStyle name="Cálculo 3 4 2 6 2" xfId="16549" xr:uid="{97D8A891-2512-4E95-9C62-E337E40CADA4}"/>
    <cellStyle name="Cálculo 3 4 2 6 3" xfId="16763" xr:uid="{5D997097-FFC0-442A-AB65-EAFDADAD43C8}"/>
    <cellStyle name="Cálculo 3 4 2 7" xfId="14002" xr:uid="{26B536A3-ADEB-4E80-82A5-621C1FB72557}"/>
    <cellStyle name="Cálculo 3 4 2 8" xfId="16723" xr:uid="{3898A2A7-8C8A-4FC9-A2BC-C124D406EABD}"/>
    <cellStyle name="Cálculo 3 4 3" xfId="3691" xr:uid="{6F0D22C7-3354-4B0E-8E4B-BE9302132FDF}"/>
    <cellStyle name="Cálculo 3 4 3 2" xfId="11968" xr:uid="{35D89CF8-B45D-47EC-9659-1A8E53B98C15}"/>
    <cellStyle name="Cálculo 3 4 3 3" xfId="16693" xr:uid="{C6296736-2F3A-419D-BAA0-6B4B401E01E7}"/>
    <cellStyle name="Cálculo 3 4 4" xfId="9919" xr:uid="{DAD8322B-685E-4188-B62D-1538DB6911E5}"/>
    <cellStyle name="Cálculo 3 5" xfId="1649" xr:uid="{B68CEC8F-0AF5-4896-83DB-602236425F34}"/>
    <cellStyle name="Cálculo 3 5 2" xfId="5736" xr:uid="{420D6E4D-E52C-4AC6-BE36-DA8C58C60CE8}"/>
    <cellStyle name="Cálculo 3 5 2 2" xfId="8343" xr:uid="{AFB25FFE-6E3A-47E5-A447-541394A83FAD}"/>
    <cellStyle name="Cálculo 3 5 2 2 2" xfId="16620" xr:uid="{F65BAC88-32C5-4677-9292-321498D0E297}"/>
    <cellStyle name="Cálculo 3 5 2 2 3" xfId="16830" xr:uid="{596DDE85-3BC2-4E99-90A7-19F46F9932E3}"/>
    <cellStyle name="Cálculo 3 5 2 3" xfId="8297" xr:uid="{57E550B5-3FD2-4DDE-BBFB-0C822F160D69}"/>
    <cellStyle name="Cálculo 3 5 2 3 2" xfId="16574" xr:uid="{87AEBDC3-DD6B-4268-B0CF-29040C09E1E0}"/>
    <cellStyle name="Cálculo 3 5 2 3 3" xfId="16786" xr:uid="{4459FFB7-7E13-4E94-83CF-A4A6B4136CBF}"/>
    <cellStyle name="Cálculo 3 5 2 4" xfId="8381" xr:uid="{40C391F8-4B8B-4A20-A9F7-B3F1E46D5DB8}"/>
    <cellStyle name="Cálculo 3 5 2 4 2" xfId="16658" xr:uid="{F2A5C1A2-66A0-4D22-A4D9-CDF06D4785F0}"/>
    <cellStyle name="Cálculo 3 5 2 4 3" xfId="16868" xr:uid="{CCFDAE2B-7B51-4161-9B1E-EECAAFF87B81}"/>
    <cellStyle name="Cálculo 3 5 2 5" xfId="8379" xr:uid="{9E718AFB-08ED-4873-B04F-08293180FF5E}"/>
    <cellStyle name="Cálculo 3 5 2 5 2" xfId="16656" xr:uid="{FD462166-1A17-4590-BF35-568FD70FD7BC}"/>
    <cellStyle name="Cálculo 3 5 2 5 3" xfId="16866" xr:uid="{8C26829F-00F1-4B65-9AD3-92D767A9CF57}"/>
    <cellStyle name="Cálculo 3 5 2 6" xfId="8282" xr:uid="{79D09C02-E45D-4660-BEEA-DE83C018712E}"/>
    <cellStyle name="Cálculo 3 5 2 6 2" xfId="16559" xr:uid="{3876487E-DE95-421C-B2BE-771A340C36E1}"/>
    <cellStyle name="Cálculo 3 5 2 6 3" xfId="16772" xr:uid="{BBEE2470-9A4E-42F4-9EF4-BC63522F0016}"/>
    <cellStyle name="Cálculo 3 5 2 7" xfId="14013" xr:uid="{AC0C435E-94C4-4FCD-8437-F60A007BFE62}"/>
    <cellStyle name="Cálculo 3 5 2 8" xfId="16732" xr:uid="{49C544C5-B557-49EE-BA75-FD0D7BD7DCC8}"/>
    <cellStyle name="Cálculo 3 5 3" xfId="3702" xr:uid="{2EC644DB-C7AC-4939-A746-96CAB77704AE}"/>
    <cellStyle name="Cálculo 3 5 3 2" xfId="11979" xr:uid="{EEF9F0A0-5A81-4680-B020-8550804E9829}"/>
    <cellStyle name="Cálculo 3 5 3 3" xfId="16702" xr:uid="{516340FB-05F7-496D-8BDD-0A856EC3AB49}"/>
    <cellStyle name="Cálculo 3 5 4" xfId="9930" xr:uid="{50AEE79A-6F8D-473E-B95C-4C991B796147}"/>
    <cellStyle name="Cálculo 3 6" xfId="1650" xr:uid="{59352B22-9772-4FFF-BF24-5102CAFCFAB5}"/>
    <cellStyle name="Cálculo 3 6 2" xfId="5737" xr:uid="{65DEB7CF-75FF-4841-965D-E00786BD63C3}"/>
    <cellStyle name="Cálculo 3 6 2 2" xfId="8344" xr:uid="{10F4517A-9ECC-41B7-BEF8-341AC13D7245}"/>
    <cellStyle name="Cálculo 3 6 2 2 2" xfId="16621" xr:uid="{6E913A0E-981C-4850-8445-90D6FAAA430A}"/>
    <cellStyle name="Cálculo 3 6 2 2 3" xfId="16831" xr:uid="{0B62108E-4AEB-44E4-A05F-028E1ED9BA9D}"/>
    <cellStyle name="Cálculo 3 6 2 3" xfId="8392" xr:uid="{4F821CFC-A728-4100-820E-703424F3A0C6}"/>
    <cellStyle name="Cálculo 3 6 2 3 2" xfId="16669" xr:uid="{A345E317-CB20-43E0-8345-D57589AC0153}"/>
    <cellStyle name="Cálculo 3 6 2 3 3" xfId="16879" xr:uid="{A0A3FC71-17E1-485D-831F-21859B07C7AB}"/>
    <cellStyle name="Cálculo 3 6 2 4" xfId="8366" xr:uid="{1437D5E0-3542-48C4-A76B-CACBE7A1FD3C}"/>
    <cellStyle name="Cálculo 3 6 2 4 2" xfId="16643" xr:uid="{C70246D5-1715-4401-89F5-6C506461B848}"/>
    <cellStyle name="Cálculo 3 6 2 4 3" xfId="16853" xr:uid="{81B0F04B-2DBB-4D3D-9C28-B158BE13E334}"/>
    <cellStyle name="Cálculo 3 6 2 5" xfId="8270" xr:uid="{93B876AA-E096-4F83-B456-11001AF11F68}"/>
    <cellStyle name="Cálculo 3 6 2 5 2" xfId="16547" xr:uid="{59F6826C-70DE-42CF-8AB2-AB9B0C4A0376}"/>
    <cellStyle name="Cálculo 3 6 2 5 3" xfId="16761" xr:uid="{DD2FF68B-A654-49C2-A947-3011EB4B0235}"/>
    <cellStyle name="Cálculo 3 6 2 6" xfId="8371" xr:uid="{214B8669-6949-44CA-8A3E-A4CFF1371309}"/>
    <cellStyle name="Cálculo 3 6 2 6 2" xfId="16648" xr:uid="{90152070-41C4-445E-BE33-E920C1EE3E55}"/>
    <cellStyle name="Cálculo 3 6 2 6 3" xfId="16858" xr:uid="{2A4ADC7D-489B-4478-9FDD-FDBB223E7F2C}"/>
    <cellStyle name="Cálculo 3 6 2 7" xfId="14014" xr:uid="{A66CB46A-555F-46F5-AC34-29E6EEC2EE99}"/>
    <cellStyle name="Cálculo 3 6 2 8" xfId="16733" xr:uid="{14D74C59-5AA3-4E1C-AAC4-DC5B656C3586}"/>
    <cellStyle name="Cálculo 3 6 3" xfId="3703" xr:uid="{B7017D15-74AD-4665-A624-64FDAD815735}"/>
    <cellStyle name="Cálculo 3 6 3 2" xfId="11980" xr:uid="{CD0D777E-1B88-4A81-B4D8-135093AFAC6A}"/>
    <cellStyle name="Cálculo 3 6 3 3" xfId="16703" xr:uid="{5E759693-FF34-40A6-84FA-1B12E40CA851}"/>
    <cellStyle name="Cálculo 3 6 4" xfId="9931" xr:uid="{B79F938E-CF16-4BB2-A8FC-0A7190B116A7}"/>
    <cellStyle name="Cálculo 3 7" xfId="4515" xr:uid="{0FD232EE-9B2B-47E4-8775-CC7E61224D8C}"/>
    <cellStyle name="Cálculo 3 7 2" xfId="8295" xr:uid="{D9FF721C-0B77-420B-9792-D52E4353DE0C}"/>
    <cellStyle name="Cálculo 3 7 2 2" xfId="16572" xr:uid="{570F128F-C2E7-4F6D-80D1-77F5070BA6ED}"/>
    <cellStyle name="Cálculo 3 7 2 3" xfId="16784" xr:uid="{A476B67A-DD12-4CD8-8DC0-3C07F71F0DD7}"/>
    <cellStyle name="Cálculo 3 7 3" xfId="8313" xr:uid="{C6CEE5E1-477B-401C-B489-88CB23A2FB12}"/>
    <cellStyle name="Cálculo 3 7 3 2" xfId="16590" xr:uid="{3755E59A-9627-4F90-ADDA-66B67FC30600}"/>
    <cellStyle name="Cálculo 3 7 3 3" xfId="16802" xr:uid="{818D40F5-4CBB-4392-88D5-CF3B0AEB3CE5}"/>
    <cellStyle name="Cálculo 3 7 4" xfId="8299" xr:uid="{308A922B-9CD2-4E61-B0F2-D379CEB9744E}"/>
    <cellStyle name="Cálculo 3 7 4 2" xfId="16576" xr:uid="{3D93F7C0-13EE-4AB5-97C2-F24EAB0A4B7C}"/>
    <cellStyle name="Cálculo 3 7 4 3" xfId="16788" xr:uid="{78D10A35-E8D8-44A9-92CC-42FD4642BB91}"/>
    <cellStyle name="Cálculo 3 7 5" xfId="8274" xr:uid="{F7900186-BC13-45FA-BCF7-6A4EC9798B01}"/>
    <cellStyle name="Cálculo 3 7 5 2" xfId="16551" xr:uid="{C4592418-7066-49DA-9CE7-7683ACB4A551}"/>
    <cellStyle name="Cálculo 3 7 5 3" xfId="16765" xr:uid="{30C6FB16-07E4-4190-B3CB-D58CFD445CBB}"/>
    <cellStyle name="Cálculo 3 7 6" xfId="8367" xr:uid="{CF1EE5D4-A4F8-445C-A396-DC1F338D3669}"/>
    <cellStyle name="Cálculo 3 7 6 2" xfId="16644" xr:uid="{882C79CE-E688-4E87-A030-245204277AB8}"/>
    <cellStyle name="Cálculo 3 7 6 3" xfId="16854" xr:uid="{1997D46A-DC8B-45AF-9533-B7D3C28EA31A}"/>
    <cellStyle name="Cálculo 3 7 7" xfId="12792" xr:uid="{03AA9DFB-EB85-4126-BE09-17AEBDE84238}"/>
    <cellStyle name="Cálculo 3 7 8" xfId="16708" xr:uid="{226F52DC-C22A-4F79-8C94-11F9E3EB46CF}"/>
    <cellStyle name="Cálculo 3 8" xfId="2467" xr:uid="{46BBE08F-06F7-4D53-8797-71CDCED833F7}"/>
    <cellStyle name="Cálculo 3 8 2" xfId="10744" xr:uid="{8CD19650-0736-4BCD-93CC-AFF80D60A7A4}"/>
    <cellStyle name="Cálculo 3 8 3" xfId="16675" xr:uid="{05BA439D-A79E-4A1F-A87A-9E599E257899}"/>
    <cellStyle name="Cálculo 3 9" xfId="8698" xr:uid="{08432692-C24B-4AAD-B863-961BDAF6BDEF}"/>
    <cellStyle name="Célula de Verificação 2" xfId="26" xr:uid="{676B0947-FFBB-497D-AA42-3F44A7E554F3}"/>
    <cellStyle name="Célula de Verificação 3" xfId="473" xr:uid="{6440E589-482D-4D3D-BDA1-91D8C08681F2}"/>
    <cellStyle name="Célula Vinculada 2" xfId="475" xr:uid="{E2567A5F-768E-462A-8948-6AED4B4415D6}"/>
    <cellStyle name="Célula Vinculada 3" xfId="477" xr:uid="{E1AED79D-05EB-485B-82C8-7017BAAC96D7}"/>
    <cellStyle name="Ênfase1 2" xfId="417" xr:uid="{01980401-AA60-49C2-AC6D-355CE23F2932}"/>
    <cellStyle name="Ênfase1 3" xfId="422" xr:uid="{811F191C-C761-488B-88A6-9A666F97F0AD}"/>
    <cellStyle name="Ênfase2 2" xfId="478" xr:uid="{8B1CA5A9-BABA-4415-865E-1DA98D8682AD}"/>
    <cellStyle name="Ênfase2 3" xfId="479" xr:uid="{EA003A40-7DD2-44E1-AF6F-882CBD147951}"/>
    <cellStyle name="Ênfase3 2" xfId="481" xr:uid="{4C936E5C-D26D-4ABC-8130-EB2E4D9FD48A}"/>
    <cellStyle name="Ênfase3 3" xfId="12" xr:uid="{5E993A8B-5E11-4F13-9FC4-32E42DBB8FBE}"/>
    <cellStyle name="Ênfase4 2" xfId="482" xr:uid="{3A95596E-E587-433E-A65E-A7A5A7A266E4}"/>
    <cellStyle name="Ênfase4 3" xfId="483" xr:uid="{A10D73CF-BD97-4611-9E9F-F22DA3C26D7F}"/>
    <cellStyle name="Ênfase5 2" xfId="484" xr:uid="{3A4930E3-2974-4EF2-A808-D4AF62F5C3CE}"/>
    <cellStyle name="Ênfase5 3" xfId="485" xr:uid="{12250A3E-E364-432E-9EE2-88FE0C95DF8E}"/>
    <cellStyle name="Ênfase6 2" xfId="443" xr:uid="{3E6B6457-0522-4A2F-B59B-38229CB8B2BF}"/>
    <cellStyle name="Ênfase6 3" xfId="445" xr:uid="{86873F95-5F03-4993-8EB1-B06C105BC16E}"/>
    <cellStyle name="Entrada 2" xfId="486" xr:uid="{95D683AE-9AED-4709-965A-7D86785A553E}"/>
    <cellStyle name="Entrada 3" xfId="487" xr:uid="{A16D681B-B970-4CFE-9CB5-D80B04A3EA1D}"/>
    <cellStyle name="Entrada 3 2" xfId="1540" xr:uid="{65A8C39E-85EE-4066-BD27-601B393248AB}"/>
    <cellStyle name="Entrada 3 2 2" xfId="5630" xr:uid="{CAD9530E-CF92-4EB5-82DF-B54A5B1DE004}"/>
    <cellStyle name="Entrada 3 2 2 2" xfId="8324" xr:uid="{679A6FFE-9396-4CD3-9F66-E3DED8E3D76D}"/>
    <cellStyle name="Entrada 3 2 2 2 2" xfId="16601" xr:uid="{0743AB24-AA67-44A9-817D-8415940900BD}"/>
    <cellStyle name="Entrada 3 2 2 2 3" xfId="16811" xr:uid="{ABAF7BD5-C0F2-4331-AFEE-92C402C7C9F7}"/>
    <cellStyle name="Entrada 3 2 2 3" xfId="8393" xr:uid="{3777E2EF-F744-40D1-B6FB-5E3B383201C4}"/>
    <cellStyle name="Entrada 3 2 2 3 2" xfId="16670" xr:uid="{432B63D1-3FE9-4B81-8667-10B0538CD877}"/>
    <cellStyle name="Entrada 3 2 2 3 3" xfId="16880" xr:uid="{DB6E5555-7487-4969-8917-722B79500E86}"/>
    <cellStyle name="Entrada 3 2 2 4" xfId="3091" xr:uid="{F7BC2332-DFF1-4D8D-A025-60A64019A559}"/>
    <cellStyle name="Entrada 3 2 2 4 2" xfId="11368" xr:uid="{356FB47A-01A3-4019-9860-BB49F408B151}"/>
    <cellStyle name="Entrada 3 2 2 4 3" xfId="16682" xr:uid="{5F375256-4EEF-44ED-835C-04811F72D24A}"/>
    <cellStyle name="Entrada 3 2 2 5" xfId="8279" xr:uid="{3B973D4F-5A1B-4CC3-8E33-36891F239E37}"/>
    <cellStyle name="Entrada 3 2 2 5 2" xfId="16556" xr:uid="{39A54A23-3E40-4017-817C-4A0CEFE61CF0}"/>
    <cellStyle name="Entrada 3 2 2 5 3" xfId="16769" xr:uid="{4E689522-BBA3-47B8-97AB-B166273E0454}"/>
    <cellStyle name="Entrada 3 2 2 6" xfId="8259" xr:uid="{4561E3AD-485A-43F3-BF48-06AECF6A89C3}"/>
    <cellStyle name="Entrada 3 2 2 6 2" xfId="16536" xr:uid="{1D043FC3-D1BA-4F84-9E52-05310D1E5F02}"/>
    <cellStyle name="Entrada 3 2 2 6 3" xfId="16750" xr:uid="{2D1DA848-B154-4EE7-B8F3-70738C152189}"/>
    <cellStyle name="Entrada 3 2 2 7" xfId="13907" xr:uid="{E4BF8FA2-9DC7-4E25-B0A3-5FDB08F4275E}"/>
    <cellStyle name="Entrada 3 2 2 8" xfId="16715" xr:uid="{50EACD00-9E6C-4626-A9ED-91B2AC03D6A6}"/>
    <cellStyle name="Entrada 3 2 3" xfId="3596" xr:uid="{61B63422-403C-40E2-8AA5-83AB460E6E18}"/>
    <cellStyle name="Entrada 3 2 3 2" xfId="11873" xr:uid="{8EFAA879-0154-43FD-8385-6FC8EDE12FC6}"/>
    <cellStyle name="Entrada 3 2 3 3" xfId="16685" xr:uid="{4FDB17BE-878A-4269-A319-BCB7DF6DE048}"/>
    <cellStyle name="Entrada 3 2 4" xfId="9824" xr:uid="{AE9A80A7-C929-4E1F-AAEB-575BBB8982AC}"/>
    <cellStyle name="Entrada 3 3" xfId="1642" xr:uid="{B978B145-1180-4E4B-A1A6-8E93C9B30282}"/>
    <cellStyle name="Entrada 3 3 2" xfId="5729" xr:uid="{0533408E-0802-4591-812A-309A0DB10903}"/>
    <cellStyle name="Entrada 3 3 2 2" xfId="8337" xr:uid="{5A0ADF73-85A8-408B-A9DA-70B102537C39}"/>
    <cellStyle name="Entrada 3 3 2 2 2" xfId="16614" xr:uid="{252D0716-A620-493B-936E-AA5EE3B3A4E4}"/>
    <cellStyle name="Entrada 3 3 2 2 3" xfId="16824" xr:uid="{33E97575-034B-4ED8-8B52-BEEDC880B5F1}"/>
    <cellStyle name="Entrada 3 3 2 3" xfId="8374" xr:uid="{3BF5C252-A91A-495F-B980-3BB1F93B18E7}"/>
    <cellStyle name="Entrada 3 3 2 3 2" xfId="16651" xr:uid="{58DBD496-D211-4721-B1CB-CCA6865CD7E7}"/>
    <cellStyle name="Entrada 3 3 2 3 3" xfId="16861" xr:uid="{38B402A2-309D-476C-A389-7E5AB8F1E334}"/>
    <cellStyle name="Entrada 3 3 2 4" xfId="8263" xr:uid="{953888FD-EBD9-4EF6-92C7-24E0891EB7DD}"/>
    <cellStyle name="Entrada 3 3 2 4 2" xfId="16540" xr:uid="{9C953BE8-B61E-4DDE-8AF4-B1F413A82FF4}"/>
    <cellStyle name="Entrada 3 3 2 4 3" xfId="16754" xr:uid="{4C4A45BA-1554-4D28-92CA-F964C7D3688D}"/>
    <cellStyle name="Entrada 3 3 2 5" xfId="8249" xr:uid="{4B85AF29-5702-4773-BBF8-7A7CBC25F2F3}"/>
    <cellStyle name="Entrada 3 3 2 5 2" xfId="16526" xr:uid="{F1465B36-8FF5-4AAF-9A6E-362A65B91A1D}"/>
    <cellStyle name="Entrada 3 3 2 5 3" xfId="16741" xr:uid="{111B4759-70CD-497A-802B-A8A59B81C170}"/>
    <cellStyle name="Entrada 3 3 2 6" xfId="8372" xr:uid="{442971AD-275B-4720-8502-0707FFA5DE00}"/>
    <cellStyle name="Entrada 3 3 2 6 2" xfId="16649" xr:uid="{23669228-E0D0-490A-889D-B2063749CC2E}"/>
    <cellStyle name="Entrada 3 3 2 6 3" xfId="16859" xr:uid="{68325E4F-E6EE-4FAB-A9F6-3D413E2983CF}"/>
    <cellStyle name="Entrada 3 3 2 7" xfId="14006" xr:uid="{7B1C95BA-9D63-4E34-AC4F-75636CD80275}"/>
    <cellStyle name="Entrada 3 3 2 8" xfId="16726" xr:uid="{6FF99AD0-8CA5-4887-9346-F6E468A2C7FE}"/>
    <cellStyle name="Entrada 3 3 3" xfId="3695" xr:uid="{4979F32B-FBDB-48EB-9014-76FE86FB6493}"/>
    <cellStyle name="Entrada 3 3 3 2" xfId="11972" xr:uid="{AFE840C5-F29B-4364-876A-763B1241160C}"/>
    <cellStyle name="Entrada 3 3 3 3" xfId="16696" xr:uid="{82E29D84-0C67-4654-9745-446BF09E4177}"/>
    <cellStyle name="Entrada 3 3 4" xfId="9923" xr:uid="{B8BB2748-7D8D-409A-9FDC-3B49CD6C8A0D}"/>
    <cellStyle name="Entrada 3 4" xfId="1635" xr:uid="{82CEB613-6C2F-4392-A803-52BCD3DCF15E}"/>
    <cellStyle name="Entrada 3 4 2" xfId="5722" xr:uid="{5BB0F550-1330-4982-9844-98D4FBA4FCD2}"/>
    <cellStyle name="Entrada 3 4 2 2" xfId="8331" xr:uid="{4A1F3E5A-1757-4B71-B1F3-25F2FA51DE8D}"/>
    <cellStyle name="Entrada 3 4 2 2 2" xfId="16608" xr:uid="{6DD96ABE-CC93-4931-8929-F1311112119B}"/>
    <cellStyle name="Entrada 3 4 2 2 3" xfId="16818" xr:uid="{4F05B56D-3109-4AB4-8DC9-DB6EF38C265F}"/>
    <cellStyle name="Entrada 3 4 2 3" xfId="2204" xr:uid="{C49CA041-517E-4799-A88D-C02DB6B4169E}"/>
    <cellStyle name="Entrada 3 4 2 3 2" xfId="10481" xr:uid="{84DFFE98-72B0-41B3-9AFF-831CA2B2389F}"/>
    <cellStyle name="Entrada 3 4 2 3 3" xfId="16674" xr:uid="{818DF4D6-73C8-4100-B5A5-DA5DC0CCB805}"/>
    <cellStyle name="Entrada 3 4 2 4" xfId="8328" xr:uid="{6A21F82B-E728-4ED3-AB83-55A913F894F7}"/>
    <cellStyle name="Entrada 3 4 2 4 2" xfId="16605" xr:uid="{DF261336-2006-4754-B079-FA80A977A58C}"/>
    <cellStyle name="Entrada 3 4 2 4 3" xfId="16815" xr:uid="{AA986F5D-8C28-4370-8BD6-909388D2060A}"/>
    <cellStyle name="Entrada 3 4 2 5" xfId="8283" xr:uid="{4EEA5B96-3C29-4722-9091-A8945D79FB79}"/>
    <cellStyle name="Entrada 3 4 2 5 2" xfId="16560" xr:uid="{ECBA1103-6F22-41E6-960B-DCC6C9A52738}"/>
    <cellStyle name="Entrada 3 4 2 5 3" xfId="16773" xr:uid="{A8EC09A0-F9B0-4FD4-B675-3B029688EE04}"/>
    <cellStyle name="Entrada 3 4 2 6" xfId="2474" xr:uid="{CF3DD27D-5366-462A-A459-574DE8F42708}"/>
    <cellStyle name="Entrada 3 4 2 6 2" xfId="10751" xr:uid="{997CD221-AFBD-40F7-868B-A7042B7BCE9B}"/>
    <cellStyle name="Entrada 3 4 2 6 3" xfId="16676" xr:uid="{211DB1F0-C6EF-438F-AD82-9022903228B9}"/>
    <cellStyle name="Entrada 3 4 2 7" xfId="13999" xr:uid="{BF9E71D7-90A7-4DFE-A245-E92C69471BF0}"/>
    <cellStyle name="Entrada 3 4 2 8" xfId="16720" xr:uid="{E2476A76-75F2-4C60-A02A-C67A8E9E2F74}"/>
    <cellStyle name="Entrada 3 4 3" xfId="3688" xr:uid="{0622C374-F27D-4B9D-BD6E-2AE9EA2157C7}"/>
    <cellStyle name="Entrada 3 4 3 2" xfId="11965" xr:uid="{033B82D3-68ED-4F1D-B64C-B53465FE28E3}"/>
    <cellStyle name="Entrada 3 4 3 3" xfId="16690" xr:uid="{3F036AC5-B04B-40F7-966E-106C72DD45A3}"/>
    <cellStyle name="Entrada 3 4 4" xfId="9916" xr:uid="{BCF2FE27-3C08-4328-87AB-A940DCB62792}"/>
    <cellStyle name="Entrada 3 5" xfId="1652" xr:uid="{CDE0274F-48B5-4EF2-8D3C-DF41DE299C4D}"/>
    <cellStyle name="Entrada 3 5 2" xfId="5739" xr:uid="{9954682D-FC12-4EF9-B6E6-6A094966E335}"/>
    <cellStyle name="Entrada 3 5 2 2" xfId="8346" xr:uid="{97E9AD6E-8C3C-4BC2-A7D4-6E91C25DA4FB}"/>
    <cellStyle name="Entrada 3 5 2 2 2" xfId="16623" xr:uid="{343494A9-E5CC-450B-9390-ABB2725B8329}"/>
    <cellStyle name="Entrada 3 5 2 2 3" xfId="16833" xr:uid="{1D0CD41D-F646-4485-AD81-38F4B76C87EB}"/>
    <cellStyle name="Entrada 3 5 2 3" xfId="8286" xr:uid="{9B567C29-DB64-4183-8175-2B6B436C03EC}"/>
    <cellStyle name="Entrada 3 5 2 3 2" xfId="16563" xr:uid="{F4107CBD-768B-4645-9D9F-A2DF73A73E49}"/>
    <cellStyle name="Entrada 3 5 2 3 3" xfId="16776" xr:uid="{328851D2-5176-4F05-9DC5-D2BEE6814E41}"/>
    <cellStyle name="Entrada 3 5 2 4" xfId="8395" xr:uid="{FC10B588-8460-4579-B69A-546992592948}"/>
    <cellStyle name="Entrada 3 5 2 4 2" xfId="16672" xr:uid="{BD2BD5B1-C1A9-467C-BF19-FC4014F1225D}"/>
    <cellStyle name="Entrada 3 5 2 4 3" xfId="16882" xr:uid="{D7051FAA-A8D4-4C6A-A843-978DBA0A3537}"/>
    <cellStyle name="Entrada 3 5 2 5" xfId="8369" xr:uid="{F4366BF1-3665-472D-B09B-4C5756DBC5D3}"/>
    <cellStyle name="Entrada 3 5 2 5 2" xfId="16646" xr:uid="{26A48DEF-0A82-4BD2-9BFB-EA195EF02B59}"/>
    <cellStyle name="Entrada 3 5 2 5 3" xfId="16856" xr:uid="{938A9270-22FE-4C9D-97B0-4D596C19CC58}"/>
    <cellStyle name="Entrada 3 5 2 6" xfId="8322" xr:uid="{D33E7E97-B75C-4AAD-A289-3D3D951350A9}"/>
    <cellStyle name="Entrada 3 5 2 6 2" xfId="16599" xr:uid="{F8BD1585-CA62-4838-9305-BA3EF5C9B62E}"/>
    <cellStyle name="Entrada 3 5 2 6 3" xfId="16809" xr:uid="{0E5DB8F2-6E52-446E-B3D8-A14E66F1B3EA}"/>
    <cellStyle name="Entrada 3 5 2 7" xfId="14016" xr:uid="{25A5D867-8F35-46B0-A85A-E75F850AD820}"/>
    <cellStyle name="Entrada 3 5 2 8" xfId="16735" xr:uid="{12D05E27-885C-4EF0-8F55-177BCEDBBE1C}"/>
    <cellStyle name="Entrada 3 5 3" xfId="3705" xr:uid="{B5C1C554-21A7-4C94-8C4C-7B5A6BC6FD9D}"/>
    <cellStyle name="Entrada 3 5 3 2" xfId="11982" xr:uid="{75F4E645-A5FF-49DE-8E00-A68906051FC3}"/>
    <cellStyle name="Entrada 3 5 3 3" xfId="16705" xr:uid="{C76851F5-F1BE-40B4-8918-340A4278A3FF}"/>
    <cellStyle name="Entrada 3 5 4" xfId="9933" xr:uid="{DE8B4BE3-1607-480F-8383-46B1094AD335}"/>
    <cellStyle name="Entrada 3 6" xfId="1647" xr:uid="{3C31A143-1F7A-4AD9-AF1E-1BB7B007BD54}"/>
    <cellStyle name="Entrada 3 6 2" xfId="5734" xr:uid="{511DA670-1C85-415E-AAC9-0D6EA4540BE6}"/>
    <cellStyle name="Entrada 3 6 2 2" xfId="8341" xr:uid="{586B7C5A-5F53-4A10-BBCF-4AC4643D9C9C}"/>
    <cellStyle name="Entrada 3 6 2 2 2" xfId="16618" xr:uid="{6326D861-89B8-4755-AEE1-556F31FFECE1}"/>
    <cellStyle name="Entrada 3 6 2 2 3" xfId="16828" xr:uid="{12F51BB7-A229-4EFD-A291-E3F212680547}"/>
    <cellStyle name="Entrada 3 6 2 3" xfId="8277" xr:uid="{52C7EE78-5DCB-487F-833D-2A693AED1D06}"/>
    <cellStyle name="Entrada 3 6 2 3 2" xfId="16554" xr:uid="{237E9089-3BBF-4E91-92A3-62919247715F}"/>
    <cellStyle name="Entrada 3 6 2 3 3" xfId="16768" xr:uid="{10809484-DE1C-4F98-85F7-66E1B2A29A46}"/>
    <cellStyle name="Entrada 3 6 2 4" xfId="8383" xr:uid="{CF8010D2-B994-4D40-BE07-01C8693643A3}"/>
    <cellStyle name="Entrada 3 6 2 4 2" xfId="16660" xr:uid="{3FF48145-82A8-4FD8-A110-88D854B11332}"/>
    <cellStyle name="Entrada 3 6 2 4 3" xfId="16870" xr:uid="{FBCF549A-6F08-4EA1-9D37-AA4230F88233}"/>
    <cellStyle name="Entrada 3 6 2 5" xfId="2648" xr:uid="{17EFF84E-DC4F-4F89-9E73-2B50950361D7}"/>
    <cellStyle name="Entrada 3 6 2 5 2" xfId="10925" xr:uid="{A70378DC-6A50-47CD-953C-30175ACA9FEA}"/>
    <cellStyle name="Entrada 3 6 2 5 3" xfId="16680" xr:uid="{1F5F468C-6E2B-4770-BE7C-9EF8FC0EDCDC}"/>
    <cellStyle name="Entrada 3 6 2 6" xfId="8350" xr:uid="{0DEB47EC-58B5-4F47-95AD-F3126691234B}"/>
    <cellStyle name="Entrada 3 6 2 6 2" xfId="16627" xr:uid="{0B65DFBF-A925-45F5-854C-8FE84AE64EC4}"/>
    <cellStyle name="Entrada 3 6 2 6 3" xfId="16837" xr:uid="{03051FF2-4564-4F9D-835E-6026F1C8CBAE}"/>
    <cellStyle name="Entrada 3 6 2 7" xfId="14011" xr:uid="{B44F77CC-2358-44AC-AAA1-88415B9F155F}"/>
    <cellStyle name="Entrada 3 6 2 8" xfId="16730" xr:uid="{E6D81FA4-DCBE-4709-84E4-02C3B190F9D3}"/>
    <cellStyle name="Entrada 3 6 3" xfId="3700" xr:uid="{B39DFBBC-C47F-4ABB-90D2-08DB4B418050}"/>
    <cellStyle name="Entrada 3 6 3 2" xfId="11977" xr:uid="{C2101E79-4D19-4893-BD33-6B239B2407ED}"/>
    <cellStyle name="Entrada 3 6 3 3" xfId="16700" xr:uid="{2D729C12-2B12-4D34-A8D8-ECFAAE45996E}"/>
    <cellStyle name="Entrada 3 6 4" xfId="9928" xr:uid="{B4DEB1DF-540A-4328-98ED-5EF5EDA66988}"/>
    <cellStyle name="Entrada 3 7" xfId="4630" xr:uid="{007B1FF1-699C-4302-8757-AA5D4FE8137C}"/>
    <cellStyle name="Entrada 3 7 2" xfId="8302" xr:uid="{F78A8973-C542-4A1B-8C93-AA03601D3AFC}"/>
    <cellStyle name="Entrada 3 7 2 2" xfId="16579" xr:uid="{83879F57-1CBC-4A05-A70B-268CA825B146}"/>
    <cellStyle name="Entrada 3 7 2 3" xfId="16791" xr:uid="{461F4743-53AA-4028-B54E-07422E52E094}"/>
    <cellStyle name="Entrada 3 7 3" xfId="8300" xr:uid="{E970DC28-BFAD-4D33-8484-4A508498F4C7}"/>
    <cellStyle name="Entrada 3 7 3 2" xfId="16577" xr:uid="{0263EDC8-0EB8-4EE4-8D7D-5546D8BE77D4}"/>
    <cellStyle name="Entrada 3 7 3 3" xfId="16789" xr:uid="{7675C676-192B-497E-9473-02ED1637BBAD}"/>
    <cellStyle name="Entrada 3 7 4" xfId="8256" xr:uid="{8A19DF88-F077-4110-9093-98E840B4CEDE}"/>
    <cellStyle name="Entrada 3 7 4 2" xfId="16533" xr:uid="{D4F3E688-0DE6-4A94-9B7C-4BA536F5A2E8}"/>
    <cellStyle name="Entrada 3 7 4 3" xfId="16747" xr:uid="{C584A979-7F44-4460-AD6D-608158CDED8F}"/>
    <cellStyle name="Entrada 3 7 5" xfId="8385" xr:uid="{3E133F2D-A56D-416E-9CB4-1262F787C091}"/>
    <cellStyle name="Entrada 3 7 5 2" xfId="16662" xr:uid="{A6DD73D4-B776-4F35-BD31-C601947D4A9A}"/>
    <cellStyle name="Entrada 3 7 5 3" xfId="16872" xr:uid="{11B2C69C-3CC3-4CA5-9F6F-D49524BC7249}"/>
    <cellStyle name="Entrada 3 7 6" xfId="8288" xr:uid="{5EC451E6-F3E2-4F60-854C-49B66E1319C0}"/>
    <cellStyle name="Entrada 3 7 6 2" xfId="16565" xr:uid="{9E8A3162-852A-4CB3-8228-2E4F4E1E4F25}"/>
    <cellStyle name="Entrada 3 7 6 3" xfId="16778" xr:uid="{A7C8EE73-50DE-42AC-B365-4C624A120F07}"/>
    <cellStyle name="Entrada 3 7 7" xfId="12907" xr:uid="{0F643B0F-8BED-46D2-AAAF-7DC7EA4547EE}"/>
    <cellStyle name="Entrada 3 7 8" xfId="16710" xr:uid="{E5115556-8982-4F21-A82B-F8D06AA55E4F}"/>
    <cellStyle name="Entrada 3 8" xfId="2583" xr:uid="{B2AF70FC-E189-40CC-AE07-9371FBB27BCA}"/>
    <cellStyle name="Entrada 3 8 2" xfId="10860" xr:uid="{887E1D9C-F37B-4FDC-95C3-0C64D5824449}"/>
    <cellStyle name="Entrada 3 8 3" xfId="16678" xr:uid="{C6144301-241B-457A-AEBD-D51FBE27F82C}"/>
    <cellStyle name="Entrada 3 9" xfId="8813" xr:uid="{BCDF62FC-BD06-41A9-8982-9C0FE0DD2DD2}"/>
    <cellStyle name="Excel Built-in Normal" xfId="488" xr:uid="{8AB1621B-2D07-45D5-BE1E-86071C5E59CE}"/>
    <cellStyle name="Excel_BuiltIn_Texto Explicativo 1" xfId="489" xr:uid="{0A743B47-75B4-4D20-8227-6EDE0B67DA45}"/>
    <cellStyle name="Hiperlink" xfId="32992" builtinId="8"/>
    <cellStyle name="Hiperlink 2" xfId="24" xr:uid="{73F50646-ED44-45FE-86D7-E38DB19EBA6F}"/>
    <cellStyle name="Incorreto 2" xfId="490" xr:uid="{6D2253AE-4090-4682-A90C-D7E312D0275D}"/>
    <cellStyle name="Incorreto 3" xfId="480" xr:uid="{59B0B763-8855-4ACC-AA8E-ED2D80302A89}"/>
    <cellStyle name="Moeda" xfId="2" builtinId="4"/>
    <cellStyle name="Moeda [0] 2" xfId="493" xr:uid="{CA8308C8-17F5-445C-8AB5-DAF7143F6CC0}"/>
    <cellStyle name="Moeda [0] 2 2" xfId="1543" xr:uid="{2BE49571-6496-49B1-9B59-7858E880EE0B}"/>
    <cellStyle name="Moeda [0] 2 2 2" xfId="18329" xr:uid="{0EDC2FE1-7F82-450B-AAB4-A5B38606C9DC}"/>
    <cellStyle name="Moeda [0] 2 3" xfId="1031" xr:uid="{E46342E1-9654-4DC1-9718-1EF428626B57}"/>
    <cellStyle name="Moeda [0] 2 3 2" xfId="17822" xr:uid="{4B989030-31E5-495A-813A-5C08772474F6}"/>
    <cellStyle name="Moeda [0] 2 4" xfId="17312" xr:uid="{267340C6-CB6C-47DC-B98F-9BF93637D121}"/>
    <cellStyle name="Moeda 10" xfId="1628" xr:uid="{2533CD43-EFAD-4CA3-95CB-E25D01510498}"/>
    <cellStyle name="Moeda 10 2" xfId="5715" xr:uid="{6CCF2A0E-70ED-4688-9B7F-605CFCF3FB81}"/>
    <cellStyle name="Moeda 10 2 2" xfId="13992" xr:uid="{AF6E6C97-E262-4B2F-89DE-D77B35D546A2}"/>
    <cellStyle name="Moeda 10 2 2 2" xfId="30467" xr:uid="{74F35328-5A30-498A-9BC4-733325CE4A44}"/>
    <cellStyle name="Moeda 10 2 3" xfId="22430" xr:uid="{748F9ACC-38A5-49EE-A630-334DD22FA35F}"/>
    <cellStyle name="Moeda 10 3" xfId="7735" xr:uid="{EB5A61A8-A559-4910-809C-A687FE92EEB1}"/>
    <cellStyle name="Moeda 10 3 2" xfId="16012" xr:uid="{55BC14D6-008D-4A90-A0CE-024A6E03F7CD}"/>
    <cellStyle name="Moeda 10 3 2 2" xfId="32467" xr:uid="{7D82CA72-3BEA-4945-954E-CE62F8B30B6D}"/>
    <cellStyle name="Moeda 10 3 3" xfId="24430" xr:uid="{82945E8F-9EED-4FE5-A417-9BD7B72B064F}"/>
    <cellStyle name="Moeda 10 4" xfId="3681" xr:uid="{AACFA99B-F477-4836-9231-D8A085D70481}"/>
    <cellStyle name="Moeda 10 4 2" xfId="11958" xr:uid="{B649E798-A842-4026-B25D-946CD66C1CEA}"/>
    <cellStyle name="Moeda 10 4 2 2" xfId="28463" xr:uid="{D21CF512-E13F-4336-8B0C-915419264EFF}"/>
    <cellStyle name="Moeda 10 4 3" xfId="20426" xr:uid="{35C3D3CF-D614-4B6F-BCA4-FB885AE25E41}"/>
    <cellStyle name="Moeda 10 5" xfId="9909" xr:uid="{1311B177-8331-4770-8B27-807A3C5EB70C}"/>
    <cellStyle name="Moeda 10 5 2" xfId="26448" xr:uid="{ABD627FF-F150-4126-B27C-883CE02E09C5}"/>
    <cellStyle name="Moeda 10 6" xfId="18410" xr:uid="{7523DA98-B590-4097-91B1-4F9C65DB630B}"/>
    <cellStyle name="Moeda 11" xfId="1629" xr:uid="{2D97BF4A-D2E8-4087-A4AD-D319EF8D3CA9}"/>
    <cellStyle name="Moeda 11 2" xfId="5716" xr:uid="{BCD8314F-875B-41D3-B1EC-5FC4DB7602C6}"/>
    <cellStyle name="Moeda 11 2 2" xfId="13993" xr:uid="{A9A86A0E-EDAA-4AFD-A6D5-9A01B0AD2BB3}"/>
    <cellStyle name="Moeda 11 2 2 2" xfId="30468" xr:uid="{F7EFE2F0-7B49-40EB-99FF-28915137C4A1}"/>
    <cellStyle name="Moeda 11 2 3" xfId="22431" xr:uid="{202F4208-FC07-4A1E-81DE-DBFC23AD2B44}"/>
    <cellStyle name="Moeda 11 3" xfId="7736" xr:uid="{840474AB-6697-4C34-8060-3D554CEB80C1}"/>
    <cellStyle name="Moeda 11 3 2" xfId="16013" xr:uid="{B5ACC7F8-798D-4CB2-ABDE-39BCC3A81316}"/>
    <cellStyle name="Moeda 11 3 2 2" xfId="32468" xr:uid="{748AFACE-7556-4E98-9FB8-142C0B9C4D70}"/>
    <cellStyle name="Moeda 11 3 3" xfId="24431" xr:uid="{02047384-F5FD-4C82-9BF3-8944BBFD135C}"/>
    <cellStyle name="Moeda 11 4" xfId="3682" xr:uid="{27BCA5B7-E01C-481A-B2F7-31A68CF3DAA7}"/>
    <cellStyle name="Moeda 11 4 2" xfId="11959" xr:uid="{583F6039-9282-494C-9A4A-F6D4971A2E98}"/>
    <cellStyle name="Moeda 11 4 2 2" xfId="28464" xr:uid="{50E636F4-1681-4C7C-9133-3AC2DE83016A}"/>
    <cellStyle name="Moeda 11 4 3" xfId="20427" xr:uid="{3FE2D2F9-6267-4A77-81CA-B14BDC23096E}"/>
    <cellStyle name="Moeda 11 5" xfId="9910" xr:uid="{C460CBB7-C329-4BF6-A2DD-BBA8CBC81396}"/>
    <cellStyle name="Moeda 11 5 2" xfId="26449" xr:uid="{3A373E36-8F39-4B54-9A01-6C0FB1FE3711}"/>
    <cellStyle name="Moeda 11 6" xfId="18411" xr:uid="{9C2BE22D-5F36-406A-B2BB-027896B7FF12}"/>
    <cellStyle name="Moeda 12" xfId="1630" xr:uid="{98A8B3EA-096A-483E-B9D0-BBE39C8847C2}"/>
    <cellStyle name="Moeda 12 2" xfId="5717" xr:uid="{1DBF84C2-A927-4C95-8922-1D75F1AF05FC}"/>
    <cellStyle name="Moeda 12 2 2" xfId="13994" xr:uid="{8A6E3F97-579A-4DC5-8AE8-7021FD65A3D4}"/>
    <cellStyle name="Moeda 12 2 2 2" xfId="30469" xr:uid="{27B8E83F-2E6E-4848-B104-9D52DA268EFF}"/>
    <cellStyle name="Moeda 12 2 3" xfId="22432" xr:uid="{03341F9C-CD42-4750-9615-BB8CF5A3DE68}"/>
    <cellStyle name="Moeda 12 3" xfId="7737" xr:uid="{CE15B9D1-9426-4D62-8463-CCDD403B0E18}"/>
    <cellStyle name="Moeda 12 3 2" xfId="16014" xr:uid="{453366AE-2E85-48A1-BEE3-7825C073FA7E}"/>
    <cellStyle name="Moeda 12 3 2 2" xfId="32469" xr:uid="{969EEC94-F0D1-4574-AA61-0C9E75F48DDA}"/>
    <cellStyle name="Moeda 12 3 3" xfId="24432" xr:uid="{C070C6C5-091D-46DC-ACF5-0C7423889202}"/>
    <cellStyle name="Moeda 12 4" xfId="3683" xr:uid="{639C4026-AB27-48AD-84E3-5611747D282D}"/>
    <cellStyle name="Moeda 12 4 2" xfId="11960" xr:uid="{D0E01864-2149-4111-970B-68A52895EDD0}"/>
    <cellStyle name="Moeda 12 4 2 2" xfId="28465" xr:uid="{E36AB143-E319-4F0F-9B17-88392B97DCFE}"/>
    <cellStyle name="Moeda 12 4 3" xfId="20428" xr:uid="{7E8B310F-DF0B-443F-8B10-B019A8EE63BD}"/>
    <cellStyle name="Moeda 12 5" xfId="9911" xr:uid="{9308233C-0198-4126-ACD0-DD71F50559D0}"/>
    <cellStyle name="Moeda 12 5 2" xfId="26450" xr:uid="{13135BD9-D4C5-4796-8FDC-DB9553B998FF}"/>
    <cellStyle name="Moeda 12 6" xfId="18412" xr:uid="{DAB24A16-A2A3-4E0B-ABB2-14507EE4A054}"/>
    <cellStyle name="Moeda 13" xfId="1646" xr:uid="{D55E409E-5575-47EA-B281-46245DA54B8D}"/>
    <cellStyle name="Moeda 13 2" xfId="5733" xr:uid="{EC37761C-E81D-4A84-B2DA-C4FAC293DC32}"/>
    <cellStyle name="Moeda 13 2 2" xfId="14010" xr:uid="{CD60719A-E66D-4DD5-9636-5CFC2DF5907F}"/>
    <cellStyle name="Moeda 13 2 2 2" xfId="30473" xr:uid="{7F90B14B-5B83-4F8A-8657-8997A0173433}"/>
    <cellStyle name="Moeda 13 2 3" xfId="22436" xr:uid="{40C2CB3E-1F63-4945-87F4-F536B9B4BD27}"/>
    <cellStyle name="Moeda 13 3" xfId="7741" xr:uid="{68739563-7AB0-4B10-A7B1-CAE7C8B46617}"/>
    <cellStyle name="Moeda 13 3 2" xfId="16018" xr:uid="{20898789-EC24-4598-B903-EB0CAB32A19A}"/>
    <cellStyle name="Moeda 13 3 2 2" xfId="32473" xr:uid="{EC4F1E73-FF82-4803-81C7-8D14D0FAD37C}"/>
    <cellStyle name="Moeda 13 3 3" xfId="24436" xr:uid="{BF4AF957-DDD3-4B39-A275-C9324BEB12B7}"/>
    <cellStyle name="Moeda 13 4" xfId="3699" xr:uid="{3F5E1461-21BA-4DB4-97A5-DAFE4D9B7684}"/>
    <cellStyle name="Moeda 13 4 2" xfId="11976" xr:uid="{FC0C2E38-BEFA-4C65-ADD4-B8323CD130AC}"/>
    <cellStyle name="Moeda 13 4 2 2" xfId="28469" xr:uid="{9D245B87-8AEB-422B-B75A-5480CA6646D5}"/>
    <cellStyle name="Moeda 13 4 3" xfId="20432" xr:uid="{04154551-C371-4BAC-9B9A-B64797564B8C}"/>
    <cellStyle name="Moeda 13 5" xfId="9927" xr:uid="{9AEBCFC2-BC90-41B3-814B-0309BDBF925D}"/>
    <cellStyle name="Moeda 13 5 2" xfId="26454" xr:uid="{3B0E4A05-3812-4630-8122-1DB003E062A8}"/>
    <cellStyle name="Moeda 13 6" xfId="18416" xr:uid="{7F0F565C-8ACE-4940-905D-5A68B3F4096E}"/>
    <cellStyle name="Moeda 14" xfId="1632" xr:uid="{57B079EC-3D09-46F6-864E-5A57AA7CB9B9}"/>
    <cellStyle name="Moeda 14 2" xfId="5719" xr:uid="{5E233378-389A-42EB-B466-558EE26E4BF8}"/>
    <cellStyle name="Moeda 14 2 2" xfId="13996" xr:uid="{B3ACB603-334C-413F-A5AE-E7C33FDC5B99}"/>
    <cellStyle name="Moeda 14 2 2 2" xfId="30470" xr:uid="{C587B6EE-0AC3-440C-958A-F0FBBD6838D9}"/>
    <cellStyle name="Moeda 14 2 3" xfId="22433" xr:uid="{98F0F2CA-618D-4170-9551-FEA7C10BC442}"/>
    <cellStyle name="Moeda 14 3" xfId="7738" xr:uid="{D53CFABE-300A-47F0-9E41-81C298962360}"/>
    <cellStyle name="Moeda 14 3 2" xfId="16015" xr:uid="{5BD20D94-DD97-4167-BC0C-C975DCACCF2D}"/>
    <cellStyle name="Moeda 14 3 2 2" xfId="32470" xr:uid="{726870D2-9BE9-4028-9CBC-B8A8947B198F}"/>
    <cellStyle name="Moeda 14 3 3" xfId="24433" xr:uid="{5D0AA1A4-8406-4738-8232-99F79000FABA}"/>
    <cellStyle name="Moeda 14 4" xfId="3685" xr:uid="{126AA379-2E9B-4B46-A390-C3FF334EDB04}"/>
    <cellStyle name="Moeda 14 4 2" xfId="11962" xr:uid="{C9E6768B-9A0E-4176-B285-480CC867A0C4}"/>
    <cellStyle name="Moeda 14 4 2 2" xfId="28466" xr:uid="{ADDA33A4-854A-4D6A-B6DB-C0198FC478EC}"/>
    <cellStyle name="Moeda 14 4 3" xfId="20429" xr:uid="{54B9F3BC-5FFF-4CDF-928F-01665A897A0E}"/>
    <cellStyle name="Moeda 14 5" xfId="9913" xr:uid="{2C461D6B-E964-4BA3-8C9D-6C87EB1224EB}"/>
    <cellStyle name="Moeda 14 5 2" xfId="26451" xr:uid="{9D587920-74EC-40A2-B871-294A941215D5}"/>
    <cellStyle name="Moeda 14 6" xfId="18413" xr:uid="{D32766FA-74CF-4243-A959-142F4F423623}"/>
    <cellStyle name="Moeda 15" xfId="1633" xr:uid="{F5A63D3C-0CB9-407D-879B-B8FA4557351F}"/>
    <cellStyle name="Moeda 15 2" xfId="5720" xr:uid="{FED17DAE-05F0-4CCC-82E1-1606E77B7B2B}"/>
    <cellStyle name="Moeda 15 2 2" xfId="13997" xr:uid="{CCFBE0BF-1202-44AA-A39A-3DA1EBB4C207}"/>
    <cellStyle name="Moeda 15 2 2 2" xfId="30471" xr:uid="{E9D2F234-FBF8-479E-9D82-EB967A30A454}"/>
    <cellStyle name="Moeda 15 2 3" xfId="22434" xr:uid="{B001025C-43B8-45EA-B6A6-FBB6B5224A03}"/>
    <cellStyle name="Moeda 15 3" xfId="7739" xr:uid="{01961FA0-5022-489E-9E33-A277678A9E37}"/>
    <cellStyle name="Moeda 15 3 2" xfId="16016" xr:uid="{2461D92B-CD35-4305-92FE-1F0B55AD8F55}"/>
    <cellStyle name="Moeda 15 3 2 2" xfId="32471" xr:uid="{8A1FBA5F-60D7-4A1A-AB8D-EBC6A56C111A}"/>
    <cellStyle name="Moeda 15 3 3" xfId="24434" xr:uid="{CC5E2411-21A2-4F9D-85E8-8B4C8C792E08}"/>
    <cellStyle name="Moeda 15 4" xfId="3686" xr:uid="{82106AB3-D74E-4702-8F84-1F3B98E557BF}"/>
    <cellStyle name="Moeda 15 4 2" xfId="11963" xr:uid="{888DBE19-0779-4E37-81BE-56294A74C700}"/>
    <cellStyle name="Moeda 15 4 2 2" xfId="28467" xr:uid="{E0837899-C328-446C-9ECF-C4F78C5B109E}"/>
    <cellStyle name="Moeda 15 4 3" xfId="20430" xr:uid="{CE1B473A-9D39-40DA-9A94-580BE12BC96D}"/>
    <cellStyle name="Moeda 15 5" xfId="9914" xr:uid="{A1888265-C2D6-4849-8DA7-24495F84F326}"/>
    <cellStyle name="Moeda 15 5 2" xfId="26452" xr:uid="{2F81A4B8-446A-4CF7-B284-0CBE6CF54028}"/>
    <cellStyle name="Moeda 15 6" xfId="18414" xr:uid="{B2265507-A98D-4636-91AB-FC65C82428BB}"/>
    <cellStyle name="Moeda 16" xfId="1641" xr:uid="{FF293B09-035B-428B-B9A1-3F4F1E3BEFBF}"/>
    <cellStyle name="Moeda 16 2" xfId="5728" xr:uid="{E13059CB-0C96-46DD-9466-40EE1B52CB52}"/>
    <cellStyle name="Moeda 16 2 2" xfId="14005" xr:uid="{217FE54E-C1C4-4BD6-86A5-D189A8A1A66E}"/>
    <cellStyle name="Moeda 16 2 2 2" xfId="30472" xr:uid="{3D2790EF-EF7F-4EDF-9BC9-F814040FA097}"/>
    <cellStyle name="Moeda 16 2 3" xfId="22435" xr:uid="{D9DABB72-2E45-4C1E-9075-A260CA34D766}"/>
    <cellStyle name="Moeda 16 3" xfId="7740" xr:uid="{9A7B4224-F671-4B51-8B17-9EB73D5A7CFE}"/>
    <cellStyle name="Moeda 16 3 2" xfId="16017" xr:uid="{DCBE336C-824E-44CF-BB08-34D7CC0B8836}"/>
    <cellStyle name="Moeda 16 3 2 2" xfId="32472" xr:uid="{8E881AF4-69D7-4C75-B4CC-8C445BFCD2C5}"/>
    <cellStyle name="Moeda 16 3 3" xfId="24435" xr:uid="{7A5F9F5D-D44C-4882-B792-1C0F53CD34B1}"/>
    <cellStyle name="Moeda 16 4" xfId="3694" xr:uid="{746DBCD2-18EF-4561-A8FF-3292AB5F5042}"/>
    <cellStyle name="Moeda 16 4 2" xfId="11971" xr:uid="{7BAFE139-814E-4BF9-8022-24FD55536B27}"/>
    <cellStyle name="Moeda 16 4 2 2" xfId="28468" xr:uid="{7B441C9F-2A44-4908-919A-F3EE5F6B2569}"/>
    <cellStyle name="Moeda 16 4 3" xfId="20431" xr:uid="{C165D718-3B39-4F1C-AC9D-EE768E5A7CD5}"/>
    <cellStyle name="Moeda 16 5" xfId="9922" xr:uid="{C38912F5-3498-4F40-91D6-F64FC9FAD240}"/>
    <cellStyle name="Moeda 16 5 2" xfId="26453" xr:uid="{893A04E0-0A3C-4DC5-86E5-C4CBD5605F7E}"/>
    <cellStyle name="Moeda 16 6" xfId="18415" xr:uid="{72781D98-2F69-45BD-8162-B2B8FE96E0E4}"/>
    <cellStyle name="Moeda 17" xfId="1655" xr:uid="{91A1C22D-4D3B-449A-9D03-C90D8D6C6494}"/>
    <cellStyle name="Moeda 17 2" xfId="5742" xr:uid="{E4D2B2B2-2D22-48B5-A842-3F3E059DA2C0}"/>
    <cellStyle name="Moeda 17 2 2" xfId="14019" xr:uid="{89343B1C-A3AD-49D6-9B54-2D490261F17E}"/>
    <cellStyle name="Moeda 17 2 2 2" xfId="30474" xr:uid="{71EABA52-BE07-402F-A9F3-FCF2219CFEB9}"/>
    <cellStyle name="Moeda 17 2 3" xfId="22437" xr:uid="{627C0048-14CE-4C5E-B4FA-754F5A0578AF}"/>
    <cellStyle name="Moeda 17 3" xfId="7742" xr:uid="{467771AF-D95A-4775-9D88-1B10DC8F5B1E}"/>
    <cellStyle name="Moeda 17 3 2" xfId="16019" xr:uid="{ADB9E261-1176-4C50-9CA7-B4273323EF5D}"/>
    <cellStyle name="Moeda 17 3 2 2" xfId="32474" xr:uid="{5A2C6B52-AAA6-48AD-A2E8-5020F21E84DE}"/>
    <cellStyle name="Moeda 17 3 3" xfId="24437" xr:uid="{01CE68C5-F9F1-4CEC-91DD-73346CA6701C}"/>
    <cellStyle name="Moeda 17 4" xfId="3708" xr:uid="{0A5A95AC-B9DD-4B92-BD3C-71DD498C439D}"/>
    <cellStyle name="Moeda 17 4 2" xfId="11985" xr:uid="{456FC01E-84A3-483F-A640-5DA7905546A1}"/>
    <cellStyle name="Moeda 17 4 2 2" xfId="28470" xr:uid="{0E596799-1BDD-4AAD-9C3A-5B76668E6F07}"/>
    <cellStyle name="Moeda 17 4 3" xfId="20433" xr:uid="{41865AD9-3F4E-4F35-9C21-061765584DA2}"/>
    <cellStyle name="Moeda 17 5" xfId="9936" xr:uid="{057B06C8-DD58-4176-B1BA-350E927B37BB}"/>
    <cellStyle name="Moeda 17 5 2" xfId="26455" xr:uid="{2A1BB56F-61ED-4E88-B547-377B073C4B10}"/>
    <cellStyle name="Moeda 17 6" xfId="18417" xr:uid="{1078C403-538E-40CA-B592-FFF8D4B61F43}"/>
    <cellStyle name="Moeda 18" xfId="1657" xr:uid="{F1D4831F-4FBE-462B-AC93-E712B8C7EB44}"/>
    <cellStyle name="Moeda 18 2" xfId="5744" xr:uid="{E06FB21E-A67A-499D-BFF8-B301F080C27E}"/>
    <cellStyle name="Moeda 18 2 2" xfId="14021" xr:uid="{4AF64264-A7B0-40A9-9E7B-68CB52244D2B}"/>
    <cellStyle name="Moeda 18 2 2 2" xfId="30476" xr:uid="{4BB41F26-E21F-47E0-B91F-629D536B4486}"/>
    <cellStyle name="Moeda 18 2 3" xfId="22439" xr:uid="{411C5A10-2072-481A-A364-AF2197BB7921}"/>
    <cellStyle name="Moeda 18 3" xfId="7744" xr:uid="{07EBBD84-01D7-40A7-B494-C76671A768F2}"/>
    <cellStyle name="Moeda 18 3 2" xfId="16021" xr:uid="{6CD35310-9202-4FA3-98C4-4CF1069BEE09}"/>
    <cellStyle name="Moeda 18 3 2 2" xfId="32476" xr:uid="{A2582A85-379D-47A9-9F9F-D9A0EA567F56}"/>
    <cellStyle name="Moeda 18 3 3" xfId="24439" xr:uid="{F7B9F302-6A36-4C19-96B1-C51597316293}"/>
    <cellStyle name="Moeda 18 4" xfId="3710" xr:uid="{21BA3E67-D361-475A-816D-1FE0675B39F9}"/>
    <cellStyle name="Moeda 18 4 2" xfId="11987" xr:uid="{7817C0A9-BD89-4247-BD34-DDC2DBA558CB}"/>
    <cellStyle name="Moeda 18 4 2 2" xfId="28472" xr:uid="{6999B1CA-16F2-47C2-9490-D4B6E29C1BBF}"/>
    <cellStyle name="Moeda 18 4 3" xfId="20435" xr:uid="{E8236E20-A627-4178-846A-6CB9D1E88B98}"/>
    <cellStyle name="Moeda 18 5" xfId="9938" xr:uid="{969E6291-AD23-43B2-AF64-6DA9C9582F98}"/>
    <cellStyle name="Moeda 18 5 2" xfId="26457" xr:uid="{045443B9-373D-4E6A-A014-1400F347A5BC}"/>
    <cellStyle name="Moeda 18 6" xfId="18419" xr:uid="{13884573-F299-4760-9E38-E907BA8BD838}"/>
    <cellStyle name="Moeda 19" xfId="1661" xr:uid="{54FF6BB2-E2C7-424E-B5F3-4B81FE28130D}"/>
    <cellStyle name="Moeda 19 2" xfId="5748" xr:uid="{AF0A322A-EA97-4AE0-8DBE-4B22B0F963B4}"/>
    <cellStyle name="Moeda 19 2 2" xfId="14025" xr:uid="{91D558CC-7291-49EA-9CBB-E8E638C15DD6}"/>
    <cellStyle name="Moeda 19 2 2 2" xfId="30480" xr:uid="{B6CD693D-3D21-4314-AD80-7684542EDBF3}"/>
    <cellStyle name="Moeda 19 2 3" xfId="22443" xr:uid="{92DB901D-D2B5-4EB7-A5EB-3357E42AB1AF}"/>
    <cellStyle name="Moeda 19 3" xfId="7748" xr:uid="{28B8B430-27C2-4123-BC6B-9488A1EC9657}"/>
    <cellStyle name="Moeda 19 3 2" xfId="16025" xr:uid="{3E7CCE5B-4467-403F-AE97-C5FA7E6AB003}"/>
    <cellStyle name="Moeda 19 3 2 2" xfId="32480" xr:uid="{E3471DC2-DE0F-41E5-9CDC-54C0FB03E039}"/>
    <cellStyle name="Moeda 19 3 3" xfId="24443" xr:uid="{6D6E125C-1CEE-47E4-A47B-F46BCB2AF0AF}"/>
    <cellStyle name="Moeda 19 4" xfId="3714" xr:uid="{D2A4D334-E927-4A3E-8081-0AAAE0B7857C}"/>
    <cellStyle name="Moeda 19 4 2" xfId="11991" xr:uid="{7925E2C1-CB26-48BD-9E99-0CD0C6A81762}"/>
    <cellStyle name="Moeda 19 4 2 2" xfId="28476" xr:uid="{B84E4480-6E23-4024-AAEF-B71161F6BA47}"/>
    <cellStyle name="Moeda 19 4 3" xfId="20439" xr:uid="{729C16E5-7A74-4858-9382-A84CF5EC42C5}"/>
    <cellStyle name="Moeda 19 5" xfId="9942" xr:uid="{49CA09D4-CB33-4002-9926-C4C0B212B483}"/>
    <cellStyle name="Moeda 19 5 2" xfId="26461" xr:uid="{0BE8DE78-0E89-4D97-8FBF-883CCF423640}"/>
    <cellStyle name="Moeda 19 6" xfId="18423" xr:uid="{473E8328-AE97-47D9-8004-498B8576EE15}"/>
    <cellStyle name="Moeda 2" xfId="494" xr:uid="{B28729A8-7B8A-4D8D-B8F6-F06AF4AC52E2}"/>
    <cellStyle name="Moeda 20" xfId="1662" xr:uid="{4EED20BC-7A3C-4B55-9E2E-574BA06E310E}"/>
    <cellStyle name="Moeda 20 2" xfId="5749" xr:uid="{B7002021-62D7-42D8-A8A5-D2A210A98894}"/>
    <cellStyle name="Moeda 20 2 2" xfId="14026" xr:uid="{6E45B981-1F41-4CF8-A9E5-96B4AA79A1C7}"/>
    <cellStyle name="Moeda 20 2 2 2" xfId="30481" xr:uid="{6E875482-4FC9-4FB5-A737-415DE340946C}"/>
    <cellStyle name="Moeda 20 2 3" xfId="22444" xr:uid="{2B9C67C7-67DB-4F37-BB76-FE583C042310}"/>
    <cellStyle name="Moeda 20 3" xfId="7749" xr:uid="{F263C894-56C7-4886-88D1-E28BD26B01E1}"/>
    <cellStyle name="Moeda 20 3 2" xfId="16026" xr:uid="{C01C7E79-FBD2-49AF-9C52-92578106EE18}"/>
    <cellStyle name="Moeda 20 3 2 2" xfId="32481" xr:uid="{8B6D88D0-9AE3-42D8-8FB9-2493028DEB17}"/>
    <cellStyle name="Moeda 20 3 3" xfId="24444" xr:uid="{F877DC86-19A1-4654-AED3-77C8FCF15EC7}"/>
    <cellStyle name="Moeda 20 4" xfId="3715" xr:uid="{8E4BE593-4434-4FA2-9DF2-545A67416734}"/>
    <cellStyle name="Moeda 20 4 2" xfId="11992" xr:uid="{15D7FA26-3C63-426D-9386-B504C4D09582}"/>
    <cellStyle name="Moeda 20 4 2 2" xfId="28477" xr:uid="{F9F3B63E-E00A-4319-AEF8-F179FAA080C1}"/>
    <cellStyle name="Moeda 20 4 3" xfId="20440" xr:uid="{38FACFC0-AD2E-4021-BB35-14D3047746CD}"/>
    <cellStyle name="Moeda 20 5" xfId="9943" xr:uid="{41870393-DA4F-4881-B1F3-74760593A41F}"/>
    <cellStyle name="Moeda 20 5 2" xfId="26462" xr:uid="{AC6ED384-A3DE-4ECC-9231-D2848D5F1665}"/>
    <cellStyle name="Moeda 20 6" xfId="18424" xr:uid="{F3EC245E-FD7B-4647-B70E-7C436F38B7ED}"/>
    <cellStyle name="Moeda 21" xfId="1663" xr:uid="{173BF4D5-8CC3-4214-9DC8-E8AE22D73EAE}"/>
    <cellStyle name="Moeda 21 2" xfId="5750" xr:uid="{45D00CAE-F215-46D0-8101-3D97C7801926}"/>
    <cellStyle name="Moeda 21 2 2" xfId="14027" xr:uid="{4F4B2558-4414-4F97-BAF1-660B8232FF5B}"/>
    <cellStyle name="Moeda 21 2 2 2" xfId="30482" xr:uid="{6486D795-CF14-4B72-A0DC-C9776CBC26DC}"/>
    <cellStyle name="Moeda 21 2 3" xfId="22445" xr:uid="{BE45EC96-05C1-46E7-A770-12A949CFB682}"/>
    <cellStyle name="Moeda 21 3" xfId="7750" xr:uid="{6DD4EE18-78EF-493D-9B63-E7A3914DCC86}"/>
    <cellStyle name="Moeda 21 3 2" xfId="16027" xr:uid="{B8DD4915-FD76-474A-89DF-371B41F09C21}"/>
    <cellStyle name="Moeda 21 3 2 2" xfId="32482" xr:uid="{467668F8-7D6D-46CF-B13B-5B1E97FECCDE}"/>
    <cellStyle name="Moeda 21 3 3" xfId="24445" xr:uid="{BBA47633-AF3E-4C2A-B087-E8BBA35B3710}"/>
    <cellStyle name="Moeda 21 4" xfId="3716" xr:uid="{793D0140-96C7-49B5-BC0D-43D374636FED}"/>
    <cellStyle name="Moeda 21 4 2" xfId="11993" xr:uid="{1648183E-6684-4B7C-847E-12D012C76230}"/>
    <cellStyle name="Moeda 21 4 2 2" xfId="28478" xr:uid="{34266CA6-9AAB-48B3-97EB-33B4598D12DD}"/>
    <cellStyle name="Moeda 21 4 3" xfId="20441" xr:uid="{CC7A1FF3-B244-4B22-AEA4-CC8FFBBE1798}"/>
    <cellStyle name="Moeda 21 5" xfId="9944" xr:uid="{1F1A50C9-667F-4F27-8337-8AD21F77E286}"/>
    <cellStyle name="Moeda 21 5 2" xfId="26463" xr:uid="{EBE63690-593A-458B-AA81-91546DC46744}"/>
    <cellStyle name="Moeda 21 6" xfId="18425" xr:uid="{470E3AD4-2F4D-450E-B713-76113874DDC7}"/>
    <cellStyle name="Moeda 22" xfId="1664" xr:uid="{D100B928-28A8-4BA6-9B66-B01EFC1ED38E}"/>
    <cellStyle name="Moeda 22 2" xfId="5751" xr:uid="{185A93B1-2BE9-40FB-AE48-63321ECA9DE5}"/>
    <cellStyle name="Moeda 22 2 2" xfId="14028" xr:uid="{646CFAF6-7CA4-4924-93AF-DB793932076A}"/>
    <cellStyle name="Moeda 22 2 2 2" xfId="30483" xr:uid="{011887BC-CEF7-4724-83A4-4E312DE923D0}"/>
    <cellStyle name="Moeda 22 2 3" xfId="22446" xr:uid="{83E1E92A-745F-4453-99C2-03B8A64F2840}"/>
    <cellStyle name="Moeda 22 3" xfId="7751" xr:uid="{D3E3E24E-C097-4778-951A-BD397093A516}"/>
    <cellStyle name="Moeda 22 3 2" xfId="16028" xr:uid="{E5EFA70A-F6EA-4B99-A3CB-8FDC3F648DD7}"/>
    <cellStyle name="Moeda 22 3 2 2" xfId="32483" xr:uid="{8BB2F441-5A6B-4B7D-A5BF-9BCB3F3FB2CE}"/>
    <cellStyle name="Moeda 22 3 3" xfId="24446" xr:uid="{297BD2AC-11FE-4E51-9403-CA9BD15488D2}"/>
    <cellStyle name="Moeda 22 4" xfId="3717" xr:uid="{C4FFB070-97A7-44E9-86DA-2C3F0762D85A}"/>
    <cellStyle name="Moeda 22 4 2" xfId="11994" xr:uid="{27031099-6F8F-4867-82E8-7674A5EC1BF5}"/>
    <cellStyle name="Moeda 22 4 2 2" xfId="28479" xr:uid="{738ACF06-6E31-43C5-B066-77B1B1D0E1D3}"/>
    <cellStyle name="Moeda 22 4 3" xfId="20442" xr:uid="{C9EFCAB1-75E6-4368-8334-F38B1BBD0360}"/>
    <cellStyle name="Moeda 22 5" xfId="9945" xr:uid="{65589E11-E726-4D69-8016-FAF056A370DE}"/>
    <cellStyle name="Moeda 22 5 2" xfId="26464" xr:uid="{2F8799E4-F582-4685-83F1-19C353EFCACB}"/>
    <cellStyle name="Moeda 22 6" xfId="18426" xr:uid="{0AA471E5-6E9B-4097-9E6A-9B5B0A15B018}"/>
    <cellStyle name="Moeda 23" xfId="1660" xr:uid="{B0B070E0-32AF-40F0-B8F5-2BA1BFB0D5DB}"/>
    <cellStyle name="Moeda 23 2" xfId="5747" xr:uid="{B36D94A5-8007-414C-8E86-532398945C5C}"/>
    <cellStyle name="Moeda 23 2 2" xfId="14024" xr:uid="{67FCB4B2-4339-4B8E-9D10-FAF89E01FF7F}"/>
    <cellStyle name="Moeda 23 2 2 2" xfId="30479" xr:uid="{12458804-A478-4E7A-920E-2D7E8C358A6F}"/>
    <cellStyle name="Moeda 23 2 3" xfId="22442" xr:uid="{BBB05DD1-9D0F-468A-ADB7-E53A98ADB88D}"/>
    <cellStyle name="Moeda 23 3" xfId="7747" xr:uid="{3DD3D571-D586-4D81-98A8-64BDFEC9D089}"/>
    <cellStyle name="Moeda 23 3 2" xfId="16024" xr:uid="{9281AAD6-E409-4953-B373-C10083F5BCC7}"/>
    <cellStyle name="Moeda 23 3 2 2" xfId="32479" xr:uid="{87A901A4-30FA-4E2A-829B-4D41A7E0346B}"/>
    <cellStyle name="Moeda 23 3 3" xfId="24442" xr:uid="{1035F986-7C1F-4403-AA44-46964710E802}"/>
    <cellStyle name="Moeda 23 4" xfId="3713" xr:uid="{71F127A6-28CD-44BF-8699-1F38B9B69699}"/>
    <cellStyle name="Moeda 23 4 2" xfId="11990" xr:uid="{630F8D86-0D9D-451C-995C-9B0F87AB69FB}"/>
    <cellStyle name="Moeda 23 4 2 2" xfId="28475" xr:uid="{3DB3083F-E9EC-4ADC-A779-76E724871D9E}"/>
    <cellStyle name="Moeda 23 4 3" xfId="20438" xr:uid="{661AB832-3EB5-4CB2-B832-AFD0CE690667}"/>
    <cellStyle name="Moeda 23 5" xfId="9941" xr:uid="{02BDFC51-8123-4865-B9AC-D7DF2AE6714D}"/>
    <cellStyle name="Moeda 23 5 2" xfId="26460" xr:uid="{ED937DD5-BF40-42E0-942C-B5F322ADD456}"/>
    <cellStyle name="Moeda 23 6" xfId="18422" xr:uid="{BCC2017F-217A-4620-AC95-06B3F15F4E92}"/>
    <cellStyle name="Moeda 24" xfId="620" xr:uid="{4D151096-6FA4-44A5-8997-A5CEA10C3D1D}"/>
    <cellStyle name="Moeda 24 2" xfId="4726" xr:uid="{12C62FE3-135E-4758-A3F8-7A8AC4C73C3F}"/>
    <cellStyle name="Moeda 24 2 2" xfId="13003" xr:uid="{89F64FED-79A7-45E4-8A8D-01E87BEE63B9}"/>
    <cellStyle name="Moeda 24 2 2 2" xfId="29483" xr:uid="{62619F1F-7F4A-417A-97A8-B6455DBC8A14}"/>
    <cellStyle name="Moeda 24 2 3" xfId="21446" xr:uid="{407A2659-984C-4096-B703-00DF76D123DB}"/>
    <cellStyle name="Moeda 24 3" xfId="6751" xr:uid="{1635D69A-2989-46DC-8D9D-250CAED9BAAF}"/>
    <cellStyle name="Moeda 24 3 2" xfId="15028" xr:uid="{159E2A81-3925-4511-94A9-B0099D636C7F}"/>
    <cellStyle name="Moeda 24 3 2 2" xfId="31483" xr:uid="{9EFBD238-A04B-45D0-9B6C-FCFBD07ACDE0}"/>
    <cellStyle name="Moeda 24 3 3" xfId="23446" xr:uid="{64E23D58-63C5-4CFA-A2FB-F39AE9B46914}"/>
    <cellStyle name="Moeda 24 4" xfId="2681" xr:uid="{37B0CC2E-D135-4ABB-9296-161F391540F5}"/>
    <cellStyle name="Moeda 24 4 2" xfId="10958" xr:uid="{0E0028CA-091E-42F1-8579-B1AF3A6AEB8E}"/>
    <cellStyle name="Moeda 24 4 2 2" xfId="27469" xr:uid="{8B338ABE-A637-4225-B409-990E54E45142}"/>
    <cellStyle name="Moeda 24 4 3" xfId="19432" xr:uid="{559F6AAA-567B-416A-BB4C-8973E3CFF509}"/>
    <cellStyle name="Moeda 24 5" xfId="8910" xr:uid="{967278FD-192B-424E-9DD1-C9F5012CB8B9}"/>
    <cellStyle name="Moeda 24 5 2" xfId="25454" xr:uid="{8C6BD894-BDB5-4D15-8425-819A530E6F06}"/>
    <cellStyle name="Moeda 24 6" xfId="17411" xr:uid="{32FADC96-13C9-4267-925E-650E97553C7B}"/>
    <cellStyle name="Moeda 25" xfId="1672" xr:uid="{33654001-7D19-4044-AC89-EFC3AAAA0438}"/>
    <cellStyle name="Moeda 25 2" xfId="5759" xr:uid="{DD183A61-2BED-4E2A-9162-3792CD5FDD52}"/>
    <cellStyle name="Moeda 25 2 2" xfId="14036" xr:uid="{95AD58D8-D0CB-40C1-814D-931ACBBE5665}"/>
    <cellStyle name="Moeda 25 2 2 2" xfId="30491" xr:uid="{52ED5EEA-FA97-459C-98AD-3FF5CB24B8E7}"/>
    <cellStyle name="Moeda 25 2 3" xfId="22454" xr:uid="{3756F2C2-46AC-4D90-9CE9-7966F74DC946}"/>
    <cellStyle name="Moeda 25 3" xfId="7759" xr:uid="{22C8B98D-A62B-4011-8BD2-5E0F12CC9D51}"/>
    <cellStyle name="Moeda 25 3 2" xfId="16036" xr:uid="{33718664-A2AE-43BE-AEBD-849EE02FC73B}"/>
    <cellStyle name="Moeda 25 3 2 2" xfId="32491" xr:uid="{069831AB-DD6B-45E2-9A07-9D5063361CEA}"/>
    <cellStyle name="Moeda 25 3 3" xfId="24454" xr:uid="{E11D35B4-6EA8-40A3-A70B-D3A131E9FC5D}"/>
    <cellStyle name="Moeda 25 4" xfId="3725" xr:uid="{A347252A-E315-4297-A94D-D7E3C07CAC98}"/>
    <cellStyle name="Moeda 25 4 2" xfId="12002" xr:uid="{927810D7-FFD3-4C18-A853-6064F71D7AC0}"/>
    <cellStyle name="Moeda 25 4 2 2" xfId="28487" xr:uid="{28C1F1DB-09C0-4BAE-81BD-55C4DDE552DE}"/>
    <cellStyle name="Moeda 25 4 3" xfId="20450" xr:uid="{11801AAF-A7C8-429A-8B03-2B29FDB2E8BD}"/>
    <cellStyle name="Moeda 25 5" xfId="9953" xr:uid="{F5725C61-C000-4988-9676-E7946098A48A}"/>
    <cellStyle name="Moeda 25 5 2" xfId="26472" xr:uid="{F4F95560-AA9E-4C3F-9E4F-66E5CFB5CB30}"/>
    <cellStyle name="Moeda 25 6" xfId="18434" xr:uid="{74823E41-D154-4F6B-8DAA-6CCE1F06960C}"/>
    <cellStyle name="Moeda 26" xfId="4222" xr:uid="{2C8D149C-00C8-4D00-92BD-354566E2890F}"/>
    <cellStyle name="Moeda 26 2" xfId="12499" xr:uid="{35639BB1-A607-4C68-AD3C-9B0A7CD99742}"/>
    <cellStyle name="Moeda 26 2 2" xfId="28984" xr:uid="{13C273DE-75B9-4FE3-A33A-89FAF9D46115}"/>
    <cellStyle name="Moeda 26 3" xfId="20947" xr:uid="{A511D577-652C-40E9-8327-42827CABC6D2}"/>
    <cellStyle name="Moeda 27" xfId="6253" xr:uid="{A15AC9A8-3F44-4736-8550-39EAD12E3058}"/>
    <cellStyle name="Moeda 27 2" xfId="14530" xr:uid="{34689680-8367-4B04-BC8A-CA73D9787631}"/>
    <cellStyle name="Moeda 27 2 2" xfId="30985" xr:uid="{3A85A6B8-3FB9-4B05-92F8-92774A28C4EB}"/>
    <cellStyle name="Moeda 27 3" xfId="22948" xr:uid="{1EA649E3-A4EC-4CED-BC1D-888E118C1907}"/>
    <cellStyle name="Moeda 28" xfId="2172" xr:uid="{4012E0A8-7EB7-41D2-A3F7-0D8BCC43006A}"/>
    <cellStyle name="Moeda 28 2" xfId="10449" xr:uid="{FED19CC5-80C8-48F5-AB6B-5E14D9224543}"/>
    <cellStyle name="Moeda 28 2 2" xfId="26968" xr:uid="{EEFF23D0-6EFE-406B-87D3-6551958CEC03}"/>
    <cellStyle name="Moeda 28 3" xfId="18931" xr:uid="{912BD8AB-AB75-4922-9E8C-BBB3816EB4B0}"/>
    <cellStyle name="Moeda 29" xfId="2647" xr:uid="{2715BDC9-0285-4318-ABA7-5438A5D434C3}"/>
    <cellStyle name="Moeda 29 2" xfId="10924" xr:uid="{1D55528B-CBBE-46BD-8C94-A69B2D393B36}"/>
    <cellStyle name="Moeda 29 2 2" xfId="27437" xr:uid="{331D8AD2-5FC2-49FA-ACCC-A88C298B9EC1}"/>
    <cellStyle name="Moeda 29 3" xfId="19400" xr:uid="{E6B4E4C0-FC17-4C67-8DF9-5B8375931C39}"/>
    <cellStyle name="Moeda 3" xfId="495" xr:uid="{DA1A754C-1D06-47A5-8DBE-9A4575B78D79}"/>
    <cellStyle name="Moeda 30" xfId="8278" xr:uid="{4351738F-DC82-4CF7-B632-1E1AF7F83E58}"/>
    <cellStyle name="Moeda 30 2" xfId="16555" xr:uid="{6268E148-23DB-4F9C-93DC-2C2847874895}"/>
    <cellStyle name="Moeda 30 2 2" xfId="32979" xr:uid="{54E5FDA1-957D-453F-9E9F-B2F9EE151BCB}"/>
    <cellStyle name="Moeda 30 3" xfId="24942" xr:uid="{CABB5BC4-AED8-4208-A644-C647F6D2CA54}"/>
    <cellStyle name="Moeda 31" xfId="8314" xr:uid="{7ED20CAC-081D-4324-9D46-B1A161943745}"/>
    <cellStyle name="Moeda 31 2" xfId="16591" xr:uid="{60B483AF-BACD-41B0-928D-FE0C8ADFDB2C}"/>
    <cellStyle name="Moeda 31 2 2" xfId="32981" xr:uid="{C2BC38A5-3ABB-4932-B936-7E64A36FDE06}"/>
    <cellStyle name="Moeda 31 3" xfId="24944" xr:uid="{74F554BE-1206-4FC8-A3E6-6AB779CBCB42}"/>
    <cellStyle name="Moeda 32" xfId="8253" xr:uid="{0D1B93BD-28B3-4028-829D-9990392EA47F}"/>
    <cellStyle name="Moeda 32 2" xfId="16530" xr:uid="{534F1D3F-EFBE-4706-A22C-61C6F43CDAC7}"/>
    <cellStyle name="Moeda 32 2 2" xfId="32978" xr:uid="{4D291BBE-C473-4D63-A05F-8A525B41F075}"/>
    <cellStyle name="Moeda 32 3" xfId="24941" xr:uid="{1BAAB2E4-4DD3-4241-98A1-43DD931267DD}"/>
    <cellStyle name="Moeda 33" xfId="8320" xr:uid="{6831FA77-8472-4890-93BE-19198373F855}"/>
    <cellStyle name="Moeda 33 2" xfId="16597" xr:uid="{E0C228A5-10B6-4E28-A204-AA31998166C0}"/>
    <cellStyle name="Moeda 33 2 2" xfId="32982" xr:uid="{822EAE6E-D9C4-4AF6-9544-D1CE1CBB41A6}"/>
    <cellStyle name="Moeda 33 3" xfId="24945" xr:uid="{FDD0A2F7-84DB-416C-AD9B-B18B7B505134}"/>
    <cellStyle name="Moeda 34" xfId="8291" xr:uid="{A3A242A4-C8BE-4BDC-9FF0-F0112AB6867C}"/>
    <cellStyle name="Moeda 34 2" xfId="16568" xr:uid="{0E27F1B4-1405-4EF1-A805-2A0E8251C6A5}"/>
    <cellStyle name="Moeda 34 2 2" xfId="32980" xr:uid="{A457976C-9514-4E3C-982A-194C59C240B0}"/>
    <cellStyle name="Moeda 34 3" xfId="24943" xr:uid="{C5BD8EB7-6E3D-4A87-9868-BE3378A68F4B}"/>
    <cellStyle name="Moeda 35" xfId="8404" xr:uid="{F048B240-DB65-4D50-AF8D-A492E6702D6D}"/>
    <cellStyle name="Moeda 35 2" xfId="24953" xr:uid="{109B36F8-C3AD-4751-9A69-E435B993DE65}"/>
    <cellStyle name="Moeda 36" xfId="8877" xr:uid="{5C42B7B4-21F8-4C92-B692-A6CE3C378E55}"/>
    <cellStyle name="Moeda 36 2" xfId="25422" xr:uid="{BE72A051-66FF-4FF6-9B3B-4575644147CA}"/>
    <cellStyle name="Moeda 37" xfId="21" xr:uid="{28C685A0-0267-49D5-A444-DE07FDD5E67C}"/>
    <cellStyle name="Moeda 37 2" xfId="16900" xr:uid="{C3A2E8D2-E445-48EB-A543-69A46302930D}"/>
    <cellStyle name="Moeda 38" xfId="16888" xr:uid="{39198C4A-5DF9-4BE5-9B38-DD9E15D924A2}"/>
    <cellStyle name="Moeda 39" xfId="16892" xr:uid="{773F3F0F-A258-45A5-980C-0B5BC4D40ABC}"/>
    <cellStyle name="Moeda 4" xfId="29" xr:uid="{8B355147-1F19-4CD0-A9A1-F0E74928608A}"/>
    <cellStyle name="Moeda 4 2" xfId="16905" xr:uid="{66EDCD5F-9487-457B-A9A4-369E2C6C79A8}"/>
    <cellStyle name="Moeda 40" xfId="32985" xr:uid="{3AC2E84F-5ABA-451B-92BB-F36B7628DC3A}"/>
    <cellStyle name="Moeda 41" xfId="32989" xr:uid="{F8077173-1EB5-4F63-B13B-18CD9F90262A}"/>
    <cellStyle name="Moeda 42" xfId="32986" xr:uid="{C5BC2AEF-AF1C-4887-894D-4B10B8A0D3C7}"/>
    <cellStyle name="Moeda 43" xfId="32990" xr:uid="{C639DF3A-DF26-4F66-B0E7-A3C8E12CB9EB}"/>
    <cellStyle name="Moeda 5" xfId="78" xr:uid="{68550F20-2FDD-4827-97E2-1FA02BCEB68F}"/>
    <cellStyle name="Moeda 5 2" xfId="1175" xr:uid="{26ED147E-C1E4-4634-A501-27A073DDB592}"/>
    <cellStyle name="Moeda 5 2 2" xfId="17964" xr:uid="{C97A7548-1E95-4272-A04B-A1DED6DEAF77}"/>
    <cellStyle name="Moeda 5 3" xfId="665" xr:uid="{46AC2676-3240-4B9F-9F16-4EA54EB9B007}"/>
    <cellStyle name="Moeda 5 3 2" xfId="17456" xr:uid="{EE1F9365-2AEB-48CB-B38F-EFFF3BB235B5}"/>
    <cellStyle name="Moeda 5 4" xfId="16946" xr:uid="{0C18C7E9-B024-437C-96E4-91B7921B8F16}"/>
    <cellStyle name="Moeda 6" xfId="1128" xr:uid="{51983731-EAB3-46D8-B159-4F1D642AE15B}"/>
    <cellStyle name="Moeda 6 2" xfId="5220" xr:uid="{B8F7EC48-9239-46EC-85F5-4AB7F76EB6B8}"/>
    <cellStyle name="Moeda 6 2 2" xfId="13497" xr:uid="{1476DC75-6154-4956-B6F1-2D2FC2A07CCB}"/>
    <cellStyle name="Moeda 6 2 2 2" xfId="29977" xr:uid="{8C7AE649-E6A7-4F59-A07F-02262F326C84}"/>
    <cellStyle name="Moeda 6 2 3" xfId="21940" xr:uid="{955B59D6-0681-40C3-A7BC-2A2B2C2F3B1A}"/>
    <cellStyle name="Moeda 6 3" xfId="7245" xr:uid="{BF9E7B8D-5837-4D13-A7C0-857BB520EE24}"/>
    <cellStyle name="Moeda 6 3 2" xfId="15522" xr:uid="{9AB7A31F-D358-4F85-B885-D71EE908DCFB}"/>
    <cellStyle name="Moeda 6 3 2 2" xfId="31977" xr:uid="{8BC6F196-CE31-491D-BB08-01F3683D808C}"/>
    <cellStyle name="Moeda 6 3 3" xfId="23940" xr:uid="{ABE77DB0-46BF-465B-8149-C9B685BCFF2D}"/>
    <cellStyle name="Moeda 6 4" xfId="3185" xr:uid="{03C6953E-EE8B-44DB-BF64-D7E556709E62}"/>
    <cellStyle name="Moeda 6 4 2" xfId="11462" xr:uid="{CEF93A77-57BD-40EF-8F10-61C2D7BE86F8}"/>
    <cellStyle name="Moeda 6 4 2 2" xfId="27972" xr:uid="{84D0910E-DFB2-4EF7-B51D-C0069456D53B}"/>
    <cellStyle name="Moeda 6 4 3" xfId="19935" xr:uid="{0B7DD231-D09B-44B0-8D77-CC3DCC7C85E5}"/>
    <cellStyle name="Moeda 6 5" xfId="9413" xr:uid="{37E3F1E9-EBC3-4892-BD7A-1B767E0EBA76}"/>
    <cellStyle name="Moeda 6 5 2" xfId="25957" xr:uid="{5A132B6F-124E-484B-8D49-A697935594B0}"/>
    <cellStyle name="Moeda 6 6" xfId="17917" xr:uid="{F3FEA2AF-7932-4702-AEF8-D3842C47DF86}"/>
    <cellStyle name="Moeda 7" xfId="1148" xr:uid="{876E4340-B060-468B-BF3C-56F62F3705A1}"/>
    <cellStyle name="Moeda 7 2" xfId="5240" xr:uid="{B46F489A-BB6A-4643-903E-18C1F8E638A8}"/>
    <cellStyle name="Moeda 7 2 2" xfId="13517" xr:uid="{45B8F4E5-6DBA-44A9-8F32-FB660F8F93CB}"/>
    <cellStyle name="Moeda 7 2 2 2" xfId="29997" xr:uid="{AF3D1268-0D7F-433A-A0D5-C418646B9C1D}"/>
    <cellStyle name="Moeda 7 2 3" xfId="21960" xr:uid="{E42F192B-3FD1-4C24-9378-5EEF040F4FF4}"/>
    <cellStyle name="Moeda 7 3" xfId="7265" xr:uid="{CDD7865C-B206-489C-BFF5-B4E84D827E6A}"/>
    <cellStyle name="Moeda 7 3 2" xfId="15542" xr:uid="{BF83BCCC-3CA3-4D8A-B4D8-BF855B6711CE}"/>
    <cellStyle name="Moeda 7 3 2 2" xfId="31997" xr:uid="{AE86CE0A-2443-4163-BD84-1C8D3AAA1C42}"/>
    <cellStyle name="Moeda 7 3 3" xfId="23960" xr:uid="{20D9A7B2-396A-4FE0-B55E-9C186185F205}"/>
    <cellStyle name="Moeda 7 4" xfId="3205" xr:uid="{9839FD2E-FC5E-4C45-9124-B62AD7E91F0F}"/>
    <cellStyle name="Moeda 7 4 2" xfId="11482" xr:uid="{2D18D726-401B-4FCA-ADCB-CC84F3401D4F}"/>
    <cellStyle name="Moeda 7 4 2 2" xfId="27992" xr:uid="{4E3AB183-7A64-400F-B086-950D749E2C2D}"/>
    <cellStyle name="Moeda 7 4 3" xfId="19955" xr:uid="{6631C588-93FE-4E15-8D39-DED3D10A40CA}"/>
    <cellStyle name="Moeda 7 5" xfId="9433" xr:uid="{DCAEC265-3612-467E-8910-61323CC5BE77}"/>
    <cellStyle name="Moeda 7 5 2" xfId="25977" xr:uid="{D5A46F09-827D-48D0-8809-7BF745D33A8A}"/>
    <cellStyle name="Moeda 7 6" xfId="17937" xr:uid="{BA746283-E234-4ED7-A26B-A2C0D9B6F14D}"/>
    <cellStyle name="Moeda 8" xfId="1626" xr:uid="{F2353242-E493-4C5B-965C-80655F6BA1E3}"/>
    <cellStyle name="Moeda 8 2" xfId="5713" xr:uid="{E940C396-942F-41ED-A14D-064B8FB6CF58}"/>
    <cellStyle name="Moeda 8 2 2" xfId="13990" xr:uid="{6FA55E95-0202-4927-B0D1-B878D5E3B383}"/>
    <cellStyle name="Moeda 8 2 2 2" xfId="30465" xr:uid="{84F6B742-748C-44E1-8EA0-2DA9EB4463A3}"/>
    <cellStyle name="Moeda 8 2 3" xfId="22428" xr:uid="{2C24B48C-10BB-4EE4-8384-FB0DDD6CC455}"/>
    <cellStyle name="Moeda 8 3" xfId="7733" xr:uid="{0E7D5222-A2A7-46A0-B1CE-7A97C896B9DC}"/>
    <cellStyle name="Moeda 8 3 2" xfId="16010" xr:uid="{2C15F408-05B2-452B-B278-072FE8D05CD6}"/>
    <cellStyle name="Moeda 8 3 2 2" xfId="32465" xr:uid="{6B2FB786-59CF-4FA0-8C1D-832BD5FDD124}"/>
    <cellStyle name="Moeda 8 3 3" xfId="24428" xr:uid="{5F2F3FE4-6AE3-453F-A586-DC5670DE2173}"/>
    <cellStyle name="Moeda 8 4" xfId="3679" xr:uid="{670F1A56-036E-42F4-A155-DEE23AE6CCA0}"/>
    <cellStyle name="Moeda 8 4 2" xfId="11956" xr:uid="{66C99F3A-17C2-4783-97E2-6DE0106BED56}"/>
    <cellStyle name="Moeda 8 4 2 2" xfId="28461" xr:uid="{5D70A156-61D4-4992-A093-3DFC5BE7DA73}"/>
    <cellStyle name="Moeda 8 4 3" xfId="20424" xr:uid="{7477F4AB-1508-4CD3-8E77-88C0E30768CB}"/>
    <cellStyle name="Moeda 8 5" xfId="9907" xr:uid="{056365E3-7FE1-4468-BFA4-67E67FE5E893}"/>
    <cellStyle name="Moeda 8 5 2" xfId="26446" xr:uid="{03C5B0D4-B018-4889-B070-AAF36D05FCA4}"/>
    <cellStyle name="Moeda 8 6" xfId="18408" xr:uid="{CDE877CB-0715-41C4-9AC1-7089B5B44486}"/>
    <cellStyle name="Moeda 9" xfId="1627" xr:uid="{05040C25-C58A-4273-A291-1815A4E055E9}"/>
    <cellStyle name="Moeda 9 2" xfId="5714" xr:uid="{6F736F24-9A78-41BB-A926-62D33BE5629F}"/>
    <cellStyle name="Moeda 9 2 2" xfId="13991" xr:uid="{45BE3A52-DAE7-46FF-A97C-49C1543377B4}"/>
    <cellStyle name="Moeda 9 2 2 2" xfId="30466" xr:uid="{F23F4EA1-62AD-428C-AC4F-DB3EA40824AE}"/>
    <cellStyle name="Moeda 9 2 3" xfId="22429" xr:uid="{040E0A71-FC04-4C8E-A361-FF52B775D624}"/>
    <cellStyle name="Moeda 9 3" xfId="7734" xr:uid="{AA5A74C8-13D0-4371-B3E0-2DE00699B8FD}"/>
    <cellStyle name="Moeda 9 3 2" xfId="16011" xr:uid="{468BB2F4-576F-494E-A61C-841B7801005D}"/>
    <cellStyle name="Moeda 9 3 2 2" xfId="32466" xr:uid="{270E1CD9-0F71-4271-AC8F-967337FD69E5}"/>
    <cellStyle name="Moeda 9 3 3" xfId="24429" xr:uid="{8E2C1C5C-29F0-40C2-9CB0-01B7120A1956}"/>
    <cellStyle name="Moeda 9 4" xfId="3680" xr:uid="{9A70602B-E305-43FC-8355-61E5B6C49FA1}"/>
    <cellStyle name="Moeda 9 4 2" xfId="11957" xr:uid="{C3B40E98-6085-4B95-873B-DEBBB90DCCCF}"/>
    <cellStyle name="Moeda 9 4 2 2" xfId="28462" xr:uid="{0C151206-6535-4F76-B59B-F92B873C5852}"/>
    <cellStyle name="Moeda 9 4 3" xfId="20425" xr:uid="{B5A3A22B-A8C8-42A5-A9B3-D12D1E2A9B7A}"/>
    <cellStyle name="Moeda 9 5" xfId="9908" xr:uid="{63279584-CAF9-49F5-B690-0D964A409C89}"/>
    <cellStyle name="Moeda 9 5 2" xfId="26447" xr:uid="{E0199688-F06A-473F-9A3E-003490CBFBE4}"/>
    <cellStyle name="Moeda 9 6" xfId="18409" xr:uid="{F384519E-01CA-4DE2-8450-A1173434C08C}"/>
    <cellStyle name="Neutra 2" xfId="234" xr:uid="{9388C865-6700-43F4-B30D-469E9E2B9B54}"/>
    <cellStyle name="Neutra 3" xfId="238" xr:uid="{5D7E1ED5-10CC-4C04-8A4F-1225ADB94AE6}"/>
    <cellStyle name="Normal" xfId="0" builtinId="0"/>
    <cellStyle name="Normal 10" xfId="496" xr:uid="{69DE8FD7-5C96-4B85-AFDF-26D0BF1BFD6D}"/>
    <cellStyle name="Normal 10 10" xfId="8816" xr:uid="{B955EA06-5C78-4648-87A8-C118587F47D0}"/>
    <cellStyle name="Normal 10 10 2" xfId="25362" xr:uid="{7E74953B-B705-465E-B7A0-7976106A5096}"/>
    <cellStyle name="Normal 10 11" xfId="17313" xr:uid="{AD643E7B-2746-439D-BA7C-3E21E76342AA}"/>
    <cellStyle name="Normal 10 2" xfId="497" xr:uid="{0DD0CF47-94A2-47E6-A956-F4AEA44999B0}"/>
    <cellStyle name="Normal 10 2 2" xfId="7" xr:uid="{5C70571A-3094-48A2-A29F-C95CC7800949}"/>
    <cellStyle name="Normal 10 2 3" xfId="1033" xr:uid="{50FCBA1D-3CD8-4C5A-80AA-CDFED8F6E32D}"/>
    <cellStyle name="Normal 10 3" xfId="40" xr:uid="{3FA22BC2-4353-4F10-84D5-36AEF201909D}"/>
    <cellStyle name="Normal 10 3 2" xfId="609" xr:uid="{B66354AA-08D8-4D97-AD83-09446CEBC605}"/>
    <cellStyle name="Normal 10 3 2 2" xfId="1141" xr:uid="{F1EDFE65-3183-4E22-8F22-D48D90EDDAD1}"/>
    <cellStyle name="Normal 10 3 2 2 2" xfId="5233" xr:uid="{4B5FB6F2-0907-45B8-9385-292D8F7D10AA}"/>
    <cellStyle name="Normal 10 3 2 2 2 2" xfId="13510" xr:uid="{4920DFC8-851D-43C2-8E07-6EDCBBBF2C55}"/>
    <cellStyle name="Normal 10 3 2 2 2 2 2" xfId="29990" xr:uid="{EC6DE6F7-F52D-4B0E-8B46-5813FB5BF4B8}"/>
    <cellStyle name="Normal 10 3 2 2 2 3" xfId="21953" xr:uid="{C96A7106-BCB5-4592-B99C-0F0389F93C28}"/>
    <cellStyle name="Normal 10 3 2 2 3" xfId="7258" xr:uid="{0A81B4C1-A266-4DB3-B805-FB1C0BE94239}"/>
    <cellStyle name="Normal 10 3 2 2 3 2" xfId="15535" xr:uid="{0005776D-29DA-4DB6-BA00-737AF835C19E}"/>
    <cellStyle name="Normal 10 3 2 2 3 2 2" xfId="31990" xr:uid="{2B33DEBE-EC4A-4C6B-91B1-50A75662DD90}"/>
    <cellStyle name="Normal 10 3 2 2 3 3" xfId="23953" xr:uid="{31636307-2EF5-46CB-A6D9-882FBCDA3C12}"/>
    <cellStyle name="Normal 10 3 2 2 4" xfId="3198" xr:uid="{C8F0D92D-1B0E-4001-A7BA-C7732B5E712A}"/>
    <cellStyle name="Normal 10 3 2 2 4 2" xfId="11475" xr:uid="{A9C07C80-72F8-4D0C-83DD-20826749F983}"/>
    <cellStyle name="Normal 10 3 2 2 4 2 2" xfId="27985" xr:uid="{D1FC7606-682C-4430-9A04-3AB7B0CD98EF}"/>
    <cellStyle name="Normal 10 3 2 2 4 3" xfId="19948" xr:uid="{B55568FD-02F8-44A6-AF11-F9A5BE39E582}"/>
    <cellStyle name="Normal 10 3 2 2 5" xfId="9426" xr:uid="{680103A9-4EB7-47E4-B496-F7A9F7CC986B}"/>
    <cellStyle name="Normal 10 3 2 2 5 2" xfId="25970" xr:uid="{C562352E-46C0-418E-BC74-CA46C2BF5BC9}"/>
    <cellStyle name="Normal 10 3 2 2 6" xfId="17930" xr:uid="{FC8987EC-D5CB-4732-9E02-C2CA72489339}"/>
    <cellStyle name="Normal 10 3 2 3" xfId="4715" xr:uid="{D5C39F2F-6A18-445E-B245-51F8C448F321}"/>
    <cellStyle name="Normal 10 3 2 3 2" xfId="12992" xr:uid="{7FBC57D4-DBCB-4421-A239-3BE0BF49CEB2}"/>
    <cellStyle name="Normal 10 3 2 3 2 2" xfId="29472" xr:uid="{78EFADD6-0BDC-4CC8-B4ED-2451ED9630D8}"/>
    <cellStyle name="Normal 10 3 2 3 3" xfId="21435" xr:uid="{FBA78D66-523C-48C5-AA81-E50D3579D49D}"/>
    <cellStyle name="Normal 10 3 2 4" xfId="6740" xr:uid="{F2A0D472-9B95-4DAA-BC0A-4BF103292C27}"/>
    <cellStyle name="Normal 10 3 2 4 2" xfId="15017" xr:uid="{734AEE4B-112D-48B3-B3AF-BA3E4CA9B55E}"/>
    <cellStyle name="Normal 10 3 2 4 2 2" xfId="31472" xr:uid="{8DC74BBD-5641-4071-A878-2C9DFFDB56D6}"/>
    <cellStyle name="Normal 10 3 2 4 3" xfId="23435" xr:uid="{76529DDB-E031-4D21-B399-C4CA2C8E84D6}"/>
    <cellStyle name="Normal 10 3 2 5" xfId="2670" xr:uid="{8C1573F1-D438-4E33-9D93-E6D540FC0F27}"/>
    <cellStyle name="Normal 10 3 2 5 2" xfId="10947" xr:uid="{F9EF5ED5-7474-499C-83FF-DEBD432F7AB8}"/>
    <cellStyle name="Normal 10 3 2 5 2 2" xfId="27458" xr:uid="{EB045929-4A1D-4342-8EF7-928F54F4727A}"/>
    <cellStyle name="Normal 10 3 2 5 3" xfId="19421" xr:uid="{85D422F7-C085-47F9-915A-F0E42C781222}"/>
    <cellStyle name="Normal 10 3 2 6" xfId="8899" xr:uid="{9E6F72A9-0582-4DA0-ACD9-6FFC20268182}"/>
    <cellStyle name="Normal 10 3 2 6 2" xfId="25443" xr:uid="{7D2DC64F-2825-4F22-A56D-D221E625B11E}"/>
    <cellStyle name="Normal 10 3 2 7" xfId="17400" xr:uid="{184FF1AC-9037-4E4B-8840-9D29D2B9F4DB}"/>
    <cellStyle name="Normal 10 3 3" xfId="633" xr:uid="{A34139D8-C2CF-422B-8741-7BD837A9E56F}"/>
    <cellStyle name="Normal 10 3 3 2" xfId="4739" xr:uid="{42272DB7-BF33-4774-9FB8-C77ED9BC35CD}"/>
    <cellStyle name="Normal 10 3 3 2 2" xfId="13016" xr:uid="{4CD4834B-53E7-42C0-B182-97EA8316709C}"/>
    <cellStyle name="Normal 10 3 3 2 2 2" xfId="29496" xr:uid="{B7F0CBA4-6E18-49A1-8D14-CE341FF63AD2}"/>
    <cellStyle name="Normal 10 3 3 2 3" xfId="21459" xr:uid="{4FB5AD50-F45E-41D5-BDFC-BDD91C136406}"/>
    <cellStyle name="Normal 10 3 3 3" xfId="6764" xr:uid="{85386DC4-1F41-4859-A9B8-ADF0CA080466}"/>
    <cellStyle name="Normal 10 3 3 3 2" xfId="15041" xr:uid="{298975D8-E7C2-4CF1-8378-FA657D0526CD}"/>
    <cellStyle name="Normal 10 3 3 3 2 2" xfId="31496" xr:uid="{817C2989-4295-40EE-B4AF-342A88D588CD}"/>
    <cellStyle name="Normal 10 3 3 3 3" xfId="23459" xr:uid="{BCC002FC-3C7A-4C21-9469-46A509E87E01}"/>
    <cellStyle name="Normal 10 3 3 4" xfId="2694" xr:uid="{6068E6DC-C09A-4F76-884F-F810EC3F740A}"/>
    <cellStyle name="Normal 10 3 3 4 2" xfId="10971" xr:uid="{D83DDB92-523B-44B3-963C-1B0367EAC24A}"/>
    <cellStyle name="Normal 10 3 3 4 2 2" xfId="27482" xr:uid="{F22FE0EC-8251-4BBC-ACDD-F59C95DDF2E7}"/>
    <cellStyle name="Normal 10 3 3 4 3" xfId="19445" xr:uid="{400970A9-B463-4C41-AA1A-F1FDE81BBA26}"/>
    <cellStyle name="Normal 10 3 3 5" xfId="8923" xr:uid="{B8C0A788-71B4-48A7-8B56-D914A03555A2}"/>
    <cellStyle name="Normal 10 3 3 5 2" xfId="25467" xr:uid="{E7D61A13-D81D-4D13-A240-82700FC189F4}"/>
    <cellStyle name="Normal 10 3 3 6" xfId="17424" xr:uid="{3656CFDF-C331-4918-93D7-3F0B5C2B6353}"/>
    <cellStyle name="Normal 10 3 4" xfId="1685" xr:uid="{95F143A3-1F85-48FB-AB9C-1F49322E3446}"/>
    <cellStyle name="Normal 10 3 4 2" xfId="5772" xr:uid="{0086AFA9-0D29-4282-BF7D-5F2BDAC92757}"/>
    <cellStyle name="Normal 10 3 4 2 2" xfId="14049" xr:uid="{D61E6265-3422-4C60-A31A-9802F5A6CE27}"/>
    <cellStyle name="Normal 10 3 4 2 2 2" xfId="30504" xr:uid="{906526AF-DECB-4737-943F-611E3B82222B}"/>
    <cellStyle name="Normal 10 3 4 2 3" xfId="22467" xr:uid="{8D56680D-9307-4720-8AFE-E94C62A74EFE}"/>
    <cellStyle name="Normal 10 3 4 3" xfId="7772" xr:uid="{1521F588-919D-4928-8D1E-2D91AE61259F}"/>
    <cellStyle name="Normal 10 3 4 3 2" xfId="16049" xr:uid="{50E8BDE8-6718-4ECD-818D-38551EB59FD2}"/>
    <cellStyle name="Normal 10 3 4 3 2 2" xfId="32504" xr:uid="{D34257A6-01CB-4CE7-81F9-A569382298D9}"/>
    <cellStyle name="Normal 10 3 4 3 3" xfId="24467" xr:uid="{9C038E23-81D9-4A07-A788-2E18A5FE6688}"/>
    <cellStyle name="Normal 10 3 4 4" xfId="3738" xr:uid="{31D8CC72-67EB-42E0-9AA2-6EA2F2E24FCC}"/>
    <cellStyle name="Normal 10 3 4 4 2" xfId="12015" xr:uid="{A732F94F-B137-47D2-80D2-74620A081234}"/>
    <cellStyle name="Normal 10 3 4 4 2 2" xfId="28500" xr:uid="{93F036B9-ED65-4F21-8065-E0FD3E957939}"/>
    <cellStyle name="Normal 10 3 4 4 3" xfId="20463" xr:uid="{1179FA00-0945-4145-B05E-97B540FCFED8}"/>
    <cellStyle name="Normal 10 3 4 5" xfId="9966" xr:uid="{E1895023-9D38-4F71-886E-2DCD6659D83F}"/>
    <cellStyle name="Normal 10 3 4 5 2" xfId="26485" xr:uid="{58D6834F-F120-4F91-A4E0-CB7816CB117D}"/>
    <cellStyle name="Normal 10 3 4 6" xfId="18447" xr:uid="{969BD393-1CE1-41B2-9B74-85230875CDC4}"/>
    <cellStyle name="Normal 10 3 5" xfId="4235" xr:uid="{D7B0C502-6464-43F7-A58C-6E15685BD0A1}"/>
    <cellStyle name="Normal 10 3 5 2" xfId="12512" xr:uid="{8ED4F392-852A-4A70-8A90-3D9E83D23F3F}"/>
    <cellStyle name="Normal 10 3 5 2 2" xfId="28997" xr:uid="{8029F842-A550-459E-BCB3-9E24CFFBBB13}"/>
    <cellStyle name="Normal 10 3 5 3" xfId="20960" xr:uid="{7498A066-1828-45A8-BFFD-050936A74068}"/>
    <cellStyle name="Normal 10 3 6" xfId="6266" xr:uid="{724BF0F9-E32D-434F-8072-0D4D97C08DDD}"/>
    <cellStyle name="Normal 10 3 6 2" xfId="14543" xr:uid="{331682D1-DFBB-4C36-8DC6-813DBA5D2B49}"/>
    <cellStyle name="Normal 10 3 6 2 2" xfId="30998" xr:uid="{04B85887-6A86-4193-AECA-A6350CE60AB1}"/>
    <cellStyle name="Normal 10 3 6 3" xfId="22961" xr:uid="{553DA2CF-F873-4FC9-AC54-0F2C63BF27D7}"/>
    <cellStyle name="Normal 10 3 7" xfId="2185" xr:uid="{CCDCFCCB-46A6-4712-8BDB-60ACAE67A358}"/>
    <cellStyle name="Normal 10 3 7 2" xfId="10462" xr:uid="{BC9026AB-12F4-436D-A724-67E5374A07A7}"/>
    <cellStyle name="Normal 10 3 7 2 2" xfId="26981" xr:uid="{C5F1C2F5-47CA-4D85-AB58-8A2DB16A7C8A}"/>
    <cellStyle name="Normal 10 3 7 3" xfId="18944" xr:uid="{FF69F708-AF0F-4060-9A62-FDBBE884FC03}"/>
    <cellStyle name="Normal 10 3 8" xfId="8417" xr:uid="{7444D105-CD76-4D26-8DC1-3E9A9E108FEC}"/>
    <cellStyle name="Normal 10 3 8 2" xfId="24966" xr:uid="{873FE442-68C8-4B63-BB81-06D780015856}"/>
    <cellStyle name="Normal 10 3 9" xfId="16914" xr:uid="{F022B509-A541-4FE9-9625-0CBD367B0324}"/>
    <cellStyle name="Normal 10 4" xfId="1544" xr:uid="{5A6E0095-500B-43AE-A468-BAC72163EB71}"/>
    <cellStyle name="Normal 10 4 2" xfId="5633" xr:uid="{28216B8A-F5E7-4FAA-9C4C-B000AF6FA5A1}"/>
    <cellStyle name="Normal 10 4 2 2" xfId="13910" xr:uid="{B9BED56A-3D74-44FA-B911-7137B7F4CBF1}"/>
    <cellStyle name="Normal 10 4 2 2 2" xfId="30387" xr:uid="{0B7BEBD5-D01B-4A5B-9E14-460DE08D97EC}"/>
    <cellStyle name="Normal 10 4 2 3" xfId="22350" xr:uid="{41B9DF98-4D02-474D-B156-AC125F81E0EC}"/>
    <cellStyle name="Normal 10 4 3" xfId="7655" xr:uid="{2AE6061E-821C-401B-8704-9122147CA419}"/>
    <cellStyle name="Normal 10 4 3 2" xfId="15932" xr:uid="{F892CA3D-D51B-4249-B53C-7E25087374EF}"/>
    <cellStyle name="Normal 10 4 3 2 2" xfId="32387" xr:uid="{6D386225-35CA-4D77-8EB8-CA308C59AB9B}"/>
    <cellStyle name="Normal 10 4 3 3" xfId="24350" xr:uid="{9105E68F-FEE0-4996-B7F1-B80FB71C9D42}"/>
    <cellStyle name="Normal 10 4 4" xfId="3599" xr:uid="{18651D14-99A2-48C4-B2A8-658B0E7A9A7E}"/>
    <cellStyle name="Normal 10 4 4 2" xfId="11876" xr:uid="{88F097EB-CDC0-4D24-AB66-4F5293F8D6E2}"/>
    <cellStyle name="Normal 10 4 4 2 2" xfId="28383" xr:uid="{62BC92DD-D0DF-4BC1-AEAF-F6DFAE121F42}"/>
    <cellStyle name="Normal 10 4 4 3" xfId="20346" xr:uid="{35CCFE56-33D0-4AE0-8582-C0CA1A7A9ADA}"/>
    <cellStyle name="Normal 10 4 5" xfId="9827" xr:uid="{5C6431C7-C709-4617-9D82-BBAD399A1A57}"/>
    <cellStyle name="Normal 10 4 5 2" xfId="26368" xr:uid="{855F8186-70D8-4153-B270-209F7C20417D}"/>
    <cellStyle name="Normal 10 4 6" xfId="18330" xr:uid="{A455DB32-CCAA-4B30-8986-44142E7ACC54}"/>
    <cellStyle name="Normal 10 5" xfId="1032" xr:uid="{8C0F2083-8FE5-45B9-955F-960E17ED8903}"/>
    <cellStyle name="Normal 10 5 2" xfId="5134" xr:uid="{6B8BDCC7-01DE-4F63-A71A-E9DDD97E02E7}"/>
    <cellStyle name="Normal 10 5 2 2" xfId="13411" xr:uid="{9223C319-147E-40CF-8354-9608721ECE05}"/>
    <cellStyle name="Normal 10 5 2 2 2" xfId="29891" xr:uid="{230C06A4-388A-4614-BF6D-CF86A8F366DC}"/>
    <cellStyle name="Normal 10 5 2 3" xfId="21854" xr:uid="{3D2F464E-8C1F-42B1-AED7-AD93AB1362C2}"/>
    <cellStyle name="Normal 10 5 3" xfId="7159" xr:uid="{656CD10E-1F8D-4233-9A2F-D4869668C493}"/>
    <cellStyle name="Normal 10 5 3 2" xfId="15436" xr:uid="{83F303A2-F209-4E17-A16E-FBB03E3E9E4E}"/>
    <cellStyle name="Normal 10 5 3 2 2" xfId="31891" xr:uid="{1D59344C-46DA-48E9-B5E9-0B5D63C5F4E6}"/>
    <cellStyle name="Normal 10 5 3 3" xfId="23854" xr:uid="{C5C5469D-505A-4635-BCB7-068DEEF16E6F}"/>
    <cellStyle name="Normal 10 5 4" xfId="3092" xr:uid="{BC75EAB6-959A-42E0-8789-D7FC0A12F576}"/>
    <cellStyle name="Normal 10 5 4 2" xfId="11369" xr:uid="{D826B85C-185A-45CF-BCC5-326B4FB797CF}"/>
    <cellStyle name="Normal 10 5 4 2 2" xfId="27879" xr:uid="{7807C612-9184-404E-999D-51282606D3A8}"/>
    <cellStyle name="Normal 10 5 4 3" xfId="19842" xr:uid="{D8D872E2-9FC2-4E68-B960-CFA0F5833C34}"/>
    <cellStyle name="Normal 10 5 5" xfId="9320" xr:uid="{64A8E8B1-1F77-4D82-A354-D34124179112}"/>
    <cellStyle name="Normal 10 5 5 2" xfId="25864" xr:uid="{D9B36F4B-8CBF-4170-90A7-A71A202A8689}"/>
    <cellStyle name="Normal 10 5 6" xfId="17823" xr:uid="{F71614FC-531F-40BD-96B2-71C43B23B029}"/>
    <cellStyle name="Normal 10 6" xfId="2081" xr:uid="{7D320FB8-961D-44A3-98C0-FAED8E6CF070}"/>
    <cellStyle name="Normal 10 6 2" xfId="6167" xr:uid="{E6B83753-9595-431A-8D25-39BA6E7617A3}"/>
    <cellStyle name="Normal 10 6 2 2" xfId="14444" xr:uid="{AF872AE8-01B7-4C98-BF11-0402C232011C}"/>
    <cellStyle name="Normal 10 6 2 2 2" xfId="30899" xr:uid="{52F2E29A-3024-4BFA-A18F-FCC7863F48A1}"/>
    <cellStyle name="Normal 10 6 2 3" xfId="22862" xr:uid="{5E261AE6-BF4C-4626-A2DB-C5F3359CDFD6}"/>
    <cellStyle name="Normal 10 6 3" xfId="8167" xr:uid="{39BAFEE5-9A4A-4825-A8DB-077E38BD1AAD}"/>
    <cellStyle name="Normal 10 6 3 2" xfId="16444" xr:uid="{1A0C689B-B0F2-4540-8AC7-34509D5DAF53}"/>
    <cellStyle name="Normal 10 6 3 2 2" xfId="32899" xr:uid="{566AE52B-7934-4457-B857-455AFFBA8627}"/>
    <cellStyle name="Normal 10 6 3 3" xfId="24862" xr:uid="{240834DA-DBEC-472C-AD83-B2058310AF94}"/>
    <cellStyle name="Normal 10 6 4" xfId="4134" xr:uid="{BEE9F74F-9B08-422A-8907-7400253E459B}"/>
    <cellStyle name="Normal 10 6 4 2" xfId="12411" xr:uid="{A881885B-20CE-4D26-AFB0-49B28028077B}"/>
    <cellStyle name="Normal 10 6 4 2 2" xfId="28896" xr:uid="{CC2EF3D0-429B-4609-8711-0E5D356F1FA2}"/>
    <cellStyle name="Normal 10 6 4 3" xfId="20859" xr:uid="{85555B9E-EF0F-4359-81FA-CFABC6E5EA58}"/>
    <cellStyle name="Normal 10 6 5" xfId="10362" xr:uid="{8A84E5A5-2B63-42B7-9ED6-74DA514A5D3C}"/>
    <cellStyle name="Normal 10 6 5 2" xfId="26881" xr:uid="{96506A02-D96C-40EE-AFE6-2375261380C3}"/>
    <cellStyle name="Normal 10 6 6" xfId="18843" xr:uid="{15BB3B88-86AA-4D37-BC1A-0D3C1050B9F6}"/>
    <cellStyle name="Normal 10 7" xfId="4633" xr:uid="{E3EFA3E6-1A80-49B6-A609-3A03BA6AD182}"/>
    <cellStyle name="Normal 10 7 2" xfId="12910" xr:uid="{6048D3F1-36E2-490F-B666-EC1A977B69A2}"/>
    <cellStyle name="Normal 10 7 2 2" xfId="29392" xr:uid="{410FD182-584A-4790-8769-142FB234503D}"/>
    <cellStyle name="Normal 10 7 3" xfId="21355" xr:uid="{2E196E2B-181A-4AD4-98D3-9D906355F4EB}"/>
    <cellStyle name="Normal 10 8" xfId="6661" xr:uid="{555F79C7-FA1A-482B-B937-9F4602AF74DA}"/>
    <cellStyle name="Normal 10 8 2" xfId="14938" xr:uid="{F74122D1-6420-4168-AEBA-7CA3BC8EF62C}"/>
    <cellStyle name="Normal 10 8 2 2" xfId="31393" xr:uid="{5F5BB97D-AC15-4D2C-913D-D37EF0F3E365}"/>
    <cellStyle name="Normal 10 8 3" xfId="23356" xr:uid="{B6A8197B-E645-4B88-8C0E-1F4FC962C6A1}"/>
    <cellStyle name="Normal 10 9" xfId="2586" xr:uid="{C05BF37C-C041-4D4E-A21E-0393E1EA588A}"/>
    <cellStyle name="Normal 10 9 2" xfId="10863" xr:uid="{86C32A57-1B20-48C8-BA48-28D6F1B36ABA}"/>
    <cellStyle name="Normal 10 9 2 2" xfId="27377" xr:uid="{DC82A035-2040-45D6-A414-950AB175127A}"/>
    <cellStyle name="Normal 10 9 3" xfId="19340" xr:uid="{723B48A7-D62E-4431-A46F-6F8726154350}"/>
    <cellStyle name="Normal 11" xfId="101" xr:uid="{3D504ECA-FC6D-445F-8338-F09E806978DE}"/>
    <cellStyle name="Normal 11 10" xfId="16969" xr:uid="{E4CCAB1C-BD12-47B6-B076-CEFED85302E1}"/>
    <cellStyle name="Normal 11 2" xfId="498" xr:uid="{673748F0-C99D-4F80-A8C3-9C62BCFD339F}"/>
    <cellStyle name="Normal 11 2 2" xfId="1545" xr:uid="{2E9892F8-4E75-43B5-BE30-05EFAD0BBC38}"/>
    <cellStyle name="Normal 11 2 2 2" xfId="5634" xr:uid="{4FBEA9E0-BC9C-4ADF-83EA-A3CC8A3C72C6}"/>
    <cellStyle name="Normal 11 2 2 2 2" xfId="13911" xr:uid="{3AD53DA5-7319-49F7-832C-6A5A2D50CE18}"/>
    <cellStyle name="Normal 11 2 2 2 2 2" xfId="30388" xr:uid="{BA7FFAF1-AB24-4BD0-8F43-8A16EB49DB81}"/>
    <cellStyle name="Normal 11 2 2 2 3" xfId="22351" xr:uid="{79D11AFA-F5C6-4FC0-8319-AA80AD34CA9E}"/>
    <cellStyle name="Normal 11 2 2 3" xfId="7656" xr:uid="{FDF30BEA-5EEF-4889-8BF3-CB618A15D732}"/>
    <cellStyle name="Normal 11 2 2 3 2" xfId="15933" xr:uid="{AF3E1799-59F6-4E53-83E4-29B979F063EF}"/>
    <cellStyle name="Normal 11 2 2 3 2 2" xfId="32388" xr:uid="{79882897-5777-4038-B686-60FBF426DACE}"/>
    <cellStyle name="Normal 11 2 2 3 3" xfId="24351" xr:uid="{EAB32F88-2AD0-4782-B16A-B2E053E17AB5}"/>
    <cellStyle name="Normal 11 2 2 4" xfId="3600" xr:uid="{7BB23FEB-A075-4833-9134-6F3058E3F4A4}"/>
    <cellStyle name="Normal 11 2 2 4 2" xfId="11877" xr:uid="{F6DFADB0-DAA0-4D33-A757-3D339C7825A8}"/>
    <cellStyle name="Normal 11 2 2 4 2 2" xfId="28384" xr:uid="{8D9BB8C0-92DE-4500-BB97-CF059FF22C36}"/>
    <cellStyle name="Normal 11 2 2 4 3" xfId="20347" xr:uid="{83972403-BABC-4D85-A0D8-C445CD97D300}"/>
    <cellStyle name="Normal 11 2 2 5" xfId="9828" xr:uid="{029B0222-F206-41F1-B271-7C3280E37386}"/>
    <cellStyle name="Normal 11 2 2 5 2" xfId="26369" xr:uid="{7F7F044C-B850-41EA-AED2-E171DB66732D}"/>
    <cellStyle name="Normal 11 2 2 6" xfId="18331" xr:uid="{0A0C7F5B-364E-484F-A316-06ED5CB0E64E}"/>
    <cellStyle name="Normal 11 2 3" xfId="1034" xr:uid="{288E2BB0-3723-481A-8F9F-BC4B9539560E}"/>
    <cellStyle name="Normal 11 2 3 2" xfId="5135" xr:uid="{F06A8C8D-43F3-488D-854D-B8D636A41F84}"/>
    <cellStyle name="Normal 11 2 3 2 2" xfId="13412" xr:uid="{6E1F1C04-A9CF-40D4-9EA0-828619CC034C}"/>
    <cellStyle name="Normal 11 2 3 2 2 2" xfId="29892" xr:uid="{40952EA7-3536-4AFA-9B65-89C051E16A82}"/>
    <cellStyle name="Normal 11 2 3 2 3" xfId="21855" xr:uid="{C0DC04F5-66ED-479D-ADC9-47BC553ED741}"/>
    <cellStyle name="Normal 11 2 3 3" xfId="7160" xr:uid="{4C0AB921-E083-4EEB-AD78-1C46D563811D}"/>
    <cellStyle name="Normal 11 2 3 3 2" xfId="15437" xr:uid="{6E7E77E6-CDB3-4CC3-BBD7-3664C5711E0B}"/>
    <cellStyle name="Normal 11 2 3 3 2 2" xfId="31892" xr:uid="{8BA932D3-74F8-4FAA-809F-9D9902976023}"/>
    <cellStyle name="Normal 11 2 3 3 3" xfId="23855" xr:uid="{60352BDB-93EB-4399-A984-E7E81491895E}"/>
    <cellStyle name="Normal 11 2 3 4" xfId="3093" xr:uid="{514837AC-FABF-49B6-9168-A847A8997A81}"/>
    <cellStyle name="Normal 11 2 3 4 2" xfId="11370" xr:uid="{8E652E24-028D-4831-98EE-61D8B9C7B19A}"/>
    <cellStyle name="Normal 11 2 3 4 2 2" xfId="27880" xr:uid="{1C2FE44A-A8E4-47D9-ADF4-D4C9A61FF1E0}"/>
    <cellStyle name="Normal 11 2 3 4 3" xfId="19843" xr:uid="{8A32C2BA-9784-4A99-A39F-78C52092F283}"/>
    <cellStyle name="Normal 11 2 3 5" xfId="9321" xr:uid="{6136C40F-4F26-4C7A-B089-5D6CA4779A91}"/>
    <cellStyle name="Normal 11 2 3 5 2" xfId="25865" xr:uid="{F9F665E8-84A7-42C5-994D-FABD7C96A8E8}"/>
    <cellStyle name="Normal 11 2 3 6" xfId="17824" xr:uid="{A1AAAC0E-0156-464F-9703-F938461C8669}"/>
    <cellStyle name="Normal 11 2 4" xfId="2082" xr:uid="{B64C6953-502B-4719-9FE4-242AF8E2030E}"/>
    <cellStyle name="Normal 11 2 4 2" xfId="6168" xr:uid="{7E2E669A-2A57-4081-AE00-B4DD30896AF3}"/>
    <cellStyle name="Normal 11 2 4 2 2" xfId="14445" xr:uid="{363EE0A0-FF5F-40F2-9F35-781E8825510A}"/>
    <cellStyle name="Normal 11 2 4 2 2 2" xfId="30900" xr:uid="{9D4E9C12-358A-4A9B-8911-0D0859E466C6}"/>
    <cellStyle name="Normal 11 2 4 2 3" xfId="22863" xr:uid="{C0661D17-488C-431D-8A20-C4EA1A7A43C1}"/>
    <cellStyle name="Normal 11 2 4 3" xfId="8168" xr:uid="{ABB65B97-D1C1-45AA-AD34-4514C96DCD5C}"/>
    <cellStyle name="Normal 11 2 4 3 2" xfId="16445" xr:uid="{5D6E59E7-16BD-4B25-8C61-8856925F6DC3}"/>
    <cellStyle name="Normal 11 2 4 3 2 2" xfId="32900" xr:uid="{C0C73DA9-D723-4595-B4E1-220BCB359DB7}"/>
    <cellStyle name="Normal 11 2 4 3 3" xfId="24863" xr:uid="{5B34A6C8-2DFE-4277-A1E0-C64335F9FDF7}"/>
    <cellStyle name="Normal 11 2 4 4" xfId="4135" xr:uid="{85729FC2-24D2-4A6A-89AE-ECEEC4021CFB}"/>
    <cellStyle name="Normal 11 2 4 4 2" xfId="12412" xr:uid="{AF55456E-690A-4617-844B-0CAAB5FED5D5}"/>
    <cellStyle name="Normal 11 2 4 4 2 2" xfId="28897" xr:uid="{3441A94E-1EF5-4B23-AE3C-4D0AAF2F0951}"/>
    <cellStyle name="Normal 11 2 4 4 3" xfId="20860" xr:uid="{4269769C-4C93-464F-988D-5C53CB61812C}"/>
    <cellStyle name="Normal 11 2 4 5" xfId="10363" xr:uid="{AE8D6D23-DEF0-4021-8B36-EC8F96ADFFCA}"/>
    <cellStyle name="Normal 11 2 4 5 2" xfId="26882" xr:uid="{3B8028AD-7E5F-47A1-9525-37CED6A3368D}"/>
    <cellStyle name="Normal 11 2 4 6" xfId="18844" xr:uid="{5C09DA0D-25E3-4C5A-9182-BAE84EA1379D}"/>
    <cellStyle name="Normal 11 2 5" xfId="4634" xr:uid="{C5BA41F1-448F-42B3-9674-2F0D81F47817}"/>
    <cellStyle name="Normal 11 2 5 2" xfId="12911" xr:uid="{C584911B-DDDE-4D7B-9AA2-8494FC4FFDA5}"/>
    <cellStyle name="Normal 11 2 5 2 2" xfId="29393" xr:uid="{06009185-BCFE-4D90-9418-4FA3B4F327DF}"/>
    <cellStyle name="Normal 11 2 5 3" xfId="21356" xr:uid="{36328F88-887A-42FA-803C-2BA9C19F7F4A}"/>
    <cellStyle name="Normal 11 2 6" xfId="6662" xr:uid="{3D668053-5BBF-40A3-B429-A6FF7F9ADE02}"/>
    <cellStyle name="Normal 11 2 6 2" xfId="14939" xr:uid="{18E0B60E-113C-46B4-BD61-C694384EEB4B}"/>
    <cellStyle name="Normal 11 2 6 2 2" xfId="31394" xr:uid="{D8F16F79-5EAB-4FD0-905A-5C2409A43EDD}"/>
    <cellStyle name="Normal 11 2 6 3" xfId="23357" xr:uid="{43B1EA72-93B3-4C6E-9387-B92AD8FA2BE3}"/>
    <cellStyle name="Normal 11 2 7" xfId="2587" xr:uid="{8C73523A-C3EA-4A0B-BAE4-58700BC6DF34}"/>
    <cellStyle name="Normal 11 2 7 2" xfId="10864" xr:uid="{B94AD9CA-C7F0-483F-9F90-D4C23C6C005D}"/>
    <cellStyle name="Normal 11 2 7 2 2" xfId="27378" xr:uid="{929E20E3-7954-424B-8BFC-DD8B11413AF0}"/>
    <cellStyle name="Normal 11 2 7 3" xfId="19341" xr:uid="{9ACC8A44-BD28-48F2-9CFA-7EC4ED5185D9}"/>
    <cellStyle name="Normal 11 2 8" xfId="8817" xr:uid="{3553AC1B-680E-465A-B728-C1AFEFE07485}"/>
    <cellStyle name="Normal 11 2 8 2" xfId="25363" xr:uid="{B250ABAC-6B38-4D62-A796-05AE4502F847}"/>
    <cellStyle name="Normal 11 2 9" xfId="17314" xr:uid="{4D40EDA1-DA61-4566-A83B-A9572974E80E}"/>
    <cellStyle name="Normal 11 3" xfId="1198" xr:uid="{1E0914C8-AC06-48E5-BEE7-DF952C6D5107}"/>
    <cellStyle name="Normal 11 3 2" xfId="5289" xr:uid="{51FC153F-E92E-422D-B51E-BF8540B5D19B}"/>
    <cellStyle name="Normal 11 3 2 2" xfId="13566" xr:uid="{EFC67FDB-69B0-4450-8CAD-53C6781FF808}"/>
    <cellStyle name="Normal 11 3 2 2 2" xfId="30046" xr:uid="{CF6D2939-BC4E-463A-BAFB-921BF82AFF78}"/>
    <cellStyle name="Normal 11 3 2 3" xfId="22009" xr:uid="{978DD7E0-ECFF-433F-83DA-15FCCF703B46}"/>
    <cellStyle name="Normal 11 3 3" xfId="7314" xr:uid="{DF443887-F743-4256-93B9-8E11B569D1C3}"/>
    <cellStyle name="Normal 11 3 3 2" xfId="15591" xr:uid="{D07B1E7D-D000-4988-B896-8C2A2C37C2F8}"/>
    <cellStyle name="Normal 11 3 3 2 2" xfId="32046" xr:uid="{7F456173-04ED-460C-8AD4-24CCDC0970D3}"/>
    <cellStyle name="Normal 11 3 3 3" xfId="24009" xr:uid="{ECF8DC45-DB78-4DDD-B653-8710ED2F581C}"/>
    <cellStyle name="Normal 11 3 4" xfId="3254" xr:uid="{074F91F9-F941-456B-8E1D-A40FCE7E58FC}"/>
    <cellStyle name="Normal 11 3 4 2" xfId="11531" xr:uid="{9727ABFF-16A8-4723-91B3-70323B7AAEE6}"/>
    <cellStyle name="Normal 11 3 4 2 2" xfId="28041" xr:uid="{AF0B3F3E-651B-427E-AE10-0F69E9DEF2C8}"/>
    <cellStyle name="Normal 11 3 4 3" xfId="20004" xr:uid="{C3145E2A-9F7D-4A4C-B350-502DFCDE448C}"/>
    <cellStyle name="Normal 11 3 5" xfId="9482" xr:uid="{2B566FA1-3BEB-4556-9DAE-0978FC5DBB53}"/>
    <cellStyle name="Normal 11 3 5 2" xfId="26026" xr:uid="{84FADE0B-752E-4A67-A2F1-D25E23CF8B4D}"/>
    <cellStyle name="Normal 11 3 6" xfId="17987" xr:uid="{37A0BE68-8DFB-4A8F-B3D7-A257FE3F679F}"/>
    <cellStyle name="Normal 11 4" xfId="688" xr:uid="{3D1355B1-1E72-4802-BDCE-AFB0BCEBCA46}"/>
    <cellStyle name="Normal 11 4 2" xfId="4793" xr:uid="{2F128DC8-F459-4CA6-8779-73B284B4782A}"/>
    <cellStyle name="Normal 11 4 2 2" xfId="13070" xr:uid="{55B69A68-6E53-4739-81B1-5D61CA5F21D4}"/>
    <cellStyle name="Normal 11 4 2 2 2" xfId="29550" xr:uid="{B8165061-65F8-497A-83E8-AEE4DCC87039}"/>
    <cellStyle name="Normal 11 4 2 3" xfId="21513" xr:uid="{4334690B-435C-47C7-B683-38C0C5D38C24}"/>
    <cellStyle name="Normal 11 4 3" xfId="6818" xr:uid="{DAC430C9-FA93-4844-8EE5-803A5BCFDF2A}"/>
    <cellStyle name="Normal 11 4 3 2" xfId="15095" xr:uid="{A0B14D56-B8C3-4706-AABA-C399A167D75B}"/>
    <cellStyle name="Normal 11 4 3 2 2" xfId="31550" xr:uid="{B347CBD9-115D-4140-BFAA-B3755C5B620E}"/>
    <cellStyle name="Normal 11 4 3 3" xfId="23513" xr:uid="{F9F70B5A-959B-4244-9407-D9ED6E034CB8}"/>
    <cellStyle name="Normal 11 4 4" xfId="2748" xr:uid="{CDAE6B2D-760E-4176-9CBB-D3B784357945}"/>
    <cellStyle name="Normal 11 4 4 2" xfId="11025" xr:uid="{9EC551F7-E6FE-4313-B762-7BE99493EE69}"/>
    <cellStyle name="Normal 11 4 4 2 2" xfId="27536" xr:uid="{3503DA54-3A06-42E2-853A-586D84397F95}"/>
    <cellStyle name="Normal 11 4 4 3" xfId="19499" xr:uid="{B5D7CEDD-B086-4981-9F38-1355C9F6C1A8}"/>
    <cellStyle name="Normal 11 4 5" xfId="8977" xr:uid="{BC4F1458-E991-4BF5-817F-7C3C96D5D810}"/>
    <cellStyle name="Normal 11 4 5 2" xfId="25521" xr:uid="{6DC6CFDC-3C1A-4B42-8514-2CA6F2666F8A}"/>
    <cellStyle name="Normal 11 4 6" xfId="17479" xr:uid="{5D864311-99B8-46A6-9521-B309FF8BB939}"/>
    <cellStyle name="Normal 11 5" xfId="1739" xr:uid="{FC3CC4A7-160C-40A8-A346-E3D6734D166F}"/>
    <cellStyle name="Normal 11 5 2" xfId="5826" xr:uid="{34682C6B-899D-4F16-939B-20CFC2A44E86}"/>
    <cellStyle name="Normal 11 5 2 2" xfId="14103" xr:uid="{8AEF9F8F-0E16-4C17-B076-9CDB26F96306}"/>
    <cellStyle name="Normal 11 5 2 2 2" xfId="30558" xr:uid="{BD00F210-7C3B-4F43-B755-C1652AC286FF}"/>
    <cellStyle name="Normal 11 5 2 3" xfId="22521" xr:uid="{805AFEED-7FD3-4F59-B67A-6DD879E0633E}"/>
    <cellStyle name="Normal 11 5 3" xfId="7826" xr:uid="{078D65BE-45CF-4912-9170-B1459BECAD83}"/>
    <cellStyle name="Normal 11 5 3 2" xfId="16103" xr:uid="{1A0E18B6-DAF6-46B5-BFD2-658EEDCE2BFC}"/>
    <cellStyle name="Normal 11 5 3 2 2" xfId="32558" xr:uid="{F794C003-0B87-4762-8321-2C3A7C571E5A}"/>
    <cellStyle name="Normal 11 5 3 3" xfId="24521" xr:uid="{F4EC55AF-AA5C-48D4-A113-0D2D4DEDDB92}"/>
    <cellStyle name="Normal 11 5 4" xfId="3792" xr:uid="{4D833A95-2DC4-480F-94E3-019C8766D9D8}"/>
    <cellStyle name="Normal 11 5 4 2" xfId="12069" xr:uid="{7318E84C-7BED-4888-A2D4-5ABA3A4DAE49}"/>
    <cellStyle name="Normal 11 5 4 2 2" xfId="28554" xr:uid="{E40C1EA1-339E-4398-A5A5-4F30FBD413EE}"/>
    <cellStyle name="Normal 11 5 4 3" xfId="20517" xr:uid="{991F6227-2B6D-40CF-A398-BEB4DB094FD4}"/>
    <cellStyle name="Normal 11 5 5" xfId="10020" xr:uid="{FB60524C-E978-4E31-B684-68E35174203D}"/>
    <cellStyle name="Normal 11 5 5 2" xfId="26539" xr:uid="{E3DA6F86-FA2A-4196-9622-B4FB1F76642B}"/>
    <cellStyle name="Normal 11 5 6" xfId="18501" xr:uid="{F49B87FC-F738-43D0-ACD4-15E976DAC275}"/>
    <cellStyle name="Normal 11 6" xfId="4289" xr:uid="{9B3F59C4-85BB-4271-9A6E-F1881CD33D45}"/>
    <cellStyle name="Normal 11 6 2" xfId="12566" xr:uid="{802E4816-A985-4669-A149-D0D37232576D}"/>
    <cellStyle name="Normal 11 6 2 2" xfId="29051" xr:uid="{8927824D-20C6-4992-B54C-01AB6CA05EF6}"/>
    <cellStyle name="Normal 11 6 3" xfId="21014" xr:uid="{7B5E2E77-10CF-4363-BBAB-C53968A85F40}"/>
    <cellStyle name="Normal 11 7" xfId="6320" xr:uid="{DDA98574-20E6-46B8-821F-510F9ECD7601}"/>
    <cellStyle name="Normal 11 7 2" xfId="14597" xr:uid="{1245C080-C9F5-47F5-BBF7-76A58640145C}"/>
    <cellStyle name="Normal 11 7 2 2" xfId="31052" xr:uid="{480CA0A0-A2FE-4CE4-88B5-5FBEB446FAF0}"/>
    <cellStyle name="Normal 11 7 3" xfId="23015" xr:uid="{8FC8B70B-3742-4F75-873F-CAA55D65753F}"/>
    <cellStyle name="Normal 11 8" xfId="2240" xr:uid="{CB3D0579-A97F-46E1-8A24-E3CE7599A14D}"/>
    <cellStyle name="Normal 11 8 2" xfId="10517" xr:uid="{7209F418-DA0A-4548-A6C3-8B9F2F014068}"/>
    <cellStyle name="Normal 11 8 2 2" xfId="27035" xr:uid="{5A3AD66A-4E15-4067-BB48-11A7C8E36624}"/>
    <cellStyle name="Normal 11 8 3" xfId="18998" xr:uid="{BEC8712B-3198-4E1C-9512-F2529A36CD98}"/>
    <cellStyle name="Normal 11 9" xfId="8471" xr:uid="{FE84A862-6BC3-4031-815F-EE65456CE9D9}"/>
    <cellStyle name="Normal 11 9 2" xfId="25020" xr:uid="{DC923A26-90DE-4E66-8589-8927A3F0434C}"/>
    <cellStyle name="Normal 12" xfId="499" xr:uid="{0AF16E30-566F-4BF3-8493-D7812D03A0A7}"/>
    <cellStyle name="Normal 12 10" xfId="17315" xr:uid="{07746858-7F26-4494-BBC4-831BC246D596}"/>
    <cellStyle name="Normal 12 2" xfId="500" xr:uid="{9BAEF227-86CC-47FD-9098-3FD3F578EA17}"/>
    <cellStyle name="Normal 12 2 2" xfId="1547" xr:uid="{8CA156F7-6267-4703-A2B1-FEDDE3ACC10D}"/>
    <cellStyle name="Normal 12 2 2 2" xfId="5636" xr:uid="{2D3D2E78-BF05-4F96-BE57-4148FBD1B5F2}"/>
    <cellStyle name="Normal 12 2 2 2 2" xfId="13913" xr:uid="{F3FE7166-32A4-413E-AE0F-FEDBEBCDEA14}"/>
    <cellStyle name="Normal 12 2 2 2 2 2" xfId="30390" xr:uid="{6F7CC69E-5082-4C1F-AFA2-7FE7E9EAEAA7}"/>
    <cellStyle name="Normal 12 2 2 2 3" xfId="22353" xr:uid="{F86DC87F-7615-4F7F-8034-60F7E4F2C5D7}"/>
    <cellStyle name="Normal 12 2 2 3" xfId="7658" xr:uid="{AE906131-D2E9-4ADC-AA7F-0979192551D6}"/>
    <cellStyle name="Normal 12 2 2 3 2" xfId="15935" xr:uid="{15D5C78A-E5F7-45F4-A2F0-A6D60FB0DCF9}"/>
    <cellStyle name="Normal 12 2 2 3 2 2" xfId="32390" xr:uid="{852275FA-1AED-4067-A4E1-A5B5EBCF1114}"/>
    <cellStyle name="Normal 12 2 2 3 3" xfId="24353" xr:uid="{0C31B06C-584A-41C2-828B-D34BEF131EF6}"/>
    <cellStyle name="Normal 12 2 2 4" xfId="3602" xr:uid="{DF57F8B2-B2C0-4EEB-8E1A-C3B6321225F0}"/>
    <cellStyle name="Normal 12 2 2 4 2" xfId="11879" xr:uid="{F6BF1D76-EB86-4207-BD0C-B0775257BB7D}"/>
    <cellStyle name="Normal 12 2 2 4 2 2" xfId="28386" xr:uid="{A405EA96-9C21-4697-9A66-A685AB047521}"/>
    <cellStyle name="Normal 12 2 2 4 3" xfId="20349" xr:uid="{EC8E493B-E0AE-424E-8A06-6E4E8875A12C}"/>
    <cellStyle name="Normal 12 2 2 5" xfId="9830" xr:uid="{169F11EF-23C9-4596-B6E7-A73293CD4DCC}"/>
    <cellStyle name="Normal 12 2 2 5 2" xfId="26371" xr:uid="{FB2F7ED9-03F6-4D53-9604-2EA8F78F9DE6}"/>
    <cellStyle name="Normal 12 2 2 6" xfId="18333" xr:uid="{B09AEDDC-9774-4063-917C-67391E82D3E0}"/>
    <cellStyle name="Normal 12 2 3" xfId="1036" xr:uid="{CAE7E2FA-A7C9-4E95-8452-9AC8F525C290}"/>
    <cellStyle name="Normal 12 2 3 2" xfId="5137" xr:uid="{AA41423D-4104-4FB8-AC07-0CE6AAECA743}"/>
    <cellStyle name="Normal 12 2 3 2 2" xfId="13414" xr:uid="{7A1E9F5B-F4EE-495E-99B9-1785FD2AD445}"/>
    <cellStyle name="Normal 12 2 3 2 2 2" xfId="29894" xr:uid="{FD27190D-DACB-44F2-B7DF-244CA5909CDD}"/>
    <cellStyle name="Normal 12 2 3 2 3" xfId="21857" xr:uid="{051D2F49-15C3-40CF-BC34-1BCB727ADA85}"/>
    <cellStyle name="Normal 12 2 3 3" xfId="7162" xr:uid="{86DA302D-3865-4EEA-844F-EA869F525EBA}"/>
    <cellStyle name="Normal 12 2 3 3 2" xfId="15439" xr:uid="{EA0C7EBA-B831-4F48-B5EC-A8A5B91C68FE}"/>
    <cellStyle name="Normal 12 2 3 3 2 2" xfId="31894" xr:uid="{410E2AA2-AB6C-4B4E-A53D-8B00A77A94D5}"/>
    <cellStyle name="Normal 12 2 3 3 3" xfId="23857" xr:uid="{51AB0C89-0A26-44AA-BCB2-25193E39136E}"/>
    <cellStyle name="Normal 12 2 3 4" xfId="3095" xr:uid="{B7BE495C-C000-4E05-8607-DB7A1FC9E082}"/>
    <cellStyle name="Normal 12 2 3 4 2" xfId="11372" xr:uid="{15C87CA3-17BB-42E7-AA06-3E760ED12C31}"/>
    <cellStyle name="Normal 12 2 3 4 2 2" xfId="27882" xr:uid="{A62D885D-9D10-4325-BBC2-0650DFD3AC59}"/>
    <cellStyle name="Normal 12 2 3 4 3" xfId="19845" xr:uid="{9C241839-8209-4764-AAE0-D1B3C45D441F}"/>
    <cellStyle name="Normal 12 2 3 5" xfId="9323" xr:uid="{4BFD6AFE-D47E-4010-A1E5-4AF9297E59BD}"/>
    <cellStyle name="Normal 12 2 3 5 2" xfId="25867" xr:uid="{A97DD96F-3DD6-4C2B-A7E0-2AD9902CD391}"/>
    <cellStyle name="Normal 12 2 3 6" xfId="17826" xr:uid="{6F51E2DB-B392-429C-8F3B-833FE115C25D}"/>
    <cellStyle name="Normal 12 2 4" xfId="2084" xr:uid="{50D91C4B-AFE1-48DD-A015-0E5B740180B8}"/>
    <cellStyle name="Normal 12 2 4 2" xfId="6170" xr:uid="{F03104E0-215C-4955-A868-65998408CF6A}"/>
    <cellStyle name="Normal 12 2 4 2 2" xfId="14447" xr:uid="{D3FF3688-E6FF-4F34-BE15-6B7137F2FA2E}"/>
    <cellStyle name="Normal 12 2 4 2 2 2" xfId="30902" xr:uid="{A090E3E2-8522-46F4-841F-D6387BFC89F2}"/>
    <cellStyle name="Normal 12 2 4 2 3" xfId="22865" xr:uid="{E1739269-37E5-46DE-B4E4-12D39146E9BB}"/>
    <cellStyle name="Normal 12 2 4 3" xfId="8170" xr:uid="{D3F41835-0115-4AF6-BAF1-21E8EC722C9F}"/>
    <cellStyle name="Normal 12 2 4 3 2" xfId="16447" xr:uid="{243503C4-0116-4DDB-9CF9-0A932B8247BF}"/>
    <cellStyle name="Normal 12 2 4 3 2 2" xfId="32902" xr:uid="{5E9BEF36-44FA-4C01-A280-903B9736BA4E}"/>
    <cellStyle name="Normal 12 2 4 3 3" xfId="24865" xr:uid="{F7524328-71FE-4B40-A94C-0B9F9629A443}"/>
    <cellStyle name="Normal 12 2 4 4" xfId="4137" xr:uid="{5C5FD1A7-F86B-4FD8-8C60-0586A3315E67}"/>
    <cellStyle name="Normal 12 2 4 4 2" xfId="12414" xr:uid="{9F14F291-0200-4B54-B280-E151339C944B}"/>
    <cellStyle name="Normal 12 2 4 4 2 2" xfId="28899" xr:uid="{A35E63E6-0B71-42D1-A998-D7CB744D35AC}"/>
    <cellStyle name="Normal 12 2 4 4 3" xfId="20862" xr:uid="{02D6A185-6634-4852-B297-BFA915EC4D77}"/>
    <cellStyle name="Normal 12 2 4 5" xfId="10365" xr:uid="{2C96D2E2-00FD-4A6E-936E-8AC5AA18FB9A}"/>
    <cellStyle name="Normal 12 2 4 5 2" xfId="26884" xr:uid="{7D453559-1318-4639-8F8C-74D250F3DB3D}"/>
    <cellStyle name="Normal 12 2 4 6" xfId="18846" xr:uid="{7F1AAD73-771F-4053-B1AD-D00DB6F31B17}"/>
    <cellStyle name="Normal 12 2 5" xfId="4636" xr:uid="{862CD2B6-1511-484B-BC16-C64A9DDD88B1}"/>
    <cellStyle name="Normal 12 2 5 2" xfId="12913" xr:uid="{87C5D832-A976-435B-8719-D074209566A4}"/>
    <cellStyle name="Normal 12 2 5 2 2" xfId="29395" xr:uid="{7154C542-9EFC-473C-A042-257CB9B110D6}"/>
    <cellStyle name="Normal 12 2 5 3" xfId="21358" xr:uid="{F456EF7B-E7EB-465B-81A7-6E04158FEEF3}"/>
    <cellStyle name="Normal 12 2 6" xfId="6664" xr:uid="{CE982FD6-7D75-4DB6-8D39-E22115ED9F7B}"/>
    <cellStyle name="Normal 12 2 6 2" xfId="14941" xr:uid="{28ED72D7-17BD-4FD3-A7E6-380A9F318CC0}"/>
    <cellStyle name="Normal 12 2 6 2 2" xfId="31396" xr:uid="{A5CB5666-CCDD-401C-9226-45C89DD9C134}"/>
    <cellStyle name="Normal 12 2 6 3" xfId="23359" xr:uid="{6B107FD9-7C35-4C76-B783-25F59058D063}"/>
    <cellStyle name="Normal 12 2 7" xfId="2589" xr:uid="{83104B4F-C193-4018-B842-0B6E0F21C696}"/>
    <cellStyle name="Normal 12 2 7 2" xfId="10866" xr:uid="{B7DF887F-70EF-44F7-A964-05BC532E382A}"/>
    <cellStyle name="Normal 12 2 7 2 2" xfId="27380" xr:uid="{A09811AF-08B3-4DCA-B522-5EBC8A5E5D29}"/>
    <cellStyle name="Normal 12 2 7 3" xfId="19343" xr:uid="{CCC4C711-28E5-4640-9B46-5880060FA743}"/>
    <cellStyle name="Normal 12 2 8" xfId="8819" xr:uid="{4914482F-81C8-46C1-9D12-0FB08D3E2CFF}"/>
    <cellStyle name="Normal 12 2 8 2" xfId="25365" xr:uid="{810103C9-F590-400C-91BF-8013B04773CF}"/>
    <cellStyle name="Normal 12 2 9" xfId="17316" xr:uid="{661E7255-B1A4-4831-9F2D-4F9495D44493}"/>
    <cellStyle name="Normal 12 3" xfId="1546" xr:uid="{150682B2-F075-4275-A4C5-EDF8C357CAB1}"/>
    <cellStyle name="Normal 12 3 2" xfId="5635" xr:uid="{AED61C3B-3C17-411E-8745-66C502641555}"/>
    <cellStyle name="Normal 12 3 2 2" xfId="13912" xr:uid="{521D70FC-BE8F-4C8F-8501-9343B5EF254C}"/>
    <cellStyle name="Normal 12 3 2 2 2" xfId="30389" xr:uid="{1EB8B63C-E77F-4746-B8BC-8E2C6E84AECC}"/>
    <cellStyle name="Normal 12 3 2 3" xfId="22352" xr:uid="{DC21FCFA-C23D-43B9-983A-42E5E3B6637B}"/>
    <cellStyle name="Normal 12 3 3" xfId="7657" xr:uid="{B4DFAE12-A471-417B-A945-2EC275391009}"/>
    <cellStyle name="Normal 12 3 3 2" xfId="15934" xr:uid="{3E1E5687-177E-4584-AF18-280121679FD8}"/>
    <cellStyle name="Normal 12 3 3 2 2" xfId="32389" xr:uid="{DF1F75D0-C4DE-475D-8D94-E85C1850F7C5}"/>
    <cellStyle name="Normal 12 3 3 3" xfId="24352" xr:uid="{2D1AF085-DE8B-4199-9FE8-F8FFA15EC8DD}"/>
    <cellStyle name="Normal 12 3 4" xfId="3601" xr:uid="{A69AF4D3-FE31-44F3-94E0-5A21AA5E5D94}"/>
    <cellStyle name="Normal 12 3 4 2" xfId="11878" xr:uid="{AEEC6F6E-FDD7-45A6-96B9-E86AB3886124}"/>
    <cellStyle name="Normal 12 3 4 2 2" xfId="28385" xr:uid="{68E292BD-3090-4625-B568-DE998C89ABBF}"/>
    <cellStyle name="Normal 12 3 4 3" xfId="20348" xr:uid="{D9A9988E-8A21-4E07-B818-C97DAB68DDF4}"/>
    <cellStyle name="Normal 12 3 5" xfId="9829" xr:uid="{E3BCA4A4-B3F0-4019-9031-70F2A807CABD}"/>
    <cellStyle name="Normal 12 3 5 2" xfId="26370" xr:uid="{F9628BF6-91FA-4933-8AA5-C8FAE642841C}"/>
    <cellStyle name="Normal 12 3 6" xfId="18332" xr:uid="{02DE1FEB-2F63-411D-B3CA-81E027FC0C94}"/>
    <cellStyle name="Normal 12 4" xfId="1035" xr:uid="{06E38D4A-EDC6-4447-ABE9-5C36B25C4C9B}"/>
    <cellStyle name="Normal 12 4 2" xfId="5136" xr:uid="{F47852CC-4E10-4D75-8807-0CA70E938178}"/>
    <cellStyle name="Normal 12 4 2 2" xfId="13413" xr:uid="{7449485B-3B98-4E77-9FE6-64B467E6A15D}"/>
    <cellStyle name="Normal 12 4 2 2 2" xfId="29893" xr:uid="{2A7AD1AD-FCCF-4AAE-92A0-44F4637277CA}"/>
    <cellStyle name="Normal 12 4 2 3" xfId="21856" xr:uid="{F78006C6-D43F-42AE-A463-E5EAEE7783A7}"/>
    <cellStyle name="Normal 12 4 3" xfId="7161" xr:uid="{21E02641-D16E-44CE-877A-52DF781B89B0}"/>
    <cellStyle name="Normal 12 4 3 2" xfId="15438" xr:uid="{0F9021B6-61A2-4B21-BF51-BF2F0CF2B7F9}"/>
    <cellStyle name="Normal 12 4 3 2 2" xfId="31893" xr:uid="{9B27F647-0D01-4BAF-BAD0-7FBB2255E347}"/>
    <cellStyle name="Normal 12 4 3 3" xfId="23856" xr:uid="{FF33ABE4-4E9B-47DF-BBCC-E044D96E855A}"/>
    <cellStyle name="Normal 12 4 4" xfId="3094" xr:uid="{90B8F880-071D-48B1-843D-5AC2CBC5B906}"/>
    <cellStyle name="Normal 12 4 4 2" xfId="11371" xr:uid="{4B002E35-AF03-4D81-AF6E-16574FB197F9}"/>
    <cellStyle name="Normal 12 4 4 2 2" xfId="27881" xr:uid="{1197B506-6035-4D13-97CA-0F8A4E44A705}"/>
    <cellStyle name="Normal 12 4 4 3" xfId="19844" xr:uid="{1F569A5A-C7E4-4F37-AF26-346BDFBF11B5}"/>
    <cellStyle name="Normal 12 4 5" xfId="9322" xr:uid="{3736FEB3-E907-42F2-9F50-3C18404A3601}"/>
    <cellStyle name="Normal 12 4 5 2" xfId="25866" xr:uid="{D1ED12C7-A1E6-49F9-A5EA-4528651079F6}"/>
    <cellStyle name="Normal 12 4 6" xfId="17825" xr:uid="{C110EC63-A624-436E-AF78-E29B23B3E076}"/>
    <cellStyle name="Normal 12 5" xfId="2083" xr:uid="{B687D07A-06F9-4CC1-96B6-302BAE22A2FB}"/>
    <cellStyle name="Normal 12 5 2" xfId="6169" xr:uid="{03D60D1B-6890-4C46-8EE8-91542982404C}"/>
    <cellStyle name="Normal 12 5 2 2" xfId="14446" xr:uid="{16FC5A62-3A20-42B1-9B1A-9475E20FF916}"/>
    <cellStyle name="Normal 12 5 2 2 2" xfId="30901" xr:uid="{A95C2938-D3DA-426F-BCDB-1E33047E0730}"/>
    <cellStyle name="Normal 12 5 2 3" xfId="22864" xr:uid="{C06FC03A-8CE1-45D2-A5D1-8E68AE24A85C}"/>
    <cellStyle name="Normal 12 5 3" xfId="8169" xr:uid="{620224E1-C5EF-4801-BB90-1F39D3B7D870}"/>
    <cellStyle name="Normal 12 5 3 2" xfId="16446" xr:uid="{8B51DB6F-C866-4730-96DD-7BDE38A25EC1}"/>
    <cellStyle name="Normal 12 5 3 2 2" xfId="32901" xr:uid="{DC5E4BFE-011D-4EB8-B791-7636B78671FB}"/>
    <cellStyle name="Normal 12 5 3 3" xfId="24864" xr:uid="{B8F477C8-BE41-4B71-9587-F6F8EBB79D4D}"/>
    <cellStyle name="Normal 12 5 4" xfId="4136" xr:uid="{7143CF29-8434-4092-BDC2-7A6AAC45CCA1}"/>
    <cellStyle name="Normal 12 5 4 2" xfId="12413" xr:uid="{75415C49-227E-460B-AE47-906BF97F0583}"/>
    <cellStyle name="Normal 12 5 4 2 2" xfId="28898" xr:uid="{77785AF4-1596-42B3-8C8B-7CD16D4C5945}"/>
    <cellStyle name="Normal 12 5 4 3" xfId="20861" xr:uid="{12692C7D-F3B0-42E6-92FE-553F75EE58D0}"/>
    <cellStyle name="Normal 12 5 5" xfId="10364" xr:uid="{2BE15846-03D2-4554-971E-ACD52FAA1898}"/>
    <cellStyle name="Normal 12 5 5 2" xfId="26883" xr:uid="{01B5E0DB-1C49-4C92-B943-FCB50552D1EE}"/>
    <cellStyle name="Normal 12 5 6" xfId="18845" xr:uid="{71B77903-A814-40FF-99B3-76DF6F3B609D}"/>
    <cellStyle name="Normal 12 6" xfId="4635" xr:uid="{41737FC3-3899-4F0C-884A-F970917657BD}"/>
    <cellStyle name="Normal 12 6 2" xfId="12912" xr:uid="{9C29CF30-7206-4015-BB8B-2A85E1EA8720}"/>
    <cellStyle name="Normal 12 6 2 2" xfId="29394" xr:uid="{6C919EA6-1D73-4667-8EAC-6311DFC7B936}"/>
    <cellStyle name="Normal 12 6 3" xfId="21357" xr:uid="{4C37C638-D634-4CCC-901A-EAEC17461CC3}"/>
    <cellStyle name="Normal 12 7" xfId="6663" xr:uid="{73F0461D-B642-4AD4-B13F-A40A819F9B28}"/>
    <cellStyle name="Normal 12 7 2" xfId="14940" xr:uid="{CC96D390-24C2-4BB4-AFED-F29CC8548A00}"/>
    <cellStyle name="Normal 12 7 2 2" xfId="31395" xr:uid="{FD3085A5-CC6E-458A-B8A0-F8AC74C9FB96}"/>
    <cellStyle name="Normal 12 7 3" xfId="23358" xr:uid="{094E0C98-DB38-470E-9EBB-896730CFE62E}"/>
    <cellStyle name="Normal 12 8" xfId="2588" xr:uid="{8929F6CB-FD8D-41E8-A594-75C17EFDBDD4}"/>
    <cellStyle name="Normal 12 8 2" xfId="10865" xr:uid="{E89FA41E-62CA-4CD5-8192-0D5D03976DBA}"/>
    <cellStyle name="Normal 12 8 2 2" xfId="27379" xr:uid="{C4769C67-BECF-4112-B4CF-5D2CFD7FF49C}"/>
    <cellStyle name="Normal 12 8 3" xfId="19342" xr:uid="{D13AEB1E-37A5-4D72-B3F4-D2A1A1F46126}"/>
    <cellStyle name="Normal 12 9" xfId="8818" xr:uid="{29C5E31E-0201-4856-B317-A1C94666ED19}"/>
    <cellStyle name="Normal 12 9 2" xfId="25364" xr:uid="{98908BC0-9CAA-405E-805C-1DA0FE90046B}"/>
    <cellStyle name="Normal 13" xfId="501" xr:uid="{EAB8133D-CA7A-4AEA-B3B1-FC5D520AF35D}"/>
    <cellStyle name="Normal 13 10" xfId="17317" xr:uid="{DB8174B6-BA7E-4B37-BE3B-96D8B271E3F8}"/>
    <cellStyle name="Normal 13 2" xfId="174" xr:uid="{BCA7D01F-A982-4C76-9FBE-2F777DA20568}"/>
    <cellStyle name="Normal 13 2 2" xfId="1268" xr:uid="{FFA67AF0-FB11-43B8-AE32-B50864EFE10F}"/>
    <cellStyle name="Normal 13 2 2 2" xfId="5359" xr:uid="{81BD57C6-1C92-40F3-8168-545431A31F73}"/>
    <cellStyle name="Normal 13 2 2 2 2" xfId="13636" xr:uid="{3DDF89A2-FA6A-44B1-86A1-F7EE95AEFD8D}"/>
    <cellStyle name="Normal 13 2 2 2 2 2" xfId="30116" xr:uid="{6E0D4FBC-37AE-469A-96D1-1A2492F263F2}"/>
    <cellStyle name="Normal 13 2 2 2 3" xfId="22079" xr:uid="{DC21E4E0-7128-4AFD-982F-3554163520AC}"/>
    <cellStyle name="Normal 13 2 2 3" xfId="7384" xr:uid="{FE6C3764-6521-49AB-8CEE-5E5C2EE96638}"/>
    <cellStyle name="Normal 13 2 2 3 2" xfId="15661" xr:uid="{95831578-8103-4E8D-BD8A-63029117449A}"/>
    <cellStyle name="Normal 13 2 2 3 2 2" xfId="32116" xr:uid="{91CF72EA-E611-4A8F-8E0B-C7B923039A27}"/>
    <cellStyle name="Normal 13 2 2 3 3" xfId="24079" xr:uid="{EC518F74-DAC0-4133-A39F-ADAA990EA191}"/>
    <cellStyle name="Normal 13 2 2 4" xfId="3324" xr:uid="{379A6BFD-C1EA-43F1-815D-C6D214678716}"/>
    <cellStyle name="Normal 13 2 2 4 2" xfId="11601" xr:uid="{E148683D-99EA-4853-A69A-43F6B1ABB426}"/>
    <cellStyle name="Normal 13 2 2 4 2 2" xfId="28111" xr:uid="{F7433A82-3BCF-4AF7-8C60-35B918CD6ABE}"/>
    <cellStyle name="Normal 13 2 2 4 3" xfId="20074" xr:uid="{1DC89B9C-5F67-4F56-9B44-FB59F1D5EA9E}"/>
    <cellStyle name="Normal 13 2 2 5" xfId="9552" xr:uid="{EE72321F-D469-42AD-B905-CF5AFDD8FCA1}"/>
    <cellStyle name="Normal 13 2 2 5 2" xfId="26096" xr:uid="{F3285BE8-3311-4D1A-8251-F7B6A672DABE}"/>
    <cellStyle name="Normal 13 2 2 6" xfId="18057" xr:uid="{E3EE0225-3671-449E-8856-86D7AEFE3F11}"/>
    <cellStyle name="Normal 13 2 3" xfId="759" xr:uid="{3DD3AD86-4B8E-4901-B74C-F7F31F58D603}"/>
    <cellStyle name="Normal 13 2 3 2" xfId="4863" xr:uid="{E0AA15D0-96A2-4824-803C-377AE79BCE02}"/>
    <cellStyle name="Normal 13 2 3 2 2" xfId="13140" xr:uid="{7F63FD1B-42EA-40D2-913B-ED10C559A64F}"/>
    <cellStyle name="Normal 13 2 3 2 2 2" xfId="29620" xr:uid="{BE64603E-6726-4924-A354-F43B3D49481F}"/>
    <cellStyle name="Normal 13 2 3 2 3" xfId="21583" xr:uid="{CDEA5544-ACF2-4AE2-89F4-1B9181C67D32}"/>
    <cellStyle name="Normal 13 2 3 3" xfId="6888" xr:uid="{AFD1AC29-CE1D-4B9B-83E2-BD62132FA026}"/>
    <cellStyle name="Normal 13 2 3 3 2" xfId="15165" xr:uid="{FA22902C-5BF6-46AE-B293-DF714788FE9B}"/>
    <cellStyle name="Normal 13 2 3 3 2 2" xfId="31620" xr:uid="{830FADE4-3A44-410F-B9E9-58A47F9830C8}"/>
    <cellStyle name="Normal 13 2 3 3 3" xfId="23583" xr:uid="{E571F8E3-4C4F-4B98-84BE-D1C584931D27}"/>
    <cellStyle name="Normal 13 2 3 4" xfId="2819" xr:uid="{0B517768-34AC-40CA-BA8C-91CD12803D22}"/>
    <cellStyle name="Normal 13 2 3 4 2" xfId="11096" xr:uid="{2A07453B-F22C-4D96-A8B8-2EA9D15F82DC}"/>
    <cellStyle name="Normal 13 2 3 4 2 2" xfId="27607" xr:uid="{B9A80755-90CD-4303-98F7-DECCDA8BCBCF}"/>
    <cellStyle name="Normal 13 2 3 4 3" xfId="19570" xr:uid="{1B5A5B39-27EA-4C4F-AAEA-7A9636D89DD8}"/>
    <cellStyle name="Normal 13 2 3 5" xfId="9048" xr:uid="{D18518A1-2340-4038-9044-DBCDDB4E6E91}"/>
    <cellStyle name="Normal 13 2 3 5 2" xfId="25592" xr:uid="{FC0E3931-BDD3-4587-97E0-3B4D18BF0DAF}"/>
    <cellStyle name="Normal 13 2 3 6" xfId="17550" xr:uid="{DD95AE26-664E-49A1-B052-C8CBC728143F}"/>
    <cellStyle name="Normal 13 2 4" xfId="1809" xr:uid="{D56FB11E-C33E-471C-A27C-C4265F9F3B2C}"/>
    <cellStyle name="Normal 13 2 4 2" xfId="5896" xr:uid="{5B5DC23A-0E02-49C7-AC19-26A0FAC5D394}"/>
    <cellStyle name="Normal 13 2 4 2 2" xfId="14173" xr:uid="{B710C0A1-78F0-4D21-8A48-DCFBAB061AA4}"/>
    <cellStyle name="Normal 13 2 4 2 2 2" xfId="30628" xr:uid="{2A08577F-74EF-4516-B8D4-09658C9564D1}"/>
    <cellStyle name="Normal 13 2 4 2 3" xfId="22591" xr:uid="{C4C07630-3C23-440A-8B92-90C026F6E1D4}"/>
    <cellStyle name="Normal 13 2 4 3" xfId="7896" xr:uid="{0658A645-1713-48FE-8680-E20C62A609A9}"/>
    <cellStyle name="Normal 13 2 4 3 2" xfId="16173" xr:uid="{C356A583-5F7D-4C47-B893-646502932BC3}"/>
    <cellStyle name="Normal 13 2 4 3 2 2" xfId="32628" xr:uid="{78CB463C-CBCB-4FA2-AD2F-EED091A42D39}"/>
    <cellStyle name="Normal 13 2 4 3 3" xfId="24591" xr:uid="{0DDFACB2-876F-464D-842A-CD14E49C9F1E}"/>
    <cellStyle name="Normal 13 2 4 4" xfId="3862" xr:uid="{ABF51C1A-2078-4D59-BFB9-104AA64CAEA3}"/>
    <cellStyle name="Normal 13 2 4 4 2" xfId="12139" xr:uid="{28704F3F-DBC0-4FC8-9CFE-C6E97ACFC103}"/>
    <cellStyle name="Normal 13 2 4 4 2 2" xfId="28624" xr:uid="{F66B9E54-92FF-4CAB-AE5F-B4D4D5BC06C9}"/>
    <cellStyle name="Normal 13 2 4 4 3" xfId="20587" xr:uid="{D4E541B5-1FC0-46F5-9ED5-891EEF871DB0}"/>
    <cellStyle name="Normal 13 2 4 5" xfId="10090" xr:uid="{B729C874-7BAA-4AC3-83E4-B0936402A307}"/>
    <cellStyle name="Normal 13 2 4 5 2" xfId="26609" xr:uid="{71C8E00F-09AB-4C2A-9F77-85D183D4B245}"/>
    <cellStyle name="Normal 13 2 4 6" xfId="18571" xr:uid="{02D26576-0E0D-4C61-B409-D92936FF66C8}"/>
    <cellStyle name="Normal 13 2 5" xfId="4359" xr:uid="{06EFFDAE-5DC7-4F77-96F2-69E3A4E2A02A}"/>
    <cellStyle name="Normal 13 2 5 2" xfId="12636" xr:uid="{89029306-8078-4B6F-B38B-2CC334C9803F}"/>
    <cellStyle name="Normal 13 2 5 2 2" xfId="29121" xr:uid="{D33919C8-900E-4194-9638-DF3635043DCF}"/>
    <cellStyle name="Normal 13 2 5 3" xfId="21084" xr:uid="{620F416F-ABA5-4263-8B11-00585A9C1FA6}"/>
    <cellStyle name="Normal 13 2 6" xfId="6390" xr:uid="{1135FDFD-4453-47C7-9684-9A4B77ACD03F}"/>
    <cellStyle name="Normal 13 2 6 2" xfId="14667" xr:uid="{35FF9FF5-7C57-4ABF-BDB5-5B236E214A0E}"/>
    <cellStyle name="Normal 13 2 6 2 2" xfId="31122" xr:uid="{FAC02CE1-2887-4896-903C-FBB57DE74506}"/>
    <cellStyle name="Normal 13 2 6 3" xfId="23085" xr:uid="{CB992113-6FA7-4844-A0D7-CEE70C1E9AB1}"/>
    <cellStyle name="Normal 13 2 7" xfId="2310" xr:uid="{6725FFDD-A4A8-43D4-BC1B-031903EC9D3A}"/>
    <cellStyle name="Normal 13 2 7 2" xfId="10587" xr:uid="{967DDF42-030A-4CFE-AE2F-EEAB08765D60}"/>
    <cellStyle name="Normal 13 2 7 2 2" xfId="27105" xr:uid="{CAAD0ADE-671B-4BBA-BC91-BB42AF354698}"/>
    <cellStyle name="Normal 13 2 7 3" xfId="19068" xr:uid="{095C2C71-FE7D-4816-9FA0-5DDA9242B63D}"/>
    <cellStyle name="Normal 13 2 8" xfId="8541" xr:uid="{0F538BE5-FB7F-4877-9707-0E965904B4E2}"/>
    <cellStyle name="Normal 13 2 8 2" xfId="25090" xr:uid="{19A29CEB-C044-42CB-9E84-38C93CC508E5}"/>
    <cellStyle name="Normal 13 2 9" xfId="17040" xr:uid="{B3D789BA-FDE1-4266-B491-077E154A302B}"/>
    <cellStyle name="Normal 13 3" xfId="1548" xr:uid="{24ECE168-48F0-4315-AB08-E352CDF32036}"/>
    <cellStyle name="Normal 13 3 2" xfId="5637" xr:uid="{E75D592D-9343-423F-833F-836AB3E42D36}"/>
    <cellStyle name="Normal 13 3 2 2" xfId="13914" xr:uid="{36940EB7-DDBB-47C2-88B0-81C8DEF6262E}"/>
    <cellStyle name="Normal 13 3 2 2 2" xfId="30391" xr:uid="{0740BE31-1831-420E-BCBF-832E3ED15EAC}"/>
    <cellStyle name="Normal 13 3 2 3" xfId="22354" xr:uid="{BE29D690-0726-45AC-AB31-2CA4533C5E8C}"/>
    <cellStyle name="Normal 13 3 3" xfId="7659" xr:uid="{FB81AD46-6767-4379-9FF5-26F3C3FCAFF0}"/>
    <cellStyle name="Normal 13 3 3 2" xfId="15936" xr:uid="{9C415A92-2E47-410F-98E3-35B5C7C4AFD3}"/>
    <cellStyle name="Normal 13 3 3 2 2" xfId="32391" xr:uid="{1B6D7BC4-21A9-4325-87C3-5A9CE396A33C}"/>
    <cellStyle name="Normal 13 3 3 3" xfId="24354" xr:uid="{97205BF4-7C3B-4DCA-BBDA-E8D0DAF01DFE}"/>
    <cellStyle name="Normal 13 3 4" xfId="3603" xr:uid="{4E366469-C3FE-4B5B-9406-0EE750279A65}"/>
    <cellStyle name="Normal 13 3 4 2" xfId="11880" xr:uid="{E4E22652-B66D-41D4-9EE5-07381D4DC4D7}"/>
    <cellStyle name="Normal 13 3 4 2 2" xfId="28387" xr:uid="{31BCAA83-0CED-423D-BF81-6892B09BA8D9}"/>
    <cellStyle name="Normal 13 3 4 3" xfId="20350" xr:uid="{7D6E5770-71C5-4726-9DAF-2E3A17C3A41A}"/>
    <cellStyle name="Normal 13 3 5" xfId="9831" xr:uid="{AB7C03F4-638C-4E02-AAA4-73E69AA3103F}"/>
    <cellStyle name="Normal 13 3 5 2" xfId="26372" xr:uid="{80D41255-1ED8-4816-9556-D768340013A2}"/>
    <cellStyle name="Normal 13 3 6" xfId="18334" xr:uid="{29995D5C-D688-4774-BB2C-6E6DCEA3CA6E}"/>
    <cellStyle name="Normal 13 4" xfId="1037" xr:uid="{EE7D33D6-284B-499F-B577-1A1E2A1FBB61}"/>
    <cellStyle name="Normal 13 4 2" xfId="5138" xr:uid="{F8E49286-45E2-4AE6-9C72-2D1EB937CF3B}"/>
    <cellStyle name="Normal 13 4 2 2" xfId="13415" xr:uid="{3D539854-EE8B-4D9D-923B-E698A8A12B86}"/>
    <cellStyle name="Normal 13 4 2 2 2" xfId="29895" xr:uid="{DFBC554A-7B66-42C2-A3CB-F3E4E08789AB}"/>
    <cellStyle name="Normal 13 4 2 3" xfId="21858" xr:uid="{CCAF1A48-E4AA-4547-9DCC-420095F80A9A}"/>
    <cellStyle name="Normal 13 4 3" xfId="7163" xr:uid="{513D4F6D-AD1F-4F83-8CB5-62BDD62BB199}"/>
    <cellStyle name="Normal 13 4 3 2" xfId="15440" xr:uid="{ED196C7C-8362-4264-B072-C2698B40B274}"/>
    <cellStyle name="Normal 13 4 3 2 2" xfId="31895" xr:uid="{178BFF9A-0793-4F98-8E47-C71A4C0EECE6}"/>
    <cellStyle name="Normal 13 4 3 3" xfId="23858" xr:uid="{C58E91A2-B105-4784-BDA0-D234493850EA}"/>
    <cellStyle name="Normal 13 4 4" xfId="3096" xr:uid="{A9D03C6A-BD7A-4EA5-B780-C92A3373F880}"/>
    <cellStyle name="Normal 13 4 4 2" xfId="11373" xr:uid="{604B146C-7AEB-492C-B21A-183D417489A6}"/>
    <cellStyle name="Normal 13 4 4 2 2" xfId="27883" xr:uid="{66B1AEF9-F113-44F4-8133-E796B5653360}"/>
    <cellStyle name="Normal 13 4 4 3" xfId="19846" xr:uid="{F55538C2-71D6-421F-B0A2-E6454B18B67D}"/>
    <cellStyle name="Normal 13 4 5" xfId="9324" xr:uid="{68D50427-1D5A-417C-81A1-45561B12CDAA}"/>
    <cellStyle name="Normal 13 4 5 2" xfId="25868" xr:uid="{BA4C19FC-669A-49D1-8F5B-AF8739F643FA}"/>
    <cellStyle name="Normal 13 4 6" xfId="17827" xr:uid="{52EB5C19-6302-4F23-81F2-600E268120EA}"/>
    <cellStyle name="Normal 13 5" xfId="2085" xr:uid="{DB3160AD-EE7C-4449-BB53-73CC8B130710}"/>
    <cellStyle name="Normal 13 5 2" xfId="6171" xr:uid="{33A31FC5-FF6D-462D-A441-97B44479D172}"/>
    <cellStyle name="Normal 13 5 2 2" xfId="14448" xr:uid="{6A6891EB-14F4-462D-B047-6147B58077DC}"/>
    <cellStyle name="Normal 13 5 2 2 2" xfId="30903" xr:uid="{2432C3BA-F882-48EC-B09F-A553218A17AB}"/>
    <cellStyle name="Normal 13 5 2 3" xfId="22866" xr:uid="{0A842AE9-2F9E-4C1E-AE92-9AEAE93134E4}"/>
    <cellStyle name="Normal 13 5 3" xfId="8171" xr:uid="{82487486-580E-48B2-B5EC-724377422F09}"/>
    <cellStyle name="Normal 13 5 3 2" xfId="16448" xr:uid="{EE4DD2F8-494F-45D1-A771-E77E8EA04ECD}"/>
    <cellStyle name="Normal 13 5 3 2 2" xfId="32903" xr:uid="{ADDD4A52-5179-4591-AC13-6B29D97A5C63}"/>
    <cellStyle name="Normal 13 5 3 3" xfId="24866" xr:uid="{125CFD47-6E8F-4E1E-8016-5757645043C8}"/>
    <cellStyle name="Normal 13 5 4" xfId="4138" xr:uid="{E420DEDC-0F89-4465-937F-7AC024CC273D}"/>
    <cellStyle name="Normal 13 5 4 2" xfId="12415" xr:uid="{FCABAA66-2483-4C00-A3F0-5730D4824DDA}"/>
    <cellStyle name="Normal 13 5 4 2 2" xfId="28900" xr:uid="{D6ECDBAE-05B5-4161-B0A6-E80A1A580F54}"/>
    <cellStyle name="Normal 13 5 4 3" xfId="20863" xr:uid="{1AA8BD38-F0DD-4415-8CCE-BC1211D88DC8}"/>
    <cellStyle name="Normal 13 5 5" xfId="10366" xr:uid="{B11A817F-9BF5-45C7-914A-82F574685C55}"/>
    <cellStyle name="Normal 13 5 5 2" xfId="26885" xr:uid="{5DDF1FF9-F69D-4D65-B006-27427FA2B134}"/>
    <cellStyle name="Normal 13 5 6" xfId="18847" xr:uid="{DF65040E-1A8B-4E4E-8627-6F324A93A7D6}"/>
    <cellStyle name="Normal 13 6" xfId="4637" xr:uid="{3F862930-CD32-4737-B2A6-DBD3C964C560}"/>
    <cellStyle name="Normal 13 6 2" xfId="12914" xr:uid="{B45C758C-63CE-4F4D-988F-76A85A8C4CAC}"/>
    <cellStyle name="Normal 13 6 2 2" xfId="29396" xr:uid="{B5FD8451-E699-40B3-BBAC-0E2A5185C6FA}"/>
    <cellStyle name="Normal 13 6 3" xfId="21359" xr:uid="{8998F791-1CEB-422D-92EE-A73F101D7DD9}"/>
    <cellStyle name="Normal 13 7" xfId="6665" xr:uid="{3FBC4913-D62B-47D8-8102-A0CB4B5499A2}"/>
    <cellStyle name="Normal 13 7 2" xfId="14942" xr:uid="{6BE3AD18-E177-42E9-9E44-DB29A95EC9AE}"/>
    <cellStyle name="Normal 13 7 2 2" xfId="31397" xr:uid="{D15790F9-729D-4BE5-A943-F988D3A7EFEE}"/>
    <cellStyle name="Normal 13 7 3" xfId="23360" xr:uid="{F6C35005-1634-40A8-8CC0-51833DE90768}"/>
    <cellStyle name="Normal 13 8" xfId="2590" xr:uid="{BE984646-3E96-4C12-9FFB-326200342AF6}"/>
    <cellStyle name="Normal 13 8 2" xfId="10867" xr:uid="{A974A778-01A0-4290-8C2E-1C7F12AE2676}"/>
    <cellStyle name="Normal 13 8 2 2" xfId="27381" xr:uid="{79A165D5-D2EF-49AE-9D78-FE92A383BC4E}"/>
    <cellStyle name="Normal 13 8 3" xfId="19344" xr:uid="{1093F793-8E10-4872-870B-DFCF9532EEA9}"/>
    <cellStyle name="Normal 13 9" xfId="8820" xr:uid="{6207320D-DF79-4A1D-965E-33A0156ADBD1}"/>
    <cellStyle name="Normal 13 9 2" xfId="25366" xr:uid="{A7DA4F76-6320-4ADB-93C8-FB193E8C31DD}"/>
    <cellStyle name="Normal 14" xfId="33" xr:uid="{2D740B6C-7DEB-4759-BB8D-F3AEF56469CD}"/>
    <cellStyle name="Normal 14 10" xfId="16909" xr:uid="{019F152B-AB6A-4B73-BC43-80400193CD60}"/>
    <cellStyle name="Normal 14 2" xfId="451" xr:uid="{8C2181E6-A589-4678-8A2C-D41F0B5E4AE9}"/>
    <cellStyle name="Normal 14 2 2" xfId="1518" xr:uid="{14C7DBBF-4D93-4457-8A5B-B2F2507A788D}"/>
    <cellStyle name="Normal 14 2 2 2" xfId="5608" xr:uid="{D526F4D9-B02D-41C0-9E47-44A0223ABA3A}"/>
    <cellStyle name="Normal 14 2 2 2 2" xfId="13885" xr:uid="{36C184AE-D45E-4322-9DD5-5256470D59FB}"/>
    <cellStyle name="Normal 14 2 2 2 2 2" xfId="30364" xr:uid="{0160987A-B1D3-402D-9F84-DDAF80A3A60E}"/>
    <cellStyle name="Normal 14 2 2 2 3" xfId="22327" xr:uid="{A8FB51AE-583B-4F64-AB96-5D999B06A3DC}"/>
    <cellStyle name="Normal 14 2 2 3" xfId="7632" xr:uid="{B2050406-8A5A-466B-8FE1-EE54A18C7548}"/>
    <cellStyle name="Normal 14 2 2 3 2" xfId="15909" xr:uid="{E6C09FD0-B708-41F0-B063-F4E3BECB2E0D}"/>
    <cellStyle name="Normal 14 2 2 3 2 2" xfId="32364" xr:uid="{7EAE7129-F6FC-4804-889E-9A082615B307}"/>
    <cellStyle name="Normal 14 2 2 3 3" xfId="24327" xr:uid="{5E4794A9-230C-4EBA-BD35-3C09E04C21AF}"/>
    <cellStyle name="Normal 14 2 2 4" xfId="3574" xr:uid="{19B4189C-06ED-4444-9C02-486CE9FE4C71}"/>
    <cellStyle name="Normal 14 2 2 4 2" xfId="11851" xr:uid="{BBB267F7-CEA5-4066-BC5F-6DED592EEF2B}"/>
    <cellStyle name="Normal 14 2 2 4 2 2" xfId="28360" xr:uid="{378C019C-5542-4CA5-A5F0-215213F91384}"/>
    <cellStyle name="Normal 14 2 2 4 3" xfId="20323" xr:uid="{50CA1BE0-80FB-4D89-810C-DA9377DDAB0E}"/>
    <cellStyle name="Normal 14 2 2 5" xfId="9802" xr:uid="{B0C78FD5-38E2-4377-804D-E4FCF57D969C}"/>
    <cellStyle name="Normal 14 2 2 5 2" xfId="26345" xr:uid="{1F71A1FA-A574-480A-9463-8D5985B03966}"/>
    <cellStyle name="Normal 14 2 2 6" xfId="18306" xr:uid="{59094CAE-A16B-4126-BF51-BE601052CF91}"/>
    <cellStyle name="Normal 14 2 3" xfId="1008" xr:uid="{DC9B21E4-A6A8-4C94-AF04-5FAEC1AE3695}"/>
    <cellStyle name="Normal 14 2 3 2" xfId="5111" xr:uid="{D578BE33-130A-4208-8BF4-40BB5833C32D}"/>
    <cellStyle name="Normal 14 2 3 2 2" xfId="13388" xr:uid="{EEC4A594-D3DC-45DC-B231-087BF93E88C6}"/>
    <cellStyle name="Normal 14 2 3 2 2 2" xfId="29868" xr:uid="{29A9A2BE-F363-4CB9-A2BD-2FCF37F8542D}"/>
    <cellStyle name="Normal 14 2 3 2 3" xfId="21831" xr:uid="{171DBED2-14FE-4322-A255-0B5F8C89C16F}"/>
    <cellStyle name="Normal 14 2 3 3" xfId="7136" xr:uid="{58300617-2557-4427-BCB0-3E0EB3A800FD}"/>
    <cellStyle name="Normal 14 2 3 3 2" xfId="15413" xr:uid="{8C50F1B7-DFCE-40BA-AA56-7865A3769BC5}"/>
    <cellStyle name="Normal 14 2 3 3 2 2" xfId="31868" xr:uid="{4426C266-6898-455A-9CEE-F32C4C5CC00A}"/>
    <cellStyle name="Normal 14 2 3 3 3" xfId="23831" xr:uid="{06354803-C5C5-4984-A780-DFE502BA6512}"/>
    <cellStyle name="Normal 14 2 3 4" xfId="3068" xr:uid="{9CED9876-1BB6-46DE-BC46-3CF5BCA04C6B}"/>
    <cellStyle name="Normal 14 2 3 4 2" xfId="11345" xr:uid="{660939E7-5DC9-48A7-A3B0-DF867712672E}"/>
    <cellStyle name="Normal 14 2 3 4 2 2" xfId="27856" xr:uid="{2309D7C4-56C0-45A8-9F79-5F79AF8E4B8D}"/>
    <cellStyle name="Normal 14 2 3 4 3" xfId="19819" xr:uid="{77D7EBB1-DAB6-4CC2-A9AD-B0786183D70B}"/>
    <cellStyle name="Normal 14 2 3 5" xfId="9297" xr:uid="{047F1249-AE9F-4858-8365-7A494DED1D7E}"/>
    <cellStyle name="Normal 14 2 3 5 2" xfId="25841" xr:uid="{E6DDDA34-5DA1-4ACF-BE9B-73E622D8BD88}"/>
    <cellStyle name="Normal 14 2 3 6" xfId="17799" xr:uid="{D8B37275-3559-4CCE-8F66-846B6EE36B78}"/>
    <cellStyle name="Normal 14 2 4" xfId="2058" xr:uid="{6A8E1775-52D6-48E8-8ACA-B5E6E1E6E9D6}"/>
    <cellStyle name="Normal 14 2 4 2" xfId="6144" xr:uid="{2980264F-9595-46DB-B25D-970A90C9A29E}"/>
    <cellStyle name="Normal 14 2 4 2 2" xfId="14421" xr:uid="{6AD1CF5D-46C4-443D-8E45-F1B6C38C51B3}"/>
    <cellStyle name="Normal 14 2 4 2 2 2" xfId="30876" xr:uid="{1BBB12CC-597E-4717-A063-424D7FC0FE65}"/>
    <cellStyle name="Normal 14 2 4 2 3" xfId="22839" xr:uid="{F2B296CA-BEC8-4108-8887-DF7CEDA12A61}"/>
    <cellStyle name="Normal 14 2 4 3" xfId="8144" xr:uid="{8EA8E38A-A7B4-41D3-BED7-46CA0C9410C6}"/>
    <cellStyle name="Normal 14 2 4 3 2" xfId="16421" xr:uid="{7E8B7329-1C92-44AB-8AE0-5CC188C735B3}"/>
    <cellStyle name="Normal 14 2 4 3 2 2" xfId="32876" xr:uid="{5B758D03-2BC7-4673-BBA5-F53130664E95}"/>
    <cellStyle name="Normal 14 2 4 3 3" xfId="24839" xr:uid="{8AE2EE3C-D750-496F-BE87-0B55A901A80A}"/>
    <cellStyle name="Normal 14 2 4 4" xfId="4111" xr:uid="{4F89B1AA-D7B7-4B98-A168-55B4B7B50C1A}"/>
    <cellStyle name="Normal 14 2 4 4 2" xfId="12388" xr:uid="{1CB553F9-DB70-4731-9CD3-B5D117994BF6}"/>
    <cellStyle name="Normal 14 2 4 4 2 2" xfId="28873" xr:uid="{FEE21890-1E59-437F-A477-2BACC06EFB6C}"/>
    <cellStyle name="Normal 14 2 4 4 3" xfId="20836" xr:uid="{4A2CEF22-3095-41F2-8298-BBB49E14E645}"/>
    <cellStyle name="Normal 14 2 4 5" xfId="10339" xr:uid="{3882069F-0EBF-46A8-AAA3-A8FFA469C4E5}"/>
    <cellStyle name="Normal 14 2 4 5 2" xfId="26858" xr:uid="{CD757EDC-0953-4BC8-9076-3FDD55283841}"/>
    <cellStyle name="Normal 14 2 4 6" xfId="18820" xr:uid="{AFEFF9CE-ACEC-422A-B1AD-A33ACBC19CE2}"/>
    <cellStyle name="Normal 14 2 5" xfId="4608" xr:uid="{D4B28A8A-DCCC-4D78-999B-D6F2CC8E76A0}"/>
    <cellStyle name="Normal 14 2 5 2" xfId="12885" xr:uid="{17EDFC40-F19D-4871-92D7-AE1115624D27}"/>
    <cellStyle name="Normal 14 2 5 2 2" xfId="29369" xr:uid="{3A2D995E-B4C1-4AA7-9DDC-0F9A9DE03C22}"/>
    <cellStyle name="Normal 14 2 5 3" xfId="21332" xr:uid="{37FD3FC4-E774-4FDB-8C3C-616322F1261C}"/>
    <cellStyle name="Normal 14 2 6" xfId="6638" xr:uid="{5E23DDA1-E3D2-4076-9A09-A87C0F852F41}"/>
    <cellStyle name="Normal 14 2 6 2" xfId="14915" xr:uid="{D97ECD18-D9F5-4523-A1B8-C3E4A619304E}"/>
    <cellStyle name="Normal 14 2 6 2 2" xfId="31370" xr:uid="{67A071F2-9E58-426A-AFD4-280683C39187}"/>
    <cellStyle name="Normal 14 2 6 3" xfId="23333" xr:uid="{41FF8FE9-2743-43DE-99F6-E69A6D840A2A}"/>
    <cellStyle name="Normal 14 2 7" xfId="2561" xr:uid="{DD647887-2BFC-4619-9CE3-DFB38399A070}"/>
    <cellStyle name="Normal 14 2 7 2" xfId="10838" xr:uid="{8E2AA03B-1499-4E0D-A916-0B9EA1F8F4F4}"/>
    <cellStyle name="Normal 14 2 7 2 2" xfId="27354" xr:uid="{B11A3A35-1402-47CA-8BEF-485705FC407A}"/>
    <cellStyle name="Normal 14 2 7 3" xfId="19317" xr:uid="{9B784462-E483-4B5B-9775-2880F9BED2E7}"/>
    <cellStyle name="Normal 14 2 8" xfId="8791" xr:uid="{6ED6590E-8707-446F-AD3C-A61C69C1D8C1}"/>
    <cellStyle name="Normal 14 2 8 2" xfId="25339" xr:uid="{DDDFD571-2EC3-428D-AAE8-0513B738AF41}"/>
    <cellStyle name="Normal 14 2 9" xfId="17289" xr:uid="{4AD1B6BB-E05D-4CE9-B94D-ACD425AE92E2}"/>
    <cellStyle name="Normal 14 3" xfId="1136" xr:uid="{368B770C-A059-4470-876C-296DAB83B127}"/>
    <cellStyle name="Normal 14 3 2" xfId="5228" xr:uid="{E4F3EB33-22DE-4158-BB95-B709BA021E39}"/>
    <cellStyle name="Normal 14 3 2 2" xfId="13505" xr:uid="{090CEB32-7B46-4CB7-A9E8-098918145BB1}"/>
    <cellStyle name="Normal 14 3 2 2 2" xfId="29985" xr:uid="{39614B59-5A4B-492A-9C68-ED1AD1FC8546}"/>
    <cellStyle name="Normal 14 3 2 3" xfId="21948" xr:uid="{248462A7-6972-456C-A2EB-9BCA270C13FD}"/>
    <cellStyle name="Normal 14 3 3" xfId="7253" xr:uid="{9DF965D3-5D2E-4026-9089-5FB73724901A}"/>
    <cellStyle name="Normal 14 3 3 2" xfId="15530" xr:uid="{59DB76F1-7E9C-4AAD-9794-37397879432F}"/>
    <cellStyle name="Normal 14 3 3 2 2" xfId="31985" xr:uid="{F4025D87-9AF8-4EA4-AF7C-B1E418B1B8DF}"/>
    <cellStyle name="Normal 14 3 3 3" xfId="23948" xr:uid="{AAB93982-3C21-4B91-842A-EA23664D17A7}"/>
    <cellStyle name="Normal 14 3 4" xfId="3193" xr:uid="{0DFB0DB9-AF04-4B05-8349-768F2E36F504}"/>
    <cellStyle name="Normal 14 3 4 2" xfId="11470" xr:uid="{FD34068D-4B3D-4625-9DEC-E0A6EFFDAEC8}"/>
    <cellStyle name="Normal 14 3 4 2 2" xfId="27980" xr:uid="{B1BAC586-645D-4F44-88BC-B9FAA6EC385D}"/>
    <cellStyle name="Normal 14 3 4 3" xfId="19943" xr:uid="{A9D904CF-C528-42F8-B7C7-9FA37CCEEA7B}"/>
    <cellStyle name="Normal 14 3 5" xfId="9421" xr:uid="{582B41FC-B0F0-4CF6-AF9C-265E101313E8}"/>
    <cellStyle name="Normal 14 3 5 2" xfId="25965" xr:uid="{87A75653-862A-49EC-AADF-0973C9941A70}"/>
    <cellStyle name="Normal 14 3 6" xfId="17925" xr:uid="{776973BE-C003-45E1-BBB8-E8E8E71B2159}"/>
    <cellStyle name="Normal 14 4" xfId="628" xr:uid="{4A7FB7DC-A617-4A20-9A6F-57A26B243A13}"/>
    <cellStyle name="Normal 14 4 2" xfId="4734" xr:uid="{C43FD348-6876-456E-8958-B14FBE197758}"/>
    <cellStyle name="Normal 14 4 2 2" xfId="13011" xr:uid="{11D58559-8691-446C-B561-4468C07206F8}"/>
    <cellStyle name="Normal 14 4 2 2 2" xfId="29491" xr:uid="{7C59FC5A-2B54-47C1-959D-1322282119F0}"/>
    <cellStyle name="Normal 14 4 2 3" xfId="21454" xr:uid="{20CE100C-D892-4A4D-BED2-6C563EC44B87}"/>
    <cellStyle name="Normal 14 4 3" xfId="6759" xr:uid="{8684A67D-4C19-4850-9E7D-16184B058C80}"/>
    <cellStyle name="Normal 14 4 3 2" xfId="15036" xr:uid="{97AD237C-869E-4708-A0AF-FB1A8A06B830}"/>
    <cellStyle name="Normal 14 4 3 2 2" xfId="31491" xr:uid="{3F10D154-D9E1-47DE-BA0F-0C44555B6D9E}"/>
    <cellStyle name="Normal 14 4 3 3" xfId="23454" xr:uid="{E482AB69-F6DA-41E4-877E-D4C7C35886BE}"/>
    <cellStyle name="Normal 14 4 4" xfId="2689" xr:uid="{7C152A86-084F-4501-96F3-159D9DDF1615}"/>
    <cellStyle name="Normal 14 4 4 2" xfId="10966" xr:uid="{364AE7F4-390F-4B17-94BE-B155872D14D2}"/>
    <cellStyle name="Normal 14 4 4 2 2" xfId="27477" xr:uid="{C98D4ECE-1062-4694-90BE-CFA14D369580}"/>
    <cellStyle name="Normal 14 4 4 3" xfId="19440" xr:uid="{2E4C8ED8-BC58-49EB-8DFE-0315F534B2D2}"/>
    <cellStyle name="Normal 14 4 5" xfId="8918" xr:uid="{92E7D7FF-AAEF-4AD1-97E1-36F3B8CA0156}"/>
    <cellStyle name="Normal 14 4 5 2" xfId="25462" xr:uid="{85487F18-9B02-46EE-BD1A-6A923F56B5D8}"/>
    <cellStyle name="Normal 14 4 6" xfId="17419" xr:uid="{95A0F507-B49E-41FE-8FBC-4F28F183373A}"/>
    <cellStyle name="Normal 14 5" xfId="1680" xr:uid="{ED392CB3-9C67-4805-9423-A978F6A8B47A}"/>
    <cellStyle name="Normal 14 5 2" xfId="5767" xr:uid="{68B5CED4-BC75-4047-AFB3-0EC02D35C7B8}"/>
    <cellStyle name="Normal 14 5 2 2" xfId="14044" xr:uid="{F4C3CF9D-86AB-4355-868F-2BDD9B292FA3}"/>
    <cellStyle name="Normal 14 5 2 2 2" xfId="30499" xr:uid="{84FA9C84-E1F8-4354-87CB-12832EB1E8EE}"/>
    <cellStyle name="Normal 14 5 2 3" xfId="22462" xr:uid="{300C3106-9638-4125-A1BE-131C92185914}"/>
    <cellStyle name="Normal 14 5 3" xfId="7767" xr:uid="{1FA59C98-D10A-4CCA-B5D7-F9CB835EC09E}"/>
    <cellStyle name="Normal 14 5 3 2" xfId="16044" xr:uid="{D497F22A-35ED-4351-A94D-951E3282BA82}"/>
    <cellStyle name="Normal 14 5 3 2 2" xfId="32499" xr:uid="{11152E68-90CE-493C-9208-4E6830A895D5}"/>
    <cellStyle name="Normal 14 5 3 3" xfId="24462" xr:uid="{60EE114E-B025-4AF6-B8E9-6CF3984102D1}"/>
    <cellStyle name="Normal 14 5 4" xfId="3733" xr:uid="{36328440-A9A7-4CC4-9CD9-3F7BF21E1081}"/>
    <cellStyle name="Normal 14 5 4 2" xfId="12010" xr:uid="{CFB5D8D4-D678-4501-822B-DE7F012E571B}"/>
    <cellStyle name="Normal 14 5 4 2 2" xfId="28495" xr:uid="{5C5B75B7-51D3-4BF8-96F2-04555F0E008D}"/>
    <cellStyle name="Normal 14 5 4 3" xfId="20458" xr:uid="{2DC79936-6C27-406D-8E5A-039DF03A78A3}"/>
    <cellStyle name="Normal 14 5 5" xfId="9961" xr:uid="{3F3E8841-ADF7-47A2-86D4-E79189CE5CB4}"/>
    <cellStyle name="Normal 14 5 5 2" xfId="26480" xr:uid="{E1F0D369-3E9E-4D6F-B7CC-EDB334182310}"/>
    <cellStyle name="Normal 14 5 6" xfId="18442" xr:uid="{E4B934FA-FEF7-46AA-88F7-8D4DA912E777}"/>
    <cellStyle name="Normal 14 6" xfId="4230" xr:uid="{740F314F-03D4-4684-909A-73A443F0790B}"/>
    <cellStyle name="Normal 14 6 2" xfId="12507" xr:uid="{71FBD156-4F6C-46AF-AA61-A5914AA76B5A}"/>
    <cellStyle name="Normal 14 6 2 2" xfId="28992" xr:uid="{8A02D648-386E-4F64-AC18-9C88235CB5A1}"/>
    <cellStyle name="Normal 14 6 3" xfId="20955" xr:uid="{224E3284-ACE8-4BF6-90F4-9AE6A6C4AE57}"/>
    <cellStyle name="Normal 14 7" xfId="6261" xr:uid="{A33E9611-069D-40E2-8835-7D8C8CB72D6E}"/>
    <cellStyle name="Normal 14 7 2" xfId="14538" xr:uid="{EC936C61-2487-4932-9E8C-E067E3782031}"/>
    <cellStyle name="Normal 14 7 2 2" xfId="30993" xr:uid="{F840E0C9-D5E8-4BD2-9768-B27BFF314030}"/>
    <cellStyle name="Normal 14 7 3" xfId="22956" xr:uid="{1C9C602B-75EA-41B3-BB65-3DAE4A048788}"/>
    <cellStyle name="Normal 14 8" xfId="2180" xr:uid="{60866CF4-E828-4AC8-A3B2-D461FC4861F3}"/>
    <cellStyle name="Normal 14 8 2" xfId="10457" xr:uid="{E6C32D67-6D2C-4E09-94AD-AA78A250AF81}"/>
    <cellStyle name="Normal 14 8 2 2" xfId="26976" xr:uid="{41409D4A-5352-4D5C-9AB5-9DB467809AE4}"/>
    <cellStyle name="Normal 14 8 3" xfId="18939" xr:uid="{C43451A9-CE76-438D-AF0C-FDE0A7030765}"/>
    <cellStyle name="Normal 14 9" xfId="8412" xr:uid="{DA74B392-F78C-4628-A249-77BA1548DA78}"/>
    <cellStyle name="Normal 14 9 2" xfId="24961" xr:uid="{7694992D-9B1D-4DD4-9B36-BC0EC8EF2374}"/>
    <cellStyle name="Normal 15" xfId="503" xr:uid="{3E7372C9-3FEC-46A1-919A-21D2C43CBD66}"/>
    <cellStyle name="Normal 15 10" xfId="17319" xr:uid="{4884F7B5-4E13-496D-9508-32D2CAD5904D}"/>
    <cellStyle name="Normal 15 2" xfId="504" xr:uid="{84D40A3A-D35C-41BC-AB76-52549EFA82EB}"/>
    <cellStyle name="Normal 15 2 2" xfId="1551" xr:uid="{B1A44F76-F722-4DCE-821C-6429315C30C3}"/>
    <cellStyle name="Normal 15 2 2 2" xfId="5640" xr:uid="{E10AB02C-0566-4EBC-88E2-9A7ECE649EFF}"/>
    <cellStyle name="Normal 15 2 2 2 2" xfId="13917" xr:uid="{C7B2C8C0-FF71-44F4-B615-D8C6D9E9206A}"/>
    <cellStyle name="Normal 15 2 2 2 2 2" xfId="30394" xr:uid="{DF0B2C71-34A5-400E-9A63-445085D1C63D}"/>
    <cellStyle name="Normal 15 2 2 2 3" xfId="22357" xr:uid="{AB247937-497A-4E6E-A62B-7CD6536EA592}"/>
    <cellStyle name="Normal 15 2 2 3" xfId="7662" xr:uid="{F08A48CE-5A80-4D09-B79B-579FA6EA2BD0}"/>
    <cellStyle name="Normal 15 2 2 3 2" xfId="15939" xr:uid="{BE5018AF-C8DF-4196-A40C-E1F9DCC6F87D}"/>
    <cellStyle name="Normal 15 2 2 3 2 2" xfId="32394" xr:uid="{49C6B89D-8965-49C5-840E-5C8FB2FD6D9C}"/>
    <cellStyle name="Normal 15 2 2 3 3" xfId="24357" xr:uid="{7BF66C7D-B08E-4FF0-A1BE-748B0B164C86}"/>
    <cellStyle name="Normal 15 2 2 4" xfId="3606" xr:uid="{536ECFF6-FD88-4B1B-9119-067E3EDA0BE3}"/>
    <cellStyle name="Normal 15 2 2 4 2" xfId="11883" xr:uid="{BD7827D2-5962-4F3E-84DD-F10B70A4D912}"/>
    <cellStyle name="Normal 15 2 2 4 2 2" xfId="28390" xr:uid="{DFC2DF97-C41B-4612-8A51-3A5293AC4CDE}"/>
    <cellStyle name="Normal 15 2 2 4 3" xfId="20353" xr:uid="{8E88FC2B-AEE9-4319-B91B-959C459E891D}"/>
    <cellStyle name="Normal 15 2 2 5" xfId="9834" xr:uid="{8E21897B-97E9-425D-8A56-47DCC8DEC722}"/>
    <cellStyle name="Normal 15 2 2 5 2" xfId="26375" xr:uid="{5C93EDDA-67B3-40E7-BC19-31A014DDC64B}"/>
    <cellStyle name="Normal 15 2 2 6" xfId="18337" xr:uid="{96D3F487-D778-4B40-89F5-1E1F7186D01F}"/>
    <cellStyle name="Normal 15 2 3" xfId="1040" xr:uid="{385D694E-ED63-4732-BFA6-FFC936278902}"/>
    <cellStyle name="Normal 15 2 3 2" xfId="5141" xr:uid="{DFA163FD-DBF0-46D6-99FA-79CB2329832E}"/>
    <cellStyle name="Normal 15 2 3 2 2" xfId="13418" xr:uid="{20610477-BEC0-4369-9B5C-28A9FCDE72B0}"/>
    <cellStyle name="Normal 15 2 3 2 2 2" xfId="29898" xr:uid="{05D30205-D28A-4937-ADEC-1A5FC0371060}"/>
    <cellStyle name="Normal 15 2 3 2 3" xfId="21861" xr:uid="{C40A4025-E06E-42C0-8AB0-3997B38A1273}"/>
    <cellStyle name="Normal 15 2 3 3" xfId="7166" xr:uid="{32766F6C-EF51-4184-9DBF-3EBA5AD1118B}"/>
    <cellStyle name="Normal 15 2 3 3 2" xfId="15443" xr:uid="{502B65F1-2030-4A09-981A-CB1533F78535}"/>
    <cellStyle name="Normal 15 2 3 3 2 2" xfId="31898" xr:uid="{A5E97837-408A-4C7E-B78F-7E234A0356C1}"/>
    <cellStyle name="Normal 15 2 3 3 3" xfId="23861" xr:uid="{5A6D7AEA-262E-4AD3-B476-58A213C13F18}"/>
    <cellStyle name="Normal 15 2 3 4" xfId="3099" xr:uid="{7330F2F5-DE84-4599-9665-D0B2EB0F89E3}"/>
    <cellStyle name="Normal 15 2 3 4 2" xfId="11376" xr:uid="{1A8859C8-8D1C-422D-B5BE-8FF55B1BD530}"/>
    <cellStyle name="Normal 15 2 3 4 2 2" xfId="27886" xr:uid="{DA98579D-5565-425F-8735-D0CD42AAFC62}"/>
    <cellStyle name="Normal 15 2 3 4 3" xfId="19849" xr:uid="{0EEEDF4D-9ADC-445A-A861-B4F4B9D0A5E8}"/>
    <cellStyle name="Normal 15 2 3 5" xfId="9327" xr:uid="{CCFDEDB9-DADD-4667-BB85-833734C6DEF5}"/>
    <cellStyle name="Normal 15 2 3 5 2" xfId="25871" xr:uid="{F2DC2FFA-C176-403B-8A8B-B8F65494A62E}"/>
    <cellStyle name="Normal 15 2 3 6" xfId="17830" xr:uid="{B5D4BB8E-BDD7-475B-B6BD-4174F334F354}"/>
    <cellStyle name="Normal 15 2 4" xfId="2088" xr:uid="{01F6FC8C-4829-499D-877B-2168BD57A20B}"/>
    <cellStyle name="Normal 15 2 4 2" xfId="6174" xr:uid="{78BF6D8E-6353-46A4-B6B1-0A28A5A772E1}"/>
    <cellStyle name="Normal 15 2 4 2 2" xfId="14451" xr:uid="{E46A2286-7115-4843-AA3C-2B7E90E68CD4}"/>
    <cellStyle name="Normal 15 2 4 2 2 2" xfId="30906" xr:uid="{0DC13AB1-CBCD-4BC3-A0BA-C10F7CDD026B}"/>
    <cellStyle name="Normal 15 2 4 2 3" xfId="22869" xr:uid="{A984820C-758F-4CE5-8065-A74B1F76940D}"/>
    <cellStyle name="Normal 15 2 4 3" xfId="8174" xr:uid="{C83B888D-6A27-4D3E-A339-F31D5D8E78AF}"/>
    <cellStyle name="Normal 15 2 4 3 2" xfId="16451" xr:uid="{F5CB55AB-D68A-4DA9-9151-8A98BDE4C196}"/>
    <cellStyle name="Normal 15 2 4 3 2 2" xfId="32906" xr:uid="{6D7B3407-AD2D-4CE1-AC31-54E902765C4A}"/>
    <cellStyle name="Normal 15 2 4 3 3" xfId="24869" xr:uid="{4522380D-303F-4225-A1A1-9719DA0A4FFC}"/>
    <cellStyle name="Normal 15 2 4 4" xfId="4141" xr:uid="{5FBBCDFB-B4AC-44D2-AA95-96DD8C4C631D}"/>
    <cellStyle name="Normal 15 2 4 4 2" xfId="12418" xr:uid="{F07A1633-FB23-43EE-A59C-6264A08A5C0B}"/>
    <cellStyle name="Normal 15 2 4 4 2 2" xfId="28903" xr:uid="{3D8A3C72-1065-4D6C-90F7-4AFCEEA3082A}"/>
    <cellStyle name="Normal 15 2 4 4 3" xfId="20866" xr:uid="{858630F4-10D0-4529-A7B9-F4B938FEB129}"/>
    <cellStyle name="Normal 15 2 4 5" xfId="10369" xr:uid="{741514CF-80A6-4C60-92EC-9D4ED74186DD}"/>
    <cellStyle name="Normal 15 2 4 5 2" xfId="26888" xr:uid="{7C8097A0-E9D9-4E26-A289-51FA19050BDC}"/>
    <cellStyle name="Normal 15 2 4 6" xfId="18850" xr:uid="{6BABA5D9-C45E-4FFB-A82B-B24352349D4B}"/>
    <cellStyle name="Normal 15 2 5" xfId="4640" xr:uid="{960E1038-5F70-4CB8-9319-562488CC3C80}"/>
    <cellStyle name="Normal 15 2 5 2" xfId="12917" xr:uid="{8EC82432-B7AE-4A00-99D2-982354211DD4}"/>
    <cellStyle name="Normal 15 2 5 2 2" xfId="29399" xr:uid="{4CEA9297-D045-4F8D-9A08-CFCAD61D70E9}"/>
    <cellStyle name="Normal 15 2 5 3" xfId="21362" xr:uid="{16FB7020-3216-4A8F-A767-AB48BB217F2B}"/>
    <cellStyle name="Normal 15 2 6" xfId="6668" xr:uid="{890E3C81-9428-4FE5-98E8-17913E8089E7}"/>
    <cellStyle name="Normal 15 2 6 2" xfId="14945" xr:uid="{70C6493A-77EF-4D13-89D3-A290C5C88F81}"/>
    <cellStyle name="Normal 15 2 6 2 2" xfId="31400" xr:uid="{A214FD11-CDA5-41F9-A953-9D9D40A4CE5F}"/>
    <cellStyle name="Normal 15 2 6 3" xfId="23363" xr:uid="{02E73CC3-4A03-4CF8-962F-18B32239B2B7}"/>
    <cellStyle name="Normal 15 2 7" xfId="2593" xr:uid="{42C91192-6CF4-4978-B6C5-EA993B78A75C}"/>
    <cellStyle name="Normal 15 2 7 2" xfId="10870" xr:uid="{39351660-3AAE-433F-A2BC-807F31E71A05}"/>
    <cellStyle name="Normal 15 2 7 2 2" xfId="27384" xr:uid="{0603E516-5ECE-431C-A31A-42B9247256E3}"/>
    <cellStyle name="Normal 15 2 7 3" xfId="19347" xr:uid="{BACA5505-971A-4D43-8069-F6E5946AA4AB}"/>
    <cellStyle name="Normal 15 2 8" xfId="8823" xr:uid="{2869FD75-AD6E-4260-BB0A-447FE48BC20B}"/>
    <cellStyle name="Normal 15 2 8 2" xfId="25369" xr:uid="{0E70394E-EDAB-4F72-AC30-68967A53286F}"/>
    <cellStyle name="Normal 15 2 9" xfId="17320" xr:uid="{94F5F35B-F954-4469-88FD-7451DE8BE37C}"/>
    <cellStyle name="Normal 15 3" xfId="1550" xr:uid="{D57A711B-C7C4-4DA8-8972-AE66C181DB2D}"/>
    <cellStyle name="Normal 15 3 2" xfId="5639" xr:uid="{B388F1C4-2E46-4E22-99EF-0329FAB54D0F}"/>
    <cellStyle name="Normal 15 3 2 2" xfId="13916" xr:uid="{67C271B5-683C-40D0-B2EB-91C5B9D54876}"/>
    <cellStyle name="Normal 15 3 2 2 2" xfId="30393" xr:uid="{753D4D2B-5175-4052-BDE5-D65554EE225C}"/>
    <cellStyle name="Normal 15 3 2 3" xfId="22356" xr:uid="{C0FBA0E6-0FA9-423A-A38B-8B940D4546AC}"/>
    <cellStyle name="Normal 15 3 3" xfId="7661" xr:uid="{2E191B8B-9100-4CBE-8ABD-65C664BFA963}"/>
    <cellStyle name="Normal 15 3 3 2" xfId="15938" xr:uid="{372FC6B6-2AA6-4469-A7BF-39CF48F53B9E}"/>
    <cellStyle name="Normal 15 3 3 2 2" xfId="32393" xr:uid="{962EB0F3-0569-4F59-9B4C-E735F529FF5D}"/>
    <cellStyle name="Normal 15 3 3 3" xfId="24356" xr:uid="{2854B675-1494-46BF-B6D5-9C56A487483E}"/>
    <cellStyle name="Normal 15 3 4" xfId="3605" xr:uid="{2F56493A-2AA3-4669-8F2C-A891DF0CB36E}"/>
    <cellStyle name="Normal 15 3 4 2" xfId="11882" xr:uid="{26DCB4D0-BE54-4BFA-B817-4FEF8CDDECD3}"/>
    <cellStyle name="Normal 15 3 4 2 2" xfId="28389" xr:uid="{4AFAEA9E-BE31-45EF-81E5-A5B31DEA7952}"/>
    <cellStyle name="Normal 15 3 4 3" xfId="20352" xr:uid="{E735CF37-26B6-402F-B224-16403F930FE1}"/>
    <cellStyle name="Normal 15 3 5" xfId="9833" xr:uid="{1EEDD07D-B2A9-4BB0-9AA6-BE78B72D8656}"/>
    <cellStyle name="Normal 15 3 5 2" xfId="26374" xr:uid="{C0E5AC24-A2D9-4F08-A025-F26B576EA20F}"/>
    <cellStyle name="Normal 15 3 6" xfId="18336" xr:uid="{B3C50BA3-86E4-4CBA-9F2F-2E3D76BAA7CF}"/>
    <cellStyle name="Normal 15 4" xfId="1039" xr:uid="{CC0B4A90-0090-4814-8A8F-D0369934D079}"/>
    <cellStyle name="Normal 15 4 2" xfId="5140" xr:uid="{B9BF539B-917F-48E8-86C4-6174E89EBE6F}"/>
    <cellStyle name="Normal 15 4 2 2" xfId="13417" xr:uid="{8AF95EA6-6785-47C6-8AE8-91B1D81D9F7E}"/>
    <cellStyle name="Normal 15 4 2 2 2" xfId="29897" xr:uid="{6BCB55B2-4531-4BF0-BBBA-1CBBC0DE9AAD}"/>
    <cellStyle name="Normal 15 4 2 3" xfId="21860" xr:uid="{EE79E820-DFFC-4983-A2C6-A181F9F50616}"/>
    <cellStyle name="Normal 15 4 3" xfId="7165" xr:uid="{283366B6-BAB5-48A9-AB30-C3D21E8E4E37}"/>
    <cellStyle name="Normal 15 4 3 2" xfId="15442" xr:uid="{D4E16866-060B-4091-A9D1-2A735DE2B082}"/>
    <cellStyle name="Normal 15 4 3 2 2" xfId="31897" xr:uid="{DBBE3A39-E22F-4750-A304-999B7DBD761E}"/>
    <cellStyle name="Normal 15 4 3 3" xfId="23860" xr:uid="{9DC132C9-5362-40A2-B9BD-A9B9B0603A51}"/>
    <cellStyle name="Normal 15 4 4" xfId="3098" xr:uid="{43D6AA53-15FC-4DED-ADBA-E0CA4BCB13CB}"/>
    <cellStyle name="Normal 15 4 4 2" xfId="11375" xr:uid="{40B0D1C6-7185-401F-809C-5B5B8A8AE867}"/>
    <cellStyle name="Normal 15 4 4 2 2" xfId="27885" xr:uid="{1DE68092-66FB-4074-B621-B85F9B29790C}"/>
    <cellStyle name="Normal 15 4 4 3" xfId="19848" xr:uid="{8C8CC761-1533-401D-8DF1-BD6B84D1AFA8}"/>
    <cellStyle name="Normal 15 4 5" xfId="9326" xr:uid="{53B62D82-D0A1-4019-AA7A-833CF5DFBAC0}"/>
    <cellStyle name="Normal 15 4 5 2" xfId="25870" xr:uid="{38B061D9-7200-4934-999C-26F9FAE18EA2}"/>
    <cellStyle name="Normal 15 4 6" xfId="17829" xr:uid="{33223284-3708-407E-8FE9-01DBF5F8B4AC}"/>
    <cellStyle name="Normal 15 5" xfId="2087" xr:uid="{5252B5E1-083E-475E-B21D-0AA298E84CA9}"/>
    <cellStyle name="Normal 15 5 2" xfId="6173" xr:uid="{1424F3DB-BDF6-4A4A-AFB8-EA0E544D0917}"/>
    <cellStyle name="Normal 15 5 2 2" xfId="14450" xr:uid="{27EE690E-44DE-4CB1-8A0F-0FCACBA0AA25}"/>
    <cellStyle name="Normal 15 5 2 2 2" xfId="30905" xr:uid="{43EEBADC-F880-42DD-BB0A-030A2D7C17D3}"/>
    <cellStyle name="Normal 15 5 2 3" xfId="22868" xr:uid="{31D2912E-8BDD-4EF8-859A-43A53C33E354}"/>
    <cellStyle name="Normal 15 5 3" xfId="8173" xr:uid="{F66AB01B-157E-49A2-AE4E-AB59D800364D}"/>
    <cellStyle name="Normal 15 5 3 2" xfId="16450" xr:uid="{8B5B0B60-B34E-47B2-8B47-17D0B821DCAF}"/>
    <cellStyle name="Normal 15 5 3 2 2" xfId="32905" xr:uid="{F72F37DA-26CF-4083-825B-91807ED69DA2}"/>
    <cellStyle name="Normal 15 5 3 3" xfId="24868" xr:uid="{1957864D-9BD8-4588-93DF-EF53FE5D6402}"/>
    <cellStyle name="Normal 15 5 4" xfId="4140" xr:uid="{B608CE2B-8976-4995-B606-E6FBA9E88AB8}"/>
    <cellStyle name="Normal 15 5 4 2" xfId="12417" xr:uid="{D9C3E1CD-E2F2-4B0C-9BB1-3A4E56931F72}"/>
    <cellStyle name="Normal 15 5 4 2 2" xfId="28902" xr:uid="{161A58D6-7BCF-4D66-A69D-F411FFE5AD7E}"/>
    <cellStyle name="Normal 15 5 4 3" xfId="20865" xr:uid="{28F57FAD-24AD-4D8D-9A14-1E8E2B77BA45}"/>
    <cellStyle name="Normal 15 5 5" xfId="10368" xr:uid="{076DFF9C-BB06-47FA-B62C-8ADD7DD7FE4E}"/>
    <cellStyle name="Normal 15 5 5 2" xfId="26887" xr:uid="{DAAA468B-0ACD-4A5D-AD2B-D410ED18EB51}"/>
    <cellStyle name="Normal 15 5 6" xfId="18849" xr:uid="{72BB8782-D2FF-4A96-AA0F-132706C5564E}"/>
    <cellStyle name="Normal 15 6" xfId="4639" xr:uid="{101455EC-EB62-40E5-B2F7-BFA2DD32D60F}"/>
    <cellStyle name="Normal 15 6 2" xfId="12916" xr:uid="{17BB2374-B388-496F-A046-A16B045FB378}"/>
    <cellStyle name="Normal 15 6 2 2" xfId="29398" xr:uid="{21911414-BC6F-4086-8887-83AF67B863F5}"/>
    <cellStyle name="Normal 15 6 3" xfId="21361" xr:uid="{64EE0837-58D5-4BE6-9582-81073BC1E8D4}"/>
    <cellStyle name="Normal 15 7" xfId="6667" xr:uid="{FDA2A31E-2382-4672-8D05-120B58592CE3}"/>
    <cellStyle name="Normal 15 7 2" xfId="14944" xr:uid="{21632ADA-D8F4-4208-BD8F-4BB5A0BC2B63}"/>
    <cellStyle name="Normal 15 7 2 2" xfId="31399" xr:uid="{5BEC0BAB-60C9-4777-8363-DDB2AE3B1687}"/>
    <cellStyle name="Normal 15 7 3" xfId="23362" xr:uid="{1863D091-5B82-442C-BAE6-31FE92CCAA14}"/>
    <cellStyle name="Normal 15 8" xfId="2592" xr:uid="{E20D3935-8488-4688-BC17-66FB90975C3E}"/>
    <cellStyle name="Normal 15 8 2" xfId="10869" xr:uid="{07F906C2-AAA2-4BAD-AAB0-64E31243FC55}"/>
    <cellStyle name="Normal 15 8 2 2" xfId="27383" xr:uid="{D58CE8DB-8F0A-4AB7-AC5F-258F3E8038F3}"/>
    <cellStyle name="Normal 15 8 3" xfId="19346" xr:uid="{8AFFF6D2-CC12-402C-A52D-5A382FB22F8C}"/>
    <cellStyle name="Normal 15 9" xfId="8822" xr:uid="{D5087F90-1676-4513-BE66-55DBB2AD9CD3}"/>
    <cellStyle name="Normal 15 9 2" xfId="25368" xr:uid="{E706FFFE-AF10-4398-83F4-E18634579863}"/>
    <cellStyle name="Normal 16" xfId="419" xr:uid="{5C282E58-0287-402D-B5D5-D39BBC91A2FD}"/>
    <cellStyle name="Normal 16 10" xfId="17263" xr:uid="{F32ACDD6-4A07-4630-91A1-2788B2E1A0A2}"/>
    <cellStyle name="Normal 16 2" xfId="505" xr:uid="{C0B73FCE-40B3-49CF-BC6A-73BAAD1B6B53}"/>
    <cellStyle name="Normal 16 2 2" xfId="1552" xr:uid="{47C4B2D1-65DE-446C-8921-D56161736962}"/>
    <cellStyle name="Normal 16 2 2 2" xfId="5641" xr:uid="{BCACBFEB-8146-4271-B4E2-A806CAE3479B}"/>
    <cellStyle name="Normal 16 2 2 2 2" xfId="13918" xr:uid="{64006D17-F28D-4B9C-8343-1963D39A4686}"/>
    <cellStyle name="Normal 16 2 2 2 2 2" xfId="30395" xr:uid="{3DDE569F-502D-4585-BC97-85A52B0D4C13}"/>
    <cellStyle name="Normal 16 2 2 2 3" xfId="22358" xr:uid="{0F90E7D7-DCF6-4B46-AD5A-F20ED6F87FFD}"/>
    <cellStyle name="Normal 16 2 2 3" xfId="7663" xr:uid="{40335672-5D18-46F2-9DC9-50E61EDC7B92}"/>
    <cellStyle name="Normal 16 2 2 3 2" xfId="15940" xr:uid="{D3661F36-FD8D-444A-9760-09450DF7ABA8}"/>
    <cellStyle name="Normal 16 2 2 3 2 2" xfId="32395" xr:uid="{8B8BA4C8-BD46-468B-AADA-2CD38D36BB6B}"/>
    <cellStyle name="Normal 16 2 2 3 3" xfId="24358" xr:uid="{D79AF1BB-FA39-4C10-8C9B-CC1532844221}"/>
    <cellStyle name="Normal 16 2 2 4" xfId="3607" xr:uid="{6F517241-C1DA-4455-ABF4-4F5C7FFB5749}"/>
    <cellStyle name="Normal 16 2 2 4 2" xfId="11884" xr:uid="{A1B4FC8C-2FD3-4FCA-933E-0FC03E5DC1A3}"/>
    <cellStyle name="Normal 16 2 2 4 2 2" xfId="28391" xr:uid="{2DD280AF-EAD9-43C0-8460-F19CFAFF15A6}"/>
    <cellStyle name="Normal 16 2 2 4 3" xfId="20354" xr:uid="{494AFE6C-66B7-418C-A5C3-42B8C8464D1E}"/>
    <cellStyle name="Normal 16 2 2 5" xfId="9835" xr:uid="{4B28A8F5-A1AF-4427-AF5D-929C4D024CFD}"/>
    <cellStyle name="Normal 16 2 2 5 2" xfId="26376" xr:uid="{A20B874C-1C5F-4880-B433-51D662B1A29E}"/>
    <cellStyle name="Normal 16 2 2 6" xfId="18338" xr:uid="{A6C85939-4280-4254-BA69-BBA9E30594F4}"/>
    <cellStyle name="Normal 16 2 3" xfId="1041" xr:uid="{924B6EBC-0C56-4527-A015-14C8214E4759}"/>
    <cellStyle name="Normal 16 2 3 2" xfId="5142" xr:uid="{A8CF3372-B1F8-41E7-A706-397E84FB72BA}"/>
    <cellStyle name="Normal 16 2 3 2 2" xfId="13419" xr:uid="{B01331E3-F4F2-4553-9D11-8B8147B51ECF}"/>
    <cellStyle name="Normal 16 2 3 2 2 2" xfId="29899" xr:uid="{C28D4E00-13DC-4E89-BCF7-A9EBDB72D1B3}"/>
    <cellStyle name="Normal 16 2 3 2 3" xfId="21862" xr:uid="{FE676CFF-DD54-40C8-9F86-09229879263E}"/>
    <cellStyle name="Normal 16 2 3 3" xfId="7167" xr:uid="{401B3EDB-FE01-48FA-B0F1-11922908449D}"/>
    <cellStyle name="Normal 16 2 3 3 2" xfId="15444" xr:uid="{21129FEA-65B3-494E-B480-3F62FE2C9C9E}"/>
    <cellStyle name="Normal 16 2 3 3 2 2" xfId="31899" xr:uid="{CFF31BA8-5296-4B05-8053-011CA10241A4}"/>
    <cellStyle name="Normal 16 2 3 3 3" xfId="23862" xr:uid="{30A6FA25-FC2A-4284-A10D-A55C8C382AF6}"/>
    <cellStyle name="Normal 16 2 3 4" xfId="3100" xr:uid="{48EAFAEB-5E23-454A-8C9E-BD5953324472}"/>
    <cellStyle name="Normal 16 2 3 4 2" xfId="11377" xr:uid="{CD1C364B-25EB-498B-A6CF-603DAF80FB98}"/>
    <cellStyle name="Normal 16 2 3 4 2 2" xfId="27887" xr:uid="{01709B26-7BF7-4687-B591-534CBCF05EDC}"/>
    <cellStyle name="Normal 16 2 3 4 3" xfId="19850" xr:uid="{11A94CDC-0C91-4804-AFD5-F906EF4F2E8C}"/>
    <cellStyle name="Normal 16 2 3 5" xfId="9328" xr:uid="{87416A7A-131B-43E9-B369-D206973F9887}"/>
    <cellStyle name="Normal 16 2 3 5 2" xfId="25872" xr:uid="{344C48F1-B388-4CF4-BF8A-81EA16A1ABA0}"/>
    <cellStyle name="Normal 16 2 3 6" xfId="17831" xr:uid="{A92BEE12-FFC6-4B71-92B0-03972351015A}"/>
    <cellStyle name="Normal 16 2 4" xfId="2089" xr:uid="{7D96828D-CC49-49E6-88B8-65C9D2ED091C}"/>
    <cellStyle name="Normal 16 2 4 2" xfId="6175" xr:uid="{11EEDA16-AF15-4407-9AB9-AADC100B92D5}"/>
    <cellStyle name="Normal 16 2 4 2 2" xfId="14452" xr:uid="{742DA250-1DF8-42BA-841F-23AA453FAC65}"/>
    <cellStyle name="Normal 16 2 4 2 2 2" xfId="30907" xr:uid="{2AD569E5-3F26-4726-A667-0322BA314C86}"/>
    <cellStyle name="Normal 16 2 4 2 3" xfId="22870" xr:uid="{44659894-08FB-4FDF-B348-91BF943E7825}"/>
    <cellStyle name="Normal 16 2 4 3" xfId="8175" xr:uid="{5B029718-B23F-4B64-8559-B0D188CF101D}"/>
    <cellStyle name="Normal 16 2 4 3 2" xfId="16452" xr:uid="{E8541536-22F9-4258-8B72-4AFF539B4BC9}"/>
    <cellStyle name="Normal 16 2 4 3 2 2" xfId="32907" xr:uid="{F9817D67-1C10-4CF3-B70E-1D8EE649E564}"/>
    <cellStyle name="Normal 16 2 4 3 3" xfId="24870" xr:uid="{2DACD82B-C2E0-4AFC-B69A-3A05F3C2FCAA}"/>
    <cellStyle name="Normal 16 2 4 4" xfId="4142" xr:uid="{9C4E47DC-2F57-4CA3-801B-31A4D5FDC7B4}"/>
    <cellStyle name="Normal 16 2 4 4 2" xfId="12419" xr:uid="{1A8A52CE-29A8-4615-A8F5-65BA08ED513E}"/>
    <cellStyle name="Normal 16 2 4 4 2 2" xfId="28904" xr:uid="{443ECD41-00E9-47AA-B663-A6A8DDCDEA02}"/>
    <cellStyle name="Normal 16 2 4 4 3" xfId="20867" xr:uid="{AB86C2E0-EEB7-49B6-A544-6EB3491FD3ED}"/>
    <cellStyle name="Normal 16 2 4 5" xfId="10370" xr:uid="{44772D1A-350B-436A-B7AC-EEA08C19CD4A}"/>
    <cellStyle name="Normal 16 2 4 5 2" xfId="26889" xr:uid="{DEF73F9F-45E7-4218-B36E-359745E57184}"/>
    <cellStyle name="Normal 16 2 4 6" xfId="18851" xr:uid="{83BF0C3A-2A0E-43A8-8296-58911D43666E}"/>
    <cellStyle name="Normal 16 2 5" xfId="4641" xr:uid="{9702B9A7-58F7-4F42-BA3D-FA14C8BD5F7E}"/>
    <cellStyle name="Normal 16 2 5 2" xfId="12918" xr:uid="{91D1DB86-5DB3-4EE4-87FE-051A64754EA0}"/>
    <cellStyle name="Normal 16 2 5 2 2" xfId="29400" xr:uid="{A6242AF0-BA70-4832-B898-2ED96CC6CF5C}"/>
    <cellStyle name="Normal 16 2 5 3" xfId="21363" xr:uid="{D576DC06-2962-4A26-92A7-6CFFEFAB2027}"/>
    <cellStyle name="Normal 16 2 6" xfId="6669" xr:uid="{69160E0F-B778-42AB-A30D-62D0F1F462F8}"/>
    <cellStyle name="Normal 16 2 6 2" xfId="14946" xr:uid="{E99F86B0-DCBC-4513-A6D2-9930B8E56FEC}"/>
    <cellStyle name="Normal 16 2 6 2 2" xfId="31401" xr:uid="{3FC6A8CB-EBF4-413E-8052-4D1BBBB5C340}"/>
    <cellStyle name="Normal 16 2 6 3" xfId="23364" xr:uid="{355363F0-B952-404B-8DDE-2EC2E03C7C1B}"/>
    <cellStyle name="Normal 16 2 7" xfId="2594" xr:uid="{7859F663-5B68-41BA-922A-0D6403FA75AB}"/>
    <cellStyle name="Normal 16 2 7 2" xfId="10871" xr:uid="{AEBA0AF8-F120-46BC-AABA-A775904392DE}"/>
    <cellStyle name="Normal 16 2 7 2 2" xfId="27385" xr:uid="{7435C355-3D13-44FD-8D4E-1F8E8929CE1E}"/>
    <cellStyle name="Normal 16 2 7 3" xfId="19348" xr:uid="{4B3CF7C3-EB0F-49F6-993D-3981A6D8537D}"/>
    <cellStyle name="Normal 16 2 8" xfId="8824" xr:uid="{18B554D0-F564-4901-A4B8-F30C581A2C5D}"/>
    <cellStyle name="Normal 16 2 8 2" xfId="25370" xr:uid="{61B808EE-DEBE-48BB-B0B5-30EA28B0801A}"/>
    <cellStyle name="Normal 16 2 9" xfId="17321" xr:uid="{A2D532AD-BE8B-4C7F-B75A-8DF79B99EB58}"/>
    <cellStyle name="Normal 16 3" xfId="1492" xr:uid="{F9895B52-331D-4BAF-B998-821286FA12A0}"/>
    <cellStyle name="Normal 16 3 2" xfId="5582" xr:uid="{8E68B918-B7B1-4409-8455-C4FEBF3E574F}"/>
    <cellStyle name="Normal 16 3 2 2" xfId="13859" xr:uid="{EF215CEB-7DFF-475F-AC80-3D15D1FD1463}"/>
    <cellStyle name="Normal 16 3 2 2 2" xfId="30338" xr:uid="{D235FD19-827A-445A-B047-B2742B57DE3A}"/>
    <cellStyle name="Normal 16 3 2 3" xfId="22301" xr:uid="{FEAA3A33-3734-4A79-92CF-F0AA20E30CE1}"/>
    <cellStyle name="Normal 16 3 3" xfId="7606" xr:uid="{58190A6A-4AAF-4DB6-94FF-E0CB30ACD55B}"/>
    <cellStyle name="Normal 16 3 3 2" xfId="15883" xr:uid="{50169E75-682C-4137-85E8-3CA64EC6CCE4}"/>
    <cellStyle name="Normal 16 3 3 2 2" xfId="32338" xr:uid="{1FE40E28-E849-4BAA-8371-CEF6A418A3F1}"/>
    <cellStyle name="Normal 16 3 3 3" xfId="24301" xr:uid="{31C8B4B6-3A6B-463B-845F-D4FCF9166F45}"/>
    <cellStyle name="Normal 16 3 4" xfId="3548" xr:uid="{18D61428-75E0-4172-9BC8-D8792FAFC469}"/>
    <cellStyle name="Normal 16 3 4 2" xfId="11825" xr:uid="{0CE58D4F-A89E-40C2-8695-FF7D1F68A81B}"/>
    <cellStyle name="Normal 16 3 4 2 2" xfId="28334" xr:uid="{6CB2810E-804F-432E-B1C3-6954B098C5B4}"/>
    <cellStyle name="Normal 16 3 4 3" xfId="20297" xr:uid="{ADCEE05E-4171-4D98-9EF2-1496E047485C}"/>
    <cellStyle name="Normal 16 3 5" xfId="9776" xr:uid="{3E5BA497-1E04-4D50-A3E1-282D209EEEF3}"/>
    <cellStyle name="Normal 16 3 5 2" xfId="26319" xr:uid="{31E0D100-888E-40FF-93F9-877A8635E47D}"/>
    <cellStyle name="Normal 16 3 6" xfId="18280" xr:uid="{1B53E355-E520-400E-ACB8-342F3FA6404D}"/>
    <cellStyle name="Normal 16 4" xfId="982" xr:uid="{6A4470DD-6387-48B3-AB58-F203F44252FF}"/>
    <cellStyle name="Normal 16 4 2" xfId="5085" xr:uid="{84925E61-B241-4714-AFFA-2757E51208F8}"/>
    <cellStyle name="Normal 16 4 2 2" xfId="13362" xr:uid="{54D5E1E8-2DF6-4DA5-AFA7-DC3D2FCEC68F}"/>
    <cellStyle name="Normal 16 4 2 2 2" xfId="29842" xr:uid="{5B2CD04D-D864-48F4-8475-0B4EC604AD79}"/>
    <cellStyle name="Normal 16 4 2 3" xfId="21805" xr:uid="{E6F5CD91-6CF9-415E-ABEF-B80B9CF84794}"/>
    <cellStyle name="Normal 16 4 3" xfId="7110" xr:uid="{6014E2F5-3C8C-45CE-83A0-C3EC9B443C8E}"/>
    <cellStyle name="Normal 16 4 3 2" xfId="15387" xr:uid="{35243C47-E183-439C-906D-A84AFE147E42}"/>
    <cellStyle name="Normal 16 4 3 2 2" xfId="31842" xr:uid="{7E71717E-82F6-4A5B-BCE3-2A39EBD7B895}"/>
    <cellStyle name="Normal 16 4 3 3" xfId="23805" xr:uid="{4CF1EAAA-F7D2-49F7-80E3-F024FF8D54E5}"/>
    <cellStyle name="Normal 16 4 4" xfId="3042" xr:uid="{A3B398A7-DFBD-47F7-8804-3EBB28C2B066}"/>
    <cellStyle name="Normal 16 4 4 2" xfId="11319" xr:uid="{C820A0F5-8341-45E9-A8B3-5A548DAC3999}"/>
    <cellStyle name="Normal 16 4 4 2 2" xfId="27830" xr:uid="{53774517-0F4A-4B58-8710-F92F0C0EF32E}"/>
    <cellStyle name="Normal 16 4 4 3" xfId="19793" xr:uid="{1F73645E-99FF-4BE2-B431-E59CCE35D302}"/>
    <cellStyle name="Normal 16 4 5" xfId="9271" xr:uid="{83EC0094-5F5C-4644-9B4A-E9516AED3EF8}"/>
    <cellStyle name="Normal 16 4 5 2" xfId="25815" xr:uid="{048E95A4-4C00-43E2-8784-3BB4BEC3795B}"/>
    <cellStyle name="Normal 16 4 6" xfId="17773" xr:uid="{E2B697D5-02D7-4802-AD6C-4C7304F0F351}"/>
    <cellStyle name="Normal 16 5" xfId="2032" xr:uid="{D7CE9C95-AFB9-4725-97D4-B7126FBEDF18}"/>
    <cellStyle name="Normal 16 5 2" xfId="6118" xr:uid="{2241EE82-C1A3-49AC-A645-344DC0731743}"/>
    <cellStyle name="Normal 16 5 2 2" xfId="14395" xr:uid="{B0CB1047-AAD1-4F40-9825-C74371D58086}"/>
    <cellStyle name="Normal 16 5 2 2 2" xfId="30850" xr:uid="{76FC21DE-331A-42FF-9067-A3D4F7C9AD63}"/>
    <cellStyle name="Normal 16 5 2 3" xfId="22813" xr:uid="{064BE767-2D49-4D2A-9B41-333A70B4C0EC}"/>
    <cellStyle name="Normal 16 5 3" xfId="8118" xr:uid="{A5EE3D5F-C269-4FB9-82D1-AF11524DD7DF}"/>
    <cellStyle name="Normal 16 5 3 2" xfId="16395" xr:uid="{9F07C813-1A50-49C3-96D4-949A5E2FF1C9}"/>
    <cellStyle name="Normal 16 5 3 2 2" xfId="32850" xr:uid="{39FFAEAF-B52A-4CE5-B625-405D17837A67}"/>
    <cellStyle name="Normal 16 5 3 3" xfId="24813" xr:uid="{505A789E-0FDD-4738-B2CD-76918D7398B8}"/>
    <cellStyle name="Normal 16 5 4" xfId="4085" xr:uid="{CD006464-22E9-4E62-B6BB-AB60E44B9328}"/>
    <cellStyle name="Normal 16 5 4 2" xfId="12362" xr:uid="{CF770D95-71EE-4F09-94AA-CA122571C5F6}"/>
    <cellStyle name="Normal 16 5 4 2 2" xfId="28847" xr:uid="{001DBED3-523F-41DC-A290-962E285E9F22}"/>
    <cellStyle name="Normal 16 5 4 3" xfId="20810" xr:uid="{932890AC-E6BB-4032-A3B3-44DA24BC6B01}"/>
    <cellStyle name="Normal 16 5 5" xfId="10313" xr:uid="{5A5D1572-3EE5-46DC-8805-846147303DB1}"/>
    <cellStyle name="Normal 16 5 5 2" xfId="26832" xr:uid="{39E6C97C-FAAA-45EC-82FA-499E992612FE}"/>
    <cellStyle name="Normal 16 5 6" xfId="18794" xr:uid="{B5C5CADD-AED9-4002-8351-06FD731CE7BC}"/>
    <cellStyle name="Normal 16 6" xfId="4582" xr:uid="{0A2BAE70-12FD-4E87-8E5A-E4A2294BA461}"/>
    <cellStyle name="Normal 16 6 2" xfId="12859" xr:uid="{E1BC1CCD-8447-4AA0-9290-92C94284821B}"/>
    <cellStyle name="Normal 16 6 2 2" xfId="29343" xr:uid="{50960983-9483-4C61-AB56-C86AD6500D66}"/>
    <cellStyle name="Normal 16 6 3" xfId="21306" xr:uid="{02A7B1F0-E718-47DA-8364-5A6B8093D596}"/>
    <cellStyle name="Normal 16 7" xfId="6612" xr:uid="{FC98AA27-41D5-47AF-96A5-3BA60906DF16}"/>
    <cellStyle name="Normal 16 7 2" xfId="14889" xr:uid="{F8F5D105-87B8-40DC-B650-939E00694A93}"/>
    <cellStyle name="Normal 16 7 2 2" xfId="31344" xr:uid="{7F78A742-8786-4B01-B3AC-8424CF10C08E}"/>
    <cellStyle name="Normal 16 7 3" xfId="23307" xr:uid="{4DC9BCDA-E7C0-409B-97E1-87BC8A375DC1}"/>
    <cellStyle name="Normal 16 8" xfId="2535" xr:uid="{AD8CFEDE-6713-43D0-BB8D-6DF7397D5245}"/>
    <cellStyle name="Normal 16 8 2" xfId="10812" xr:uid="{12FCF2AA-8E15-4390-9191-A1B7ECBBBF81}"/>
    <cellStyle name="Normal 16 8 2 2" xfId="27328" xr:uid="{FF93BFC5-3F15-4F71-9DCF-5D307D03CF48}"/>
    <cellStyle name="Normal 16 8 3" xfId="19291" xr:uid="{6C73F498-0B4C-492C-B216-D39BED705277}"/>
    <cellStyle name="Normal 16 9" xfId="8765" xr:uid="{749B0210-FB97-42B7-9E6C-BEBA07085CBF}"/>
    <cellStyle name="Normal 16 9 2" xfId="25313" xr:uid="{4A339EC7-3F8A-46F0-A1A7-D1F354F3084E}"/>
    <cellStyle name="Normal 17" xfId="507" xr:uid="{3D152BCF-F838-4FD8-8876-D4E1ED61D790}"/>
    <cellStyle name="Normal 17 10" xfId="17323" xr:uid="{27B61F7D-1127-4794-BE55-A4E4D533C2D3}"/>
    <cellStyle name="Normal 17 2" xfId="508" xr:uid="{5A5F229F-651F-446B-BCB9-948790158280}"/>
    <cellStyle name="Normal 17 2 2" xfId="1555" xr:uid="{4A502306-7260-4ED5-959A-BB2937A31790}"/>
    <cellStyle name="Normal 17 2 2 2" xfId="5644" xr:uid="{80EAF771-53B8-41EF-9AF1-86E310AA6C80}"/>
    <cellStyle name="Normal 17 2 2 2 2" xfId="13921" xr:uid="{6C9418F9-C490-4C11-9975-EF4211F6583D}"/>
    <cellStyle name="Normal 17 2 2 2 2 2" xfId="30398" xr:uid="{AA791FD2-3F5C-4202-A4EC-47A058041944}"/>
    <cellStyle name="Normal 17 2 2 2 3" xfId="22361" xr:uid="{3A3E6659-E3C3-4DE0-A2DB-EF50041206CA}"/>
    <cellStyle name="Normal 17 2 2 3" xfId="7666" xr:uid="{7FA36F25-B30E-4041-8CFF-2547A6DA0D8F}"/>
    <cellStyle name="Normal 17 2 2 3 2" xfId="15943" xr:uid="{C528481F-9001-4787-BB76-EB085C4F49AE}"/>
    <cellStyle name="Normal 17 2 2 3 2 2" xfId="32398" xr:uid="{5E8CF967-D827-4739-ADC8-F0057E9C2139}"/>
    <cellStyle name="Normal 17 2 2 3 3" xfId="24361" xr:uid="{1C747B94-395C-47CB-8540-A7E3EB6ABECF}"/>
    <cellStyle name="Normal 17 2 2 4" xfId="3610" xr:uid="{129E67A5-7780-44A9-B961-E1A7012886A1}"/>
    <cellStyle name="Normal 17 2 2 4 2" xfId="11887" xr:uid="{06A49BAC-F279-48D0-B6E7-4491581500C7}"/>
    <cellStyle name="Normal 17 2 2 4 2 2" xfId="28394" xr:uid="{A83BC978-6BF2-4301-9C2B-FA663CD39CD5}"/>
    <cellStyle name="Normal 17 2 2 4 3" xfId="20357" xr:uid="{80C2326A-68DF-4343-9E4E-E6839F3A4B7F}"/>
    <cellStyle name="Normal 17 2 2 5" xfId="9838" xr:uid="{6C42363A-615B-4361-8CDF-411D0CFB84C8}"/>
    <cellStyle name="Normal 17 2 2 5 2" xfId="26379" xr:uid="{037C1B22-859E-4CBA-A31D-88C927E8E2BF}"/>
    <cellStyle name="Normal 17 2 2 6" xfId="18341" xr:uid="{4BDB7097-AAF3-48B9-96A9-D32478E8D0ED}"/>
    <cellStyle name="Normal 17 2 3" xfId="1044" xr:uid="{3CC3E146-0283-46C3-A7DD-BC335B9936E8}"/>
    <cellStyle name="Normal 17 2 3 2" xfId="5145" xr:uid="{D5527A5C-CA5F-4EA4-B8A4-B4ED0975B973}"/>
    <cellStyle name="Normal 17 2 3 2 2" xfId="13422" xr:uid="{7B59BC7E-E5AF-4EFB-9322-F39E37B34615}"/>
    <cellStyle name="Normal 17 2 3 2 2 2" xfId="29902" xr:uid="{8DF2E1D7-BA06-483B-AF83-CE801FDD39A1}"/>
    <cellStyle name="Normal 17 2 3 2 3" xfId="21865" xr:uid="{63106FB2-6445-4AFA-B30F-A694EE0BDCC3}"/>
    <cellStyle name="Normal 17 2 3 3" xfId="7170" xr:uid="{E5012007-DA22-4409-ABE2-FC04D921E43F}"/>
    <cellStyle name="Normal 17 2 3 3 2" xfId="15447" xr:uid="{F5BACD6B-E39F-4D8C-BEB7-C32ED73C653D}"/>
    <cellStyle name="Normal 17 2 3 3 2 2" xfId="31902" xr:uid="{85A69476-F46F-4535-9189-78F9F5331505}"/>
    <cellStyle name="Normal 17 2 3 3 3" xfId="23865" xr:uid="{F1B59C2F-CE05-4A95-8AC2-8B986EF35849}"/>
    <cellStyle name="Normal 17 2 3 4" xfId="3103" xr:uid="{FD40D185-1BBF-4970-8944-C767A7C1E5C0}"/>
    <cellStyle name="Normal 17 2 3 4 2" xfId="11380" xr:uid="{B0A3182C-A1DF-4BC4-B4AD-2BB534328355}"/>
    <cellStyle name="Normal 17 2 3 4 2 2" xfId="27890" xr:uid="{D2A9913A-E156-419E-AE06-FDDFF899264D}"/>
    <cellStyle name="Normal 17 2 3 4 3" xfId="19853" xr:uid="{6BB72810-1086-43AA-887A-BF0849D87ECD}"/>
    <cellStyle name="Normal 17 2 3 5" xfId="9331" xr:uid="{06165744-8A28-4EC8-8316-E983C7D0ED07}"/>
    <cellStyle name="Normal 17 2 3 5 2" xfId="25875" xr:uid="{482FF0C1-DAC0-4786-B2BE-072B3C96AE35}"/>
    <cellStyle name="Normal 17 2 3 6" xfId="17834" xr:uid="{2A6550E5-F543-4488-BB89-2B0C5FE3F269}"/>
    <cellStyle name="Normal 17 2 4" xfId="2092" xr:uid="{D4A703E8-7428-4FDB-9ABA-6B80CDA0503D}"/>
    <cellStyle name="Normal 17 2 4 2" xfId="6178" xr:uid="{F74C1863-B206-4753-AE2D-B4BEDAA44720}"/>
    <cellStyle name="Normal 17 2 4 2 2" xfId="14455" xr:uid="{F567F0BC-7A7B-4C67-9B0C-BB485B743284}"/>
    <cellStyle name="Normal 17 2 4 2 2 2" xfId="30910" xr:uid="{7FA469F9-F36C-43EF-AFF2-F648958DDE3B}"/>
    <cellStyle name="Normal 17 2 4 2 3" xfId="22873" xr:uid="{1ED3C9CE-A442-421A-8DE5-E4968C73C87E}"/>
    <cellStyle name="Normal 17 2 4 3" xfId="8178" xr:uid="{FA8D7117-6625-4782-A2C8-B926D58BE2CD}"/>
    <cellStyle name="Normal 17 2 4 3 2" xfId="16455" xr:uid="{69EA7B84-43C4-4484-92F4-2CEDCC37F0BC}"/>
    <cellStyle name="Normal 17 2 4 3 2 2" xfId="32910" xr:uid="{6D5D2E2B-F189-4AFB-B33C-3F78E6A9988A}"/>
    <cellStyle name="Normal 17 2 4 3 3" xfId="24873" xr:uid="{97DFCF0E-7CB4-40C9-9B96-9B9A9411B158}"/>
    <cellStyle name="Normal 17 2 4 4" xfId="4145" xr:uid="{B22836FC-8E96-4543-BCD3-75BE4DEF9E4C}"/>
    <cellStyle name="Normal 17 2 4 4 2" xfId="12422" xr:uid="{05E21582-F9D2-4429-8D3A-FE4A23BD6618}"/>
    <cellStyle name="Normal 17 2 4 4 2 2" xfId="28907" xr:uid="{62928B77-EFBC-45E4-9561-BC2D01D55EA3}"/>
    <cellStyle name="Normal 17 2 4 4 3" xfId="20870" xr:uid="{2E61FA0E-872B-4AC4-B558-5CFB52D042C0}"/>
    <cellStyle name="Normal 17 2 4 5" xfId="10373" xr:uid="{B64DB92C-3297-44D8-9F59-9749836BB0EB}"/>
    <cellStyle name="Normal 17 2 4 5 2" xfId="26892" xr:uid="{270E156F-5553-4D60-B899-94DA7721F729}"/>
    <cellStyle name="Normal 17 2 4 6" xfId="18854" xr:uid="{C6AFAE00-67F6-4D62-844A-7659B6B3A783}"/>
    <cellStyle name="Normal 17 2 5" xfId="4644" xr:uid="{2AE5123C-DBA3-4CB6-BA1A-DB817E063CE4}"/>
    <cellStyle name="Normal 17 2 5 2" xfId="12921" xr:uid="{ED39AEF6-F38C-4C93-80B0-2B0588EDEB2A}"/>
    <cellStyle name="Normal 17 2 5 2 2" xfId="29403" xr:uid="{67547772-EC9A-42F3-9D42-94EAFFCEB28F}"/>
    <cellStyle name="Normal 17 2 5 3" xfId="21366" xr:uid="{6EF18FBD-968F-4FBF-BCC5-8FA55961589A}"/>
    <cellStyle name="Normal 17 2 6" xfId="6672" xr:uid="{9D410327-4A4A-410D-BD09-F046CAA42BBE}"/>
    <cellStyle name="Normal 17 2 6 2" xfId="14949" xr:uid="{FB60D217-F099-400F-B0F7-443118949C19}"/>
    <cellStyle name="Normal 17 2 6 2 2" xfId="31404" xr:uid="{BDAF175C-F374-4E8A-9C62-888A06E62642}"/>
    <cellStyle name="Normal 17 2 6 3" xfId="23367" xr:uid="{B89C050E-24DD-4212-B141-D240900AE484}"/>
    <cellStyle name="Normal 17 2 7" xfId="2597" xr:uid="{C8C6B582-D986-408A-B323-BBE40B332B94}"/>
    <cellStyle name="Normal 17 2 7 2" xfId="10874" xr:uid="{DFA850B1-6459-4D2A-A2C3-F31BD2E890B4}"/>
    <cellStyle name="Normal 17 2 7 2 2" xfId="27388" xr:uid="{DA5E8C88-B975-4258-919E-C596CCA6E264}"/>
    <cellStyle name="Normal 17 2 7 3" xfId="19351" xr:uid="{037967B5-BAB7-4F8B-9ED1-C7327A94521A}"/>
    <cellStyle name="Normal 17 2 8" xfId="8827" xr:uid="{5AFC9F6B-A871-4B37-93CB-48960769226B}"/>
    <cellStyle name="Normal 17 2 8 2" xfId="25373" xr:uid="{B4B22C69-3BB0-4845-8D29-67C4FB680351}"/>
    <cellStyle name="Normal 17 2 9" xfId="17324" xr:uid="{43254668-ACA9-4B86-BB81-FC5EA698FB99}"/>
    <cellStyle name="Normal 17 3" xfId="1554" xr:uid="{5EE8EF1E-7CDD-4AF3-B23B-42B111B80FE0}"/>
    <cellStyle name="Normal 17 3 2" xfId="5643" xr:uid="{C32AE96F-7AE2-4E8C-AF4E-8BA839F977D9}"/>
    <cellStyle name="Normal 17 3 2 2" xfId="13920" xr:uid="{D6762AE9-6101-499A-BE99-9193D2A6158C}"/>
    <cellStyle name="Normal 17 3 2 2 2" xfId="30397" xr:uid="{8ADA5E4A-2F5D-451B-BA50-ED68F7159112}"/>
    <cellStyle name="Normal 17 3 2 3" xfId="22360" xr:uid="{8BD880A1-6C44-498F-8180-B0F33141B6E2}"/>
    <cellStyle name="Normal 17 3 3" xfId="7665" xr:uid="{8DA665FD-B608-474B-AF66-B6131CD9348B}"/>
    <cellStyle name="Normal 17 3 3 2" xfId="15942" xr:uid="{5DED931D-BCFD-451E-B248-E0F5D6D68B0E}"/>
    <cellStyle name="Normal 17 3 3 2 2" xfId="32397" xr:uid="{51523D52-33F9-40FA-B997-EF8D04975B24}"/>
    <cellStyle name="Normal 17 3 3 3" xfId="24360" xr:uid="{0595FD91-8873-4AA7-B41B-F11D230E1A09}"/>
    <cellStyle name="Normal 17 3 4" xfId="3609" xr:uid="{D05D3357-9AF3-42ED-BF65-15126FDF1A31}"/>
    <cellStyle name="Normal 17 3 4 2" xfId="11886" xr:uid="{73D7DF01-150E-4640-A8E3-75EBC88139F8}"/>
    <cellStyle name="Normal 17 3 4 2 2" xfId="28393" xr:uid="{4888E0ED-ABBE-4BD7-BCB1-C0E769611583}"/>
    <cellStyle name="Normal 17 3 4 3" xfId="20356" xr:uid="{4B333D5A-F75D-4DAD-9268-6EBA1099BFE4}"/>
    <cellStyle name="Normal 17 3 5" xfId="9837" xr:uid="{37299503-21B3-4694-B05D-C1EAC321D534}"/>
    <cellStyle name="Normal 17 3 5 2" xfId="26378" xr:uid="{46E1BBB0-CB84-42AC-8673-01D0E5750EBD}"/>
    <cellStyle name="Normal 17 3 6" xfId="18340" xr:uid="{1EB9155A-2744-4C6D-82E6-122CD08E41B7}"/>
    <cellStyle name="Normal 17 4" xfId="1043" xr:uid="{11957C33-255E-4FD0-9F61-317C99435047}"/>
    <cellStyle name="Normal 17 4 2" xfId="5144" xr:uid="{10CCE25A-6734-4A3A-A48D-C124C51260E0}"/>
    <cellStyle name="Normal 17 4 2 2" xfId="13421" xr:uid="{1B3AA58E-1674-435F-9CDA-6085719792A5}"/>
    <cellStyle name="Normal 17 4 2 2 2" xfId="29901" xr:uid="{8C48DC0E-0088-4D17-AB80-197D73AB6E18}"/>
    <cellStyle name="Normal 17 4 2 3" xfId="21864" xr:uid="{D43BCA52-2BE0-40E8-BFC1-200E537CFDBE}"/>
    <cellStyle name="Normal 17 4 3" xfId="7169" xr:uid="{74022C0A-D7E9-41E8-B808-F614A1779030}"/>
    <cellStyle name="Normal 17 4 3 2" xfId="15446" xr:uid="{E013F912-D220-4F0A-9B05-7C645830E998}"/>
    <cellStyle name="Normal 17 4 3 2 2" xfId="31901" xr:uid="{3CBE4589-CC5E-457F-AC5A-6DDA3EFE3B78}"/>
    <cellStyle name="Normal 17 4 3 3" xfId="23864" xr:uid="{F383B5E6-A19B-437E-9A65-5AFC62051738}"/>
    <cellStyle name="Normal 17 4 4" xfId="3102" xr:uid="{BAB4FDCF-91AC-4FB8-867E-0D37BAC8DDAE}"/>
    <cellStyle name="Normal 17 4 4 2" xfId="11379" xr:uid="{D43441BF-2E39-4745-BFE8-EF6C18FF49CA}"/>
    <cellStyle name="Normal 17 4 4 2 2" xfId="27889" xr:uid="{487158E0-0DFD-4FD4-8AC4-E3D30E58C3DF}"/>
    <cellStyle name="Normal 17 4 4 3" xfId="19852" xr:uid="{D3697C48-1802-435A-921A-87AE74E70ACE}"/>
    <cellStyle name="Normal 17 4 5" xfId="9330" xr:uid="{D0FFA464-7B3E-485A-A975-DB53FDC6A404}"/>
    <cellStyle name="Normal 17 4 5 2" xfId="25874" xr:uid="{BDAD50D0-8627-4246-8179-A0CBF76CA304}"/>
    <cellStyle name="Normal 17 4 6" xfId="17833" xr:uid="{4923B03D-57B1-4BB9-AD17-44C8A5DA888C}"/>
    <cellStyle name="Normal 17 5" xfId="2091" xr:uid="{CB59B617-2B86-4221-B720-AEBAEF4ED335}"/>
    <cellStyle name="Normal 17 5 2" xfId="6177" xr:uid="{8581EB66-66F3-4643-A41B-7CEDDE69186C}"/>
    <cellStyle name="Normal 17 5 2 2" xfId="14454" xr:uid="{8B682619-AFB7-462C-B151-C32F50036350}"/>
    <cellStyle name="Normal 17 5 2 2 2" xfId="30909" xr:uid="{84F23A22-D806-4A7F-B14D-674B3041F9FA}"/>
    <cellStyle name="Normal 17 5 2 3" xfId="22872" xr:uid="{568C8F9A-EA8A-4B88-A49A-BC4FA72A1CF9}"/>
    <cellStyle name="Normal 17 5 3" xfId="8177" xr:uid="{00DB8EFE-647D-45C8-AEC0-030A0B89ACE5}"/>
    <cellStyle name="Normal 17 5 3 2" xfId="16454" xr:uid="{2E8A6C7B-8D95-453B-B6BB-BA526E2BFBF4}"/>
    <cellStyle name="Normal 17 5 3 2 2" xfId="32909" xr:uid="{C94BB851-ECCE-4187-9B15-7EB34EA00B29}"/>
    <cellStyle name="Normal 17 5 3 3" xfId="24872" xr:uid="{E079B709-F87E-4253-84A0-4BE451D9066C}"/>
    <cellStyle name="Normal 17 5 4" xfId="4144" xr:uid="{1C3025A2-D446-4461-A84E-533617AAC156}"/>
    <cellStyle name="Normal 17 5 4 2" xfId="12421" xr:uid="{A636B744-6FDD-4C68-ADC0-BC9DC8C51DDF}"/>
    <cellStyle name="Normal 17 5 4 2 2" xfId="28906" xr:uid="{BDDCDF6A-D1D5-4CE0-B11D-93577849CD60}"/>
    <cellStyle name="Normal 17 5 4 3" xfId="20869" xr:uid="{EBCC1ACC-1DD3-487E-8911-C24229665F71}"/>
    <cellStyle name="Normal 17 5 5" xfId="10372" xr:uid="{D2B3EC8D-2794-4ECB-B81D-6D53EBACBC8F}"/>
    <cellStyle name="Normal 17 5 5 2" xfId="26891" xr:uid="{2DAD9B3B-7FCE-4E62-B719-91C1C6C27DD1}"/>
    <cellStyle name="Normal 17 5 6" xfId="18853" xr:uid="{18D1D47C-9E6E-484A-9B96-C04F2334F943}"/>
    <cellStyle name="Normal 17 6" xfId="4643" xr:uid="{CCA1F70B-69CC-47C4-8F0A-5FC7CE3E024C}"/>
    <cellStyle name="Normal 17 6 2" xfId="12920" xr:uid="{F56DC452-6B28-41F2-82FD-271228CF7902}"/>
    <cellStyle name="Normal 17 6 2 2" xfId="29402" xr:uid="{AF749F65-241F-42C0-A2A5-BD837112D193}"/>
    <cellStyle name="Normal 17 6 3" xfId="21365" xr:uid="{7C4C8A21-7694-43DA-B5E4-BAA0E3FCF35A}"/>
    <cellStyle name="Normal 17 7" xfId="6671" xr:uid="{AA384F58-476D-4E54-AA6F-4C66EE60E2E1}"/>
    <cellStyle name="Normal 17 7 2" xfId="14948" xr:uid="{4F41ABCC-C560-4B10-A8FA-3F94666A52BE}"/>
    <cellStyle name="Normal 17 7 2 2" xfId="31403" xr:uid="{8A8E7DB6-8125-4902-9FBD-55A75B20D5EE}"/>
    <cellStyle name="Normal 17 7 3" xfId="23366" xr:uid="{8501D3F6-F381-4271-9587-B779CD6B2F79}"/>
    <cellStyle name="Normal 17 8" xfId="2596" xr:uid="{C6283AD3-1234-4713-8569-B6E819DA15EB}"/>
    <cellStyle name="Normal 17 8 2" xfId="10873" xr:uid="{13FB408B-5376-4107-BEBE-644A6A13364E}"/>
    <cellStyle name="Normal 17 8 2 2" xfId="27387" xr:uid="{AA7457CB-116A-46C3-892B-BCC2E1D1F2D3}"/>
    <cellStyle name="Normal 17 8 3" xfId="19350" xr:uid="{AEDEEAB6-4A14-43C2-B24F-FF9316019D3D}"/>
    <cellStyle name="Normal 17 9" xfId="8826" xr:uid="{6E83523A-B2D9-4985-BD6E-F104E17A156D}"/>
    <cellStyle name="Normal 17 9 2" xfId="25372" xr:uid="{0559B583-0924-44A0-B481-8218B5D65032}"/>
    <cellStyle name="Normal 18" xfId="510" xr:uid="{B0AFCC56-D9ED-4F36-9FDC-52E1C9E83268}"/>
    <cellStyle name="Normal 18 10" xfId="17326" xr:uid="{1943082F-C064-4DDF-A80F-1F2ED6B387AC}"/>
    <cellStyle name="Normal 18 2" xfId="219" xr:uid="{61947B28-DA18-4EA6-B82B-3DCE1DF49AB1}"/>
    <cellStyle name="Normal 18 2 2" xfId="1312" xr:uid="{B44876E9-D7D1-4B4A-9CA6-B9D9A3B0B903}"/>
    <cellStyle name="Normal 18 2 2 2" xfId="5402" xr:uid="{596C9CFB-CC80-4D0E-8441-559FC39B5869}"/>
    <cellStyle name="Normal 18 2 2 2 2" xfId="13679" xr:uid="{DE56E876-8B0B-4503-B88E-255018729EE9}"/>
    <cellStyle name="Normal 18 2 2 2 2 2" xfId="30159" xr:uid="{D6B005E6-4CA2-49E0-96F8-32A1781EBA75}"/>
    <cellStyle name="Normal 18 2 2 2 3" xfId="22122" xr:uid="{5EB6F34D-6E21-4B5E-8360-65C4C5C2AC5D}"/>
    <cellStyle name="Normal 18 2 2 3" xfId="7427" xr:uid="{D2312BB6-328B-4580-BBDC-670520533CCC}"/>
    <cellStyle name="Normal 18 2 2 3 2" xfId="15704" xr:uid="{D92841B7-1B86-4912-B7D3-B0B9A1F8DBAD}"/>
    <cellStyle name="Normal 18 2 2 3 2 2" xfId="32159" xr:uid="{743FD548-B72F-4122-AAFD-B4727DC9F918}"/>
    <cellStyle name="Normal 18 2 2 3 3" xfId="24122" xr:uid="{7C3AF778-D94E-4A47-8FE3-5E1C5B44FF04}"/>
    <cellStyle name="Normal 18 2 2 4" xfId="3368" xr:uid="{EBC657D8-95DA-4351-848A-02BF6A14616C}"/>
    <cellStyle name="Normal 18 2 2 4 2" xfId="11645" xr:uid="{9F4855B7-0C03-4906-AA79-A6CE9F517131}"/>
    <cellStyle name="Normal 18 2 2 4 2 2" xfId="28155" xr:uid="{22DD6154-F6F5-42F3-A65B-91D01C6435D2}"/>
    <cellStyle name="Normal 18 2 2 4 3" xfId="20118" xr:uid="{6EDE8617-036A-4627-BABE-2185C8841745}"/>
    <cellStyle name="Normal 18 2 2 5" xfId="9596" xr:uid="{613D9E69-4E3F-4DAC-A112-05A6B1F8E3EF}"/>
    <cellStyle name="Normal 18 2 2 5 2" xfId="26140" xr:uid="{0157C937-C7A0-471C-8517-253B0FC3CB40}"/>
    <cellStyle name="Normal 18 2 2 6" xfId="18101" xr:uid="{6CF70620-0295-4F33-9B4C-9909471A5055}"/>
    <cellStyle name="Normal 18 2 3" xfId="803" xr:uid="{3367D053-FEBA-4B11-8BE4-9488E5B2CC46}"/>
    <cellStyle name="Normal 18 2 3 2" xfId="4906" xr:uid="{625AE9B4-467B-4773-8E14-15BAA3FC197C}"/>
    <cellStyle name="Normal 18 2 3 2 2" xfId="13183" xr:uid="{9B8D3939-2B19-4AA8-8DA3-D671236B6617}"/>
    <cellStyle name="Normal 18 2 3 2 2 2" xfId="29663" xr:uid="{4A871497-3B69-4383-AF9A-F62C99A57710}"/>
    <cellStyle name="Normal 18 2 3 2 3" xfId="21626" xr:uid="{B705FAB0-11CF-4F06-83D8-41C0078553CB}"/>
    <cellStyle name="Normal 18 2 3 3" xfId="6931" xr:uid="{D2A433FF-18F1-48BF-A975-5942CA440639}"/>
    <cellStyle name="Normal 18 2 3 3 2" xfId="15208" xr:uid="{B39B77F4-90E0-4C67-938A-CEAE6A161980}"/>
    <cellStyle name="Normal 18 2 3 3 2 2" xfId="31663" xr:uid="{9C2B39CE-93DE-46E9-AE7D-9D3787985935}"/>
    <cellStyle name="Normal 18 2 3 3 3" xfId="23626" xr:uid="{D3BDD2BA-1BA5-4BB3-8631-12202560E9D4}"/>
    <cellStyle name="Normal 18 2 3 4" xfId="2863" xr:uid="{CA0C3965-D732-4715-A41A-4D3F8E82F288}"/>
    <cellStyle name="Normal 18 2 3 4 2" xfId="11140" xr:uid="{60DF651D-6BB9-4AD5-9996-0A9AC802F883}"/>
    <cellStyle name="Normal 18 2 3 4 2 2" xfId="27651" xr:uid="{188BAE3B-9F9A-428F-ACF2-9B7823C6AF38}"/>
    <cellStyle name="Normal 18 2 3 4 3" xfId="19614" xr:uid="{BB5E48FF-AE23-4A8A-9227-D63C9AB8D4B5}"/>
    <cellStyle name="Normal 18 2 3 5" xfId="9092" xr:uid="{92B230E3-652A-4F46-A3C8-5EE7CEF83538}"/>
    <cellStyle name="Normal 18 2 3 5 2" xfId="25636" xr:uid="{64E51527-90FB-4A5F-800A-16411D838B37}"/>
    <cellStyle name="Normal 18 2 3 6" xfId="17594" xr:uid="{1477A3CE-46A9-4AA6-8348-3BA3DDA89F85}"/>
    <cellStyle name="Normal 18 2 4" xfId="1853" xr:uid="{8FF8ABBB-DD72-4190-9FFB-64C26D66BADA}"/>
    <cellStyle name="Normal 18 2 4 2" xfId="5939" xr:uid="{8C4D4597-2FCA-40B3-8127-8B55A8484B3A}"/>
    <cellStyle name="Normal 18 2 4 2 2" xfId="14216" xr:uid="{096FD26C-CC73-4FEA-AB91-EBD368592327}"/>
    <cellStyle name="Normal 18 2 4 2 2 2" xfId="30671" xr:uid="{33FE7D4F-3856-4252-8380-4016793CCC03}"/>
    <cellStyle name="Normal 18 2 4 2 3" xfId="22634" xr:uid="{3169BADC-7858-4F0A-AC1C-75C3CE311DAB}"/>
    <cellStyle name="Normal 18 2 4 3" xfId="7939" xr:uid="{009616DE-F227-45E9-9956-BE7E4330D231}"/>
    <cellStyle name="Normal 18 2 4 3 2" xfId="16216" xr:uid="{32CBCADF-AE42-483E-BCD5-DA32095FA27A}"/>
    <cellStyle name="Normal 18 2 4 3 2 2" xfId="32671" xr:uid="{D7F18A30-8A6D-4F61-B56E-B2D2083C1D1E}"/>
    <cellStyle name="Normal 18 2 4 3 3" xfId="24634" xr:uid="{2C50C493-21A6-4137-BA30-00DEF3224E39}"/>
    <cellStyle name="Normal 18 2 4 4" xfId="3906" xr:uid="{7CE0895F-DD36-46B0-87F4-B4130DF67C58}"/>
    <cellStyle name="Normal 18 2 4 4 2" xfId="12183" xr:uid="{B633444A-5ABC-42D2-8386-A630C971DF3A}"/>
    <cellStyle name="Normal 18 2 4 4 2 2" xfId="28668" xr:uid="{1D5DC7E5-1855-48D4-ABEC-FD3F70ADE88F}"/>
    <cellStyle name="Normal 18 2 4 4 3" xfId="20631" xr:uid="{5D328688-A639-4F52-A304-0FB632698549}"/>
    <cellStyle name="Normal 18 2 4 5" xfId="10134" xr:uid="{2E250E47-B2F3-4F4C-B636-A8E57395A6F4}"/>
    <cellStyle name="Normal 18 2 4 5 2" xfId="26653" xr:uid="{72ACF07F-4C85-4185-932B-78B2A75CF0C2}"/>
    <cellStyle name="Normal 18 2 4 6" xfId="18615" xr:uid="{D468DB1C-8F28-446C-8C25-C87893718D16}"/>
    <cellStyle name="Normal 18 2 5" xfId="4402" xr:uid="{D05CC390-643E-46C6-AC16-FA714EB42C2F}"/>
    <cellStyle name="Normal 18 2 5 2" xfId="12679" xr:uid="{61AF65B0-47A6-4391-8539-F86F6A1A7A1C}"/>
    <cellStyle name="Normal 18 2 5 2 2" xfId="29164" xr:uid="{33EBBB3A-CD03-4FD3-9A1D-7C66A0017719}"/>
    <cellStyle name="Normal 18 2 5 3" xfId="21127" xr:uid="{1E4C944F-111A-49C0-8096-30467B44DDE3}"/>
    <cellStyle name="Normal 18 2 6" xfId="6433" xr:uid="{EDF1FFC5-5E0F-41DA-AEAE-287BA521427C}"/>
    <cellStyle name="Normal 18 2 6 2" xfId="14710" xr:uid="{AE2F2E5F-5EA0-4E3C-BFE6-212181E0099D}"/>
    <cellStyle name="Normal 18 2 6 2 2" xfId="31165" xr:uid="{2AA258E8-EF8A-44F6-8F4E-5C1883561EEB}"/>
    <cellStyle name="Normal 18 2 6 3" xfId="23128" xr:uid="{CEDCFF3B-DA42-4454-A6FA-88371B3D0DC6}"/>
    <cellStyle name="Normal 18 2 7" xfId="2354" xr:uid="{95B3BC1A-AD6E-4534-948E-CBD713E51B2D}"/>
    <cellStyle name="Normal 18 2 7 2" xfId="10631" xr:uid="{91F7E256-C12B-4EE8-B2A3-D60B886B633C}"/>
    <cellStyle name="Normal 18 2 7 2 2" xfId="27149" xr:uid="{A16AAD89-88CF-4E81-AF5F-4543DC93A988}"/>
    <cellStyle name="Normal 18 2 7 3" xfId="19112" xr:uid="{635A0A19-9ECE-4BD9-A13B-8CCD62B9E8F3}"/>
    <cellStyle name="Normal 18 2 8" xfId="8585" xr:uid="{0B4FDAB2-A00A-4368-B526-7B15B65D8C61}"/>
    <cellStyle name="Normal 18 2 8 2" xfId="25134" xr:uid="{7213B0C6-1994-4B3B-BA80-AEA862752668}"/>
    <cellStyle name="Normal 18 2 9" xfId="17084" xr:uid="{11F4FD66-54A7-4502-BA66-AA0992CCAEB1}"/>
    <cellStyle name="Normal 18 3" xfId="1557" xr:uid="{CD0D3A19-2B95-4E9D-8D1B-B239972BEDED}"/>
    <cellStyle name="Normal 18 3 2" xfId="5646" xr:uid="{53253CBE-7C2E-4FB6-8C7A-8F8958430CA8}"/>
    <cellStyle name="Normal 18 3 2 2" xfId="13923" xr:uid="{11D4FE4E-1DF3-4822-B779-0AFEED59B767}"/>
    <cellStyle name="Normal 18 3 2 2 2" xfId="30400" xr:uid="{C2BC63DF-7D82-483B-A211-B22669209AB3}"/>
    <cellStyle name="Normal 18 3 2 3" xfId="22363" xr:uid="{EF34EBCA-8DAD-4297-9286-283D0CE0D30E}"/>
    <cellStyle name="Normal 18 3 3" xfId="7668" xr:uid="{58DC6501-E417-46DF-8FD7-1896304FDBCE}"/>
    <cellStyle name="Normal 18 3 3 2" xfId="15945" xr:uid="{74CA5CEE-E511-4BDD-B5E1-0AF77C4B7085}"/>
    <cellStyle name="Normal 18 3 3 2 2" xfId="32400" xr:uid="{94955F47-6038-4389-B79C-264DCAF076A0}"/>
    <cellStyle name="Normal 18 3 3 3" xfId="24363" xr:uid="{071BF201-6AA8-4442-8544-CCD7EB3F724E}"/>
    <cellStyle name="Normal 18 3 4" xfId="3612" xr:uid="{B35C7A40-8091-435E-82C3-FCB4FBAC4109}"/>
    <cellStyle name="Normal 18 3 4 2" xfId="11889" xr:uid="{3C601603-5B3E-48B3-A0B5-326F65CE21E7}"/>
    <cellStyle name="Normal 18 3 4 2 2" xfId="28396" xr:uid="{18345400-05BE-409B-A2C8-14436E6EA1B9}"/>
    <cellStyle name="Normal 18 3 4 3" xfId="20359" xr:uid="{D43E054E-3EB4-434F-ABD5-41BA07B4D52C}"/>
    <cellStyle name="Normal 18 3 5" xfId="9840" xr:uid="{076C8E9C-FD2F-4F80-8427-AB2E6BE42A37}"/>
    <cellStyle name="Normal 18 3 5 2" xfId="26381" xr:uid="{7C3B6DF7-5DB9-487B-9888-985C21ACAEAA}"/>
    <cellStyle name="Normal 18 3 6" xfId="18343" xr:uid="{26B6EFA9-F4C5-4993-945B-70FE86F55738}"/>
    <cellStyle name="Normal 18 4" xfId="1046" xr:uid="{058018F1-1057-410F-A9DF-5C8E84333971}"/>
    <cellStyle name="Normal 18 4 2" xfId="5147" xr:uid="{0D6DA476-C103-4594-BB9F-586B7734F3C5}"/>
    <cellStyle name="Normal 18 4 2 2" xfId="13424" xr:uid="{B2A3F212-5D3C-4D85-8A71-31A00361C818}"/>
    <cellStyle name="Normal 18 4 2 2 2" xfId="29904" xr:uid="{4B65D6BA-C30F-4EB0-844C-46E28D2C6404}"/>
    <cellStyle name="Normal 18 4 2 3" xfId="21867" xr:uid="{DF51B143-DB26-4273-9848-A1BCD279C935}"/>
    <cellStyle name="Normal 18 4 3" xfId="7172" xr:uid="{23018964-B69C-4652-8777-ADE13E8D9E49}"/>
    <cellStyle name="Normal 18 4 3 2" xfId="15449" xr:uid="{F1C3B541-B44B-4D41-AA59-C577CE06015F}"/>
    <cellStyle name="Normal 18 4 3 2 2" xfId="31904" xr:uid="{74633228-C7CC-44F6-BB6C-B91B20551626}"/>
    <cellStyle name="Normal 18 4 3 3" xfId="23867" xr:uid="{6374D81C-7E31-4817-96B6-437DF506AEE3}"/>
    <cellStyle name="Normal 18 4 4" xfId="3105" xr:uid="{BF80C0F7-D3D3-4F7C-AD48-04A304D77133}"/>
    <cellStyle name="Normal 18 4 4 2" xfId="11382" xr:uid="{2352FDD4-BEE4-4F7F-88A2-1E10C6150AB4}"/>
    <cellStyle name="Normal 18 4 4 2 2" xfId="27892" xr:uid="{0C63B2D8-239A-4F71-90F3-674C82C003BE}"/>
    <cellStyle name="Normal 18 4 4 3" xfId="19855" xr:uid="{91B8E079-6924-4847-8FD8-E87608E68752}"/>
    <cellStyle name="Normal 18 4 5" xfId="9333" xr:uid="{984D6E62-F9E1-4691-BFBC-A71392863237}"/>
    <cellStyle name="Normal 18 4 5 2" xfId="25877" xr:uid="{BF582B4C-B050-4D7C-84BD-A15DF6FA13A5}"/>
    <cellStyle name="Normal 18 4 6" xfId="17836" xr:uid="{9474451A-283A-4E16-AD8A-69AC77E227DE}"/>
    <cellStyle name="Normal 18 5" xfId="2094" xr:uid="{917A4A64-F641-43DF-9DD3-DBAFFD90F250}"/>
    <cellStyle name="Normal 18 5 2" xfId="6180" xr:uid="{4659AE67-5131-4021-8F14-910B5E0B4E82}"/>
    <cellStyle name="Normal 18 5 2 2" xfId="14457" xr:uid="{14007ACC-B9AD-4803-9908-134CDC39DD99}"/>
    <cellStyle name="Normal 18 5 2 2 2" xfId="30912" xr:uid="{15AE8C1F-99E0-4D29-9696-C30B79E8FFC1}"/>
    <cellStyle name="Normal 18 5 2 3" xfId="22875" xr:uid="{32F799FF-1465-4745-8FAB-5C5D3E1D1BD6}"/>
    <cellStyle name="Normal 18 5 3" xfId="8180" xr:uid="{0D5593E3-6E4B-434C-B808-272A7DAAE6D2}"/>
    <cellStyle name="Normal 18 5 3 2" xfId="16457" xr:uid="{62E782AF-13E0-41F5-B1EA-2F8C2D88E42F}"/>
    <cellStyle name="Normal 18 5 3 2 2" xfId="32912" xr:uid="{EFBCBBE5-CBC9-47D6-95AA-1A7567C25353}"/>
    <cellStyle name="Normal 18 5 3 3" xfId="24875" xr:uid="{9E75A259-58B6-477B-A644-07596D8B864C}"/>
    <cellStyle name="Normal 18 5 4" xfId="4147" xr:uid="{E79E3328-AE33-40E2-A314-62E1283CD122}"/>
    <cellStyle name="Normal 18 5 4 2" xfId="12424" xr:uid="{EA996F9F-F302-46C5-B157-AB439F43AC62}"/>
    <cellStyle name="Normal 18 5 4 2 2" xfId="28909" xr:uid="{7C175D55-85C0-4572-8A12-420222019673}"/>
    <cellStyle name="Normal 18 5 4 3" xfId="20872" xr:uid="{1886C804-DE23-4730-8AD5-B8929D8CADD0}"/>
    <cellStyle name="Normal 18 5 5" xfId="10375" xr:uid="{EB4E74D1-AEB5-491E-9BCB-AD71BB4713E5}"/>
    <cellStyle name="Normal 18 5 5 2" xfId="26894" xr:uid="{8B59AC79-7EF3-45DB-890A-675716434E09}"/>
    <cellStyle name="Normal 18 5 6" xfId="18856" xr:uid="{49495D6A-3A2A-4228-9BBD-545BE82A5B06}"/>
    <cellStyle name="Normal 18 6" xfId="4646" xr:uid="{EE35844A-058E-4FB7-BA15-A34AE1AF026C}"/>
    <cellStyle name="Normal 18 6 2" xfId="12923" xr:uid="{A5F302A1-258E-4612-9802-9A5B00B3167B}"/>
    <cellStyle name="Normal 18 6 2 2" xfId="29405" xr:uid="{89B828A4-5327-4550-81D7-8000E841354B}"/>
    <cellStyle name="Normal 18 6 3" xfId="21368" xr:uid="{2EB21EE0-DF0F-44BB-9E73-EC2CEED139BC}"/>
    <cellStyle name="Normal 18 7" xfId="6674" xr:uid="{961EB318-657E-4FCA-AD3A-DD99B27B7AA5}"/>
    <cellStyle name="Normal 18 7 2" xfId="14951" xr:uid="{F8DFF3E3-E238-490F-8F83-3B296DECBAF4}"/>
    <cellStyle name="Normal 18 7 2 2" xfId="31406" xr:uid="{29ECF1DC-26E2-4BE8-AC26-E5735E162078}"/>
    <cellStyle name="Normal 18 7 3" xfId="23369" xr:uid="{1C12E739-0167-492D-8858-D136AC39C31C}"/>
    <cellStyle name="Normal 18 8" xfId="2599" xr:uid="{8EA78E1A-4066-4898-8097-9872F890096E}"/>
    <cellStyle name="Normal 18 8 2" xfId="10876" xr:uid="{C9A474D5-951D-4F6E-BC5E-28D189F28167}"/>
    <cellStyle name="Normal 18 8 2 2" xfId="27390" xr:uid="{E0AC80B7-F255-4D72-8648-7091C6399D2C}"/>
    <cellStyle name="Normal 18 8 3" xfId="19353" xr:uid="{541269A5-BCC2-4AF0-BCE8-174D71E4A521}"/>
    <cellStyle name="Normal 18 9" xfId="8829" xr:uid="{851188AD-8AAD-4D08-8D3C-9A548E090F56}"/>
    <cellStyle name="Normal 18 9 2" xfId="25375" xr:uid="{681B4200-8ADA-487F-B999-FBC0CCD9C890}"/>
    <cellStyle name="Normal 19" xfId="125" xr:uid="{4DCFC2A8-BBEA-45F1-B9DE-10DD9357A2B2}"/>
    <cellStyle name="Normal 19 10" xfId="16991" xr:uid="{BAC7AC69-2791-4042-B6EF-174CC1F260CC}"/>
    <cellStyle name="Normal 19 2" xfId="132" xr:uid="{9266C813-6371-48B6-8068-0458E5BBC648}"/>
    <cellStyle name="Normal 19 2 2" xfId="1226" xr:uid="{00F28DA8-F63E-41DD-9964-98738582D975}"/>
    <cellStyle name="Normal 19 2 2 2" xfId="5317" xr:uid="{0D7764A8-DF6E-41FA-B06D-B40124AA77AB}"/>
    <cellStyle name="Normal 19 2 2 2 2" xfId="13594" xr:uid="{F82D4832-4E94-4F73-A040-87225FD11897}"/>
    <cellStyle name="Normal 19 2 2 2 2 2" xfId="30074" xr:uid="{6B6C74B5-7624-45ED-B5DD-7EA48ECE949C}"/>
    <cellStyle name="Normal 19 2 2 2 3" xfId="22037" xr:uid="{C6FC092B-4DAB-40F7-8844-7B4B3B53BB4C}"/>
    <cellStyle name="Normal 19 2 2 3" xfId="7342" xr:uid="{8DEAE2F6-7B32-42F8-8147-D31C1D853A9C}"/>
    <cellStyle name="Normal 19 2 2 3 2" xfId="15619" xr:uid="{1866F43F-9E42-40E7-9ADF-53E2C9E84381}"/>
    <cellStyle name="Normal 19 2 2 3 2 2" xfId="32074" xr:uid="{2DDE12F9-5E28-464E-BB69-9C13DF4513F8}"/>
    <cellStyle name="Normal 19 2 2 3 3" xfId="24037" xr:uid="{FC4B79F1-B662-491D-95A8-EF6E87AFF732}"/>
    <cellStyle name="Normal 19 2 2 4" xfId="3282" xr:uid="{25EC0728-0474-46B8-B56E-965CD1FB053E}"/>
    <cellStyle name="Normal 19 2 2 4 2" xfId="11559" xr:uid="{28326727-DC45-45E2-97B6-C8A5838ADB3C}"/>
    <cellStyle name="Normal 19 2 2 4 2 2" xfId="28069" xr:uid="{2D5BFB8B-C064-4C3E-8312-9498E0B6DFEA}"/>
    <cellStyle name="Normal 19 2 2 4 3" xfId="20032" xr:uid="{B913B2E0-DE8D-4C93-A005-AAAC8F3F3B7B}"/>
    <cellStyle name="Normal 19 2 2 5" xfId="9510" xr:uid="{062BBBF7-6FF2-452E-85B3-1A6559574C37}"/>
    <cellStyle name="Normal 19 2 2 5 2" xfId="26054" xr:uid="{59FC327B-2583-4967-8707-4C352BAA3773}"/>
    <cellStyle name="Normal 19 2 2 6" xfId="18015" xr:uid="{86D2BE16-8B73-4C24-98A5-A6E347B99884}"/>
    <cellStyle name="Normal 19 2 3" xfId="717" xr:uid="{D4A5110E-D926-4E68-88AE-240805681909}"/>
    <cellStyle name="Normal 19 2 3 2" xfId="4821" xr:uid="{97312D0C-794F-415B-8C6B-BC8559B8012B}"/>
    <cellStyle name="Normal 19 2 3 2 2" xfId="13098" xr:uid="{8DEB2C01-3315-4461-97B1-413D70A052FA}"/>
    <cellStyle name="Normal 19 2 3 2 2 2" xfId="29578" xr:uid="{BDC0D5D9-9EB2-472D-956C-C7E566C416AA}"/>
    <cellStyle name="Normal 19 2 3 2 3" xfId="21541" xr:uid="{91C119BC-B83E-4CCB-8F1F-047C2B79CFA4}"/>
    <cellStyle name="Normal 19 2 3 3" xfId="6846" xr:uid="{74F501E3-4E2E-4E0A-9478-4BAF62F5DE39}"/>
    <cellStyle name="Normal 19 2 3 3 2" xfId="15123" xr:uid="{FA27EE86-60BA-4BC9-A4DF-C7CB0F8CCDEB}"/>
    <cellStyle name="Normal 19 2 3 3 2 2" xfId="31578" xr:uid="{28C96983-31AB-44AB-8E66-FE65A24F7DE2}"/>
    <cellStyle name="Normal 19 2 3 3 3" xfId="23541" xr:uid="{6889AE72-E3B6-4478-9E7C-771EC6EBFA2A}"/>
    <cellStyle name="Normal 19 2 3 4" xfId="2777" xr:uid="{B68CDDA2-F7F6-4A93-8CD3-EF999D9FC225}"/>
    <cellStyle name="Normal 19 2 3 4 2" xfId="11054" xr:uid="{97C0C2F4-78F3-45A2-84FB-5866713F3AA0}"/>
    <cellStyle name="Normal 19 2 3 4 2 2" xfId="27565" xr:uid="{C7C6E360-AB22-4B82-B974-C9047CD1D725}"/>
    <cellStyle name="Normal 19 2 3 4 3" xfId="19528" xr:uid="{B8FA9DA0-A6F3-4963-8C88-314592ACE912}"/>
    <cellStyle name="Normal 19 2 3 5" xfId="9006" xr:uid="{B170F900-0D84-4BCC-BEAB-52D3BDB7B241}"/>
    <cellStyle name="Normal 19 2 3 5 2" xfId="25550" xr:uid="{B0283CF6-FE3C-4983-B6F9-983B941CD3E8}"/>
    <cellStyle name="Normal 19 2 3 6" xfId="17508" xr:uid="{8BFBF4DC-2D74-4E49-B5B2-AB7C02F54E85}"/>
    <cellStyle name="Normal 19 2 4" xfId="1767" xr:uid="{84C3772F-C310-43B0-BA74-38521FFEEB57}"/>
    <cellStyle name="Normal 19 2 4 2" xfId="5854" xr:uid="{0997BA25-80EA-42B0-92D2-A3EE777DADC2}"/>
    <cellStyle name="Normal 19 2 4 2 2" xfId="14131" xr:uid="{CDAE7F12-2F42-4C5A-A151-AE48955EE741}"/>
    <cellStyle name="Normal 19 2 4 2 2 2" xfId="30586" xr:uid="{F5FA330C-E319-45F2-BDF3-F71F52269609}"/>
    <cellStyle name="Normal 19 2 4 2 3" xfId="22549" xr:uid="{70F44C50-B979-412D-8DD0-BE1BB533B6AB}"/>
    <cellStyle name="Normal 19 2 4 3" xfId="7854" xr:uid="{7270698E-8030-4443-841E-254478FC4C8F}"/>
    <cellStyle name="Normal 19 2 4 3 2" xfId="16131" xr:uid="{4BBF31BA-4919-47E6-BFEA-41EB7C76D5E7}"/>
    <cellStyle name="Normal 19 2 4 3 2 2" xfId="32586" xr:uid="{BC482A5F-CE53-47D9-BC21-398060D18121}"/>
    <cellStyle name="Normal 19 2 4 3 3" xfId="24549" xr:uid="{9BAB108D-C388-41A0-B932-830ECE50BBB1}"/>
    <cellStyle name="Normal 19 2 4 4" xfId="3820" xr:uid="{CD841ED3-1A23-4B09-B1D5-E3F5970B94CA}"/>
    <cellStyle name="Normal 19 2 4 4 2" xfId="12097" xr:uid="{1F3197D1-188E-4672-8834-BC70BDA2E235}"/>
    <cellStyle name="Normal 19 2 4 4 2 2" xfId="28582" xr:uid="{65DCEAF1-9F39-4794-87B9-75984BC221B8}"/>
    <cellStyle name="Normal 19 2 4 4 3" xfId="20545" xr:uid="{3B3B1181-C71A-42E2-BAAE-E6C7DB258B9E}"/>
    <cellStyle name="Normal 19 2 4 5" xfId="10048" xr:uid="{5861F3E1-0A75-4EA3-8E08-75A8F9F2DEE1}"/>
    <cellStyle name="Normal 19 2 4 5 2" xfId="26567" xr:uid="{57ABEF72-286D-4462-A185-0AD302A6A8A9}"/>
    <cellStyle name="Normal 19 2 4 6" xfId="18529" xr:uid="{01BD6281-8F27-418C-83C6-8338A1B9E7A0}"/>
    <cellStyle name="Normal 19 2 5" xfId="4317" xr:uid="{33B5D9BF-B420-4B40-B321-2CCC20A9197A}"/>
    <cellStyle name="Normal 19 2 5 2" xfId="12594" xr:uid="{901F0EEF-0C21-4012-B531-8C48A205F53D}"/>
    <cellStyle name="Normal 19 2 5 2 2" xfId="29079" xr:uid="{192D7D44-F063-45CA-B123-1E1ADF9CA475}"/>
    <cellStyle name="Normal 19 2 5 3" xfId="21042" xr:uid="{DA972BBE-3F25-429A-87E4-2288F7F39BC6}"/>
    <cellStyle name="Normal 19 2 6" xfId="6348" xr:uid="{3488956E-72AB-426E-B347-8E6677563EE1}"/>
    <cellStyle name="Normal 19 2 6 2" xfId="14625" xr:uid="{F1AC9B2E-0267-413F-8534-319FB9BFFFC6}"/>
    <cellStyle name="Normal 19 2 6 2 2" xfId="31080" xr:uid="{589A6D80-E844-4C61-ABB6-E62BDC0DA93C}"/>
    <cellStyle name="Normal 19 2 6 3" xfId="23043" xr:uid="{5112034A-D020-4D8B-8DE4-9788E215D8FF}"/>
    <cellStyle name="Normal 19 2 7" xfId="2268" xr:uid="{F7726049-088C-4F1A-B40F-670F689F9F92}"/>
    <cellStyle name="Normal 19 2 7 2" xfId="10545" xr:uid="{A9D37DAE-9A8D-42FE-B6F3-5DB2A1DE82C6}"/>
    <cellStyle name="Normal 19 2 7 2 2" xfId="27063" xr:uid="{0C1DF3E4-B650-4D22-8025-5D1C70FB0168}"/>
    <cellStyle name="Normal 19 2 7 3" xfId="19026" xr:uid="{E1E68237-4449-463C-93E1-FDA41E094967}"/>
    <cellStyle name="Normal 19 2 8" xfId="8499" xr:uid="{5E7BF13A-F232-4A48-9546-839C26DE1217}"/>
    <cellStyle name="Normal 19 2 8 2" xfId="25048" xr:uid="{4B12A135-6703-48BC-92E4-A04D2B9964C0}"/>
    <cellStyle name="Normal 19 2 9" xfId="16998" xr:uid="{440FD18C-68A3-4928-B946-3D2FEAD5D363}"/>
    <cellStyle name="Normal 19 3" xfId="1220" xr:uid="{8DE72042-3E9F-497B-93A4-13FF3DC9E1D3}"/>
    <cellStyle name="Normal 19 3 2" xfId="5311" xr:uid="{69397A72-D57E-4BA4-8DDE-2DA3F3A57EAE}"/>
    <cellStyle name="Normal 19 3 2 2" xfId="13588" xr:uid="{17ECBA7E-902B-4274-8E37-E18048C6D8D8}"/>
    <cellStyle name="Normal 19 3 2 2 2" xfId="30068" xr:uid="{BA0D6D4E-FF44-45D7-9062-8B99C5CA71BC}"/>
    <cellStyle name="Normal 19 3 2 3" xfId="22031" xr:uid="{F7936478-F28F-4DE5-AE81-32ED530E3E47}"/>
    <cellStyle name="Normal 19 3 3" xfId="7336" xr:uid="{3EC82C9B-BCDC-4D57-9AFF-D58537B903FD}"/>
    <cellStyle name="Normal 19 3 3 2" xfId="15613" xr:uid="{5CBA3B51-3258-4839-BF67-808F8AD006AD}"/>
    <cellStyle name="Normal 19 3 3 2 2" xfId="32068" xr:uid="{DA5418BD-2737-4F26-94BA-E573D937A316}"/>
    <cellStyle name="Normal 19 3 3 3" xfId="24031" xr:uid="{A464972E-B49E-42B1-960E-42F619273CB3}"/>
    <cellStyle name="Normal 19 3 4" xfId="3276" xr:uid="{41312201-C370-493B-B340-D4A13326967B}"/>
    <cellStyle name="Normal 19 3 4 2" xfId="11553" xr:uid="{B54581B1-B09B-4BD0-8A30-3BAE494C9688}"/>
    <cellStyle name="Normal 19 3 4 2 2" xfId="28063" xr:uid="{A7052746-BAE1-4AEE-86D7-7014B5CC769F}"/>
    <cellStyle name="Normal 19 3 4 3" xfId="20026" xr:uid="{7B3D93C4-717C-4F57-8F12-3C9D9A274E0E}"/>
    <cellStyle name="Normal 19 3 5" xfId="9504" xr:uid="{7DDE687D-EFB0-4667-94AF-6636EB25B6B3}"/>
    <cellStyle name="Normal 19 3 5 2" xfId="26048" xr:uid="{944BC1FF-41CD-4CAA-BAD4-E45F13060B3E}"/>
    <cellStyle name="Normal 19 3 6" xfId="18009" xr:uid="{CC8676AA-E6A7-4543-AE24-0B8B83BAE794}"/>
    <cellStyle name="Normal 19 4" xfId="710" xr:uid="{74209E09-BAA2-4CF5-8C05-2809716EECF6}"/>
    <cellStyle name="Normal 19 4 2" xfId="4815" xr:uid="{E57DA453-DC23-4D5B-90EA-EA8FAE763F84}"/>
    <cellStyle name="Normal 19 4 2 2" xfId="13092" xr:uid="{3F43D372-8C37-42BC-880E-F3E985B64CFC}"/>
    <cellStyle name="Normal 19 4 2 2 2" xfId="29572" xr:uid="{F94CDC9E-3294-4F23-A8A2-55D8274C397A}"/>
    <cellStyle name="Normal 19 4 2 3" xfId="21535" xr:uid="{AEF8C54C-6394-4679-8A56-CA3923632D0F}"/>
    <cellStyle name="Normal 19 4 3" xfId="6840" xr:uid="{21E9634A-F8BA-4593-AE73-CC9EA28953B0}"/>
    <cellStyle name="Normal 19 4 3 2" xfId="15117" xr:uid="{C7EB0ED9-FE8C-4C1C-9A58-956B1963ADEC}"/>
    <cellStyle name="Normal 19 4 3 2 2" xfId="31572" xr:uid="{B247A8A2-E1C6-499F-90C6-A91DDEE269D3}"/>
    <cellStyle name="Normal 19 4 3 3" xfId="23535" xr:uid="{CB9E1867-62B2-474B-8466-70CC09CF725A}"/>
    <cellStyle name="Normal 19 4 4" xfId="2770" xr:uid="{EB185F5A-AC47-4DD1-9FE6-9894853536B7}"/>
    <cellStyle name="Normal 19 4 4 2" xfId="11047" xr:uid="{326D90E0-BD3B-47CD-9345-DCADB5C8A83F}"/>
    <cellStyle name="Normal 19 4 4 2 2" xfId="27558" xr:uid="{D96AB7C8-DA5E-46CC-848D-10B8E9B89D13}"/>
    <cellStyle name="Normal 19 4 4 3" xfId="19521" xr:uid="{3D41E712-1B1C-44C6-BDBD-06229503E18C}"/>
    <cellStyle name="Normal 19 4 5" xfId="8999" xr:uid="{6B369B5C-72D5-4C57-93DC-4C21D8B50A42}"/>
    <cellStyle name="Normal 19 4 5 2" xfId="25543" xr:uid="{EF6321CF-6F4C-42E2-A20B-750D5096F45B}"/>
    <cellStyle name="Normal 19 4 6" xfId="17501" xr:uid="{5791E6C6-8945-428F-BE0F-8D75DBA1A0F2}"/>
    <cellStyle name="Normal 19 5" xfId="1761" xr:uid="{03B63A07-5B26-402F-8DB1-F8B8A777DAA5}"/>
    <cellStyle name="Normal 19 5 2" xfId="5848" xr:uid="{01C1F642-CF37-4C43-8FB6-13B8064827DE}"/>
    <cellStyle name="Normal 19 5 2 2" xfId="14125" xr:uid="{B9CFA307-3B1F-470B-92AC-F8CFB9181787}"/>
    <cellStyle name="Normal 19 5 2 2 2" xfId="30580" xr:uid="{57423C57-3095-474B-A705-934354C35E68}"/>
    <cellStyle name="Normal 19 5 2 3" xfId="22543" xr:uid="{6FD39F35-C8AD-4B70-B562-F731B1E6497E}"/>
    <cellStyle name="Normal 19 5 3" xfId="7848" xr:uid="{771D7335-A3DC-4DC6-B960-83AB608B9048}"/>
    <cellStyle name="Normal 19 5 3 2" xfId="16125" xr:uid="{50A9BDE3-3194-4FE7-A16E-866158F17466}"/>
    <cellStyle name="Normal 19 5 3 2 2" xfId="32580" xr:uid="{A8DEC6E8-7F0A-4DD7-8428-1A358C75DAE9}"/>
    <cellStyle name="Normal 19 5 3 3" xfId="24543" xr:uid="{1DA8BA8B-972E-404F-9469-8ACDF0603BFA}"/>
    <cellStyle name="Normal 19 5 4" xfId="3814" xr:uid="{8A650A7E-A0AD-4385-AC06-C7404B6197CB}"/>
    <cellStyle name="Normal 19 5 4 2" xfId="12091" xr:uid="{5CBF41EE-22D2-4F3C-8DDF-98DAABF2BD89}"/>
    <cellStyle name="Normal 19 5 4 2 2" xfId="28576" xr:uid="{C89A7C91-97A5-42AD-859C-42413E708AE7}"/>
    <cellStyle name="Normal 19 5 4 3" xfId="20539" xr:uid="{3E2EB2E0-7664-434A-AE51-77EAFFE092F1}"/>
    <cellStyle name="Normal 19 5 5" xfId="10042" xr:uid="{70472AC4-53C0-4242-A4BA-43165376A4DC}"/>
    <cellStyle name="Normal 19 5 5 2" xfId="26561" xr:uid="{B28220E0-86C0-409B-B375-676405D8842C}"/>
    <cellStyle name="Normal 19 5 6" xfId="18523" xr:uid="{34D6205A-7124-4C29-BE5F-A26484739147}"/>
    <cellStyle name="Normal 19 6" xfId="4311" xr:uid="{ACD60B73-11B4-4DA6-957B-BA8D5021C21B}"/>
    <cellStyle name="Normal 19 6 2" xfId="12588" xr:uid="{F49630DE-EFE2-42C2-B926-85127CD2E393}"/>
    <cellStyle name="Normal 19 6 2 2" xfId="29073" xr:uid="{EBCE7582-99FE-41B5-A81F-359CC7568E58}"/>
    <cellStyle name="Normal 19 6 3" xfId="21036" xr:uid="{79102651-624B-4442-978E-166746AC8000}"/>
    <cellStyle name="Normal 19 7" xfId="6342" xr:uid="{148C6458-6C52-4871-8FE5-2236671872D9}"/>
    <cellStyle name="Normal 19 7 2" xfId="14619" xr:uid="{1004756C-AAD3-4CCD-88F7-428260D080D8}"/>
    <cellStyle name="Normal 19 7 2 2" xfId="31074" xr:uid="{1566F2FA-8E02-481B-94EF-CBB29BDAB399}"/>
    <cellStyle name="Normal 19 7 3" xfId="23037" xr:uid="{43DB4CFF-FF7A-405C-B2FF-A956DC067716}"/>
    <cellStyle name="Normal 19 8" xfId="2262" xr:uid="{98B6B14B-6466-4A58-B14C-142CACA67025}"/>
    <cellStyle name="Normal 19 8 2" xfId="10539" xr:uid="{7CD4C258-A8CA-4477-BB48-A5022214806A}"/>
    <cellStyle name="Normal 19 8 2 2" xfId="27057" xr:uid="{F017C49B-B267-4A8B-A13D-628F4E8FB05C}"/>
    <cellStyle name="Normal 19 8 3" xfId="19020" xr:uid="{F02C49C3-DF89-49C4-A42D-2D5A3019F37A}"/>
    <cellStyle name="Normal 19 9" xfId="8493" xr:uid="{AC303E7B-1D55-4AF4-ADDD-0805AAEC6888}"/>
    <cellStyle name="Normal 19 9 2" xfId="25042" xr:uid="{EC36A8AD-0953-4711-B2A2-90DBB20B8D2B}"/>
    <cellStyle name="Normal 2" xfId="10" xr:uid="{90E86D8A-9D45-4D16-BB1B-9F8A6D12DE42}"/>
    <cellStyle name="Normal 2 10" xfId="476" xr:uid="{0A72377D-4F0A-42F4-9A69-B74A2A514323}"/>
    <cellStyle name="Normal 2 2" xfId="511" xr:uid="{623CCFC0-49F3-404C-BD9B-77C25276C6D3}"/>
    <cellStyle name="Normal 2 2 10" xfId="17327" xr:uid="{81E876A0-B365-4F6F-AB01-EB2B871767AA}"/>
    <cellStyle name="Normal 2 2 2" xfId="512" xr:uid="{07A2536E-579F-4496-8E59-D2893A80D0D7}"/>
    <cellStyle name="Normal 2 2 2 2" xfId="1559" xr:uid="{775E8737-39C4-4E6D-9C43-38A6AA0DFBF8}"/>
    <cellStyle name="Normal 2 2 2 2 2" xfId="5648" xr:uid="{23829FA9-DE16-4A7D-806B-CE88F5AB5533}"/>
    <cellStyle name="Normal 2 2 2 2 2 2" xfId="13925" xr:uid="{DCE1CDF5-CB19-4443-9957-377B05C34FB1}"/>
    <cellStyle name="Normal 2 2 2 2 2 2 2" xfId="30402" xr:uid="{A5C66CCF-4740-42FA-A6DC-BE3AFBB125EE}"/>
    <cellStyle name="Normal 2 2 2 2 2 3" xfId="22365" xr:uid="{DF3912F1-741B-4014-8212-9147DC6F9667}"/>
    <cellStyle name="Normal 2 2 2 2 3" xfId="7670" xr:uid="{AF73A327-15B8-4811-9083-40D31504C6C1}"/>
    <cellStyle name="Normal 2 2 2 2 3 2" xfId="15947" xr:uid="{2A51D581-A9CA-4AED-B7B9-4005C6EE6AC5}"/>
    <cellStyle name="Normal 2 2 2 2 3 2 2" xfId="32402" xr:uid="{D5869716-1DEE-4FED-B265-6C7031CB1A7F}"/>
    <cellStyle name="Normal 2 2 2 2 3 3" xfId="24365" xr:uid="{EE076E3F-E11B-46EB-AB0E-E505B5788AAF}"/>
    <cellStyle name="Normal 2 2 2 2 4" xfId="3614" xr:uid="{E3D64DE2-00A9-4F19-B259-E580ACFA6167}"/>
    <cellStyle name="Normal 2 2 2 2 4 2" xfId="11891" xr:uid="{10B6F99E-DBC2-4712-9425-A3BCF3A36C58}"/>
    <cellStyle name="Normal 2 2 2 2 4 2 2" xfId="28398" xr:uid="{302C7900-D10A-4676-9DC3-D4652125F7D8}"/>
    <cellStyle name="Normal 2 2 2 2 4 3" xfId="20361" xr:uid="{6DC48EC5-839F-4D28-A89B-BC868B1804B5}"/>
    <cellStyle name="Normal 2 2 2 2 5" xfId="9842" xr:uid="{03D00FF5-1EDD-4DB4-8BE8-38660BA215EF}"/>
    <cellStyle name="Normal 2 2 2 2 5 2" xfId="26383" xr:uid="{BB824266-1F4E-472B-89F8-BCFE52EA860D}"/>
    <cellStyle name="Normal 2 2 2 2 6" xfId="18345" xr:uid="{B1341DBE-9378-4B45-8607-63D46DBC5443}"/>
    <cellStyle name="Normal 2 2 2 3" xfId="1048" xr:uid="{D8A3DDED-C2D8-467C-8DF4-73F3E043D6CA}"/>
    <cellStyle name="Normal 2 2 2 3 2" xfId="5149" xr:uid="{A8E0EFE9-806A-4B50-AB28-1757A554F8C2}"/>
    <cellStyle name="Normal 2 2 2 3 2 2" xfId="13426" xr:uid="{E9138813-8D37-4528-9A63-C091F6583E65}"/>
    <cellStyle name="Normal 2 2 2 3 2 2 2" xfId="29906" xr:uid="{0F0F1361-6378-44E0-9E6A-0FD6595A14A2}"/>
    <cellStyle name="Normal 2 2 2 3 2 3" xfId="21869" xr:uid="{33263E14-A87A-4D2E-BDAF-CD207DCA8A4E}"/>
    <cellStyle name="Normal 2 2 2 3 3" xfId="7174" xr:uid="{F39FA20A-FE68-4ABE-A271-5D291B215159}"/>
    <cellStyle name="Normal 2 2 2 3 3 2" xfId="15451" xr:uid="{26C3F9B6-2C5C-4D4C-8DB4-2D1339D6621C}"/>
    <cellStyle name="Normal 2 2 2 3 3 2 2" xfId="31906" xr:uid="{0A62E4BD-4CB9-4200-852B-1E0F6F95E477}"/>
    <cellStyle name="Normal 2 2 2 3 3 3" xfId="23869" xr:uid="{3F4AA632-3C46-432C-9FFE-A7FF685330C5}"/>
    <cellStyle name="Normal 2 2 2 3 4" xfId="3107" xr:uid="{3F52CAA6-E24F-4A1F-A9DF-1665CAD0A09F}"/>
    <cellStyle name="Normal 2 2 2 3 4 2" xfId="11384" xr:uid="{8DB4D785-D517-42EF-A88D-601E36BFD59B}"/>
    <cellStyle name="Normal 2 2 2 3 4 2 2" xfId="27894" xr:uid="{F2866F70-A1C6-47E8-A885-3E56B5CCFDC5}"/>
    <cellStyle name="Normal 2 2 2 3 4 3" xfId="19857" xr:uid="{542F8361-B874-43DA-B653-5973C96350BE}"/>
    <cellStyle name="Normal 2 2 2 3 5" xfId="9335" xr:uid="{6CAF63AF-9CB6-4591-9349-C1A031D8E36B}"/>
    <cellStyle name="Normal 2 2 2 3 5 2" xfId="25879" xr:uid="{EDD11FBF-58AD-4C75-BF45-E99F0BC2322B}"/>
    <cellStyle name="Normal 2 2 2 3 6" xfId="17838" xr:uid="{B297E812-F588-4FFB-9E73-72299D595512}"/>
    <cellStyle name="Normal 2 2 2 4" xfId="2096" xr:uid="{1F02F085-197E-41AE-ADAA-89F19C8F7A8B}"/>
    <cellStyle name="Normal 2 2 2 4 2" xfId="6182" xr:uid="{534BEDB8-BEF6-4A90-ABE9-9E06DFC910A8}"/>
    <cellStyle name="Normal 2 2 2 4 2 2" xfId="14459" xr:uid="{25F83D8F-3A90-4751-86DB-8C78975E3FFF}"/>
    <cellStyle name="Normal 2 2 2 4 2 2 2" xfId="30914" xr:uid="{A1479A77-A965-488E-B816-043CCB297904}"/>
    <cellStyle name="Normal 2 2 2 4 2 3" xfId="22877" xr:uid="{98E18A85-689D-44E9-A7B9-3D2BBB8E1486}"/>
    <cellStyle name="Normal 2 2 2 4 3" xfId="8182" xr:uid="{5A68C56B-2DD9-4F32-9191-B1C2CD2CBA5C}"/>
    <cellStyle name="Normal 2 2 2 4 3 2" xfId="16459" xr:uid="{0EF28A8C-DB97-41D6-AF77-540CDD755243}"/>
    <cellStyle name="Normal 2 2 2 4 3 2 2" xfId="32914" xr:uid="{F9DC7EDD-1036-4F53-BB02-E7BE1717C274}"/>
    <cellStyle name="Normal 2 2 2 4 3 3" xfId="24877" xr:uid="{AAD84C79-4156-42BF-B3BE-75A5466C8F8A}"/>
    <cellStyle name="Normal 2 2 2 4 4" xfId="4149" xr:uid="{8CCB3745-CC6A-48E3-B5C6-28C964DCF03C}"/>
    <cellStyle name="Normal 2 2 2 4 4 2" xfId="12426" xr:uid="{466D172D-DC1C-40A3-8740-8ECC1B01C870}"/>
    <cellStyle name="Normal 2 2 2 4 4 2 2" xfId="28911" xr:uid="{CDD5B214-BC6E-4013-8F5A-6E9EBDC60DAE}"/>
    <cellStyle name="Normal 2 2 2 4 4 3" xfId="20874" xr:uid="{413CE677-5AC5-4AC8-80F4-C115461BE9FC}"/>
    <cellStyle name="Normal 2 2 2 4 5" xfId="10377" xr:uid="{3D15B760-EC13-4671-BB45-8407D12FFEA4}"/>
    <cellStyle name="Normal 2 2 2 4 5 2" xfId="26896" xr:uid="{FC52D00E-9FB0-4828-8917-7CD5E653FBD5}"/>
    <cellStyle name="Normal 2 2 2 4 6" xfId="18858" xr:uid="{57853529-B314-4A28-B058-AECBEB709F7E}"/>
    <cellStyle name="Normal 2 2 2 5" xfId="4648" xr:uid="{726CE32C-9A76-4AE2-AFD6-1951F717B3DE}"/>
    <cellStyle name="Normal 2 2 2 5 2" xfId="12925" xr:uid="{F72C65F7-02A3-4F30-988B-3BBFBF34B0D7}"/>
    <cellStyle name="Normal 2 2 2 5 2 2" xfId="29407" xr:uid="{F09150D3-9124-48A4-B301-F65FFA03A28C}"/>
    <cellStyle name="Normal 2 2 2 5 3" xfId="21370" xr:uid="{107C879B-4327-4D06-B91E-9A3CE1B7A9DD}"/>
    <cellStyle name="Normal 2 2 2 6" xfId="6676" xr:uid="{83508D52-DE0D-4F4A-B7B7-D76598B26D03}"/>
    <cellStyle name="Normal 2 2 2 6 2" xfId="14953" xr:uid="{FBF77DAF-898D-47A4-A01F-ECCCE8907353}"/>
    <cellStyle name="Normal 2 2 2 6 2 2" xfId="31408" xr:uid="{DEF6372D-D22D-4B1A-9F84-E2D456460A24}"/>
    <cellStyle name="Normal 2 2 2 6 3" xfId="23371" xr:uid="{20138FBC-E258-4CB6-ACFB-D02F8D300741}"/>
    <cellStyle name="Normal 2 2 2 7" xfId="2601" xr:uid="{3FDDBC59-9618-417E-A1A2-C6668EEC0168}"/>
    <cellStyle name="Normal 2 2 2 7 2" xfId="10878" xr:uid="{F6D0B803-2D56-4946-8719-157716B8FEFC}"/>
    <cellStyle name="Normal 2 2 2 7 2 2" xfId="27392" xr:uid="{69C280CF-E527-44C6-A10B-928E4616A02F}"/>
    <cellStyle name="Normal 2 2 2 7 3" xfId="19355" xr:uid="{5E4103F1-4D1D-4D66-8157-5F1E32AB4B8B}"/>
    <cellStyle name="Normal 2 2 2 8" xfId="8831" xr:uid="{B41EF3E5-AEA7-4FD7-AB7A-61A7FEB1C00C}"/>
    <cellStyle name="Normal 2 2 2 8 2" xfId="25377" xr:uid="{82878363-7B11-47F1-BFA1-9C6429F1952B}"/>
    <cellStyle name="Normal 2 2 2 9" xfId="17328" xr:uid="{25FFD451-D361-4FBE-AD6D-11060E6F8222}"/>
    <cellStyle name="Normal 2 2 3" xfId="1558" xr:uid="{CC7D5B21-5549-4714-A0F1-FC5757C4C637}"/>
    <cellStyle name="Normal 2 2 3 2" xfId="5647" xr:uid="{B415B8C7-F9CA-430A-B8F0-DACAF203B9C8}"/>
    <cellStyle name="Normal 2 2 3 2 2" xfId="13924" xr:uid="{5F2F85EA-8F22-492E-A086-D0FE333F853F}"/>
    <cellStyle name="Normal 2 2 3 2 2 2" xfId="30401" xr:uid="{C1C050D6-0191-4122-8B01-56337B3E1A59}"/>
    <cellStyle name="Normal 2 2 3 2 3" xfId="22364" xr:uid="{32684157-5E02-4D4B-B646-BE673A591ADC}"/>
    <cellStyle name="Normal 2 2 3 3" xfId="7669" xr:uid="{E4AF0930-9A5F-45B0-98DF-B2F391F3A823}"/>
    <cellStyle name="Normal 2 2 3 3 2" xfId="15946" xr:uid="{3BFBF53E-2C01-4AD4-853E-9632A690C09E}"/>
    <cellStyle name="Normal 2 2 3 3 2 2" xfId="32401" xr:uid="{4B04D922-98EF-41EF-99F8-9A9D47375F29}"/>
    <cellStyle name="Normal 2 2 3 3 3" xfId="24364" xr:uid="{B96C7814-3369-41A7-8830-BDB9BC347F89}"/>
    <cellStyle name="Normal 2 2 3 4" xfId="3613" xr:uid="{EFC83148-D3C7-4A75-81D7-82C5D9B4F525}"/>
    <cellStyle name="Normal 2 2 3 4 2" xfId="11890" xr:uid="{968067D9-D500-4797-B71E-AA7E1559CB94}"/>
    <cellStyle name="Normal 2 2 3 4 2 2" xfId="28397" xr:uid="{551BD93E-F92C-482A-87DE-FD17FE98061B}"/>
    <cellStyle name="Normal 2 2 3 4 3" xfId="20360" xr:uid="{7C33F932-147A-4AAD-86AA-81F472C52224}"/>
    <cellStyle name="Normal 2 2 3 5" xfId="9841" xr:uid="{D2A4EFDC-A74F-4BBC-BF2B-561561271A09}"/>
    <cellStyle name="Normal 2 2 3 5 2" xfId="26382" xr:uid="{D2D5928D-AE66-4E30-B7B8-C1207DC3F35F}"/>
    <cellStyle name="Normal 2 2 3 6" xfId="18344" xr:uid="{9BB10D8C-759F-4C7F-A1D7-561FF2EF45D5}"/>
    <cellStyle name="Normal 2 2 4" xfId="1047" xr:uid="{E17DC7CB-14CE-4DB5-A7D7-3857C036F56D}"/>
    <cellStyle name="Normal 2 2 4 2" xfId="5148" xr:uid="{163E7770-F166-40DF-BDBD-38356EE796BC}"/>
    <cellStyle name="Normal 2 2 4 2 2" xfId="13425" xr:uid="{B7856B63-E196-4580-BA06-11FE73E016A8}"/>
    <cellStyle name="Normal 2 2 4 2 2 2" xfId="29905" xr:uid="{B17321FF-B490-417B-95C3-5B2C88D3F646}"/>
    <cellStyle name="Normal 2 2 4 2 3" xfId="21868" xr:uid="{0C6F3CAD-799D-4A95-99BC-6E7ECCF0AD59}"/>
    <cellStyle name="Normal 2 2 4 3" xfId="7173" xr:uid="{8948582E-EF36-48BD-AEE9-C5AE708F134E}"/>
    <cellStyle name="Normal 2 2 4 3 2" xfId="15450" xr:uid="{470FCECE-0AED-46D6-9E41-7B194ED87AFF}"/>
    <cellStyle name="Normal 2 2 4 3 2 2" xfId="31905" xr:uid="{20F896E3-62C9-4A19-9DFD-43A5C563A971}"/>
    <cellStyle name="Normal 2 2 4 3 3" xfId="23868" xr:uid="{60EC3834-AF51-4027-B943-BAD32CCC068C}"/>
    <cellStyle name="Normal 2 2 4 4" xfId="3106" xr:uid="{94AF717A-DE61-4C95-8AB2-05C3ACF6995C}"/>
    <cellStyle name="Normal 2 2 4 4 2" xfId="11383" xr:uid="{5EA7AFCF-E6F1-40D9-9C36-8BC362CF06ED}"/>
    <cellStyle name="Normal 2 2 4 4 2 2" xfId="27893" xr:uid="{2D720C58-0CFC-4858-8A33-EA0DE09AB8E2}"/>
    <cellStyle name="Normal 2 2 4 4 3" xfId="19856" xr:uid="{24F992A0-6171-4853-985E-4C4369CD437F}"/>
    <cellStyle name="Normal 2 2 4 5" xfId="9334" xr:uid="{3125F635-72F6-40CD-B888-773E3F0E7A9C}"/>
    <cellStyle name="Normal 2 2 4 5 2" xfId="25878" xr:uid="{039D79BB-DC71-491C-BFF6-FF244A86D6AD}"/>
    <cellStyle name="Normal 2 2 4 6" xfId="17837" xr:uid="{EB607922-7CB9-4DDA-8268-D3BCE203D190}"/>
    <cellStyle name="Normal 2 2 5" xfId="2095" xr:uid="{168BDD38-FB7F-4F6A-AEDB-1C4BC40C20E0}"/>
    <cellStyle name="Normal 2 2 5 2" xfId="6181" xr:uid="{4659AF5C-8996-4030-880E-5400E2A029A0}"/>
    <cellStyle name="Normal 2 2 5 2 2" xfId="14458" xr:uid="{5DA50291-F83A-4A04-BF9E-34566F68B4CD}"/>
    <cellStyle name="Normal 2 2 5 2 2 2" xfId="30913" xr:uid="{8099A7F2-7506-4D58-9504-06981B024A04}"/>
    <cellStyle name="Normal 2 2 5 2 3" xfId="22876" xr:uid="{7E2B3386-F0D0-49CB-AB28-F30ED1FF1515}"/>
    <cellStyle name="Normal 2 2 5 3" xfId="8181" xr:uid="{9C7AFA8B-3678-4993-9798-68ECB41C6C40}"/>
    <cellStyle name="Normal 2 2 5 3 2" xfId="16458" xr:uid="{A244D245-F888-4D77-9C7C-60AC71A482EA}"/>
    <cellStyle name="Normal 2 2 5 3 2 2" xfId="32913" xr:uid="{D5F38D78-A1F7-456C-B72B-9EA677B8EE02}"/>
    <cellStyle name="Normal 2 2 5 3 3" xfId="24876" xr:uid="{4AB8AA8E-F7BF-4CF3-A4E5-686A1B7673B0}"/>
    <cellStyle name="Normal 2 2 5 4" xfId="4148" xr:uid="{1937B256-B673-4355-A439-B2CC15EEDC8C}"/>
    <cellStyle name="Normal 2 2 5 4 2" xfId="12425" xr:uid="{D6EF3572-49D0-4417-B01C-0CDF9ABB6DB3}"/>
    <cellStyle name="Normal 2 2 5 4 2 2" xfId="28910" xr:uid="{9765DE6C-2916-4CF2-B7A1-07AEBB445ACE}"/>
    <cellStyle name="Normal 2 2 5 4 3" xfId="20873" xr:uid="{BA8DAA10-6320-4CE7-881F-1DB74752DEF4}"/>
    <cellStyle name="Normal 2 2 5 5" xfId="10376" xr:uid="{9E83E736-5CAD-4445-B98D-F5D189354785}"/>
    <cellStyle name="Normal 2 2 5 5 2" xfId="26895" xr:uid="{E546700E-DE08-41B8-AF27-52DB13BA5332}"/>
    <cellStyle name="Normal 2 2 5 6" xfId="18857" xr:uid="{75351718-2C1D-4720-AE43-CFBA5CCE1164}"/>
    <cellStyle name="Normal 2 2 6" xfId="4647" xr:uid="{9457C6BC-660D-4416-ACAA-43EC037D47F3}"/>
    <cellStyle name="Normal 2 2 6 2" xfId="12924" xr:uid="{3DDF8E41-8C99-451D-961B-BBBAB0E9F7A3}"/>
    <cellStyle name="Normal 2 2 6 2 2" xfId="29406" xr:uid="{90CAC50E-F784-4654-A682-E97AFF3C5C0B}"/>
    <cellStyle name="Normal 2 2 6 3" xfId="21369" xr:uid="{83FDFC44-E6E2-4823-BEA2-50348990D6A9}"/>
    <cellStyle name="Normal 2 2 7" xfId="6675" xr:uid="{15AA4EA6-EFC4-473E-B3CE-EB7A123C0799}"/>
    <cellStyle name="Normal 2 2 7 2" xfId="14952" xr:uid="{F63623C0-533C-4586-8003-822D88AC9546}"/>
    <cellStyle name="Normal 2 2 7 2 2" xfId="31407" xr:uid="{0A6800E0-C3A3-42C2-B47B-4D4D45941A26}"/>
    <cellStyle name="Normal 2 2 7 3" xfId="23370" xr:uid="{1F0B07D9-FA11-44F3-8B6A-DC4489D87212}"/>
    <cellStyle name="Normal 2 2 8" xfId="2600" xr:uid="{F7A033AF-54EE-4748-972D-3174218E2B5D}"/>
    <cellStyle name="Normal 2 2 8 2" xfId="10877" xr:uid="{4F4E3092-16E1-4CAE-A4A6-601896E6F652}"/>
    <cellStyle name="Normal 2 2 8 2 2" xfId="27391" xr:uid="{5D705C20-E8B2-49B4-9AA3-0E0A8013ADCA}"/>
    <cellStyle name="Normal 2 2 8 3" xfId="19354" xr:uid="{2A9A6414-DBD0-4391-B15C-7CA76DC8E841}"/>
    <cellStyle name="Normal 2 2 9" xfId="8830" xr:uid="{582F46EA-B412-4153-898A-6A40877DE20F}"/>
    <cellStyle name="Normal 2 2 9 2" xfId="25376" xr:uid="{6D40AFDB-493D-40F5-99E6-15C1542B54AA}"/>
    <cellStyle name="Normal 2 3" xfId="278" xr:uid="{B3CE5B97-6C50-48F0-93EB-60C3111CFE85}"/>
    <cellStyle name="Normal 2 3 10" xfId="17138" xr:uid="{80940F9A-B5EB-4135-BB2A-64284473F222}"/>
    <cellStyle name="Normal 2 3 2" xfId="280" xr:uid="{D58C3031-FF52-4DFA-8097-BEBFC88943AA}"/>
    <cellStyle name="Normal 2 3 2 2" xfId="1368" xr:uid="{09AA8CEF-BC79-45E5-A486-825DD959D521}"/>
    <cellStyle name="Normal 2 3 2 2 2" xfId="5458" xr:uid="{BBB5FDDB-9184-4F2A-A453-2751FBBC65CF}"/>
    <cellStyle name="Normal 2 3 2 2 2 2" xfId="13735" xr:uid="{6369394E-0850-49BC-AD5F-179DA686F5B0}"/>
    <cellStyle name="Normal 2 3 2 2 2 2 2" xfId="30215" xr:uid="{61AF1038-69DF-40C0-A2F5-A61DC7577E4B}"/>
    <cellStyle name="Normal 2 3 2 2 2 3" xfId="22178" xr:uid="{E34EA306-0A77-4D1A-92CB-9A038079819B}"/>
    <cellStyle name="Normal 2 3 2 2 3" xfId="7483" xr:uid="{BF757B0E-C271-4531-8AED-D057B8215398}"/>
    <cellStyle name="Normal 2 3 2 2 3 2" xfId="15760" xr:uid="{9ACBFD27-0B52-4C5B-96CA-A4BE1EDA958F}"/>
    <cellStyle name="Normal 2 3 2 2 3 2 2" xfId="32215" xr:uid="{98FFB4D4-A144-4F41-A86D-329BF1676B3B}"/>
    <cellStyle name="Normal 2 3 2 2 3 3" xfId="24178" xr:uid="{7A7C2B79-BDD1-4F53-9617-2972B5511389}"/>
    <cellStyle name="Normal 2 3 2 2 4" xfId="3424" xr:uid="{FC0C58BE-D9E8-4A79-ABED-10B15802C2E5}"/>
    <cellStyle name="Normal 2 3 2 2 4 2" xfId="11701" xr:uid="{0B8F346D-C29E-4687-99B5-F04376ACA1ED}"/>
    <cellStyle name="Normal 2 3 2 2 4 2 2" xfId="28211" xr:uid="{6DA75A7B-1044-40CF-B32B-577431030FF7}"/>
    <cellStyle name="Normal 2 3 2 2 4 3" xfId="20174" xr:uid="{87832888-A7BB-4043-895B-C9B33A6E0357}"/>
    <cellStyle name="Normal 2 3 2 2 5" xfId="9652" xr:uid="{43954325-FB3F-44C1-9DB4-FDD78FDCF529}"/>
    <cellStyle name="Normal 2 3 2 2 5 2" xfId="26196" xr:uid="{0B7300FC-8713-4992-9518-E325AD662EA4}"/>
    <cellStyle name="Normal 2 3 2 2 6" xfId="18157" xr:uid="{38D548AD-D663-45A2-A6AA-61B554CE361B}"/>
    <cellStyle name="Normal 2 3 2 3" xfId="859" xr:uid="{2B045942-9344-4CF8-8313-DA5A4A21D6D9}"/>
    <cellStyle name="Normal 2 3 2 3 2" xfId="4962" xr:uid="{1DBC5D22-F7C7-42DE-897B-34A26C26FD31}"/>
    <cellStyle name="Normal 2 3 2 3 2 2" xfId="13239" xr:uid="{090150A1-7175-4D87-AEED-405AC627C5B2}"/>
    <cellStyle name="Normal 2 3 2 3 2 2 2" xfId="29719" xr:uid="{69F09897-76EF-4867-B0A3-F7A298141686}"/>
    <cellStyle name="Normal 2 3 2 3 2 3" xfId="21682" xr:uid="{82AAA9DF-9387-462A-B768-A597A31AE9D7}"/>
    <cellStyle name="Normal 2 3 2 3 3" xfId="6987" xr:uid="{AE494ED5-B23B-4B1A-8048-CBAC6EF56837}"/>
    <cellStyle name="Normal 2 3 2 3 3 2" xfId="15264" xr:uid="{DB79B389-155D-4B34-B019-C57BB8EC0223}"/>
    <cellStyle name="Normal 2 3 2 3 3 2 2" xfId="31719" xr:uid="{A51FA784-6547-4367-94ED-B7FB5CBBF7DD}"/>
    <cellStyle name="Normal 2 3 2 3 3 3" xfId="23682" xr:uid="{DBBA6AE8-1E58-4448-B468-9C08BF51DDE2}"/>
    <cellStyle name="Normal 2 3 2 3 4" xfId="2919" xr:uid="{82163BB1-5C9A-497F-BB3A-1B236FB97228}"/>
    <cellStyle name="Normal 2 3 2 3 4 2" xfId="11196" xr:uid="{4F17470C-C960-4D70-983A-8119B01E3754}"/>
    <cellStyle name="Normal 2 3 2 3 4 2 2" xfId="27707" xr:uid="{3DFE55FE-93E9-4D87-9347-4CDA93198886}"/>
    <cellStyle name="Normal 2 3 2 3 4 3" xfId="19670" xr:uid="{A3AB97AE-3102-473B-A285-34201CFA764A}"/>
    <cellStyle name="Normal 2 3 2 3 5" xfId="9148" xr:uid="{E5547F76-5C19-4376-8B2B-93CF54E2FB6F}"/>
    <cellStyle name="Normal 2 3 2 3 5 2" xfId="25692" xr:uid="{89D07C1D-F50A-4B36-AFCB-7E59E107BF5F}"/>
    <cellStyle name="Normal 2 3 2 3 6" xfId="17650" xr:uid="{F37E45E0-7037-403C-A651-FEE3E4FEA4AA}"/>
    <cellStyle name="Normal 2 3 2 4" xfId="1909" xr:uid="{3C903800-119C-4A12-B087-F83723C8BA96}"/>
    <cellStyle name="Normal 2 3 2 4 2" xfId="5995" xr:uid="{57524936-03DE-4190-8A14-86BF4620B0A1}"/>
    <cellStyle name="Normal 2 3 2 4 2 2" xfId="14272" xr:uid="{A07882CA-7B5C-4DA8-A724-97FF11A9FF4B}"/>
    <cellStyle name="Normal 2 3 2 4 2 2 2" xfId="30727" xr:uid="{1CC1337B-3EE5-4282-B0EF-E9606DF75158}"/>
    <cellStyle name="Normal 2 3 2 4 2 3" xfId="22690" xr:uid="{7A589A1D-A362-41F0-9E0A-759F47F0D3D0}"/>
    <cellStyle name="Normal 2 3 2 4 3" xfId="7995" xr:uid="{EC13D912-B30D-437B-BE69-64BF211C653E}"/>
    <cellStyle name="Normal 2 3 2 4 3 2" xfId="16272" xr:uid="{5B79FD59-6D6F-47D9-B99E-898F707147CD}"/>
    <cellStyle name="Normal 2 3 2 4 3 2 2" xfId="32727" xr:uid="{54F1388D-1AA8-4084-9C0D-ACE5AB8079D1}"/>
    <cellStyle name="Normal 2 3 2 4 3 3" xfId="24690" xr:uid="{DFD38E72-3C69-416A-BBB0-40C0597E2692}"/>
    <cellStyle name="Normal 2 3 2 4 4" xfId="3962" xr:uid="{3935B34D-9E73-4E8C-9A69-F80C3A6010E7}"/>
    <cellStyle name="Normal 2 3 2 4 4 2" xfId="12239" xr:uid="{F4D1BD0A-C6F7-4E91-8F4F-47FAFECF803D}"/>
    <cellStyle name="Normal 2 3 2 4 4 2 2" xfId="28724" xr:uid="{00DA06BB-1776-45AC-B4A6-3027C76565D2}"/>
    <cellStyle name="Normal 2 3 2 4 4 3" xfId="20687" xr:uid="{CECEDA94-BD1B-4F52-A0F6-30CBAE16E668}"/>
    <cellStyle name="Normal 2 3 2 4 5" xfId="10190" xr:uid="{851E7D58-793F-4694-884E-F590575B79D2}"/>
    <cellStyle name="Normal 2 3 2 4 5 2" xfId="26709" xr:uid="{2CCF84BE-CCDD-4B06-AB5C-62510967C6F5}"/>
    <cellStyle name="Normal 2 3 2 4 6" xfId="18671" xr:uid="{DF133419-15FC-4AA1-A0B3-F20BB4CA7DCA}"/>
    <cellStyle name="Normal 2 3 2 5" xfId="4458" xr:uid="{AA246570-CD36-4964-9E40-0EC6D2879097}"/>
    <cellStyle name="Normal 2 3 2 5 2" xfId="12735" xr:uid="{6D8CCA9E-84FE-4194-9B92-58092B5AF907}"/>
    <cellStyle name="Normal 2 3 2 5 2 2" xfId="29220" xr:uid="{01F9AE27-1F97-4D99-88FA-95C0B162B2F8}"/>
    <cellStyle name="Normal 2 3 2 5 3" xfId="21183" xr:uid="{3B3638F3-8D8A-43C4-82BC-E3981753F19E}"/>
    <cellStyle name="Normal 2 3 2 6" xfId="6489" xr:uid="{DCD06189-A900-4D5C-B159-4099BECAB1B9}"/>
    <cellStyle name="Normal 2 3 2 6 2" xfId="14766" xr:uid="{F2842B8F-601B-4F9C-9DEC-6C354AACDF6A}"/>
    <cellStyle name="Normal 2 3 2 6 2 2" xfId="31221" xr:uid="{6EAE205F-34C2-4E60-8C0D-0280017FB924}"/>
    <cellStyle name="Normal 2 3 2 6 3" xfId="23184" xr:uid="{DC4F7774-7737-4753-97BB-32B4A95052FC}"/>
    <cellStyle name="Normal 2 3 2 7" xfId="2410" xr:uid="{DC13AFBF-27B7-4945-8614-685C5CA23E2E}"/>
    <cellStyle name="Normal 2 3 2 7 2" xfId="10687" xr:uid="{83115308-365D-46C2-B929-C13370E71ACB}"/>
    <cellStyle name="Normal 2 3 2 7 2 2" xfId="27205" xr:uid="{812D8EE1-FF42-428F-86D7-C2674CF039AE}"/>
    <cellStyle name="Normal 2 3 2 7 3" xfId="19168" xr:uid="{EE3E9BDC-8404-463A-9637-617DF70BE7BC}"/>
    <cellStyle name="Normal 2 3 2 8" xfId="8641" xr:uid="{61300A1B-A90B-4396-A667-36E7D3B73DDD}"/>
    <cellStyle name="Normal 2 3 2 8 2" xfId="25190" xr:uid="{7085E94C-1AB2-47F4-A705-F4FB928969F2}"/>
    <cellStyle name="Normal 2 3 2 9" xfId="17140" xr:uid="{7A661E9C-697E-40EA-A437-2C917B0D3917}"/>
    <cellStyle name="Normal 2 3 3" xfId="1366" xr:uid="{75A99A35-F5FD-4884-BE09-882E8A2AC784}"/>
    <cellStyle name="Normal 2 3 3 2" xfId="5456" xr:uid="{A79D5DFA-BD06-44EA-A79A-AEEF3BD3149B}"/>
    <cellStyle name="Normal 2 3 3 2 2" xfId="13733" xr:uid="{866BA8F0-F95B-4310-AF97-453181142C88}"/>
    <cellStyle name="Normal 2 3 3 2 2 2" xfId="30213" xr:uid="{56D8AB49-7AEF-43AA-AF3E-125AD91A7772}"/>
    <cellStyle name="Normal 2 3 3 2 3" xfId="22176" xr:uid="{487F75EB-2B0B-43F7-95BA-F752FEB256C2}"/>
    <cellStyle name="Normal 2 3 3 3" xfId="7481" xr:uid="{0C130ABB-8B9B-4432-A69B-F8CF435603B7}"/>
    <cellStyle name="Normal 2 3 3 3 2" xfId="15758" xr:uid="{C0A97705-F29E-43E0-9246-0662D1638E02}"/>
    <cellStyle name="Normal 2 3 3 3 2 2" xfId="32213" xr:uid="{BFC42C54-7E82-42F7-B7B2-91E169FF9CF5}"/>
    <cellStyle name="Normal 2 3 3 3 3" xfId="24176" xr:uid="{F4CB3B45-5099-42C5-A4C3-4D5693BBC081}"/>
    <cellStyle name="Normal 2 3 3 4" xfId="3422" xr:uid="{83610D0B-62C8-4D63-B12E-2403840EA90D}"/>
    <cellStyle name="Normal 2 3 3 4 2" xfId="11699" xr:uid="{5D0CAD0A-1F62-4724-AF57-1507EDA8C76F}"/>
    <cellStyle name="Normal 2 3 3 4 2 2" xfId="28209" xr:uid="{9CE221E5-DC25-458A-9916-CAA383D8CB19}"/>
    <cellStyle name="Normal 2 3 3 4 3" xfId="20172" xr:uid="{9900CD09-B10D-42B7-9FC3-A7EC3F45401A}"/>
    <cellStyle name="Normal 2 3 3 5" xfId="9650" xr:uid="{03A47EF6-65CD-4586-926C-6D1FB4DFD781}"/>
    <cellStyle name="Normal 2 3 3 5 2" xfId="26194" xr:uid="{F10B8803-D80C-4167-BEF5-68D712B6F49E}"/>
    <cellStyle name="Normal 2 3 3 6" xfId="18155" xr:uid="{CE06DD7D-B9B8-47F4-B64F-9FED2E25AB64}"/>
    <cellStyle name="Normal 2 3 4" xfId="857" xr:uid="{985E9C46-E3B1-4B17-B5F4-714D2AECDCEE}"/>
    <cellStyle name="Normal 2 3 4 2" xfId="4960" xr:uid="{F24D2E98-1A40-4469-B719-43968CA1A199}"/>
    <cellStyle name="Normal 2 3 4 2 2" xfId="13237" xr:uid="{7FCA53FD-1E4D-4A5A-8976-8543A885C207}"/>
    <cellStyle name="Normal 2 3 4 2 2 2" xfId="29717" xr:uid="{FDC8AEF6-2F22-463B-B223-FC95210E0D86}"/>
    <cellStyle name="Normal 2 3 4 2 3" xfId="21680" xr:uid="{6457EEA0-5B93-4FCA-AD78-B73D32BEFE0E}"/>
    <cellStyle name="Normal 2 3 4 3" xfId="6985" xr:uid="{FF1A1AF1-E45C-42BF-B4D0-3E934A029452}"/>
    <cellStyle name="Normal 2 3 4 3 2" xfId="15262" xr:uid="{BDB013FB-1A09-4EA0-809A-8C7D8856F933}"/>
    <cellStyle name="Normal 2 3 4 3 2 2" xfId="31717" xr:uid="{CDDDB06D-5BD0-48E4-8916-642C10230452}"/>
    <cellStyle name="Normal 2 3 4 3 3" xfId="23680" xr:uid="{9C07789F-E742-4F55-9D7B-9416B4016281}"/>
    <cellStyle name="Normal 2 3 4 4" xfId="2917" xr:uid="{616E1089-B1DD-41ED-986F-D2683A037BDC}"/>
    <cellStyle name="Normal 2 3 4 4 2" xfId="11194" xr:uid="{187791F6-D622-4C24-A829-56C82F853EF7}"/>
    <cellStyle name="Normal 2 3 4 4 2 2" xfId="27705" xr:uid="{9C0C4852-C30D-48D8-B7F4-65DA96B3F528}"/>
    <cellStyle name="Normal 2 3 4 4 3" xfId="19668" xr:uid="{BAEB8F50-B4A7-4134-90F8-2D972AAFD6AA}"/>
    <cellStyle name="Normal 2 3 4 5" xfId="9146" xr:uid="{8D5F3F99-A482-414B-B1B5-2BCDF8A558EF}"/>
    <cellStyle name="Normal 2 3 4 5 2" xfId="25690" xr:uid="{7B3D5E8C-DC69-42BF-9202-CF3DA351D25C}"/>
    <cellStyle name="Normal 2 3 4 6" xfId="17648" xr:uid="{FAD0D8D4-513A-453C-AFC5-D36422FB5D80}"/>
    <cellStyle name="Normal 2 3 5" xfId="1907" xr:uid="{2D60717C-DE9C-46FA-A5AE-9E1CC98E8D73}"/>
    <cellStyle name="Normal 2 3 5 2" xfId="5993" xr:uid="{0012CDF5-EECF-48CF-8BB6-381B91640B46}"/>
    <cellStyle name="Normal 2 3 5 2 2" xfId="14270" xr:uid="{B371CE6A-5AD1-46C9-9531-C468F71701C1}"/>
    <cellStyle name="Normal 2 3 5 2 2 2" xfId="30725" xr:uid="{76ED40CA-EAC8-4826-9333-D5CEC2A158A5}"/>
    <cellStyle name="Normal 2 3 5 2 3" xfId="22688" xr:uid="{8DA434FF-D757-49A8-BAE2-36C967B596A6}"/>
    <cellStyle name="Normal 2 3 5 3" xfId="7993" xr:uid="{EDBD7AC2-F074-4AD3-B2F4-315DFD81BEEC}"/>
    <cellStyle name="Normal 2 3 5 3 2" xfId="16270" xr:uid="{E01BA952-51CE-4F1E-B0C3-3D876219F72D}"/>
    <cellStyle name="Normal 2 3 5 3 2 2" xfId="32725" xr:uid="{0B7E4C36-E44B-4ED7-9BB0-5174E8C06010}"/>
    <cellStyle name="Normal 2 3 5 3 3" xfId="24688" xr:uid="{53506BAD-CC80-43BF-B814-4D8D016C99A3}"/>
    <cellStyle name="Normal 2 3 5 4" xfId="3960" xr:uid="{A84E1E29-7C24-47D4-AC66-1A841D4F0EC1}"/>
    <cellStyle name="Normal 2 3 5 4 2" xfId="12237" xr:uid="{1D4151CC-9EF0-460B-AAEF-7D6CF1BADD36}"/>
    <cellStyle name="Normal 2 3 5 4 2 2" xfId="28722" xr:uid="{1D65809A-B9BC-41A1-B942-625753F411F2}"/>
    <cellStyle name="Normal 2 3 5 4 3" xfId="20685" xr:uid="{62D8091C-78B0-451A-8BBA-F9FE27E7C2B8}"/>
    <cellStyle name="Normal 2 3 5 5" xfId="10188" xr:uid="{26A5866B-E10A-4D5A-979A-4AC969B32F0A}"/>
    <cellStyle name="Normal 2 3 5 5 2" xfId="26707" xr:uid="{84E069A6-FDF1-413A-99DB-F0DEEA2F0D66}"/>
    <cellStyle name="Normal 2 3 5 6" xfId="18669" xr:uid="{89B6DDFE-FED1-4D03-A834-B0D26124DF71}"/>
    <cellStyle name="Normal 2 3 6" xfId="4456" xr:uid="{A45EEA21-7A8E-4420-88C8-420FBB05A613}"/>
    <cellStyle name="Normal 2 3 6 2" xfId="12733" xr:uid="{70CA7CCB-711E-47D8-B47A-BE7FEBB5DDC7}"/>
    <cellStyle name="Normal 2 3 6 2 2" xfId="29218" xr:uid="{BBD170B5-0A07-4B7B-A8B3-D93960FE1F77}"/>
    <cellStyle name="Normal 2 3 6 3" xfId="21181" xr:uid="{843685B3-794D-45F5-BD0D-1BDF6550A153}"/>
    <cellStyle name="Normal 2 3 7" xfId="6487" xr:uid="{C2A9B8F3-E39D-43F0-A714-05762DA76D35}"/>
    <cellStyle name="Normal 2 3 7 2" xfId="14764" xr:uid="{6030BB83-0761-4968-8B01-0AF4D25DE3F4}"/>
    <cellStyle name="Normal 2 3 7 2 2" xfId="31219" xr:uid="{1453FF18-0663-40CE-B213-F41199226BFD}"/>
    <cellStyle name="Normal 2 3 7 3" xfId="23182" xr:uid="{B2DA2901-A11D-49F3-A31D-2969ADC0D6AF}"/>
    <cellStyle name="Normal 2 3 8" xfId="2408" xr:uid="{ED56FCFE-EF19-48AC-B3BD-D089732850FF}"/>
    <cellStyle name="Normal 2 3 8 2" xfId="10685" xr:uid="{EC651B2E-3FE1-444B-AEDF-397AF204AC10}"/>
    <cellStyle name="Normal 2 3 8 2 2" xfId="27203" xr:uid="{9919C5DF-FCC6-4B0D-A90B-720EBA8F4119}"/>
    <cellStyle name="Normal 2 3 8 3" xfId="19166" xr:uid="{68E593E2-39AF-4CC5-B238-D9058E168FA6}"/>
    <cellStyle name="Normal 2 3 9" xfId="8639" xr:uid="{F030872D-C128-4A34-B1C2-C7F457542187}"/>
    <cellStyle name="Normal 2 3 9 2" xfId="25188" xr:uid="{BE990401-A51B-4075-9C5C-8770571B68DE}"/>
    <cellStyle name="Normal 2 4" xfId="282" xr:uid="{F9AD3EDC-3C06-4ED3-AF7F-8C0607028BEA}"/>
    <cellStyle name="Normal 2 4 10" xfId="17142" xr:uid="{DA9FBE55-A406-47C1-844F-FA1A287F9288}"/>
    <cellStyle name="Normal 2 4 2" xfId="179" xr:uid="{C9404FB9-4779-4705-B52A-EA90F58E6C39}"/>
    <cellStyle name="Normal 2 4 2 2" xfId="1273" xr:uid="{E3BC1B35-3A79-42DD-8B25-38D73C6FBF20}"/>
    <cellStyle name="Normal 2 4 2 2 2" xfId="5364" xr:uid="{3408FFAC-29AC-4CEA-85A5-8BAD0D747E3E}"/>
    <cellStyle name="Normal 2 4 2 2 2 2" xfId="13641" xr:uid="{CA1D3B2D-E16C-4232-BFCB-78B5F92CD550}"/>
    <cellStyle name="Normal 2 4 2 2 2 2 2" xfId="30121" xr:uid="{B75C6DC2-95F7-4FBC-965B-414B6224BBE1}"/>
    <cellStyle name="Normal 2 4 2 2 2 3" xfId="22084" xr:uid="{FE495890-F1A1-42D3-9528-FC7CD4EB19A0}"/>
    <cellStyle name="Normal 2 4 2 2 3" xfId="7389" xr:uid="{3D6E0BCF-79A3-4580-8BD2-24D8BBEB6626}"/>
    <cellStyle name="Normal 2 4 2 2 3 2" xfId="15666" xr:uid="{1EFD9447-DD9A-44C1-BB2D-8923C18BAB3D}"/>
    <cellStyle name="Normal 2 4 2 2 3 2 2" xfId="32121" xr:uid="{BE192167-4DA5-44E5-982B-41FC555A56FB}"/>
    <cellStyle name="Normal 2 4 2 2 3 3" xfId="24084" xr:uid="{F155999E-3B41-4118-9DBF-FE43D6352E93}"/>
    <cellStyle name="Normal 2 4 2 2 4" xfId="3329" xr:uid="{AC648104-CD87-4B4A-B32F-15F6E67C1637}"/>
    <cellStyle name="Normal 2 4 2 2 4 2" xfId="11606" xr:uid="{47BA4772-46EE-43A9-A878-E74576F46A8A}"/>
    <cellStyle name="Normal 2 4 2 2 4 2 2" xfId="28116" xr:uid="{CE4F7432-7051-4A49-9C32-8A647334C6A0}"/>
    <cellStyle name="Normal 2 4 2 2 4 3" xfId="20079" xr:uid="{73906B8B-7499-41B1-8CFE-49A8B12E118B}"/>
    <cellStyle name="Normal 2 4 2 2 5" xfId="9557" xr:uid="{C1528A3A-BC0D-4D4F-AD3E-1944527225A1}"/>
    <cellStyle name="Normal 2 4 2 2 5 2" xfId="26101" xr:uid="{C242AD25-3873-4EB0-A576-338D5BA9E7CC}"/>
    <cellStyle name="Normal 2 4 2 2 6" xfId="18062" xr:uid="{68EE631C-AA8B-4D53-A1DD-23D87CE7DD9E}"/>
    <cellStyle name="Normal 2 4 2 3" xfId="764" xr:uid="{9B1D27AE-9126-47C7-92AB-039AE680B9FD}"/>
    <cellStyle name="Normal 2 4 2 3 2" xfId="4868" xr:uid="{1ECDBBE7-2485-4164-B453-97D6AF792C97}"/>
    <cellStyle name="Normal 2 4 2 3 2 2" xfId="13145" xr:uid="{31111D68-D944-4D2B-896F-8E54D95D2B94}"/>
    <cellStyle name="Normal 2 4 2 3 2 2 2" xfId="29625" xr:uid="{1634AA88-35BB-4D11-AA1A-CB52AA5230CF}"/>
    <cellStyle name="Normal 2 4 2 3 2 3" xfId="21588" xr:uid="{12FFB639-0EAA-4BC6-BF9C-AA24E7E74061}"/>
    <cellStyle name="Normal 2 4 2 3 3" xfId="6893" xr:uid="{B0D32819-26FC-451B-8088-F9F4E22592CF}"/>
    <cellStyle name="Normal 2 4 2 3 3 2" xfId="15170" xr:uid="{F4615F3E-736F-47A0-A809-C08EB6D83821}"/>
    <cellStyle name="Normal 2 4 2 3 3 2 2" xfId="31625" xr:uid="{0DA2D24C-8DA8-420E-BE09-2FED56E3DE12}"/>
    <cellStyle name="Normal 2 4 2 3 3 3" xfId="23588" xr:uid="{570FB1C9-34A5-4629-B144-4416B26DEAE9}"/>
    <cellStyle name="Normal 2 4 2 3 4" xfId="2824" xr:uid="{7ED8E55B-5891-4969-8873-22966DF2CB12}"/>
    <cellStyle name="Normal 2 4 2 3 4 2" xfId="11101" xr:uid="{E53BD92F-1585-4D07-A27F-F39911457A58}"/>
    <cellStyle name="Normal 2 4 2 3 4 2 2" xfId="27612" xr:uid="{E6236ED4-645D-4632-853D-A695ED003A40}"/>
    <cellStyle name="Normal 2 4 2 3 4 3" xfId="19575" xr:uid="{70D5F7BE-0BE5-45AE-9EE0-6D9B3DE4AD84}"/>
    <cellStyle name="Normal 2 4 2 3 5" xfId="9053" xr:uid="{A7C0F183-3CAA-4C02-9A66-70D598BB7EFE}"/>
    <cellStyle name="Normal 2 4 2 3 5 2" xfId="25597" xr:uid="{F624CBA7-1DBE-4E9C-99AA-03332F22DA87}"/>
    <cellStyle name="Normal 2 4 2 3 6" xfId="17555" xr:uid="{E95CFA79-39F2-44CE-8108-48752DC93559}"/>
    <cellStyle name="Normal 2 4 2 4" xfId="1814" xr:uid="{8F6AE0ED-2485-4E58-86EC-632B6F686356}"/>
    <cellStyle name="Normal 2 4 2 4 2" xfId="5901" xr:uid="{AA4E1689-8E23-447E-824C-2370111E6A0B}"/>
    <cellStyle name="Normal 2 4 2 4 2 2" xfId="14178" xr:uid="{2F4BCD83-8E2D-43B9-B35E-25D177FA302C}"/>
    <cellStyle name="Normal 2 4 2 4 2 2 2" xfId="30633" xr:uid="{65946F7B-F1A9-445B-9FA9-097F58105F8C}"/>
    <cellStyle name="Normal 2 4 2 4 2 3" xfId="22596" xr:uid="{C4A435A7-D426-42E1-94D4-0101339C0FB4}"/>
    <cellStyle name="Normal 2 4 2 4 3" xfId="7901" xr:uid="{E38DFBC2-7735-45D2-A668-E3145918B77C}"/>
    <cellStyle name="Normal 2 4 2 4 3 2" xfId="16178" xr:uid="{B4513DCC-5B18-403B-9A5E-CB133F12220E}"/>
    <cellStyle name="Normal 2 4 2 4 3 2 2" xfId="32633" xr:uid="{863C7A43-EBA6-47D9-B334-FEB78B37B75D}"/>
    <cellStyle name="Normal 2 4 2 4 3 3" xfId="24596" xr:uid="{E2B9CB7C-BCC9-4AC6-873F-6AFD8FAF0E7E}"/>
    <cellStyle name="Normal 2 4 2 4 4" xfId="3867" xr:uid="{45029ADB-E5CD-413C-A20D-5E1DAC927B89}"/>
    <cellStyle name="Normal 2 4 2 4 4 2" xfId="12144" xr:uid="{0DD377EB-7B70-4711-A041-14029299E30C}"/>
    <cellStyle name="Normal 2 4 2 4 4 2 2" xfId="28629" xr:uid="{F8FEA3A8-5C0B-4F82-9C19-1AE818E00A3F}"/>
    <cellStyle name="Normal 2 4 2 4 4 3" xfId="20592" xr:uid="{FE242121-76EF-4ED6-9D44-BB24FF34957A}"/>
    <cellStyle name="Normal 2 4 2 4 5" xfId="10095" xr:uid="{594EB937-7143-4AC1-8B7B-08D2041DD260}"/>
    <cellStyle name="Normal 2 4 2 4 5 2" xfId="26614" xr:uid="{F513213F-1A53-4C0E-AA89-8EADE64693DE}"/>
    <cellStyle name="Normal 2 4 2 4 6" xfId="18576" xr:uid="{58260677-525A-42C4-9443-C8157AD52B2D}"/>
    <cellStyle name="Normal 2 4 2 5" xfId="4364" xr:uid="{D9464303-3BDA-41D5-99DE-4277AC1805F8}"/>
    <cellStyle name="Normal 2 4 2 5 2" xfId="12641" xr:uid="{DFBE0F8F-E421-473D-96EF-D91D170A2C10}"/>
    <cellStyle name="Normal 2 4 2 5 2 2" xfId="29126" xr:uid="{62D7651A-8DFB-454C-8061-487887D4D5B1}"/>
    <cellStyle name="Normal 2 4 2 5 3" xfId="21089" xr:uid="{45452C5D-5116-4BD9-9B67-FDE3A75BC44F}"/>
    <cellStyle name="Normal 2 4 2 6" xfId="6395" xr:uid="{AE697AE8-482B-45A2-B4B5-81939B8EB0B2}"/>
    <cellStyle name="Normal 2 4 2 6 2" xfId="14672" xr:uid="{E89DFEBA-F05F-4C74-94A9-F252564260EE}"/>
    <cellStyle name="Normal 2 4 2 6 2 2" xfId="31127" xr:uid="{DB3FCD27-DA3C-4CA0-BA8E-5812A796A85A}"/>
    <cellStyle name="Normal 2 4 2 6 3" xfId="23090" xr:uid="{657F81D7-643D-48E0-A870-6F409675AD7F}"/>
    <cellStyle name="Normal 2 4 2 7" xfId="2315" xr:uid="{1B5CD91E-855B-4235-A248-00E5B5F749ED}"/>
    <cellStyle name="Normal 2 4 2 7 2" xfId="10592" xr:uid="{8EE0BCC8-F452-47DC-A0CF-BEB320F57C5F}"/>
    <cellStyle name="Normal 2 4 2 7 2 2" xfId="27110" xr:uid="{3119A1E5-9BDC-4D3C-88CE-76124C6B2D62}"/>
    <cellStyle name="Normal 2 4 2 7 3" xfId="19073" xr:uid="{26DDC56C-DC3A-4EB2-A133-54CA16DFE5B3}"/>
    <cellStyle name="Normal 2 4 2 8" xfId="8546" xr:uid="{3F8FCC3F-6760-4201-BC37-055AD65AF6E4}"/>
    <cellStyle name="Normal 2 4 2 8 2" xfId="25095" xr:uid="{2EE41609-20C7-4588-9583-CB0F2A329617}"/>
    <cellStyle name="Normal 2 4 2 9" xfId="17045" xr:uid="{1D92DCE2-85DC-414D-B1A4-EA475196C5E8}"/>
    <cellStyle name="Normal 2 4 3" xfId="1370" xr:uid="{3927EEC1-4A27-4AAA-BC98-E63C517A0797}"/>
    <cellStyle name="Normal 2 4 3 2" xfId="5460" xr:uid="{ACF32437-8090-4797-AB24-C28D64588A9B}"/>
    <cellStyle name="Normal 2 4 3 2 2" xfId="13737" xr:uid="{912D82AF-C69E-4160-BA99-2BFE4F594563}"/>
    <cellStyle name="Normal 2 4 3 2 2 2" xfId="30217" xr:uid="{2C800487-F758-4D37-B4C2-5E5AC2915861}"/>
    <cellStyle name="Normal 2 4 3 2 3" xfId="22180" xr:uid="{996DEA95-A7FB-47E7-82D5-B4D938C7C6B0}"/>
    <cellStyle name="Normal 2 4 3 3" xfId="7485" xr:uid="{1EEFABA4-0A7E-40D3-928E-68A6062DEAE6}"/>
    <cellStyle name="Normal 2 4 3 3 2" xfId="15762" xr:uid="{33ADB2F7-CABB-48CC-9EA0-3B1C0E1A1247}"/>
    <cellStyle name="Normal 2 4 3 3 2 2" xfId="32217" xr:uid="{1B628D84-25B3-4B8E-B207-1232FE948F1D}"/>
    <cellStyle name="Normal 2 4 3 3 3" xfId="24180" xr:uid="{4A3C3086-4313-4D38-8019-63080F46F21B}"/>
    <cellStyle name="Normal 2 4 3 4" xfId="3426" xr:uid="{92742B3F-8D34-450F-A70E-FF4E1BF0CD2B}"/>
    <cellStyle name="Normal 2 4 3 4 2" xfId="11703" xr:uid="{D7F69527-13F3-450B-BFFF-E0344DCD8976}"/>
    <cellStyle name="Normal 2 4 3 4 2 2" xfId="28213" xr:uid="{27AE157D-352A-42DA-8C9D-7B96BBF00CD1}"/>
    <cellStyle name="Normal 2 4 3 4 3" xfId="20176" xr:uid="{BEF050DB-DC62-445A-9DBD-FE241A5086D6}"/>
    <cellStyle name="Normal 2 4 3 5" xfId="9654" xr:uid="{4BC5F77A-9090-4C2D-913E-9C4E6045C9C4}"/>
    <cellStyle name="Normal 2 4 3 5 2" xfId="26198" xr:uid="{79638EE3-73B4-4C83-B7B5-876798593B11}"/>
    <cellStyle name="Normal 2 4 3 6" xfId="18159" xr:uid="{62B3B650-4F71-42FC-BB58-D57DC48E35FC}"/>
    <cellStyle name="Normal 2 4 4" xfId="861" xr:uid="{F6E1C839-D9D5-42F7-852B-C94283F2CC70}"/>
    <cellStyle name="Normal 2 4 4 2" xfId="4964" xr:uid="{D2C22B61-FF1C-4AFA-A620-164AB07F6869}"/>
    <cellStyle name="Normal 2 4 4 2 2" xfId="13241" xr:uid="{134EE371-5B85-4BC0-B79A-E0F273F7A6E5}"/>
    <cellStyle name="Normal 2 4 4 2 2 2" xfId="29721" xr:uid="{631884FC-E93A-445E-9E80-5373CE2AE864}"/>
    <cellStyle name="Normal 2 4 4 2 3" xfId="21684" xr:uid="{0662C5C7-072D-4125-BCC1-F33C7CD1B146}"/>
    <cellStyle name="Normal 2 4 4 3" xfId="6989" xr:uid="{79CFF000-7B6F-447D-8450-5520C99539AD}"/>
    <cellStyle name="Normal 2 4 4 3 2" xfId="15266" xr:uid="{34AD02CA-F700-48E6-97A8-342DE2BA582D}"/>
    <cellStyle name="Normal 2 4 4 3 2 2" xfId="31721" xr:uid="{AEA128A6-67BE-40E3-A96A-13C1591F47D8}"/>
    <cellStyle name="Normal 2 4 4 3 3" xfId="23684" xr:uid="{AB2DE12B-5569-4D3A-8B53-2AD4C01A68E4}"/>
    <cellStyle name="Normal 2 4 4 4" xfId="2921" xr:uid="{9833A7A5-6F3F-493D-83AE-4707F3B0DDAF}"/>
    <cellStyle name="Normal 2 4 4 4 2" xfId="11198" xr:uid="{005FD4CA-2118-454D-B2AA-DAE315F93DE4}"/>
    <cellStyle name="Normal 2 4 4 4 2 2" xfId="27709" xr:uid="{0A09D8DD-59AB-482F-AD7E-F85B13CAFDB5}"/>
    <cellStyle name="Normal 2 4 4 4 3" xfId="19672" xr:uid="{1D37FD78-0E1E-4800-9F38-4A0789793DAD}"/>
    <cellStyle name="Normal 2 4 4 5" xfId="9150" xr:uid="{38121270-AEE0-48AE-952C-08D17333F255}"/>
    <cellStyle name="Normal 2 4 4 5 2" xfId="25694" xr:uid="{A044C5C0-9266-4063-8B34-44C17DEA8217}"/>
    <cellStyle name="Normal 2 4 4 6" xfId="17652" xr:uid="{AA187EA4-4C1B-4EFB-99D0-5A0AE8308B22}"/>
    <cellStyle name="Normal 2 4 5" xfId="1911" xr:uid="{BF2E2FCE-39EF-49E9-AE8C-1C3276D0AC09}"/>
    <cellStyle name="Normal 2 4 5 2" xfId="5997" xr:uid="{603CC38D-9FD4-491A-AFA2-B65AB0E3F060}"/>
    <cellStyle name="Normal 2 4 5 2 2" xfId="14274" xr:uid="{C64686C9-7F42-4729-A94D-65BC8168D485}"/>
    <cellStyle name="Normal 2 4 5 2 2 2" xfId="30729" xr:uid="{D0523064-3214-4F23-AADA-597B1AB7C529}"/>
    <cellStyle name="Normal 2 4 5 2 3" xfId="22692" xr:uid="{2240326D-B67F-4A9F-A716-C006A2BA5F53}"/>
    <cellStyle name="Normal 2 4 5 3" xfId="7997" xr:uid="{6F4D049A-DBEF-413A-BB96-F0383D6C781E}"/>
    <cellStyle name="Normal 2 4 5 3 2" xfId="16274" xr:uid="{D487016F-8D42-4C8A-9D50-1288A658EA71}"/>
    <cellStyle name="Normal 2 4 5 3 2 2" xfId="32729" xr:uid="{A1AE0590-8756-4468-A634-78618A168A45}"/>
    <cellStyle name="Normal 2 4 5 3 3" xfId="24692" xr:uid="{97629E19-A66A-46F7-B865-04EA180C4F8D}"/>
    <cellStyle name="Normal 2 4 5 4" xfId="3964" xr:uid="{1ED1C89D-AF4A-4E96-8EE9-C0A6BE65578B}"/>
    <cellStyle name="Normal 2 4 5 4 2" xfId="12241" xr:uid="{8DD0E176-0C14-4233-BF00-93376093171F}"/>
    <cellStyle name="Normal 2 4 5 4 2 2" xfId="28726" xr:uid="{981677E1-B935-450B-B2F7-FADA9A338BD3}"/>
    <cellStyle name="Normal 2 4 5 4 3" xfId="20689" xr:uid="{EF7A2381-EC3E-43A3-8BC9-E9AD3D318C5A}"/>
    <cellStyle name="Normal 2 4 5 5" xfId="10192" xr:uid="{DCD72252-E195-45E1-AF10-3D88BD2F2BA6}"/>
    <cellStyle name="Normal 2 4 5 5 2" xfId="26711" xr:uid="{779C5BE1-EF3F-4E47-846A-9C8C12EA6551}"/>
    <cellStyle name="Normal 2 4 5 6" xfId="18673" xr:uid="{1AED9451-8028-4596-A33A-BEAFE1264449}"/>
    <cellStyle name="Normal 2 4 6" xfId="4460" xr:uid="{B02A470B-F1BB-45AD-9A12-0040AD6B681C}"/>
    <cellStyle name="Normal 2 4 6 2" xfId="12737" xr:uid="{9F4C27F1-81C7-40F3-BB59-BFA71FE1E6DE}"/>
    <cellStyle name="Normal 2 4 6 2 2" xfId="29222" xr:uid="{A5668BAC-5BA7-4E75-8D1B-6548F9A2E856}"/>
    <cellStyle name="Normal 2 4 6 3" xfId="21185" xr:uid="{50B53E75-A5C2-456E-AAF0-B1C4EA909ABB}"/>
    <cellStyle name="Normal 2 4 7" xfId="6491" xr:uid="{267838AF-161D-4923-A410-4E7E2865D07D}"/>
    <cellStyle name="Normal 2 4 7 2" xfId="14768" xr:uid="{AE30551C-242E-4836-80FE-C755D1327701}"/>
    <cellStyle name="Normal 2 4 7 2 2" xfId="31223" xr:uid="{D8626EF6-C7C3-4EDC-9B2C-F41026E96DE3}"/>
    <cellStyle name="Normal 2 4 7 3" xfId="23186" xr:uid="{60CEBB7D-7148-4C05-BCB6-857AA3D7835A}"/>
    <cellStyle name="Normal 2 4 8" xfId="2412" xr:uid="{7280EC09-E4F0-4FF4-8C37-8737AE84D97B}"/>
    <cellStyle name="Normal 2 4 8 2" xfId="10689" xr:uid="{7AE7C264-8E36-4ADB-832E-D7FC7F88051E}"/>
    <cellStyle name="Normal 2 4 8 2 2" xfId="27207" xr:uid="{934029DC-B8B9-4AA4-9E34-4E5D41EDFC55}"/>
    <cellStyle name="Normal 2 4 8 3" xfId="19170" xr:uid="{8D0CCD84-52C9-4C06-9C9D-FA2A4116680D}"/>
    <cellStyle name="Normal 2 4 9" xfId="8643" xr:uid="{D5C52C4D-4FBD-4FC2-8813-700D4B601F6B}"/>
    <cellStyle name="Normal 2 4 9 2" xfId="25192" xr:uid="{88E780AA-2AD9-4A0D-AE4F-716438CAE0E9}"/>
    <cellStyle name="Normal 2 5" xfId="284" xr:uid="{478297F0-E967-4D0E-95ED-EDF93AB41626}"/>
    <cellStyle name="Normal 2 5 10" xfId="17144" xr:uid="{FC83CFF9-BF4F-4B43-92BE-86F41479CE3D}"/>
    <cellStyle name="Normal 2 5 2" xfId="286" xr:uid="{424C1240-C5E6-49E5-899E-92E6125913BE}"/>
    <cellStyle name="Normal 2 5 2 2" xfId="1374" xr:uid="{A9871337-7277-4995-B718-4E63E6FE1DEB}"/>
    <cellStyle name="Normal 2 5 2 2 2" xfId="5464" xr:uid="{1014E0D3-DE0B-48FC-B17A-58DFF928EAF0}"/>
    <cellStyle name="Normal 2 5 2 2 2 2" xfId="13741" xr:uid="{4E4EE3B8-4822-4371-8B0F-7CE29664F0CC}"/>
    <cellStyle name="Normal 2 5 2 2 2 2 2" xfId="30221" xr:uid="{ECCE3632-AA3C-484F-9CDD-84F527D9BB3F}"/>
    <cellStyle name="Normal 2 5 2 2 2 3" xfId="22184" xr:uid="{989237FA-BA03-45E0-9C4F-C45E25724273}"/>
    <cellStyle name="Normal 2 5 2 2 3" xfId="7489" xr:uid="{5D4B4874-2668-4D9E-A691-79D1D2714879}"/>
    <cellStyle name="Normal 2 5 2 2 3 2" xfId="15766" xr:uid="{7D851E31-B5AB-4A40-9E8A-91F7E14D3AF7}"/>
    <cellStyle name="Normal 2 5 2 2 3 2 2" xfId="32221" xr:uid="{5955FB39-F5AB-4005-A7D6-290D262B91D6}"/>
    <cellStyle name="Normal 2 5 2 2 3 3" xfId="24184" xr:uid="{6D0F7FD6-86C5-4747-A54E-0DA757F367FA}"/>
    <cellStyle name="Normal 2 5 2 2 4" xfId="3430" xr:uid="{C0613151-312F-493D-9105-64523DF7DE7D}"/>
    <cellStyle name="Normal 2 5 2 2 4 2" xfId="11707" xr:uid="{D46EBFB2-91C6-43ED-84BB-C0983D1A02E8}"/>
    <cellStyle name="Normal 2 5 2 2 4 2 2" xfId="28217" xr:uid="{EE484728-F2FE-4B76-8BFB-2F5C8D16D428}"/>
    <cellStyle name="Normal 2 5 2 2 4 3" xfId="20180" xr:uid="{46886316-6F0B-432F-A9BA-C134402714B2}"/>
    <cellStyle name="Normal 2 5 2 2 5" xfId="9658" xr:uid="{3F0A39BB-2C2A-4207-BD1D-20B81B42EF09}"/>
    <cellStyle name="Normal 2 5 2 2 5 2" xfId="26202" xr:uid="{FCCED301-F6AE-4443-86AF-D008D8141FFA}"/>
    <cellStyle name="Normal 2 5 2 2 6" xfId="18163" xr:uid="{FAFF2E9F-C7BC-401E-B99F-F0FDA73D6134}"/>
    <cellStyle name="Normal 2 5 2 3" xfId="865" xr:uid="{8780849C-EA71-4D1D-89E6-1708EAF069C9}"/>
    <cellStyle name="Normal 2 5 2 3 2" xfId="4968" xr:uid="{0813D733-2C3E-4DEE-9799-BAA4A02A789A}"/>
    <cellStyle name="Normal 2 5 2 3 2 2" xfId="13245" xr:uid="{970D6FF4-60C9-4C95-9C16-E9CC49D63958}"/>
    <cellStyle name="Normal 2 5 2 3 2 2 2" xfId="29725" xr:uid="{55BB1C65-0135-4C2F-8783-AE1BF06BA1A6}"/>
    <cellStyle name="Normal 2 5 2 3 2 3" xfId="21688" xr:uid="{1737549C-85DE-4D80-B38A-8F8F2183E1BA}"/>
    <cellStyle name="Normal 2 5 2 3 3" xfId="6993" xr:uid="{03B62DCF-C740-4D44-A4DD-F5327CC566D3}"/>
    <cellStyle name="Normal 2 5 2 3 3 2" xfId="15270" xr:uid="{FDBC03A4-4842-4D7B-89BB-997531B82DA9}"/>
    <cellStyle name="Normal 2 5 2 3 3 2 2" xfId="31725" xr:uid="{8E9A982E-5BF9-47EC-B275-3034CB29B808}"/>
    <cellStyle name="Normal 2 5 2 3 3 3" xfId="23688" xr:uid="{18A301E0-EEB5-4633-9E21-7DB4DBF6D190}"/>
    <cellStyle name="Normal 2 5 2 3 4" xfId="2925" xr:uid="{CF664C8E-8271-4656-998C-C4902B97A471}"/>
    <cellStyle name="Normal 2 5 2 3 4 2" xfId="11202" xr:uid="{EC875364-F7B0-4865-9FA1-31AE3BF3E4D3}"/>
    <cellStyle name="Normal 2 5 2 3 4 2 2" xfId="27713" xr:uid="{BD949987-1857-40C2-A3B9-32273323A4A5}"/>
    <cellStyle name="Normal 2 5 2 3 4 3" xfId="19676" xr:uid="{F43FC064-7D70-45F0-932E-B235B926BD1C}"/>
    <cellStyle name="Normal 2 5 2 3 5" xfId="9154" xr:uid="{16F3E2F0-294E-42D5-9FF4-01D13C89E5D5}"/>
    <cellStyle name="Normal 2 5 2 3 5 2" xfId="25698" xr:uid="{91262ABB-6D14-4E45-864C-410FE2F9BC48}"/>
    <cellStyle name="Normal 2 5 2 3 6" xfId="17656" xr:uid="{5B814A1C-BFCC-4F30-92CD-BBFB95ACEE9C}"/>
    <cellStyle name="Normal 2 5 2 4" xfId="1915" xr:uid="{B1D9D649-30E7-4DE6-85D3-D2C8D83A3B25}"/>
    <cellStyle name="Normal 2 5 2 4 2" xfId="6001" xr:uid="{0DD534AB-FA30-46F3-8757-3B08368E9CFA}"/>
    <cellStyle name="Normal 2 5 2 4 2 2" xfId="14278" xr:uid="{00E74FEB-5582-435D-BF1D-F8F67666CF8B}"/>
    <cellStyle name="Normal 2 5 2 4 2 2 2" xfId="30733" xr:uid="{02C949BC-1CCC-487C-9F5E-06A2D637ED52}"/>
    <cellStyle name="Normal 2 5 2 4 2 3" xfId="22696" xr:uid="{DEF16F8F-3A82-4DC2-BCBD-8DCA5BE98F38}"/>
    <cellStyle name="Normal 2 5 2 4 3" xfId="8001" xr:uid="{B151E654-6101-4A8C-9A68-6F440C6FA54C}"/>
    <cellStyle name="Normal 2 5 2 4 3 2" xfId="16278" xr:uid="{24C27945-FEEB-431C-9500-CF1643A16B10}"/>
    <cellStyle name="Normal 2 5 2 4 3 2 2" xfId="32733" xr:uid="{B279A5FB-F3EF-4C6D-B17D-F4D653CF149E}"/>
    <cellStyle name="Normal 2 5 2 4 3 3" xfId="24696" xr:uid="{5D21FB19-9EC7-4B7A-B468-212F91388B20}"/>
    <cellStyle name="Normal 2 5 2 4 4" xfId="3968" xr:uid="{DF40BF48-6CB5-48A4-86EF-1C730613845C}"/>
    <cellStyle name="Normal 2 5 2 4 4 2" xfId="12245" xr:uid="{1DC5A95F-2993-4F5A-8CB0-791D0A652067}"/>
    <cellStyle name="Normal 2 5 2 4 4 2 2" xfId="28730" xr:uid="{23B09DBC-3EB1-48BB-BC68-E6CB32BB0AB1}"/>
    <cellStyle name="Normal 2 5 2 4 4 3" xfId="20693" xr:uid="{C1502E37-B0CB-466D-8216-68848278B3F3}"/>
    <cellStyle name="Normal 2 5 2 4 5" xfId="10196" xr:uid="{864C84CA-B828-46C8-BA59-0773A223E417}"/>
    <cellStyle name="Normal 2 5 2 4 5 2" xfId="26715" xr:uid="{6BDB32F0-8CB0-414F-AB86-331792ACD8A3}"/>
    <cellStyle name="Normal 2 5 2 4 6" xfId="18677" xr:uid="{A411E502-ED0C-4209-B05E-44268C8A0570}"/>
    <cellStyle name="Normal 2 5 2 5" xfId="4464" xr:uid="{85D11B46-B9FF-4AD0-8FEA-826881627417}"/>
    <cellStyle name="Normal 2 5 2 5 2" xfId="12741" xr:uid="{A4517488-C811-43AE-BA2F-06FEBA9590C2}"/>
    <cellStyle name="Normal 2 5 2 5 2 2" xfId="29226" xr:uid="{AAF799B2-2E4E-4AA5-8AB6-46BCB4F16BE9}"/>
    <cellStyle name="Normal 2 5 2 5 3" xfId="21189" xr:uid="{B1129944-22D0-4D2C-8792-C66A1FC219F9}"/>
    <cellStyle name="Normal 2 5 2 6" xfId="6495" xr:uid="{AC61EA58-2519-4D39-97BA-2576F0E4E3F5}"/>
    <cellStyle name="Normal 2 5 2 6 2" xfId="14772" xr:uid="{8CCA58AA-A14C-4DB2-93A6-657D266AF97B}"/>
    <cellStyle name="Normal 2 5 2 6 2 2" xfId="31227" xr:uid="{BE128955-63F1-437B-ADC0-219BD2611DE9}"/>
    <cellStyle name="Normal 2 5 2 6 3" xfId="23190" xr:uid="{EC13E51E-3614-4ECC-ABF0-4CC5AF25C3CD}"/>
    <cellStyle name="Normal 2 5 2 7" xfId="2416" xr:uid="{77804CBE-7B46-49BE-BDAC-7624A7993B89}"/>
    <cellStyle name="Normal 2 5 2 7 2" xfId="10693" xr:uid="{E5812AE4-26C8-418C-8ABD-CC29B7A37142}"/>
    <cellStyle name="Normal 2 5 2 7 2 2" xfId="27211" xr:uid="{443023E6-57E8-4859-817E-FDF6776E4774}"/>
    <cellStyle name="Normal 2 5 2 7 3" xfId="19174" xr:uid="{1D2FDEA0-522C-4DAB-B005-2DA0C155D933}"/>
    <cellStyle name="Normal 2 5 2 8" xfId="8647" xr:uid="{36057B3A-51FA-424C-9155-302720FE50F8}"/>
    <cellStyle name="Normal 2 5 2 8 2" xfId="25196" xr:uid="{5DCBD824-F54F-4674-AE8C-F0C8A5A5180E}"/>
    <cellStyle name="Normal 2 5 2 9" xfId="17146" xr:uid="{F00FD9BD-865A-4D61-993B-83296C2655C8}"/>
    <cellStyle name="Normal 2 5 3" xfId="1372" xr:uid="{FD008C55-F9D7-492C-8B2A-0DE7032F525E}"/>
    <cellStyle name="Normal 2 5 3 2" xfId="5462" xr:uid="{C464A583-D42B-421D-B5B2-4117D1DB4983}"/>
    <cellStyle name="Normal 2 5 3 2 2" xfId="13739" xr:uid="{C9F72D14-B893-48A2-BFEF-A2BDECE3B769}"/>
    <cellStyle name="Normal 2 5 3 2 2 2" xfId="30219" xr:uid="{77E6BC6A-B66D-42A1-8894-97A7296DB666}"/>
    <cellStyle name="Normal 2 5 3 2 3" xfId="22182" xr:uid="{61F0ED7B-B5E9-4750-A11B-6BDA0E1B3888}"/>
    <cellStyle name="Normal 2 5 3 3" xfId="7487" xr:uid="{40D0C9CE-EF36-453C-B7D8-12D3A876E400}"/>
    <cellStyle name="Normal 2 5 3 3 2" xfId="15764" xr:uid="{B564328C-3627-4140-918D-03B750BA6AA1}"/>
    <cellStyle name="Normal 2 5 3 3 2 2" xfId="32219" xr:uid="{03EB2EEE-E80E-44A9-8B9C-DCFCF23A48F5}"/>
    <cellStyle name="Normal 2 5 3 3 3" xfId="24182" xr:uid="{647C94D5-83F1-4DE8-A55F-3198C9B8DF6F}"/>
    <cellStyle name="Normal 2 5 3 4" xfId="3428" xr:uid="{66B171E2-85F3-4A6B-AA75-17693F5492DE}"/>
    <cellStyle name="Normal 2 5 3 4 2" xfId="11705" xr:uid="{97D6D144-8A88-4F09-98A3-47406DF3A853}"/>
    <cellStyle name="Normal 2 5 3 4 2 2" xfId="28215" xr:uid="{814C2147-03B3-4880-9C6B-367FF7AAADAE}"/>
    <cellStyle name="Normal 2 5 3 4 3" xfId="20178" xr:uid="{1E1B1408-1613-4F35-868E-B51CFF0C9651}"/>
    <cellStyle name="Normal 2 5 3 5" xfId="9656" xr:uid="{FE59FE37-65EB-4E45-A59D-D26126B02575}"/>
    <cellStyle name="Normal 2 5 3 5 2" xfId="26200" xr:uid="{8833E74F-13AF-40FC-A810-62F369630AB1}"/>
    <cellStyle name="Normal 2 5 3 6" xfId="18161" xr:uid="{4E063684-DB89-4969-8CA0-5E4CBA86D700}"/>
    <cellStyle name="Normal 2 5 4" xfId="863" xr:uid="{A1681A9B-3642-4A8C-9FE0-81B6F2AC5CD3}"/>
    <cellStyle name="Normal 2 5 4 2" xfId="4966" xr:uid="{2C39C354-6F33-41D6-8EA9-9C5318F9F74B}"/>
    <cellStyle name="Normal 2 5 4 2 2" xfId="13243" xr:uid="{9D6C520D-0131-45B1-8B0E-BAE77A1E7A27}"/>
    <cellStyle name="Normal 2 5 4 2 2 2" xfId="29723" xr:uid="{7C3192BB-7348-45E2-9D65-05368CDEC46A}"/>
    <cellStyle name="Normal 2 5 4 2 3" xfId="21686" xr:uid="{41D6163D-2FFD-4B9D-B11F-6A3060615B92}"/>
    <cellStyle name="Normal 2 5 4 3" xfId="6991" xr:uid="{23BB3856-7D62-4317-A1E2-084D9ABA4888}"/>
    <cellStyle name="Normal 2 5 4 3 2" xfId="15268" xr:uid="{080E0B41-E6D6-4247-9858-D265AA57C518}"/>
    <cellStyle name="Normal 2 5 4 3 2 2" xfId="31723" xr:uid="{6A4CB751-DA1F-4912-BF04-A3770CB80C58}"/>
    <cellStyle name="Normal 2 5 4 3 3" xfId="23686" xr:uid="{0AC65CBE-976C-4878-B809-E076C0C08FBF}"/>
    <cellStyle name="Normal 2 5 4 4" xfId="2923" xr:uid="{35F64FEE-AAFE-4EEB-B792-D1A522986468}"/>
    <cellStyle name="Normal 2 5 4 4 2" xfId="11200" xr:uid="{C8BA2111-A673-4B7F-A121-836D9A5D5B07}"/>
    <cellStyle name="Normal 2 5 4 4 2 2" xfId="27711" xr:uid="{9C25404A-9037-4308-B925-5ABC0A453CCB}"/>
    <cellStyle name="Normal 2 5 4 4 3" xfId="19674" xr:uid="{9277DFB3-765B-4C21-8A43-ED062EBB6F33}"/>
    <cellStyle name="Normal 2 5 4 5" xfId="9152" xr:uid="{A8992E74-AE1A-47F0-BC27-49B9FFAA8483}"/>
    <cellStyle name="Normal 2 5 4 5 2" xfId="25696" xr:uid="{13155416-0682-45B6-9C6E-9DF535E6F3E0}"/>
    <cellStyle name="Normal 2 5 4 6" xfId="17654" xr:uid="{9776DBAF-9392-44BB-A6ED-290CDD90D883}"/>
    <cellStyle name="Normal 2 5 5" xfId="1913" xr:uid="{753DF2AE-9337-47EA-A300-A86C5C3FF733}"/>
    <cellStyle name="Normal 2 5 5 2" xfId="5999" xr:uid="{89BBFF02-8754-4897-9807-6E4CF2882741}"/>
    <cellStyle name="Normal 2 5 5 2 2" xfId="14276" xr:uid="{137A337F-C959-4587-BDD3-9063E65FCF74}"/>
    <cellStyle name="Normal 2 5 5 2 2 2" xfId="30731" xr:uid="{B854107F-53BA-49FD-A5A4-26BC51759DF3}"/>
    <cellStyle name="Normal 2 5 5 2 3" xfId="22694" xr:uid="{A88AD415-7365-45EE-A4DA-17236872B773}"/>
    <cellStyle name="Normal 2 5 5 3" xfId="7999" xr:uid="{07CB0666-EBDC-4BC7-90E4-709CA95C7C33}"/>
    <cellStyle name="Normal 2 5 5 3 2" xfId="16276" xr:uid="{C16EF8CA-CD48-4A1E-A278-C5DC93B68D76}"/>
    <cellStyle name="Normal 2 5 5 3 2 2" xfId="32731" xr:uid="{BB84E690-7150-4E6E-B264-160573775708}"/>
    <cellStyle name="Normal 2 5 5 3 3" xfId="24694" xr:uid="{294A3A63-8631-4123-8306-8260A1198EE1}"/>
    <cellStyle name="Normal 2 5 5 4" xfId="3966" xr:uid="{78826D18-3C26-4B94-BF1D-4D6316AA28F0}"/>
    <cellStyle name="Normal 2 5 5 4 2" xfId="12243" xr:uid="{D183B72D-5C73-41BC-9AA1-3578E9BBB843}"/>
    <cellStyle name="Normal 2 5 5 4 2 2" xfId="28728" xr:uid="{13E8E3FB-F6D8-40FF-8263-31B7196C7C43}"/>
    <cellStyle name="Normal 2 5 5 4 3" xfId="20691" xr:uid="{E82CED45-FFF1-48B1-A8CF-14FB4D46F437}"/>
    <cellStyle name="Normal 2 5 5 5" xfId="10194" xr:uid="{4A1156A1-89AB-409B-B490-E5045FBD9451}"/>
    <cellStyle name="Normal 2 5 5 5 2" xfId="26713" xr:uid="{D354966F-8450-49FD-B201-9CA83B1074D7}"/>
    <cellStyle name="Normal 2 5 5 6" xfId="18675" xr:uid="{F1FE7D04-A1D5-4007-9B08-08EFF0970002}"/>
    <cellStyle name="Normal 2 5 6" xfId="4462" xr:uid="{867E4704-FF9B-4AEC-B450-AAC97330D66D}"/>
    <cellStyle name="Normal 2 5 6 2" xfId="12739" xr:uid="{ECE807FB-B12F-4FAC-AAEB-CE6AF97D5E30}"/>
    <cellStyle name="Normal 2 5 6 2 2" xfId="29224" xr:uid="{AB6013BC-8711-4A08-9999-AB4077724ACD}"/>
    <cellStyle name="Normal 2 5 6 3" xfId="21187" xr:uid="{0BB04C75-AEBC-46C1-9D24-50606CD01390}"/>
    <cellStyle name="Normal 2 5 7" xfId="6493" xr:uid="{67F5606F-CE13-47B0-BE95-3FF31BED7CA0}"/>
    <cellStyle name="Normal 2 5 7 2" xfId="14770" xr:uid="{6F09C345-DC05-4AC8-AE38-37D30AFC2A95}"/>
    <cellStyle name="Normal 2 5 7 2 2" xfId="31225" xr:uid="{D714FE0E-0DE5-4162-BB05-006B4E95493B}"/>
    <cellStyle name="Normal 2 5 7 3" xfId="23188" xr:uid="{54C57403-3616-4A57-8046-5A1ED19E8128}"/>
    <cellStyle name="Normal 2 5 8" xfId="2414" xr:uid="{660AC6C0-86B3-45DA-AC62-18DC7E24456D}"/>
    <cellStyle name="Normal 2 5 8 2" xfId="10691" xr:uid="{1F18D66F-2230-4A0E-BD09-A91C0E25FFB6}"/>
    <cellStyle name="Normal 2 5 8 2 2" xfId="27209" xr:uid="{6B968AC1-AC9C-4540-8627-8F2E33B58805}"/>
    <cellStyle name="Normal 2 5 8 3" xfId="19172" xr:uid="{9D0DAB9E-3A7D-4A23-89AE-D2F71F6E3625}"/>
    <cellStyle name="Normal 2 5 9" xfId="8645" xr:uid="{E97FE25E-C167-478A-AFF9-FF30B04BD16A}"/>
    <cellStyle name="Normal 2 5 9 2" xfId="25194" xr:uid="{620B6CA4-7AE2-4E04-B764-ED429958F41E}"/>
    <cellStyle name="Normal 2 6" xfId="290" xr:uid="{0F926DD0-3E31-44D2-ACD2-CE050B1C0A4B}"/>
    <cellStyle name="Normal 2 6 10" xfId="17149" xr:uid="{27F71EC3-D6DC-4516-8F21-D85F8BE72F4A}"/>
    <cellStyle name="Normal 2 6 2" xfId="292" xr:uid="{FC850A42-41BB-40CF-8D36-A0A009279F93}"/>
    <cellStyle name="Normal 2 6 2 2" xfId="1379" xr:uid="{8F7444B2-3C54-406E-BB17-FAD9F2264EFA}"/>
    <cellStyle name="Normal 2 6 2 2 2" xfId="5469" xr:uid="{C8920C4A-1145-4983-91D8-5F7F85B8235B}"/>
    <cellStyle name="Normal 2 6 2 2 2 2" xfId="13746" xr:uid="{61621DD1-A1C5-49CC-B0A0-12A90A388C76}"/>
    <cellStyle name="Normal 2 6 2 2 2 2 2" xfId="30226" xr:uid="{030C95C6-D2B1-479E-92CC-4A855EDED9D3}"/>
    <cellStyle name="Normal 2 6 2 2 2 3" xfId="22189" xr:uid="{2224754A-F4B0-41A5-9953-3A8E3C525D11}"/>
    <cellStyle name="Normal 2 6 2 2 3" xfId="7494" xr:uid="{44DEB353-E141-42E1-9DC9-786C61BA905D}"/>
    <cellStyle name="Normal 2 6 2 2 3 2" xfId="15771" xr:uid="{91DBECDB-2384-42C2-ACF3-1A48D329B21E}"/>
    <cellStyle name="Normal 2 6 2 2 3 2 2" xfId="32226" xr:uid="{7494897E-9546-4065-B806-CDA9EAB823B4}"/>
    <cellStyle name="Normal 2 6 2 2 3 3" xfId="24189" xr:uid="{CA60F2B5-F8CE-4E60-B1BA-421BBE80602C}"/>
    <cellStyle name="Normal 2 6 2 2 4" xfId="3435" xr:uid="{FB7ACC3B-6096-459F-8DDA-56B38EAD2E20}"/>
    <cellStyle name="Normal 2 6 2 2 4 2" xfId="11712" xr:uid="{3981E629-2D3E-48CD-935E-0B8C8A6F2D4C}"/>
    <cellStyle name="Normal 2 6 2 2 4 2 2" xfId="28222" xr:uid="{B812434E-5B33-4F30-8B11-FBC7337C850B}"/>
    <cellStyle name="Normal 2 6 2 2 4 3" xfId="20185" xr:uid="{E037496A-1152-49D3-B329-7CECC9E33229}"/>
    <cellStyle name="Normal 2 6 2 2 5" xfId="9663" xr:uid="{E931D8DC-2BCA-4515-AC32-25EDD3792C1D}"/>
    <cellStyle name="Normal 2 6 2 2 5 2" xfId="26207" xr:uid="{BD307C03-54F3-4E05-9058-72260277E6D1}"/>
    <cellStyle name="Normal 2 6 2 2 6" xfId="18168" xr:uid="{54B2DED0-EB01-4F8E-BB66-0777D1B37F3F}"/>
    <cellStyle name="Normal 2 6 2 3" xfId="870" xr:uid="{2F16D1D1-97FD-4566-8243-9BEA76830147}"/>
    <cellStyle name="Normal 2 6 2 3 2" xfId="4973" xr:uid="{53A67778-3B64-4D9E-AD26-9B60F9809D26}"/>
    <cellStyle name="Normal 2 6 2 3 2 2" xfId="13250" xr:uid="{1EBFAADB-05CA-4F30-AAB9-3F00CABA940E}"/>
    <cellStyle name="Normal 2 6 2 3 2 2 2" xfId="29730" xr:uid="{70465F71-06F1-4112-BE2A-E62B75057A37}"/>
    <cellStyle name="Normal 2 6 2 3 2 3" xfId="21693" xr:uid="{21E4A8B7-EDE9-47D0-B477-CD6A17E35EC6}"/>
    <cellStyle name="Normal 2 6 2 3 3" xfId="6998" xr:uid="{726D07AA-3B60-4E6B-998E-CBE62FA0219E}"/>
    <cellStyle name="Normal 2 6 2 3 3 2" xfId="15275" xr:uid="{6EDC70D8-EB00-4F17-9D95-3A5F4F1AAD48}"/>
    <cellStyle name="Normal 2 6 2 3 3 2 2" xfId="31730" xr:uid="{7B806BEE-16C4-4BC0-8F57-6DB5F2202CD2}"/>
    <cellStyle name="Normal 2 6 2 3 3 3" xfId="23693" xr:uid="{346A97FA-B8CA-4854-9B35-445FB99A9957}"/>
    <cellStyle name="Normal 2 6 2 3 4" xfId="2930" xr:uid="{09AF3925-B8C2-4998-9336-48AFA87C8F2E}"/>
    <cellStyle name="Normal 2 6 2 3 4 2" xfId="11207" xr:uid="{83AA6BA6-17E0-4BD8-82F8-D1CBCAB0F0AF}"/>
    <cellStyle name="Normal 2 6 2 3 4 2 2" xfId="27718" xr:uid="{E1E58EC7-2DCD-4B94-8574-80AA485BD069}"/>
    <cellStyle name="Normal 2 6 2 3 4 3" xfId="19681" xr:uid="{6FEBE2C9-B3F1-421E-AAFC-DDCAA90D8762}"/>
    <cellStyle name="Normal 2 6 2 3 5" xfId="9159" xr:uid="{8F4A8A77-E666-4AE2-B2F8-D34C112EE011}"/>
    <cellStyle name="Normal 2 6 2 3 5 2" xfId="25703" xr:uid="{B9396A45-36C9-4E2B-A6AD-5FED0B034F97}"/>
    <cellStyle name="Normal 2 6 2 3 6" xfId="17661" xr:uid="{EC463173-0223-4605-A954-051D65B7321E}"/>
    <cellStyle name="Normal 2 6 2 4" xfId="1920" xr:uid="{C7DA5971-0A00-4C73-B44C-C920CA9C4881}"/>
    <cellStyle name="Normal 2 6 2 4 2" xfId="6006" xr:uid="{ACE29756-BD8A-4871-BEAA-EF0C6B58F64C}"/>
    <cellStyle name="Normal 2 6 2 4 2 2" xfId="14283" xr:uid="{75FDE111-EF38-4435-8835-0F41FAB4C27D}"/>
    <cellStyle name="Normal 2 6 2 4 2 2 2" xfId="30738" xr:uid="{9F9B5B55-42F1-425B-84D5-3DD09BD19F1D}"/>
    <cellStyle name="Normal 2 6 2 4 2 3" xfId="22701" xr:uid="{F30642C9-96DA-4FCF-89A4-2A4066FBD0F4}"/>
    <cellStyle name="Normal 2 6 2 4 3" xfId="8006" xr:uid="{FFA74A4E-D607-4413-AAB0-8EE4703BD7F7}"/>
    <cellStyle name="Normal 2 6 2 4 3 2" xfId="16283" xr:uid="{D9014F5F-0BB6-49DF-BE3F-2CF926FEFD73}"/>
    <cellStyle name="Normal 2 6 2 4 3 2 2" xfId="32738" xr:uid="{791523FE-5AAD-4012-A754-9CE02B890C06}"/>
    <cellStyle name="Normal 2 6 2 4 3 3" xfId="24701" xr:uid="{A54C867D-94DF-4E5B-A74D-8AA5645488D3}"/>
    <cellStyle name="Normal 2 6 2 4 4" xfId="3973" xr:uid="{E06A48F4-F612-4151-B366-F36E7480A028}"/>
    <cellStyle name="Normal 2 6 2 4 4 2" xfId="12250" xr:uid="{C4C0DD5C-BA41-4B91-9D89-27CA039429FC}"/>
    <cellStyle name="Normal 2 6 2 4 4 2 2" xfId="28735" xr:uid="{BBFDEAE2-2DAB-4E9E-9D66-7F5787A2DA7E}"/>
    <cellStyle name="Normal 2 6 2 4 4 3" xfId="20698" xr:uid="{8BC8839C-735A-462A-A796-FD2C0A60B905}"/>
    <cellStyle name="Normal 2 6 2 4 5" xfId="10201" xr:uid="{6A435BCC-EB4B-4EA1-B743-A4C7549D303E}"/>
    <cellStyle name="Normal 2 6 2 4 5 2" xfId="26720" xr:uid="{7E953074-E027-427B-A836-72DE9FC8D70E}"/>
    <cellStyle name="Normal 2 6 2 4 6" xfId="18682" xr:uid="{A3552945-8542-40B6-9DF7-9D2A40FFDFD8}"/>
    <cellStyle name="Normal 2 6 2 5" xfId="4469" xr:uid="{95546166-B7B7-4275-9D69-B812AB05837D}"/>
    <cellStyle name="Normal 2 6 2 5 2" xfId="12746" xr:uid="{7ACD47B0-2F72-445D-B7BC-44224D0A594D}"/>
    <cellStyle name="Normal 2 6 2 5 2 2" xfId="29231" xr:uid="{E4FD5E1C-BB7E-4CFC-84C1-7D56C5734BD9}"/>
    <cellStyle name="Normal 2 6 2 5 3" xfId="21194" xr:uid="{19EA7083-D51D-4870-A618-BB4C87514311}"/>
    <cellStyle name="Normal 2 6 2 6" xfId="6500" xr:uid="{894F61A2-CF6D-40A2-AC11-D8661FFDECD0}"/>
    <cellStyle name="Normal 2 6 2 6 2" xfId="14777" xr:uid="{C038BF2B-188E-40F0-830C-2A19FD3B5F3A}"/>
    <cellStyle name="Normal 2 6 2 6 2 2" xfId="31232" xr:uid="{4B7E186F-E320-4923-BFF0-924CFA37F01E}"/>
    <cellStyle name="Normal 2 6 2 6 3" xfId="23195" xr:uid="{B1CDE7EA-9755-4EBD-94CC-04B945F7C252}"/>
    <cellStyle name="Normal 2 6 2 7" xfId="2421" xr:uid="{739DCA60-D6A5-40E6-A167-D4AB35B1D847}"/>
    <cellStyle name="Normal 2 6 2 7 2" xfId="10698" xr:uid="{EDF76CFA-982B-4748-A8A2-EE0925645D7C}"/>
    <cellStyle name="Normal 2 6 2 7 2 2" xfId="27216" xr:uid="{1AD3AA21-5085-4433-9FA7-60601F8229E4}"/>
    <cellStyle name="Normal 2 6 2 7 3" xfId="19179" xr:uid="{ECB9C537-A87C-42F1-815C-B7A8680CF0EA}"/>
    <cellStyle name="Normal 2 6 2 8" xfId="8652" xr:uid="{92A2F0E3-037A-40A7-8212-3E6DB34EC064}"/>
    <cellStyle name="Normal 2 6 2 8 2" xfId="25201" xr:uid="{1C7C13BF-F094-4ADC-9EE1-449C0188B837}"/>
    <cellStyle name="Normal 2 6 2 9" xfId="17151" xr:uid="{91AA5E32-47D8-4B65-BC4E-96045BD729F5}"/>
    <cellStyle name="Normal 2 6 3" xfId="1377" xr:uid="{D2E6634D-E5FF-434F-B25B-8DA3C15B7BF6}"/>
    <cellStyle name="Normal 2 6 3 2" xfId="5467" xr:uid="{0B157F91-E21A-40A0-9EC7-652EAB87C9B1}"/>
    <cellStyle name="Normal 2 6 3 2 2" xfId="13744" xr:uid="{5A41F31B-4CC6-4FEA-BBE2-BFE1EEDBC9DC}"/>
    <cellStyle name="Normal 2 6 3 2 2 2" xfId="30224" xr:uid="{4B8A162E-C99D-45BD-9237-B057FB64C663}"/>
    <cellStyle name="Normal 2 6 3 2 3" xfId="22187" xr:uid="{9556BD76-2C78-43C0-8098-28A57DAEFCAE}"/>
    <cellStyle name="Normal 2 6 3 3" xfId="7492" xr:uid="{9D9D2677-E12D-43BB-9375-C8D1D3CB6497}"/>
    <cellStyle name="Normal 2 6 3 3 2" xfId="15769" xr:uid="{88264C09-D481-491C-912D-F4111361C87B}"/>
    <cellStyle name="Normal 2 6 3 3 2 2" xfId="32224" xr:uid="{CB9A992C-674C-4FC3-A5CC-367D2DD7C8D9}"/>
    <cellStyle name="Normal 2 6 3 3 3" xfId="24187" xr:uid="{00BF5BB4-AD2A-4632-BAEF-D11AE929482C}"/>
    <cellStyle name="Normal 2 6 3 4" xfId="3433" xr:uid="{3C52CA78-7C90-4784-8633-E2FB850542F4}"/>
    <cellStyle name="Normal 2 6 3 4 2" xfId="11710" xr:uid="{3811A257-B85F-467C-82D9-8F5DA8DE0AEB}"/>
    <cellStyle name="Normal 2 6 3 4 2 2" xfId="28220" xr:uid="{92E018A2-E51C-4673-9411-3763163FA953}"/>
    <cellStyle name="Normal 2 6 3 4 3" xfId="20183" xr:uid="{0787F836-5DB9-4181-8C3C-087BF8FEE709}"/>
    <cellStyle name="Normal 2 6 3 5" xfId="9661" xr:uid="{8AD5792A-5112-4898-A84D-4E08C2887D23}"/>
    <cellStyle name="Normal 2 6 3 5 2" xfId="26205" xr:uid="{A88483CD-CB7F-4D86-B4E7-111D6D4FDEBF}"/>
    <cellStyle name="Normal 2 6 3 6" xfId="18166" xr:uid="{7DC6061D-6137-4A0C-9244-29BA65F030B6}"/>
    <cellStyle name="Normal 2 6 4" xfId="868" xr:uid="{ED003038-ADE4-4D64-BB63-4C75EE5D3728}"/>
    <cellStyle name="Normal 2 6 4 2" xfId="4971" xr:uid="{ADBBA740-8032-4766-B6A9-35C6DE60D811}"/>
    <cellStyle name="Normal 2 6 4 2 2" xfId="13248" xr:uid="{77EC5A5F-7F62-4611-ADAB-9DFF6F3156CF}"/>
    <cellStyle name="Normal 2 6 4 2 2 2" xfId="29728" xr:uid="{7ABD6CBF-2064-492F-8879-C5A785B158BF}"/>
    <cellStyle name="Normal 2 6 4 2 3" xfId="21691" xr:uid="{E2246F8B-30A0-4FCC-8CAD-28A78A8208DC}"/>
    <cellStyle name="Normal 2 6 4 3" xfId="6996" xr:uid="{54B17AF8-A8A3-4C57-80C1-9E2EDB4CD45F}"/>
    <cellStyle name="Normal 2 6 4 3 2" xfId="15273" xr:uid="{9B2FCC09-3E20-42D0-9B27-CD5D376E4394}"/>
    <cellStyle name="Normal 2 6 4 3 2 2" xfId="31728" xr:uid="{65A9B81E-2174-4A75-A469-FFB3CFBB84DC}"/>
    <cellStyle name="Normal 2 6 4 3 3" xfId="23691" xr:uid="{C6993788-2D53-4AB1-9D46-8C1D371F5499}"/>
    <cellStyle name="Normal 2 6 4 4" xfId="2928" xr:uid="{18A42B5C-32B5-449B-B031-43E594072A57}"/>
    <cellStyle name="Normal 2 6 4 4 2" xfId="11205" xr:uid="{BFFDE760-1D91-4662-8BAA-13C99BD023C6}"/>
    <cellStyle name="Normal 2 6 4 4 2 2" xfId="27716" xr:uid="{FDC98143-AA04-4B3D-B663-4218192E7669}"/>
    <cellStyle name="Normal 2 6 4 4 3" xfId="19679" xr:uid="{D39F1ECE-2D29-42AE-B2A8-0752E98EFD12}"/>
    <cellStyle name="Normal 2 6 4 5" xfId="9157" xr:uid="{98344A3F-DE9B-4DC2-BA1A-5946D891F18C}"/>
    <cellStyle name="Normal 2 6 4 5 2" xfId="25701" xr:uid="{F27FE68A-621C-4975-9DF0-259B3AF3831D}"/>
    <cellStyle name="Normal 2 6 4 6" xfId="17659" xr:uid="{BF88B91B-84E1-43A1-BE3D-8738E4E03639}"/>
    <cellStyle name="Normal 2 6 5" xfId="1918" xr:uid="{1572218A-57E4-418F-86E3-A249513B7331}"/>
    <cellStyle name="Normal 2 6 5 2" xfId="6004" xr:uid="{1919A772-71CB-4FA2-AFF4-10B261F37D21}"/>
    <cellStyle name="Normal 2 6 5 2 2" xfId="14281" xr:uid="{F1B58913-F103-4733-A0A4-1B62518EBA4D}"/>
    <cellStyle name="Normal 2 6 5 2 2 2" xfId="30736" xr:uid="{B71F75CD-66EB-48D6-ACD9-8C50E07518B7}"/>
    <cellStyle name="Normal 2 6 5 2 3" xfId="22699" xr:uid="{074EFCB7-D0B6-40C3-A907-D098EE6CFFEE}"/>
    <cellStyle name="Normal 2 6 5 3" xfId="8004" xr:uid="{2304427A-8CDC-4855-B3BD-03ED4A087C86}"/>
    <cellStyle name="Normal 2 6 5 3 2" xfId="16281" xr:uid="{AAAF517D-CCF1-450C-96D6-494EC7A9A29E}"/>
    <cellStyle name="Normal 2 6 5 3 2 2" xfId="32736" xr:uid="{7B09DCFE-F4D3-40CC-92D0-7776B6287868}"/>
    <cellStyle name="Normal 2 6 5 3 3" xfId="24699" xr:uid="{22BC78E5-65D3-494B-B24B-872342804392}"/>
    <cellStyle name="Normal 2 6 5 4" xfId="3971" xr:uid="{FB9297B3-1A19-4370-AF24-E3910F7A40B1}"/>
    <cellStyle name="Normal 2 6 5 4 2" xfId="12248" xr:uid="{28FAB597-DE6B-4ED9-B91B-49FD2B4783FC}"/>
    <cellStyle name="Normal 2 6 5 4 2 2" xfId="28733" xr:uid="{AA21D254-8A64-40F4-A5B8-C0B0D5524016}"/>
    <cellStyle name="Normal 2 6 5 4 3" xfId="20696" xr:uid="{473C0CE5-8C4C-4F0A-B91E-93B16E893D40}"/>
    <cellStyle name="Normal 2 6 5 5" xfId="10199" xr:uid="{1E687E0C-FA09-44B9-99B6-DA03EBBE9F61}"/>
    <cellStyle name="Normal 2 6 5 5 2" xfId="26718" xr:uid="{D7A4696D-EDFE-469E-AC62-569ACD353589}"/>
    <cellStyle name="Normal 2 6 5 6" xfId="18680" xr:uid="{CF7AC3BD-8948-4B36-BE37-E2EBF65966CF}"/>
    <cellStyle name="Normal 2 6 6" xfId="4467" xr:uid="{27A78E4E-8E85-4A3C-9988-C60F770C57EE}"/>
    <cellStyle name="Normal 2 6 6 2" xfId="12744" xr:uid="{81C4AB1F-DD4C-42DB-882C-982262560AFC}"/>
    <cellStyle name="Normal 2 6 6 2 2" xfId="29229" xr:uid="{33045842-3358-4DDA-B6AF-50379BB770F3}"/>
    <cellStyle name="Normal 2 6 6 3" xfId="21192" xr:uid="{E7CF6306-8CCA-4408-AFF0-CF2C226B3DA5}"/>
    <cellStyle name="Normal 2 6 7" xfId="6498" xr:uid="{EBBDFD93-F4F6-45DA-AEC6-8558D32A25F0}"/>
    <cellStyle name="Normal 2 6 7 2" xfId="14775" xr:uid="{514BA5BF-40D7-4265-85EB-CFC00CA359F2}"/>
    <cellStyle name="Normal 2 6 7 2 2" xfId="31230" xr:uid="{1C89E479-2948-4DF6-94E4-22E024E10C22}"/>
    <cellStyle name="Normal 2 6 7 3" xfId="23193" xr:uid="{8FC790EF-C2FD-4C41-B23D-4395D91D5770}"/>
    <cellStyle name="Normal 2 6 8" xfId="2419" xr:uid="{23378679-A9DF-433A-86F6-3DE6734061A4}"/>
    <cellStyle name="Normal 2 6 8 2" xfId="10696" xr:uid="{59827932-EF76-4FB3-A04B-7A648D54C754}"/>
    <cellStyle name="Normal 2 6 8 2 2" xfId="27214" xr:uid="{FC1E8938-71C9-425F-9BD9-3A9E2DBCCEA3}"/>
    <cellStyle name="Normal 2 6 8 3" xfId="19177" xr:uid="{9AEAA894-AA68-496B-8183-B7F1506EB124}"/>
    <cellStyle name="Normal 2 6 9" xfId="8650" xr:uid="{53531704-D172-4E59-8B27-3558BE1666CC}"/>
    <cellStyle name="Normal 2 6 9 2" xfId="25199" xr:uid="{C5624991-B802-4C13-9794-89D3B5DBE426}"/>
    <cellStyle name="Normal 2 7" xfId="294" xr:uid="{5576B49C-D273-48E3-BE2B-7EBB9FE85951}"/>
    <cellStyle name="Normal 2 7 10" xfId="17153" xr:uid="{4D78F525-E5C8-4A0D-9C8F-6A74BCACFA60}"/>
    <cellStyle name="Normal 2 7 2" xfId="296" xr:uid="{33FC7D14-3E71-4131-A030-AA5131BE6266}"/>
    <cellStyle name="Normal 2 7 2 2" xfId="1383" xr:uid="{FAEB2A9C-554F-4993-9147-178D687CBDBA}"/>
    <cellStyle name="Normal 2 7 2 2 2" xfId="5473" xr:uid="{5E0B26C3-806F-4A9D-8BD8-E4BDBD7F0D57}"/>
    <cellStyle name="Normal 2 7 2 2 2 2" xfId="13750" xr:uid="{60B5FF07-826B-4454-AF25-27F8651616AD}"/>
    <cellStyle name="Normal 2 7 2 2 2 2 2" xfId="30230" xr:uid="{10634E94-EE59-4CA8-8E36-B8C9DBEA9A16}"/>
    <cellStyle name="Normal 2 7 2 2 2 3" xfId="22193" xr:uid="{E5A11D9A-C533-42D7-81ED-25AC74853218}"/>
    <cellStyle name="Normal 2 7 2 2 3" xfId="7498" xr:uid="{6E1DBD1C-077D-4844-A912-55735F15A5C2}"/>
    <cellStyle name="Normal 2 7 2 2 3 2" xfId="15775" xr:uid="{2782FF1F-0E23-4481-A40F-36B35BE18734}"/>
    <cellStyle name="Normal 2 7 2 2 3 2 2" xfId="32230" xr:uid="{666B265D-3618-46E7-869C-D907F5CCE7D3}"/>
    <cellStyle name="Normal 2 7 2 2 3 3" xfId="24193" xr:uid="{BB4E6086-F3EF-4839-807F-49F3C7B4B0B4}"/>
    <cellStyle name="Normal 2 7 2 2 4" xfId="3439" xr:uid="{EA9F7637-B67E-4E5D-B95E-901945EC07DD}"/>
    <cellStyle name="Normal 2 7 2 2 4 2" xfId="11716" xr:uid="{3737FB87-42B0-44DA-9D82-EF6FECB44EFB}"/>
    <cellStyle name="Normal 2 7 2 2 4 2 2" xfId="28226" xr:uid="{2C770B4E-679B-440D-9A21-CD255B441ADB}"/>
    <cellStyle name="Normal 2 7 2 2 4 3" xfId="20189" xr:uid="{1F7B47B4-3331-4B40-8CE5-A069FB132040}"/>
    <cellStyle name="Normal 2 7 2 2 5" xfId="9667" xr:uid="{E08C96D4-F330-4B3F-81DA-4C9A2A28B0D3}"/>
    <cellStyle name="Normal 2 7 2 2 5 2" xfId="26211" xr:uid="{37B0E91C-3BCF-41E5-B963-141D4AF84F2D}"/>
    <cellStyle name="Normal 2 7 2 2 6" xfId="18172" xr:uid="{17454599-9B70-48D3-84E0-C792489A8615}"/>
    <cellStyle name="Normal 2 7 2 3" xfId="874" xr:uid="{87C14D1D-BB87-4874-BC01-B8E93DA382DD}"/>
    <cellStyle name="Normal 2 7 2 3 2" xfId="4977" xr:uid="{0ECBFDCA-8EB2-486A-8BEF-074C67F23D42}"/>
    <cellStyle name="Normal 2 7 2 3 2 2" xfId="13254" xr:uid="{B9C47FB6-E841-4D1A-9882-85E36B86C64C}"/>
    <cellStyle name="Normal 2 7 2 3 2 2 2" xfId="29734" xr:uid="{82F3F526-FC89-4724-A47E-28D03176E7D7}"/>
    <cellStyle name="Normal 2 7 2 3 2 3" xfId="21697" xr:uid="{31B48D20-0352-45D9-B77F-CF9C42BB2B70}"/>
    <cellStyle name="Normal 2 7 2 3 3" xfId="7002" xr:uid="{F036F7D8-5B13-4F40-9651-769C91035071}"/>
    <cellStyle name="Normal 2 7 2 3 3 2" xfId="15279" xr:uid="{AD4A2B44-FC51-4E8D-8938-2B1DA602E019}"/>
    <cellStyle name="Normal 2 7 2 3 3 2 2" xfId="31734" xr:uid="{503C8EAE-8112-42C4-9586-ABA86DD3B0BE}"/>
    <cellStyle name="Normal 2 7 2 3 3 3" xfId="23697" xr:uid="{1502619D-8BDB-48D3-9CB8-7546151AEE6F}"/>
    <cellStyle name="Normal 2 7 2 3 4" xfId="2934" xr:uid="{5AEDE2D4-8995-4593-8C04-E90046C5733E}"/>
    <cellStyle name="Normal 2 7 2 3 4 2" xfId="11211" xr:uid="{D1F1E40E-0F09-49E5-9FD1-508970C4591C}"/>
    <cellStyle name="Normal 2 7 2 3 4 2 2" xfId="27722" xr:uid="{7A2BE4DF-C3C3-44ED-A5E6-CA971FD7FE97}"/>
    <cellStyle name="Normal 2 7 2 3 4 3" xfId="19685" xr:uid="{36058C9F-794B-4365-96A9-17F407661D6E}"/>
    <cellStyle name="Normal 2 7 2 3 5" xfId="9163" xr:uid="{19DDE72D-BAB9-4CA6-B4F7-9BC3981A59F0}"/>
    <cellStyle name="Normal 2 7 2 3 5 2" xfId="25707" xr:uid="{40637BE9-9D67-4D08-820F-1599A3F9A8BA}"/>
    <cellStyle name="Normal 2 7 2 3 6" xfId="17665" xr:uid="{493A3D00-5A66-4BA3-AAB7-0F63E75D1985}"/>
    <cellStyle name="Normal 2 7 2 4" xfId="1924" xr:uid="{ABB56CF5-D43D-4108-8DB8-66380D9F29DC}"/>
    <cellStyle name="Normal 2 7 2 4 2" xfId="6010" xr:uid="{38962910-E53D-4219-98B7-E70E7BD51D00}"/>
    <cellStyle name="Normal 2 7 2 4 2 2" xfId="14287" xr:uid="{8429DFDB-356F-426E-9C29-204838E27DC2}"/>
    <cellStyle name="Normal 2 7 2 4 2 2 2" xfId="30742" xr:uid="{D536E7D9-3733-425D-87A9-F92AC89EAAA8}"/>
    <cellStyle name="Normal 2 7 2 4 2 3" xfId="22705" xr:uid="{5679B5CB-3544-4330-966E-34A53A6B2D52}"/>
    <cellStyle name="Normal 2 7 2 4 3" xfId="8010" xr:uid="{FB2AF405-A76D-4201-B7F9-3E95DE636C0D}"/>
    <cellStyle name="Normal 2 7 2 4 3 2" xfId="16287" xr:uid="{9B5F4E6D-FCFC-440A-BC86-CE63485F0F5C}"/>
    <cellStyle name="Normal 2 7 2 4 3 2 2" xfId="32742" xr:uid="{43BFC90A-95B7-4715-8525-DE558122B1F6}"/>
    <cellStyle name="Normal 2 7 2 4 3 3" xfId="24705" xr:uid="{EAEC6FCF-D44C-4C34-A134-D4AC1EDB344D}"/>
    <cellStyle name="Normal 2 7 2 4 4" xfId="3977" xr:uid="{FBB1259A-343C-4007-BA62-C43B505A19F2}"/>
    <cellStyle name="Normal 2 7 2 4 4 2" xfId="12254" xr:uid="{86DD5571-1584-4B83-907B-F7C17963662D}"/>
    <cellStyle name="Normal 2 7 2 4 4 2 2" xfId="28739" xr:uid="{D28A2707-2FAE-4C5F-8947-02D16EA39242}"/>
    <cellStyle name="Normal 2 7 2 4 4 3" xfId="20702" xr:uid="{5552BB83-E69C-42D7-9CCB-0C4818BF113F}"/>
    <cellStyle name="Normal 2 7 2 4 5" xfId="10205" xr:uid="{53A2D936-901F-4E63-8114-A9E9222B4090}"/>
    <cellStyle name="Normal 2 7 2 4 5 2" xfId="26724" xr:uid="{E8699A9C-A8D7-45C0-943F-E15BB6BF6890}"/>
    <cellStyle name="Normal 2 7 2 4 6" xfId="18686" xr:uid="{67209A77-2A89-40FB-AFFB-2F2DDF03DAFC}"/>
    <cellStyle name="Normal 2 7 2 5" xfId="4473" xr:uid="{4CE1617F-E841-4E2C-9B5B-D51CA3CC42FB}"/>
    <cellStyle name="Normal 2 7 2 5 2" xfId="12750" xr:uid="{23FB53EF-3C31-494A-9E76-8A33B99F4976}"/>
    <cellStyle name="Normal 2 7 2 5 2 2" xfId="29235" xr:uid="{BFFC2AD3-0CF6-4330-B22E-EE0DD33972E7}"/>
    <cellStyle name="Normal 2 7 2 5 3" xfId="21198" xr:uid="{3458F814-711C-4B92-AEEC-9913E9C9A6EE}"/>
    <cellStyle name="Normal 2 7 2 6" xfId="6504" xr:uid="{444249AE-8C60-4831-B88C-47BE075E1573}"/>
    <cellStyle name="Normal 2 7 2 6 2" xfId="14781" xr:uid="{D7FE9E21-0B73-4FE0-9DCF-32073387A9F3}"/>
    <cellStyle name="Normal 2 7 2 6 2 2" xfId="31236" xr:uid="{190F30FD-7E8C-43CC-8BF9-316B6611FF0C}"/>
    <cellStyle name="Normal 2 7 2 6 3" xfId="23199" xr:uid="{BACEE0C0-6D93-4DF2-AF33-F13EE62E8B85}"/>
    <cellStyle name="Normal 2 7 2 7" xfId="2425" xr:uid="{91E06E09-7294-48FD-B404-CD97526B220E}"/>
    <cellStyle name="Normal 2 7 2 7 2" xfId="10702" xr:uid="{FCB56126-3972-43A4-911A-498D9B3ADC12}"/>
    <cellStyle name="Normal 2 7 2 7 2 2" xfId="27220" xr:uid="{65E2CE9F-6BE5-493D-8217-0236802DD238}"/>
    <cellStyle name="Normal 2 7 2 7 3" xfId="19183" xr:uid="{4F6F1DA9-7CFE-4686-B108-683544B85CBC}"/>
    <cellStyle name="Normal 2 7 2 8" xfId="8656" xr:uid="{79851C91-9603-41AF-A4DA-585A3EC36B79}"/>
    <cellStyle name="Normal 2 7 2 8 2" xfId="25205" xr:uid="{D6603169-A167-4830-9775-12FA23EB0419}"/>
    <cellStyle name="Normal 2 7 2 9" xfId="17155" xr:uid="{19291FFB-1C0A-4BA1-90BD-BF85791B6552}"/>
    <cellStyle name="Normal 2 7 3" xfId="1381" xr:uid="{3C34DB4D-EB8D-426C-99C2-7560CA1BF8A5}"/>
    <cellStyle name="Normal 2 7 3 2" xfId="5471" xr:uid="{78F91D55-D4B0-4544-BFA4-E94FAA70A3A3}"/>
    <cellStyle name="Normal 2 7 3 2 2" xfId="13748" xr:uid="{2497C8BE-4B7E-402C-A800-B624E905DDFF}"/>
    <cellStyle name="Normal 2 7 3 2 2 2" xfId="30228" xr:uid="{A9355486-C34D-48BE-908F-2CC93FA2BC6F}"/>
    <cellStyle name="Normal 2 7 3 2 3" xfId="22191" xr:uid="{30F42AE3-6218-4ECA-9954-744970DEB6BF}"/>
    <cellStyle name="Normal 2 7 3 3" xfId="7496" xr:uid="{E9C858FC-D9F8-4574-ABE3-C8D463037C7B}"/>
    <cellStyle name="Normal 2 7 3 3 2" xfId="15773" xr:uid="{D09E7502-098F-4D24-A616-FEF34CED8D8F}"/>
    <cellStyle name="Normal 2 7 3 3 2 2" xfId="32228" xr:uid="{41323A8B-D8DD-4792-9E55-112AE5F98F04}"/>
    <cellStyle name="Normal 2 7 3 3 3" xfId="24191" xr:uid="{706ABE0D-2415-4513-898E-01AB4E0E2951}"/>
    <cellStyle name="Normal 2 7 3 4" xfId="3437" xr:uid="{351BDFCE-7E92-429F-96B5-07C883312061}"/>
    <cellStyle name="Normal 2 7 3 4 2" xfId="11714" xr:uid="{1B38449F-6547-4473-94C8-E08A1C91CBFE}"/>
    <cellStyle name="Normal 2 7 3 4 2 2" xfId="28224" xr:uid="{DD211BE6-31D1-4636-A956-7E6C008333D1}"/>
    <cellStyle name="Normal 2 7 3 4 3" xfId="20187" xr:uid="{7B2148F5-E0A1-41E0-BBAB-DD1A2433F8CB}"/>
    <cellStyle name="Normal 2 7 3 5" xfId="9665" xr:uid="{E2D0BEF6-5029-4540-A21F-A9AB4137BC85}"/>
    <cellStyle name="Normal 2 7 3 5 2" xfId="26209" xr:uid="{E50588DF-7A66-4647-BEEF-07953B3FA5BF}"/>
    <cellStyle name="Normal 2 7 3 6" xfId="18170" xr:uid="{3E67B16F-4AC7-42C8-945B-3EABCC8CB435}"/>
    <cellStyle name="Normal 2 7 4" xfId="872" xr:uid="{5D0F7E85-791D-41D5-98FC-3EA788E78D9B}"/>
    <cellStyle name="Normal 2 7 4 2" xfId="4975" xr:uid="{21CCBF8F-9580-4F50-BD70-4A31C08D7D03}"/>
    <cellStyle name="Normal 2 7 4 2 2" xfId="13252" xr:uid="{4F981483-C909-4A13-842E-C03353B56AB6}"/>
    <cellStyle name="Normal 2 7 4 2 2 2" xfId="29732" xr:uid="{326A6C77-48AA-46CB-B6ED-469096B1728B}"/>
    <cellStyle name="Normal 2 7 4 2 3" xfId="21695" xr:uid="{50F57275-63C7-4263-8B2B-0BC93B49BFC4}"/>
    <cellStyle name="Normal 2 7 4 3" xfId="7000" xr:uid="{3B83FDE5-4E2C-4649-AE98-9BEF002205F6}"/>
    <cellStyle name="Normal 2 7 4 3 2" xfId="15277" xr:uid="{DD3FA0F7-B5B0-4FE8-9123-432B94EA68E1}"/>
    <cellStyle name="Normal 2 7 4 3 2 2" xfId="31732" xr:uid="{34362339-FBEB-423E-B264-888279241716}"/>
    <cellStyle name="Normal 2 7 4 3 3" xfId="23695" xr:uid="{97686F35-E9D0-4119-8F20-6C3FA256B8B6}"/>
    <cellStyle name="Normal 2 7 4 4" xfId="2932" xr:uid="{9134332E-C3E1-4109-AF63-FE023F42DE1D}"/>
    <cellStyle name="Normal 2 7 4 4 2" xfId="11209" xr:uid="{F0B1D1C3-8197-448E-9483-EA08F1A63652}"/>
    <cellStyle name="Normal 2 7 4 4 2 2" xfId="27720" xr:uid="{A5E80463-FEE0-4BF2-B349-3BE150FF8363}"/>
    <cellStyle name="Normal 2 7 4 4 3" xfId="19683" xr:uid="{B4F4589F-F5B0-43BB-ABAC-B18354255ED9}"/>
    <cellStyle name="Normal 2 7 4 5" xfId="9161" xr:uid="{067E7A06-9025-452C-8AA0-4DECFE20EEEC}"/>
    <cellStyle name="Normal 2 7 4 5 2" xfId="25705" xr:uid="{4F880BCB-E361-419F-9F17-4986158A1896}"/>
    <cellStyle name="Normal 2 7 4 6" xfId="17663" xr:uid="{895CF816-2A85-4465-9F12-7A9A1620CCBF}"/>
    <cellStyle name="Normal 2 7 5" xfId="1922" xr:uid="{AC809757-858B-4F1D-BEC6-B6852FBD4489}"/>
    <cellStyle name="Normal 2 7 5 2" xfId="6008" xr:uid="{15D8C06A-6515-416E-9CC4-6A8889AF75E5}"/>
    <cellStyle name="Normal 2 7 5 2 2" xfId="14285" xr:uid="{7B35A826-F311-44F0-85B4-0209347AD4F5}"/>
    <cellStyle name="Normal 2 7 5 2 2 2" xfId="30740" xr:uid="{D85F9986-A78D-45E7-B2B4-A08C8BE0030E}"/>
    <cellStyle name="Normal 2 7 5 2 3" xfId="22703" xr:uid="{0D9D050B-B3E8-48E1-BBD0-E4F6CA49E3AD}"/>
    <cellStyle name="Normal 2 7 5 3" xfId="8008" xr:uid="{CDF54851-DCCC-4D8D-8A23-99F872AFB576}"/>
    <cellStyle name="Normal 2 7 5 3 2" xfId="16285" xr:uid="{7995F2F1-28A5-4E80-A7A9-4C1D4010E8EC}"/>
    <cellStyle name="Normal 2 7 5 3 2 2" xfId="32740" xr:uid="{30015165-B64D-4ED5-BA9D-2D2A24A8C23A}"/>
    <cellStyle name="Normal 2 7 5 3 3" xfId="24703" xr:uid="{13A1988F-D850-4BF4-974B-8B626A7A5059}"/>
    <cellStyle name="Normal 2 7 5 4" xfId="3975" xr:uid="{9E64B5DD-1818-48EB-8F95-0169491018CF}"/>
    <cellStyle name="Normal 2 7 5 4 2" xfId="12252" xr:uid="{EB420758-3AEC-4595-BF44-4AE078596554}"/>
    <cellStyle name="Normal 2 7 5 4 2 2" xfId="28737" xr:uid="{2BC1E6CA-9C37-4D9F-93F3-01B4812C7BF5}"/>
    <cellStyle name="Normal 2 7 5 4 3" xfId="20700" xr:uid="{B3CC4EC3-36D8-4451-AC88-8EA8A41FA5FB}"/>
    <cellStyle name="Normal 2 7 5 5" xfId="10203" xr:uid="{189E7205-AEEC-4CED-832C-D8766B2320C8}"/>
    <cellStyle name="Normal 2 7 5 5 2" xfId="26722" xr:uid="{2C09BA56-AF92-42C3-9113-2F41197CDCC3}"/>
    <cellStyle name="Normal 2 7 5 6" xfId="18684" xr:uid="{257CDC60-9139-4DBC-905D-8466B07BA386}"/>
    <cellStyle name="Normal 2 7 6" xfId="4471" xr:uid="{0FDD5F49-0B17-4C0D-A9A8-FF69B3B1F788}"/>
    <cellStyle name="Normal 2 7 6 2" xfId="12748" xr:uid="{038E31AB-D0E2-45C2-9366-72ADEE174E5A}"/>
    <cellStyle name="Normal 2 7 6 2 2" xfId="29233" xr:uid="{763087BF-D007-41FB-AC0C-226BCCC1FDAD}"/>
    <cellStyle name="Normal 2 7 6 3" xfId="21196" xr:uid="{C1DE7EAA-F97A-4185-A203-0020B4E57EFF}"/>
    <cellStyle name="Normal 2 7 7" xfId="6502" xr:uid="{59130974-2322-4430-8019-BC4703C0AE4C}"/>
    <cellStyle name="Normal 2 7 7 2" xfId="14779" xr:uid="{224E21C4-8662-4CDF-895C-52E3B3849914}"/>
    <cellStyle name="Normal 2 7 7 2 2" xfId="31234" xr:uid="{DC61BF6F-813C-457A-9EC7-5E926F6E6D42}"/>
    <cellStyle name="Normal 2 7 7 3" xfId="23197" xr:uid="{B232713E-DD07-42CA-8108-F276858E918D}"/>
    <cellStyle name="Normal 2 7 8" xfId="2423" xr:uid="{8E776645-624B-4D02-8111-C186D3E593D4}"/>
    <cellStyle name="Normal 2 7 8 2" xfId="10700" xr:uid="{23A24220-3615-461E-A396-F748BCF19DA4}"/>
    <cellStyle name="Normal 2 7 8 2 2" xfId="27218" xr:uid="{40E7A376-4EFC-484A-B07B-A45CB122FF10}"/>
    <cellStyle name="Normal 2 7 8 3" xfId="19181" xr:uid="{29CCAE8E-C8CE-4E2F-A42D-1E35A1FE5E04}"/>
    <cellStyle name="Normal 2 7 9" xfId="8654" xr:uid="{4562608A-F692-4BC2-8FD9-8D63536C4CD7}"/>
    <cellStyle name="Normal 2 7 9 2" xfId="25203" xr:uid="{996D1503-DAD0-4519-A6FD-59746627DCF7}"/>
    <cellStyle name="Normal 2 8" xfId="164" xr:uid="{ACBAF793-1307-485F-875F-AD183AA592BE}"/>
    <cellStyle name="Normal 2 8 10" xfId="17030" xr:uid="{035947A0-4317-4861-9E28-2FF5E94AFC47}"/>
    <cellStyle name="Normal 2 8 2" xfId="298" xr:uid="{500623B2-D9D3-45E3-8613-F89F94B4F86C}"/>
    <cellStyle name="Normal 2 8 2 2" xfId="1385" xr:uid="{3AF904B6-E14E-4FA0-B9BE-EDC659227707}"/>
    <cellStyle name="Normal 2 8 2 2 2" xfId="5475" xr:uid="{88F7D005-42B2-41F9-B3BA-84ADF3BFA8A0}"/>
    <cellStyle name="Normal 2 8 2 2 2 2" xfId="13752" xr:uid="{5AA5224A-C6C9-497A-8041-DE2143B36823}"/>
    <cellStyle name="Normal 2 8 2 2 2 2 2" xfId="30232" xr:uid="{6DD16FEA-1C3E-4600-9746-1F724C20FBF4}"/>
    <cellStyle name="Normal 2 8 2 2 2 3" xfId="22195" xr:uid="{D37C4EA6-1D2A-4326-BFCC-D5DE8634E304}"/>
    <cellStyle name="Normal 2 8 2 2 3" xfId="7500" xr:uid="{1F9D89E6-F02F-49A3-A1CA-0BA1D063F371}"/>
    <cellStyle name="Normal 2 8 2 2 3 2" xfId="15777" xr:uid="{F193EE2E-707B-4C3E-BA09-06761E16F938}"/>
    <cellStyle name="Normal 2 8 2 2 3 2 2" xfId="32232" xr:uid="{BC1B09D7-0375-4E99-9EDE-AB57153CB201}"/>
    <cellStyle name="Normal 2 8 2 2 3 3" xfId="24195" xr:uid="{CAD4B917-C67F-4C09-9E3F-6B024B78F7C6}"/>
    <cellStyle name="Normal 2 8 2 2 4" xfId="3441" xr:uid="{A7E2D8EE-250F-4C10-903A-254A5B2DEE38}"/>
    <cellStyle name="Normal 2 8 2 2 4 2" xfId="11718" xr:uid="{CEF0CA6B-45E7-4D4E-8C70-0BA250BFAAEF}"/>
    <cellStyle name="Normal 2 8 2 2 4 2 2" xfId="28228" xr:uid="{3EDF731A-7C90-4838-B0E9-C08D27D90BD7}"/>
    <cellStyle name="Normal 2 8 2 2 4 3" xfId="20191" xr:uid="{4779F584-58B6-4337-8A1D-F6033F18C066}"/>
    <cellStyle name="Normal 2 8 2 2 5" xfId="9669" xr:uid="{7F22E32B-77A2-40BB-8B71-A30479452AD7}"/>
    <cellStyle name="Normal 2 8 2 2 5 2" xfId="26213" xr:uid="{13FEC118-C05C-49FA-BFE9-732C09C2F7C1}"/>
    <cellStyle name="Normal 2 8 2 2 6" xfId="18174" xr:uid="{BA802676-40A6-4095-B796-76460F22B4D5}"/>
    <cellStyle name="Normal 2 8 2 3" xfId="876" xr:uid="{71B9E602-05F2-4431-9187-E64FBAAFABFE}"/>
    <cellStyle name="Normal 2 8 2 3 2" xfId="4979" xr:uid="{B0B1214B-7578-4657-8AC0-8DB42AB14EE0}"/>
    <cellStyle name="Normal 2 8 2 3 2 2" xfId="13256" xr:uid="{C36E2FC0-BFF2-45FD-87F8-B64C1CAE57DF}"/>
    <cellStyle name="Normal 2 8 2 3 2 2 2" xfId="29736" xr:uid="{ADD072E1-56A4-4321-984D-D55E07CB1FC2}"/>
    <cellStyle name="Normal 2 8 2 3 2 3" xfId="21699" xr:uid="{D9B3D76B-42E6-4685-8BD3-18F6A183F094}"/>
    <cellStyle name="Normal 2 8 2 3 3" xfId="7004" xr:uid="{6EAC3612-7ED1-457E-8EF7-7726BA0EA9D8}"/>
    <cellStyle name="Normal 2 8 2 3 3 2" xfId="15281" xr:uid="{B2A3AEBC-9202-43AC-A140-0C506504C4F0}"/>
    <cellStyle name="Normal 2 8 2 3 3 2 2" xfId="31736" xr:uid="{0E9BDC16-DDF1-4396-B5B0-E366DB1AE064}"/>
    <cellStyle name="Normal 2 8 2 3 3 3" xfId="23699" xr:uid="{F3332605-7CF2-4216-8A4A-0D393C5CB9A4}"/>
    <cellStyle name="Normal 2 8 2 3 4" xfId="2936" xr:uid="{AE04EC89-8FEB-4FB2-93BD-A2D661DFE22E}"/>
    <cellStyle name="Normal 2 8 2 3 4 2" xfId="11213" xr:uid="{72A533F4-5C6E-4199-93EC-FA4B14331F99}"/>
    <cellStyle name="Normal 2 8 2 3 4 2 2" xfId="27724" xr:uid="{3968F091-66D3-456C-9D52-CE58045CBDED}"/>
    <cellStyle name="Normal 2 8 2 3 4 3" xfId="19687" xr:uid="{8DCCCF9E-C464-4CBD-BEBC-10CCBAD83F93}"/>
    <cellStyle name="Normal 2 8 2 3 5" xfId="9165" xr:uid="{B9F32D0D-5382-4AD7-8518-0544D22761E0}"/>
    <cellStyle name="Normal 2 8 2 3 5 2" xfId="25709" xr:uid="{925072C2-4A95-43CD-BF3A-FA1D3EC0DF77}"/>
    <cellStyle name="Normal 2 8 2 3 6" xfId="17667" xr:uid="{79F1A9D1-147D-484E-8EF1-C7BDF015BF73}"/>
    <cellStyle name="Normal 2 8 2 4" xfId="1926" xr:uid="{EE025EED-DDD8-46B2-8200-B22E46D19E74}"/>
    <cellStyle name="Normal 2 8 2 4 2" xfId="6012" xr:uid="{18385B61-AB8A-4574-A44F-2D4E3C2691E9}"/>
    <cellStyle name="Normal 2 8 2 4 2 2" xfId="14289" xr:uid="{E907B52F-DDF5-48F7-9A3E-BFFCAF54F8D6}"/>
    <cellStyle name="Normal 2 8 2 4 2 2 2" xfId="30744" xr:uid="{14D57230-36A6-4DBF-A8B1-855734B9A453}"/>
    <cellStyle name="Normal 2 8 2 4 2 3" xfId="22707" xr:uid="{93BDE150-6BDB-4253-99DE-50D12F4D2DC2}"/>
    <cellStyle name="Normal 2 8 2 4 3" xfId="8012" xr:uid="{25733C59-89AD-4304-B11B-3E76FDEA97B7}"/>
    <cellStyle name="Normal 2 8 2 4 3 2" xfId="16289" xr:uid="{DA053989-5F4B-419B-8C8D-971C3EBF0C88}"/>
    <cellStyle name="Normal 2 8 2 4 3 2 2" xfId="32744" xr:uid="{6F19E4AD-93C7-4F05-9B2D-03315CCFC615}"/>
    <cellStyle name="Normal 2 8 2 4 3 3" xfId="24707" xr:uid="{0A3E8656-E159-4AB1-B1C6-4F96157DD7EA}"/>
    <cellStyle name="Normal 2 8 2 4 4" xfId="3979" xr:uid="{CC93F99C-CCE4-4789-90EE-CBBC6989F3E1}"/>
    <cellStyle name="Normal 2 8 2 4 4 2" xfId="12256" xr:uid="{6362EF41-365E-43E3-B629-74B6884CD010}"/>
    <cellStyle name="Normal 2 8 2 4 4 2 2" xfId="28741" xr:uid="{0DB03607-2654-4C4B-A1C4-4D75224F22D2}"/>
    <cellStyle name="Normal 2 8 2 4 4 3" xfId="20704" xr:uid="{91019D4F-0261-4AC9-86DD-34B53F95EC62}"/>
    <cellStyle name="Normal 2 8 2 4 5" xfId="10207" xr:uid="{6DC2E751-7457-47E5-8A23-8DC918F05F0C}"/>
    <cellStyle name="Normal 2 8 2 4 5 2" xfId="26726" xr:uid="{75DAEC3D-1763-43D1-8B14-4FE54643EC70}"/>
    <cellStyle name="Normal 2 8 2 4 6" xfId="18688" xr:uid="{8DD8ABE0-33B4-4A02-A4F3-ABE72CC08458}"/>
    <cellStyle name="Normal 2 8 2 5" xfId="4475" xr:uid="{6BE52E6F-0B95-40DC-94F7-E79E6E9CC211}"/>
    <cellStyle name="Normal 2 8 2 5 2" xfId="12752" xr:uid="{8EDB3C89-0130-4506-A678-BC72D8DFF193}"/>
    <cellStyle name="Normal 2 8 2 5 2 2" xfId="29237" xr:uid="{FBDACBB6-4EB6-4D43-A6B4-9EEB3CAB7C03}"/>
    <cellStyle name="Normal 2 8 2 5 3" xfId="21200" xr:uid="{262BBECE-8447-43C1-9EC4-0B769469A3D4}"/>
    <cellStyle name="Normal 2 8 2 6" xfId="6506" xr:uid="{89C1D028-A2AB-422A-AD33-8353F932511C}"/>
    <cellStyle name="Normal 2 8 2 6 2" xfId="14783" xr:uid="{2DE1BB1D-DC0C-45D2-B387-85E41CBF588B}"/>
    <cellStyle name="Normal 2 8 2 6 2 2" xfId="31238" xr:uid="{DD962E1C-6BAF-4707-9211-F75193814DDA}"/>
    <cellStyle name="Normal 2 8 2 6 3" xfId="23201" xr:uid="{9019E1DF-B099-43F4-8B24-FF53AA47B45C}"/>
    <cellStyle name="Normal 2 8 2 7" xfId="2427" xr:uid="{DE242BC5-AED0-4119-ABE2-D0801A91DF9F}"/>
    <cellStyle name="Normal 2 8 2 7 2" xfId="10704" xr:uid="{687D6347-9E25-40EB-8936-282F0081F4E0}"/>
    <cellStyle name="Normal 2 8 2 7 2 2" xfId="27222" xr:uid="{BBDCE570-C52A-4A00-A34D-567CF8D2C555}"/>
    <cellStyle name="Normal 2 8 2 7 3" xfId="19185" xr:uid="{DE1F6784-1506-42B0-9E9D-FA241A22820E}"/>
    <cellStyle name="Normal 2 8 2 8" xfId="8658" xr:uid="{8F6EB805-655F-44B7-99BC-476E96CA9B43}"/>
    <cellStyle name="Normal 2 8 2 8 2" xfId="25207" xr:uid="{475413B3-F184-4D92-9826-F667DACDD3F3}"/>
    <cellStyle name="Normal 2 8 2 9" xfId="17157" xr:uid="{0591DF57-D4D2-4640-9AF2-1BE9DBD0F03C}"/>
    <cellStyle name="Normal 2 8 3" xfId="1258" xr:uid="{4AA22AFA-1C5D-462C-8449-1682D1795994}"/>
    <cellStyle name="Normal 2 8 3 2" xfId="5349" xr:uid="{0BAD77D7-4070-4826-8F12-CAC4A0830076}"/>
    <cellStyle name="Normal 2 8 3 2 2" xfId="13626" xr:uid="{E25CAF27-B787-4E1A-AE8E-853264EB473A}"/>
    <cellStyle name="Normal 2 8 3 2 2 2" xfId="30106" xr:uid="{1C259137-0B61-463D-A45F-F79C5F76CE47}"/>
    <cellStyle name="Normal 2 8 3 2 3" xfId="22069" xr:uid="{A56F961A-6625-4A96-A41E-2743317DEBFD}"/>
    <cellStyle name="Normal 2 8 3 3" xfId="7374" xr:uid="{8BE8BD78-156F-4E2F-B68C-973E012D5379}"/>
    <cellStyle name="Normal 2 8 3 3 2" xfId="15651" xr:uid="{85E5A9B5-EBBF-43BC-853A-1CB2F0AB6F1A}"/>
    <cellStyle name="Normal 2 8 3 3 2 2" xfId="32106" xr:uid="{6D00DA9B-3264-42F2-856A-C4CEF49F4130}"/>
    <cellStyle name="Normal 2 8 3 3 3" xfId="24069" xr:uid="{4274D63E-FD1C-44D1-9A8B-F46E94CBAF9D}"/>
    <cellStyle name="Normal 2 8 3 4" xfId="3314" xr:uid="{2EC05A67-267A-49A2-81B4-8E2491F62923}"/>
    <cellStyle name="Normal 2 8 3 4 2" xfId="11591" xr:uid="{91EB9546-2CE1-4F1A-8D90-35FAE18CF4DD}"/>
    <cellStyle name="Normal 2 8 3 4 2 2" xfId="28101" xr:uid="{0F127C29-7E8F-482F-B166-297A93429992}"/>
    <cellStyle name="Normal 2 8 3 4 3" xfId="20064" xr:uid="{635033D0-5D8F-4925-8CB8-40C0587F4F9F}"/>
    <cellStyle name="Normal 2 8 3 5" xfId="9542" xr:uid="{7D6C7AC8-9747-4A75-A3EB-253EB50D3EB2}"/>
    <cellStyle name="Normal 2 8 3 5 2" xfId="26086" xr:uid="{6DAA65F2-542D-46F4-908F-F7D411CE9D09}"/>
    <cellStyle name="Normal 2 8 3 6" xfId="18047" xr:uid="{6F0358EE-80C5-4407-93ED-983B5923F3EB}"/>
    <cellStyle name="Normal 2 8 4" xfId="749" xr:uid="{A70454B9-6081-4BB8-B6E6-ED27B1A89402}"/>
    <cellStyle name="Normal 2 8 4 2" xfId="4853" xr:uid="{B4FA2776-56FC-41CE-ADBE-196647945B38}"/>
    <cellStyle name="Normal 2 8 4 2 2" xfId="13130" xr:uid="{FF41B610-1491-4CF3-A8C1-7D11EEC67AA5}"/>
    <cellStyle name="Normal 2 8 4 2 2 2" xfId="29610" xr:uid="{16A201B4-B060-4907-8039-E4BACD4B172B}"/>
    <cellStyle name="Normal 2 8 4 2 3" xfId="21573" xr:uid="{4DB3274B-F36A-4A54-9DC1-E147755F0F20}"/>
    <cellStyle name="Normal 2 8 4 3" xfId="6878" xr:uid="{0477238E-1F9A-4007-A3FC-3B27DA11238E}"/>
    <cellStyle name="Normal 2 8 4 3 2" xfId="15155" xr:uid="{6A091D9A-9EBC-4AD2-BEF6-864F1B6DBD33}"/>
    <cellStyle name="Normal 2 8 4 3 2 2" xfId="31610" xr:uid="{79B167EB-327A-4355-8065-04E1F9127578}"/>
    <cellStyle name="Normal 2 8 4 3 3" xfId="23573" xr:uid="{1907CEFF-2BBF-4162-BAE1-39E2FA1C488A}"/>
    <cellStyle name="Normal 2 8 4 4" xfId="2809" xr:uid="{A6BA4219-FDA0-454C-B0FB-8457561BDA64}"/>
    <cellStyle name="Normal 2 8 4 4 2" xfId="11086" xr:uid="{D5AEA5DD-CC81-4DD9-863D-2F4F11BB2E59}"/>
    <cellStyle name="Normal 2 8 4 4 2 2" xfId="27597" xr:uid="{1E50F2BA-4ACC-4C49-B70C-157E8858D0FA}"/>
    <cellStyle name="Normal 2 8 4 4 3" xfId="19560" xr:uid="{53909E06-704E-4DF5-8DAF-AE3750BBC287}"/>
    <cellStyle name="Normal 2 8 4 5" xfId="9038" xr:uid="{E1249628-B978-482A-8C62-ECDD55C354CD}"/>
    <cellStyle name="Normal 2 8 4 5 2" xfId="25582" xr:uid="{A9A4DA31-FF14-472D-A46A-083495E9E016}"/>
    <cellStyle name="Normal 2 8 4 6" xfId="17540" xr:uid="{FA77EAC9-2E3B-4DD2-938C-D45A6C6C4851}"/>
    <cellStyle name="Normal 2 8 5" xfId="1799" xr:uid="{B84E021C-6E32-4C53-A947-E4A3DDB9E911}"/>
    <cellStyle name="Normal 2 8 5 2" xfId="5886" xr:uid="{30CF8CB6-5A8B-4C64-9600-7F71493B3176}"/>
    <cellStyle name="Normal 2 8 5 2 2" xfId="14163" xr:uid="{123EF1E4-C931-444E-924B-3DBDBEB00566}"/>
    <cellStyle name="Normal 2 8 5 2 2 2" xfId="30618" xr:uid="{5CB020B2-622B-4CED-BA81-D51ACE6DD7F4}"/>
    <cellStyle name="Normal 2 8 5 2 3" xfId="22581" xr:uid="{2DB55700-62D1-45E0-9344-4689F31C1693}"/>
    <cellStyle name="Normal 2 8 5 3" xfId="7886" xr:uid="{D4E2B214-8AE4-48C5-86FD-A28116B57EBA}"/>
    <cellStyle name="Normal 2 8 5 3 2" xfId="16163" xr:uid="{A449E712-3FF5-4F8B-B3CE-7C97EC255B71}"/>
    <cellStyle name="Normal 2 8 5 3 2 2" xfId="32618" xr:uid="{7084F06B-D8C9-4057-ADAB-2A07D26C222D}"/>
    <cellStyle name="Normal 2 8 5 3 3" xfId="24581" xr:uid="{F4A10992-CACD-452D-93E6-D9D0B58D12BD}"/>
    <cellStyle name="Normal 2 8 5 4" xfId="3852" xr:uid="{80DF2E34-5841-4B2B-8BB2-FC5E3AD24445}"/>
    <cellStyle name="Normal 2 8 5 4 2" xfId="12129" xr:uid="{D8BCC95E-BBFF-4941-99BD-415601C9A78D}"/>
    <cellStyle name="Normal 2 8 5 4 2 2" xfId="28614" xr:uid="{A7A50F2F-EF6B-4348-87DC-3A5B4A2AAB79}"/>
    <cellStyle name="Normal 2 8 5 4 3" xfId="20577" xr:uid="{A6349641-38E9-46B9-BE84-53B0D7FA8305}"/>
    <cellStyle name="Normal 2 8 5 5" xfId="10080" xr:uid="{7CC08B6F-126A-4F70-B282-97F5403B0340}"/>
    <cellStyle name="Normal 2 8 5 5 2" xfId="26599" xr:uid="{17C9928C-77B5-4E4C-8C61-41C17F95F692}"/>
    <cellStyle name="Normal 2 8 5 6" xfId="18561" xr:uid="{71B3942F-AE7C-4D1F-8674-FC315489EC7F}"/>
    <cellStyle name="Normal 2 8 6" xfId="4349" xr:uid="{D1DA6991-04D5-4526-B99B-262D2763F8BD}"/>
    <cellStyle name="Normal 2 8 6 2" xfId="12626" xr:uid="{E3868653-795E-442F-B05E-9ABAF07D9116}"/>
    <cellStyle name="Normal 2 8 6 2 2" xfId="29111" xr:uid="{1B34FFD8-41C0-4F8F-BA63-626584263227}"/>
    <cellStyle name="Normal 2 8 6 3" xfId="21074" xr:uid="{8A0FB5DE-B140-4EF1-AF26-4C375EC1468E}"/>
    <cellStyle name="Normal 2 8 7" xfId="6380" xr:uid="{0FDE3264-3593-477D-A414-9C01B967B7E6}"/>
    <cellStyle name="Normal 2 8 7 2" xfId="14657" xr:uid="{8E192A7B-4969-49A5-8D37-9F1157391CAC}"/>
    <cellStyle name="Normal 2 8 7 2 2" xfId="31112" xr:uid="{0F26F01E-D5EE-46DC-A21E-70DE50BA733B}"/>
    <cellStyle name="Normal 2 8 7 3" xfId="23075" xr:uid="{A245587F-EBFB-4289-81C1-7849DDAD5FA9}"/>
    <cellStyle name="Normal 2 8 8" xfId="2300" xr:uid="{9A849CD1-D889-4BD0-9253-21BA5813E7D6}"/>
    <cellStyle name="Normal 2 8 8 2" xfId="10577" xr:uid="{3F595683-5AF4-4A7C-B2B6-D454B1BB3EC8}"/>
    <cellStyle name="Normal 2 8 8 2 2" xfId="27095" xr:uid="{F2F8639F-0CD6-4357-9A92-766DC8CD2B96}"/>
    <cellStyle name="Normal 2 8 8 3" xfId="19058" xr:uid="{BB438EA1-6F3A-445D-9379-CF44523263A6}"/>
    <cellStyle name="Normal 2 8 9" xfId="8531" xr:uid="{661D1944-C0C5-4BDB-B43E-BB15FDBA01A5}"/>
    <cellStyle name="Normal 2 8 9 2" xfId="25080" xr:uid="{EC171AF4-4E8A-4914-BF24-652C98A97AE4}"/>
    <cellStyle name="Normal 2 9" xfId="300" xr:uid="{5954AB97-11E5-40D2-BA71-1AFFDBE14510}"/>
    <cellStyle name="Normal 2 9 10" xfId="1387" xr:uid="{4576185C-A7F1-4446-ADAE-717A3B3ADB93}"/>
    <cellStyle name="Normal 2 9 10 2" xfId="5477" xr:uid="{72AB7653-B667-4C96-AB28-618FE9B8EC14}"/>
    <cellStyle name="Normal 2 9 10 2 2" xfId="13754" xr:uid="{59335FEB-8D5B-48BA-80B2-08D4E1BA8B17}"/>
    <cellStyle name="Normal 2 9 10 2 2 2" xfId="30234" xr:uid="{9A2E7CDD-60DF-4486-BEE2-44546078F36A}"/>
    <cellStyle name="Normal 2 9 10 2 3" xfId="22197" xr:uid="{7A2065C5-7A3E-4562-89D2-29FCA7F6583D}"/>
    <cellStyle name="Normal 2 9 10 3" xfId="7502" xr:uid="{C8849C3C-A68E-4BDB-ACDB-E2146F88DF1D}"/>
    <cellStyle name="Normal 2 9 10 3 2" xfId="15779" xr:uid="{AAA67189-D119-49ED-8DEF-085B3EC8D98C}"/>
    <cellStyle name="Normal 2 9 10 3 2 2" xfId="32234" xr:uid="{D138519D-A691-46EE-8E69-6BECE58D3417}"/>
    <cellStyle name="Normal 2 9 10 3 3" xfId="24197" xr:uid="{917AE872-3E41-4045-8C7C-9276A7DA6903}"/>
    <cellStyle name="Normal 2 9 10 4" xfId="3443" xr:uid="{57203DF5-7107-409F-84FC-7373DEFDA889}"/>
    <cellStyle name="Normal 2 9 10 4 2" xfId="11720" xr:uid="{526D1576-23A5-4F29-910D-28147489F57A}"/>
    <cellStyle name="Normal 2 9 10 4 2 2" xfId="28230" xr:uid="{EBC4EB66-7079-436E-A3CA-73D77D0BA6B5}"/>
    <cellStyle name="Normal 2 9 10 4 3" xfId="20193" xr:uid="{8209D248-8D76-4534-AFE7-C0F6B1D84FA2}"/>
    <cellStyle name="Normal 2 9 10 5" xfId="9671" xr:uid="{2118D1FD-0C75-46D0-AD8B-EE280DC4B8B7}"/>
    <cellStyle name="Normal 2 9 10 5 2" xfId="26215" xr:uid="{453CB8DD-45AA-4443-9EFC-494BE3DD4872}"/>
    <cellStyle name="Normal 2 9 10 6" xfId="18176" xr:uid="{04BFA6B6-6A7B-46E1-BC3D-567C5FCD813D}"/>
    <cellStyle name="Normal 2 9 11" xfId="878" xr:uid="{44127035-8F5D-499B-AD77-09A2353413DD}"/>
    <cellStyle name="Normal 2 9 11 2" xfId="4981" xr:uid="{EA7F4D2B-DF60-4919-BBBC-30FDA6111906}"/>
    <cellStyle name="Normal 2 9 11 2 2" xfId="13258" xr:uid="{22CD85B6-6B0F-435F-8A54-B3931A3FBBE6}"/>
    <cellStyle name="Normal 2 9 11 2 2 2" xfId="29738" xr:uid="{6CDE058E-106D-47BE-AB45-F68A371B1120}"/>
    <cellStyle name="Normal 2 9 11 2 3" xfId="21701" xr:uid="{74858F60-F9C0-421B-AA7E-AC3C4CEBE5D6}"/>
    <cellStyle name="Normal 2 9 11 3" xfId="7006" xr:uid="{D531C3B1-22ED-4C4E-A8AB-53B752328A95}"/>
    <cellStyle name="Normal 2 9 11 3 2" xfId="15283" xr:uid="{C327B680-DDFF-4C18-80B3-B3E5EC4CE5D3}"/>
    <cellStyle name="Normal 2 9 11 3 2 2" xfId="31738" xr:uid="{FF7065B7-6D51-4D85-A89F-CD3CCEA3A99F}"/>
    <cellStyle name="Normal 2 9 11 3 3" xfId="23701" xr:uid="{16B17FAB-8426-4078-B065-F70822DCDC23}"/>
    <cellStyle name="Normal 2 9 11 4" xfId="2938" xr:uid="{C59A6F2C-452B-48D3-9163-59D8E5EC7B24}"/>
    <cellStyle name="Normal 2 9 11 4 2" xfId="11215" xr:uid="{DE7F4F3C-987D-438B-B4DF-8092D2593737}"/>
    <cellStyle name="Normal 2 9 11 4 2 2" xfId="27726" xr:uid="{D38C6D15-1ECA-4800-A79B-0944841CB035}"/>
    <cellStyle name="Normal 2 9 11 4 3" xfId="19689" xr:uid="{FA8A4872-8D37-46F1-BD90-5D7CA4686B51}"/>
    <cellStyle name="Normal 2 9 11 5" xfId="9167" xr:uid="{304C6F88-5E57-47D4-82D3-0077EEFC828E}"/>
    <cellStyle name="Normal 2 9 11 5 2" xfId="25711" xr:uid="{1606D240-CB6B-4AF8-8562-DD5A90F48AC9}"/>
    <cellStyle name="Normal 2 9 11 6" xfId="17669" xr:uid="{D6F4AB08-BD51-4E26-A8EF-4020924D99F5}"/>
    <cellStyle name="Normal 2 9 12" xfId="1928" xr:uid="{360F27EA-C164-40E7-A489-407C8518CF8F}"/>
    <cellStyle name="Normal 2 9 12 2" xfId="6014" xr:uid="{D4E9FD86-086A-4BC5-91D6-D8E318CA1739}"/>
    <cellStyle name="Normal 2 9 12 2 2" xfId="14291" xr:uid="{0425B6AB-6AB0-4968-9842-242C25F9967D}"/>
    <cellStyle name="Normal 2 9 12 2 2 2" xfId="30746" xr:uid="{3E1C25CC-3227-45AC-8203-1406C317061D}"/>
    <cellStyle name="Normal 2 9 12 2 3" xfId="22709" xr:uid="{6E103C3D-2DA3-41EF-95D9-31AC6C661B60}"/>
    <cellStyle name="Normal 2 9 12 3" xfId="8014" xr:uid="{E76EDCE2-BD9A-487B-ADB6-64AA87E1D3C6}"/>
    <cellStyle name="Normal 2 9 12 3 2" xfId="16291" xr:uid="{F276B028-03DB-427E-9CC0-6826AC007A50}"/>
    <cellStyle name="Normal 2 9 12 3 2 2" xfId="32746" xr:uid="{DC4EEEEA-C464-415E-B022-1C4A20D9EACA}"/>
    <cellStyle name="Normal 2 9 12 3 3" xfId="24709" xr:uid="{5AEB1DF4-F2A1-442B-915C-FC00332649B2}"/>
    <cellStyle name="Normal 2 9 12 4" xfId="3981" xr:uid="{51737289-48CF-4A7E-A4D0-9885C40D3468}"/>
    <cellStyle name="Normal 2 9 12 4 2" xfId="12258" xr:uid="{8DA926C0-1AF3-426C-89B7-5C4842BD78E0}"/>
    <cellStyle name="Normal 2 9 12 4 2 2" xfId="28743" xr:uid="{A46195CE-D317-413C-8602-7A8E4A8E345D}"/>
    <cellStyle name="Normal 2 9 12 4 3" xfId="20706" xr:uid="{6E62DAB7-4A99-470B-BC6D-0BD080119968}"/>
    <cellStyle name="Normal 2 9 12 5" xfId="10209" xr:uid="{2E2DE0F3-590A-45B7-8E07-A27AAC01EF24}"/>
    <cellStyle name="Normal 2 9 12 5 2" xfId="26728" xr:uid="{B3F76955-A60E-45CE-ABD8-95EF7FA63543}"/>
    <cellStyle name="Normal 2 9 12 6" xfId="18690" xr:uid="{FEDE31FB-F058-416B-B3DD-02E9D716BD75}"/>
    <cellStyle name="Normal 2 9 13" xfId="4477" xr:uid="{15265306-007E-44B3-A99A-B0C019AD02E2}"/>
    <cellStyle name="Normal 2 9 13 2" xfId="12754" xr:uid="{4EAC0FC4-75DF-476B-BE22-1885FAB63229}"/>
    <cellStyle name="Normal 2 9 13 2 2" xfId="29239" xr:uid="{1BA19564-E5F4-4EA5-8E21-7D168EF3E8E5}"/>
    <cellStyle name="Normal 2 9 13 3" xfId="21202" xr:uid="{2CB92AAF-7A35-43FA-9258-D485DA2F7F0F}"/>
    <cellStyle name="Normal 2 9 14" xfId="6508" xr:uid="{A399A845-58B5-4D8A-9274-0ABFF4E5582C}"/>
    <cellStyle name="Normal 2 9 14 2" xfId="14785" xr:uid="{52154971-0DD9-443D-AA8F-4F37E8B1FEB8}"/>
    <cellStyle name="Normal 2 9 14 2 2" xfId="31240" xr:uid="{D939B9C0-894D-43BD-AE3F-C2B21862A872}"/>
    <cellStyle name="Normal 2 9 14 3" xfId="23203" xr:uid="{EE7B1727-8095-4789-9C2C-2B3644E89B07}"/>
    <cellStyle name="Normal 2 9 15" xfId="2429" xr:uid="{95BDFAC1-21B1-41A8-91E5-83544568D2E4}"/>
    <cellStyle name="Normal 2 9 15 2" xfId="10706" xr:uid="{69EC7828-2601-476D-B05B-2B1C4DB7A8BA}"/>
    <cellStyle name="Normal 2 9 15 2 2" xfId="27224" xr:uid="{D0C6601D-A9ED-4A26-8489-C4D4149BF5A0}"/>
    <cellStyle name="Normal 2 9 15 3" xfId="19187" xr:uid="{4E80F621-99D0-49E4-ACF4-20B5E657A8EA}"/>
    <cellStyle name="Normal 2 9 16" xfId="8660" xr:uid="{E588445F-FB55-4C63-A616-CE99B807085F}"/>
    <cellStyle name="Normal 2 9 16 2" xfId="25209" xr:uid="{B49C1721-9495-462B-A2F8-F6BB1F6DA4AB}"/>
    <cellStyle name="Normal 2 9 17" xfId="17159" xr:uid="{EA278387-2011-46C5-BB14-0712CF2A810C}"/>
    <cellStyle name="Normal 2 9 2" xfId="222" xr:uid="{A3F20411-4085-460E-945C-10C07A81056E}"/>
    <cellStyle name="Normal 2 9 2 2" xfId="1315" xr:uid="{9F66B919-9C56-4BB4-9FA6-4AFCB1CAB399}"/>
    <cellStyle name="Normal 2 9 2 2 2" xfId="5405" xr:uid="{18734149-B00E-4E4A-993E-D211A35F207C}"/>
    <cellStyle name="Normal 2 9 2 2 2 2" xfId="13682" xr:uid="{EBD1A111-D60A-463F-BEC8-C4C5C9E31627}"/>
    <cellStyle name="Normal 2 9 2 2 2 2 2" xfId="30162" xr:uid="{C9AD3349-B99A-4E4D-B0F6-D28B4280FF9E}"/>
    <cellStyle name="Normal 2 9 2 2 2 3" xfId="22125" xr:uid="{0B6F4638-9A7A-4FF3-B447-019FFFDD3095}"/>
    <cellStyle name="Normal 2 9 2 2 3" xfId="7430" xr:uid="{5B26EE47-37D4-45E6-BBBF-0D13E2A6C098}"/>
    <cellStyle name="Normal 2 9 2 2 3 2" xfId="15707" xr:uid="{0B2807FE-B96E-4E1F-B935-6FAFBA182EBC}"/>
    <cellStyle name="Normal 2 9 2 2 3 2 2" xfId="32162" xr:uid="{FDBA2C9F-BCF9-46E2-A002-C45A60C1FC5E}"/>
    <cellStyle name="Normal 2 9 2 2 3 3" xfId="24125" xr:uid="{B29CF456-1D54-41AC-95E2-7AA940D9A2B5}"/>
    <cellStyle name="Normal 2 9 2 2 4" xfId="3371" xr:uid="{E51B4B46-DF39-448B-8DC7-698AE5D99B79}"/>
    <cellStyle name="Normal 2 9 2 2 4 2" xfId="11648" xr:uid="{B3CDADB4-3DFE-46D8-B32A-EA9C5BA47519}"/>
    <cellStyle name="Normal 2 9 2 2 4 2 2" xfId="28158" xr:uid="{CD98324B-1E85-422F-9D66-55200EFFC32F}"/>
    <cellStyle name="Normal 2 9 2 2 4 3" xfId="20121" xr:uid="{F4807FDC-6C46-46E8-A332-BDF0D31F3FDB}"/>
    <cellStyle name="Normal 2 9 2 2 5" xfId="9599" xr:uid="{4039A76D-07FF-441C-9EB9-72169C0CA5A5}"/>
    <cellStyle name="Normal 2 9 2 2 5 2" xfId="26143" xr:uid="{093E7EB9-8E71-49FB-94DC-7D46505552F4}"/>
    <cellStyle name="Normal 2 9 2 2 6" xfId="18104" xr:uid="{ACC8ED5A-37F8-4517-A346-7556B0E23EFD}"/>
    <cellStyle name="Normal 2 9 2 3" xfId="806" xr:uid="{876D5A86-024A-4E44-B893-1EE7A77896B8}"/>
    <cellStyle name="Normal 2 9 2 3 2" xfId="4909" xr:uid="{9B773231-6D3F-424E-B092-60F54494836D}"/>
    <cellStyle name="Normal 2 9 2 3 2 2" xfId="13186" xr:uid="{F9EF6168-5DEE-4A9F-B473-DCCFAEC5BD40}"/>
    <cellStyle name="Normal 2 9 2 3 2 2 2" xfId="29666" xr:uid="{7B0EA7CF-51CC-4C56-8E31-95FEAB9A63F1}"/>
    <cellStyle name="Normal 2 9 2 3 2 3" xfId="21629" xr:uid="{93E27AA7-C08D-4BF4-844D-81C869BAA1D0}"/>
    <cellStyle name="Normal 2 9 2 3 3" xfId="6934" xr:uid="{01F9A381-FAB2-4115-B98E-C2D64D6E37FC}"/>
    <cellStyle name="Normal 2 9 2 3 3 2" xfId="15211" xr:uid="{1B98146F-7628-451E-8B30-230F0DF4F3BC}"/>
    <cellStyle name="Normal 2 9 2 3 3 2 2" xfId="31666" xr:uid="{1B485D73-C0BC-4982-B15A-3D645E11953B}"/>
    <cellStyle name="Normal 2 9 2 3 3 3" xfId="23629" xr:uid="{96660DE6-7325-4504-8189-87F5F8EB181C}"/>
    <cellStyle name="Normal 2 9 2 3 4" xfId="2866" xr:uid="{D1ECB640-FB55-4B89-8A8F-0A6AED45CCD4}"/>
    <cellStyle name="Normal 2 9 2 3 4 2" xfId="11143" xr:uid="{BA08B687-CC3F-4389-BCC9-95DE0E72CE7A}"/>
    <cellStyle name="Normal 2 9 2 3 4 2 2" xfId="27654" xr:uid="{FF6E767C-73B5-4778-A0F2-34E09BE87475}"/>
    <cellStyle name="Normal 2 9 2 3 4 3" xfId="19617" xr:uid="{8FEEF46E-D3A2-440A-A30C-FF9E60382260}"/>
    <cellStyle name="Normal 2 9 2 3 5" xfId="9095" xr:uid="{B2C81B21-4F19-47B3-95C8-874409B62DE3}"/>
    <cellStyle name="Normal 2 9 2 3 5 2" xfId="25639" xr:uid="{8C3894CF-5BF6-4425-A7DF-13F1C55B24FE}"/>
    <cellStyle name="Normal 2 9 2 3 6" xfId="17597" xr:uid="{5ECBD115-AAC8-4F35-8F18-7098B300BE1A}"/>
    <cellStyle name="Normal 2 9 2 4" xfId="1856" xr:uid="{0330312C-9909-4750-B3B0-9C851BC88DE0}"/>
    <cellStyle name="Normal 2 9 2 4 2" xfId="5942" xr:uid="{DB7B0CF6-4844-4A8B-A44B-C410495EB9E2}"/>
    <cellStyle name="Normal 2 9 2 4 2 2" xfId="14219" xr:uid="{DA48A379-6079-4ACC-84C2-9A091D2B9884}"/>
    <cellStyle name="Normal 2 9 2 4 2 2 2" xfId="30674" xr:uid="{8FB5C304-3A6F-4EA0-9365-88592AD33FF4}"/>
    <cellStyle name="Normal 2 9 2 4 2 3" xfId="22637" xr:uid="{32620096-FC1E-4B3C-9C8B-D2145FBEC9F8}"/>
    <cellStyle name="Normal 2 9 2 4 3" xfId="7942" xr:uid="{EBA204B0-EE72-43E8-A83D-AC2239CCA7CF}"/>
    <cellStyle name="Normal 2 9 2 4 3 2" xfId="16219" xr:uid="{3A80B44B-03D7-45FF-95CF-CC6A34CBCAAE}"/>
    <cellStyle name="Normal 2 9 2 4 3 2 2" xfId="32674" xr:uid="{A02ADEC0-52A2-4CE9-AF9C-9A519F9501E0}"/>
    <cellStyle name="Normal 2 9 2 4 3 3" xfId="24637" xr:uid="{47501B32-3AE6-41D5-9AB5-2C3A692D3139}"/>
    <cellStyle name="Normal 2 9 2 4 4" xfId="3909" xr:uid="{84E4DEAA-C616-4E9A-9E73-8B5658209B59}"/>
    <cellStyle name="Normal 2 9 2 4 4 2" xfId="12186" xr:uid="{D47B4934-80F7-4142-B2CC-6D0DC5506330}"/>
    <cellStyle name="Normal 2 9 2 4 4 2 2" xfId="28671" xr:uid="{7F76780A-E0DB-4F97-AEA8-B2A37C7914B3}"/>
    <cellStyle name="Normal 2 9 2 4 4 3" xfId="20634" xr:uid="{1960FE3B-1458-4862-8C22-ABA38D928664}"/>
    <cellStyle name="Normal 2 9 2 4 5" xfId="10137" xr:uid="{3F594347-DCAE-445C-9AA7-F829CD23B5F2}"/>
    <cellStyle name="Normal 2 9 2 4 5 2" xfId="26656" xr:uid="{54803D2A-6195-469E-8D4B-09D3B539DFF9}"/>
    <cellStyle name="Normal 2 9 2 4 6" xfId="18618" xr:uid="{12812236-32F1-4764-9F52-CD3A61BC94DF}"/>
    <cellStyle name="Normal 2 9 2 5" xfId="4405" xr:uid="{E9AA3850-8D8E-4A51-A178-A09CEDDB0D32}"/>
    <cellStyle name="Normal 2 9 2 5 2" xfId="12682" xr:uid="{693F51E1-6BC8-4BBB-84F4-ADF2D31CC8FD}"/>
    <cellStyle name="Normal 2 9 2 5 2 2" xfId="29167" xr:uid="{0C2E5801-ADFC-411E-B439-A5B29716B018}"/>
    <cellStyle name="Normal 2 9 2 5 3" xfId="21130" xr:uid="{D05BEE57-CF1A-4349-89EB-B08FDE125D94}"/>
    <cellStyle name="Normal 2 9 2 6" xfId="6436" xr:uid="{FFAFB559-D25A-4DD7-9EEF-8657F73F3016}"/>
    <cellStyle name="Normal 2 9 2 6 2" xfId="14713" xr:uid="{C79CFABB-0425-47EA-BF1E-BBBBB6D1EB53}"/>
    <cellStyle name="Normal 2 9 2 6 2 2" xfId="31168" xr:uid="{C62FD0A2-A9D5-482C-BCBA-0CCE097C291B}"/>
    <cellStyle name="Normal 2 9 2 6 3" xfId="23131" xr:uid="{2C183B95-68E8-43D5-91A1-30CE623E1B70}"/>
    <cellStyle name="Normal 2 9 2 7" xfId="2357" xr:uid="{9071B889-0C21-4740-9AD2-8530412F35E7}"/>
    <cellStyle name="Normal 2 9 2 7 2" xfId="10634" xr:uid="{26F6204D-6D05-48FC-92C2-C1BF42FC084D}"/>
    <cellStyle name="Normal 2 9 2 7 2 2" xfId="27152" xr:uid="{EA282406-9A21-42AE-9CF3-9AAC6B1AE776}"/>
    <cellStyle name="Normal 2 9 2 7 3" xfId="19115" xr:uid="{B7CEA308-8C1A-46DD-AF50-F4FB92A31430}"/>
    <cellStyle name="Normal 2 9 2 8" xfId="8588" xr:uid="{852A7D36-62E1-4F28-B549-E8E18C562D7D}"/>
    <cellStyle name="Normal 2 9 2 8 2" xfId="25137" xr:uid="{56D855F8-B3D8-45B2-B7B1-7255B87BA1B4}"/>
    <cellStyle name="Normal 2 9 2 9" xfId="17087" xr:uid="{0466722B-BA54-4E0D-B1F9-33E6899E3B1D}"/>
    <cellStyle name="Normal 2 9 3" xfId="225" xr:uid="{D093AD72-9016-4C60-A84A-8AE1C8526903}"/>
    <cellStyle name="Normal 2 9 3 2" xfId="1318" xr:uid="{691DCBBC-FCC9-40DC-AC98-8026D72058C6}"/>
    <cellStyle name="Normal 2 9 3 2 2" xfId="5408" xr:uid="{0BFDB768-9734-4DD8-B343-D849D05A8ACB}"/>
    <cellStyle name="Normal 2 9 3 2 2 2" xfId="13685" xr:uid="{5D7B1ED5-B225-44DE-A26C-265F68F7AB83}"/>
    <cellStyle name="Normal 2 9 3 2 2 2 2" xfId="30165" xr:uid="{5AF3862D-BD2D-4BDE-9997-76FEE8CD38CB}"/>
    <cellStyle name="Normal 2 9 3 2 2 3" xfId="22128" xr:uid="{B056C7AC-4EBC-4A99-A0D2-9056C9F74444}"/>
    <cellStyle name="Normal 2 9 3 2 3" xfId="7433" xr:uid="{EDDBB659-DA6A-47C1-BF8D-C3981F69E0DE}"/>
    <cellStyle name="Normal 2 9 3 2 3 2" xfId="15710" xr:uid="{524AA73C-D4E8-4841-9BE8-5700C816ADBE}"/>
    <cellStyle name="Normal 2 9 3 2 3 2 2" xfId="32165" xr:uid="{141B9D33-C02C-4B99-80CB-1A949D4671D6}"/>
    <cellStyle name="Normal 2 9 3 2 3 3" xfId="24128" xr:uid="{947D843C-1CE6-42ED-9ACA-AC904E227CF7}"/>
    <cellStyle name="Normal 2 9 3 2 4" xfId="3374" xr:uid="{6DD18E8B-C635-4592-9A58-13229DB3C28F}"/>
    <cellStyle name="Normal 2 9 3 2 4 2" xfId="11651" xr:uid="{E040FF7D-F09C-4AA1-AAA3-329479CE055C}"/>
    <cellStyle name="Normal 2 9 3 2 4 2 2" xfId="28161" xr:uid="{82743017-DDBA-436F-9E5D-E76B0993DED9}"/>
    <cellStyle name="Normal 2 9 3 2 4 3" xfId="20124" xr:uid="{C8FFA20F-08E3-420B-A23F-9878D73EF2C7}"/>
    <cellStyle name="Normal 2 9 3 2 5" xfId="9602" xr:uid="{32353BA2-BC66-455F-A3CB-C25C76336CB5}"/>
    <cellStyle name="Normal 2 9 3 2 5 2" xfId="26146" xr:uid="{7B8DCCF4-4A0A-4096-8B0E-18A6E536D644}"/>
    <cellStyle name="Normal 2 9 3 2 6" xfId="18107" xr:uid="{79E92361-BF23-4095-B7EB-A95CF274CC96}"/>
    <cellStyle name="Normal 2 9 3 3" xfId="809" xr:uid="{16BC890D-9AB2-4D78-81F6-5EE138B8D749}"/>
    <cellStyle name="Normal 2 9 3 3 2" xfId="4912" xr:uid="{C86D23CE-479D-487F-A68B-78C43D595155}"/>
    <cellStyle name="Normal 2 9 3 3 2 2" xfId="13189" xr:uid="{4E4D4DFE-C174-449C-87D5-F6D405ACED01}"/>
    <cellStyle name="Normal 2 9 3 3 2 2 2" xfId="29669" xr:uid="{A82CAEAA-9083-42D9-97D0-2EFABE387CBA}"/>
    <cellStyle name="Normal 2 9 3 3 2 3" xfId="21632" xr:uid="{2C23BFAC-6B1B-4C46-96DE-FBE21B50344C}"/>
    <cellStyle name="Normal 2 9 3 3 3" xfId="6937" xr:uid="{D03B7637-90BF-4802-98DE-34150E9B71A1}"/>
    <cellStyle name="Normal 2 9 3 3 3 2" xfId="15214" xr:uid="{DF624337-A296-4AFE-BEDD-7245FC90DAB7}"/>
    <cellStyle name="Normal 2 9 3 3 3 2 2" xfId="31669" xr:uid="{D58DFC58-990D-44F8-8355-C55D4CF5A5C4}"/>
    <cellStyle name="Normal 2 9 3 3 3 3" xfId="23632" xr:uid="{8B051ACD-A3A9-44B0-B6F9-39D6A32DCB50}"/>
    <cellStyle name="Normal 2 9 3 3 4" xfId="2869" xr:uid="{8F9A8A6A-26ED-4C06-815C-2EA4A60B46F9}"/>
    <cellStyle name="Normal 2 9 3 3 4 2" xfId="11146" xr:uid="{A991D421-4101-4935-A38B-4D08267A23BD}"/>
    <cellStyle name="Normal 2 9 3 3 4 2 2" xfId="27657" xr:uid="{E930E82B-0D35-4702-8CC0-F831B9CA5789}"/>
    <cellStyle name="Normal 2 9 3 3 4 3" xfId="19620" xr:uid="{187D4030-0942-41DF-A76B-7832978C4DDD}"/>
    <cellStyle name="Normal 2 9 3 3 5" xfId="9098" xr:uid="{D5878B7C-646B-4C68-9BE7-C8C8C5559207}"/>
    <cellStyle name="Normal 2 9 3 3 5 2" xfId="25642" xr:uid="{1DA980E4-F53E-4959-89FA-0F50CFDA498A}"/>
    <cellStyle name="Normal 2 9 3 3 6" xfId="17600" xr:uid="{3FB7350B-B462-4F4F-8851-E9D41FB11838}"/>
    <cellStyle name="Normal 2 9 3 4" xfId="1859" xr:uid="{B0B8CED0-8833-4464-A344-118A872DADBA}"/>
    <cellStyle name="Normal 2 9 3 4 2" xfId="5945" xr:uid="{40025789-2F28-4D5A-9D41-53278262F0AC}"/>
    <cellStyle name="Normal 2 9 3 4 2 2" xfId="14222" xr:uid="{77893800-258D-4B9C-9C1F-ED3C31301E2A}"/>
    <cellStyle name="Normal 2 9 3 4 2 2 2" xfId="30677" xr:uid="{B378D566-7E2A-4261-A0C3-C7C214EF7482}"/>
    <cellStyle name="Normal 2 9 3 4 2 3" xfId="22640" xr:uid="{3501D3DD-4FCF-4BE2-A48F-FD82C1A06304}"/>
    <cellStyle name="Normal 2 9 3 4 3" xfId="7945" xr:uid="{94A6EAA1-BD71-4B58-81DE-77B83837DC9A}"/>
    <cellStyle name="Normal 2 9 3 4 3 2" xfId="16222" xr:uid="{6E41F462-26FD-47FA-AE82-A45BF610828D}"/>
    <cellStyle name="Normal 2 9 3 4 3 2 2" xfId="32677" xr:uid="{BE26ABD8-3C37-441D-B995-D01481EF67B4}"/>
    <cellStyle name="Normal 2 9 3 4 3 3" xfId="24640" xr:uid="{539F5319-74EF-4194-B6F8-D7CE75C1370F}"/>
    <cellStyle name="Normal 2 9 3 4 4" xfId="3912" xr:uid="{4424D137-194A-4A08-9650-F469F515D6B6}"/>
    <cellStyle name="Normal 2 9 3 4 4 2" xfId="12189" xr:uid="{D842773C-F0D5-42CF-88CC-7D786B315AEE}"/>
    <cellStyle name="Normal 2 9 3 4 4 2 2" xfId="28674" xr:uid="{497DD1FD-C39C-40F8-921C-33C51BD727D5}"/>
    <cellStyle name="Normal 2 9 3 4 4 3" xfId="20637" xr:uid="{0D3F6407-728F-4A53-88F2-ACD36E65ED6D}"/>
    <cellStyle name="Normal 2 9 3 4 5" xfId="10140" xr:uid="{0A163DD9-7F23-4192-8B05-B871E0571703}"/>
    <cellStyle name="Normal 2 9 3 4 5 2" xfId="26659" xr:uid="{F94568DF-A65C-4549-8EC7-AC512DA95E58}"/>
    <cellStyle name="Normal 2 9 3 4 6" xfId="18621" xr:uid="{633DE5DE-9732-43C7-967E-05B98FFF9B8E}"/>
    <cellStyle name="Normal 2 9 3 5" xfId="4408" xr:uid="{4D922259-8213-4DB1-A94B-4E823A2443AF}"/>
    <cellStyle name="Normal 2 9 3 5 2" xfId="12685" xr:uid="{07C60DF3-FAC6-4197-B7C8-A8270B4ED948}"/>
    <cellStyle name="Normal 2 9 3 5 2 2" xfId="29170" xr:uid="{2DFE67BD-0898-4E7C-80DD-7C11A0C99637}"/>
    <cellStyle name="Normal 2 9 3 5 3" xfId="21133" xr:uid="{16C5E3F4-3D36-4FC7-832F-60F0992466CD}"/>
    <cellStyle name="Normal 2 9 3 6" xfId="6439" xr:uid="{414583B4-8621-49F4-854C-D54D99EAE907}"/>
    <cellStyle name="Normal 2 9 3 6 2" xfId="14716" xr:uid="{2B55002B-585C-4827-8FDE-977C3AFB3997}"/>
    <cellStyle name="Normal 2 9 3 6 2 2" xfId="31171" xr:uid="{9979A5AD-19A3-4B9F-92AB-DF06BD3F201F}"/>
    <cellStyle name="Normal 2 9 3 6 3" xfId="23134" xr:uid="{B543315D-E38C-4961-9509-364029C38D26}"/>
    <cellStyle name="Normal 2 9 3 7" xfId="2360" xr:uid="{B8D078C7-40A6-453D-A41C-DD7B694C1B36}"/>
    <cellStyle name="Normal 2 9 3 7 2" xfId="10637" xr:uid="{5C622CBE-02E1-4DAD-B279-8CC23B70A759}"/>
    <cellStyle name="Normal 2 9 3 7 2 2" xfId="27155" xr:uid="{61BDD0EA-B060-45C4-871B-A2AD19032D25}"/>
    <cellStyle name="Normal 2 9 3 7 3" xfId="19118" xr:uid="{AFF0085B-1236-4891-8309-124D4D851FFD}"/>
    <cellStyle name="Normal 2 9 3 8" xfId="8591" xr:uid="{A32878A9-0500-4000-95D3-475BEE38B3A1}"/>
    <cellStyle name="Normal 2 9 3 8 2" xfId="25140" xr:uid="{EFD8AE9F-D2E9-4A9D-A5F2-FDB512BE5A5C}"/>
    <cellStyle name="Normal 2 9 3 9" xfId="17090" xr:uid="{3688E236-17F2-485C-9511-B63B2EC3E7B8}"/>
    <cellStyle name="Normal 2 9 4" xfId="228" xr:uid="{21FBCEDB-256F-4AD4-B45C-65DDE4E4B0F6}"/>
    <cellStyle name="Normal 2 9 4 2" xfId="1320" xr:uid="{D683BCA7-5FE3-423D-8D56-02E008FE2C6B}"/>
    <cellStyle name="Normal 2 9 4 2 2" xfId="5410" xr:uid="{41B28F11-E812-4042-B307-B789438EF5C0}"/>
    <cellStyle name="Normal 2 9 4 2 2 2" xfId="13687" xr:uid="{104DAA64-7460-4784-B688-CB7DF6E98513}"/>
    <cellStyle name="Normal 2 9 4 2 2 2 2" xfId="30167" xr:uid="{5AC2A477-E3FA-40F3-8645-009C508B6121}"/>
    <cellStyle name="Normal 2 9 4 2 2 3" xfId="22130" xr:uid="{D2AD28EC-463C-46EC-905B-6F8F18B56A7B}"/>
    <cellStyle name="Normal 2 9 4 2 3" xfId="7435" xr:uid="{E3793496-90CF-4332-A037-8D491EAAFCC2}"/>
    <cellStyle name="Normal 2 9 4 2 3 2" xfId="15712" xr:uid="{F2E58B48-F5E9-447F-ADED-2A2FE7391440}"/>
    <cellStyle name="Normal 2 9 4 2 3 2 2" xfId="32167" xr:uid="{D51D0762-AC62-406D-AD7C-FA47AE150E61}"/>
    <cellStyle name="Normal 2 9 4 2 3 3" xfId="24130" xr:uid="{EC3BF669-A0CD-4795-9D8F-1777AAE72042}"/>
    <cellStyle name="Normal 2 9 4 2 4" xfId="3376" xr:uid="{827AFED0-B57B-4B12-8C58-7D8751C0180D}"/>
    <cellStyle name="Normal 2 9 4 2 4 2" xfId="11653" xr:uid="{54C26317-2A38-4AC2-B2F7-7DEAC30C5DB6}"/>
    <cellStyle name="Normal 2 9 4 2 4 2 2" xfId="28163" xr:uid="{D21D3DA9-B2BC-42FF-91EE-131ADB4C624E}"/>
    <cellStyle name="Normal 2 9 4 2 4 3" xfId="20126" xr:uid="{33FA2D31-FE3A-4D6A-BCFE-CFBC6BC6BDE2}"/>
    <cellStyle name="Normal 2 9 4 2 5" xfId="9604" xr:uid="{3C4EB5B7-2F3A-4A7B-89A4-85CA2BECD958}"/>
    <cellStyle name="Normal 2 9 4 2 5 2" xfId="26148" xr:uid="{DAF8166B-DD58-44CB-8D13-97F3FF12ADF8}"/>
    <cellStyle name="Normal 2 9 4 2 6" xfId="18109" xr:uid="{D52A1CDC-AE9B-47E9-92C2-4238E2A74FFB}"/>
    <cellStyle name="Normal 2 9 4 3" xfId="811" xr:uid="{06F3ADC5-46D3-496F-BFAD-216DB67CE758}"/>
    <cellStyle name="Normal 2 9 4 3 2" xfId="4914" xr:uid="{E4902B72-9C92-4B7F-A1FA-FFFF2C447EEC}"/>
    <cellStyle name="Normal 2 9 4 3 2 2" xfId="13191" xr:uid="{D23AD728-B6F7-4C9C-B5D6-DF69952DBC0D}"/>
    <cellStyle name="Normal 2 9 4 3 2 2 2" xfId="29671" xr:uid="{0D9E9791-2BEE-4E21-9E2A-B76FD9246C33}"/>
    <cellStyle name="Normal 2 9 4 3 2 3" xfId="21634" xr:uid="{765FDAB1-07E9-4A59-861B-75A3B0D5D9A1}"/>
    <cellStyle name="Normal 2 9 4 3 3" xfId="6939" xr:uid="{571525B6-08A7-4CEB-96FF-C163BBBF7E17}"/>
    <cellStyle name="Normal 2 9 4 3 3 2" xfId="15216" xr:uid="{2544E293-6F0E-4EBB-8C72-D7FAF4D7B6EC}"/>
    <cellStyle name="Normal 2 9 4 3 3 2 2" xfId="31671" xr:uid="{16873B05-B09E-4186-B804-3594AE777E54}"/>
    <cellStyle name="Normal 2 9 4 3 3 3" xfId="23634" xr:uid="{2BF1A9D7-30D1-437F-8148-A6FC09EB8552}"/>
    <cellStyle name="Normal 2 9 4 3 4" xfId="2871" xr:uid="{33C232C9-1542-4320-BEF0-960D073EF8A7}"/>
    <cellStyle name="Normal 2 9 4 3 4 2" xfId="11148" xr:uid="{17159F54-B186-4E33-B783-D644D33659BF}"/>
    <cellStyle name="Normal 2 9 4 3 4 2 2" xfId="27659" xr:uid="{4EAC9528-2D94-4A63-A951-6A5487C5878C}"/>
    <cellStyle name="Normal 2 9 4 3 4 3" xfId="19622" xr:uid="{AB105567-53CD-4ADD-A9A0-83EFC08D2C70}"/>
    <cellStyle name="Normal 2 9 4 3 5" xfId="9100" xr:uid="{ADA50F08-8D9F-478D-A1CE-F59DD08CED90}"/>
    <cellStyle name="Normal 2 9 4 3 5 2" xfId="25644" xr:uid="{893AFDEA-0CA5-4A6B-8150-77D21A8E736F}"/>
    <cellStyle name="Normal 2 9 4 3 6" xfId="17602" xr:uid="{B1A7AB1B-064F-4891-AABB-8FE10BE7DCA7}"/>
    <cellStyle name="Normal 2 9 4 4" xfId="1861" xr:uid="{A3E19F2F-4D99-4514-BF69-44CE7A48CC62}"/>
    <cellStyle name="Normal 2 9 4 4 2" xfId="5947" xr:uid="{A15C3B6E-B08B-497C-9DF3-E5809B0E8BA1}"/>
    <cellStyle name="Normal 2 9 4 4 2 2" xfId="14224" xr:uid="{59972ED8-7664-4674-B326-351FD793F864}"/>
    <cellStyle name="Normal 2 9 4 4 2 2 2" xfId="30679" xr:uid="{CA63FA52-3B68-4746-B1FF-666DBF213BD9}"/>
    <cellStyle name="Normal 2 9 4 4 2 3" xfId="22642" xr:uid="{94D90536-CDF4-414E-A97B-49AECFB3ECC3}"/>
    <cellStyle name="Normal 2 9 4 4 3" xfId="7947" xr:uid="{6E2DAB20-8C99-404A-8302-1701B9538BA4}"/>
    <cellStyle name="Normal 2 9 4 4 3 2" xfId="16224" xr:uid="{4882DBA9-E5F0-4343-BB78-759825BD5783}"/>
    <cellStyle name="Normal 2 9 4 4 3 2 2" xfId="32679" xr:uid="{6C5EB659-880E-4C4C-BA29-8E2AAA1855E1}"/>
    <cellStyle name="Normal 2 9 4 4 3 3" xfId="24642" xr:uid="{B9DFC7D7-B997-47E6-9A2F-C0A02A862374}"/>
    <cellStyle name="Normal 2 9 4 4 4" xfId="3914" xr:uid="{F18C1894-9A5B-48FC-A105-D65F2E2AE845}"/>
    <cellStyle name="Normal 2 9 4 4 4 2" xfId="12191" xr:uid="{281A5693-1A45-4B3D-A5C7-04CADAD52C56}"/>
    <cellStyle name="Normal 2 9 4 4 4 2 2" xfId="28676" xr:uid="{E7ED7F74-2A32-423A-83F8-1CBB99ACF7A6}"/>
    <cellStyle name="Normal 2 9 4 4 4 3" xfId="20639" xr:uid="{26D879CE-F28D-49EE-86D4-93E32DC9AC7F}"/>
    <cellStyle name="Normal 2 9 4 4 5" xfId="10142" xr:uid="{C2F0C85C-0C2F-4B41-AABF-331D97615AC6}"/>
    <cellStyle name="Normal 2 9 4 4 5 2" xfId="26661" xr:uid="{14B79EBC-B075-4D28-B509-ADEBA4BB7B9D}"/>
    <cellStyle name="Normal 2 9 4 4 6" xfId="18623" xr:uid="{B825C76F-E164-4637-AF8A-8F808EA032B7}"/>
    <cellStyle name="Normal 2 9 4 5" xfId="4410" xr:uid="{966E08EB-6EEE-43C9-B44B-C42F6DBAECE3}"/>
    <cellStyle name="Normal 2 9 4 5 2" xfId="12687" xr:uid="{3E83B294-132B-49A6-B7E0-A9784BE39D15}"/>
    <cellStyle name="Normal 2 9 4 5 2 2" xfId="29172" xr:uid="{0773F134-288C-45F5-9B67-1C64D5A99DB8}"/>
    <cellStyle name="Normal 2 9 4 5 3" xfId="21135" xr:uid="{30F646E2-D527-422D-8358-5BE3001E7834}"/>
    <cellStyle name="Normal 2 9 4 6" xfId="6441" xr:uid="{7ED2CA84-7A5B-4735-B93F-218BC3890D92}"/>
    <cellStyle name="Normal 2 9 4 6 2" xfId="14718" xr:uid="{9CDB27A2-F2BF-4B67-BC68-A7A0A8D1D5C4}"/>
    <cellStyle name="Normal 2 9 4 6 2 2" xfId="31173" xr:uid="{DEDD7C00-B9A1-4EEB-8B18-1271EAF5C6E6}"/>
    <cellStyle name="Normal 2 9 4 6 3" xfId="23136" xr:uid="{26F0E1A1-73BF-4AE9-9B9A-C600D2ED8389}"/>
    <cellStyle name="Normal 2 9 4 7" xfId="2362" xr:uid="{5D4CB306-3AD6-4030-A57C-96B52921C7A2}"/>
    <cellStyle name="Normal 2 9 4 7 2" xfId="10639" xr:uid="{542B426C-4043-4E0E-8FC6-3CD6704770B4}"/>
    <cellStyle name="Normal 2 9 4 7 2 2" xfId="27157" xr:uid="{BE74A17C-A58B-46CA-BEEC-6C4E2BFE4D44}"/>
    <cellStyle name="Normal 2 9 4 7 3" xfId="19120" xr:uid="{64462BBF-BED0-4AEC-A74A-29A3D71570C6}"/>
    <cellStyle name="Normal 2 9 4 8" xfId="8593" xr:uid="{078A607B-6804-44D5-A469-F55D099B9BB6}"/>
    <cellStyle name="Normal 2 9 4 8 2" xfId="25142" xr:uid="{37E7C170-4AC9-45A6-8FC3-BB8D22689FBA}"/>
    <cellStyle name="Normal 2 9 4 9" xfId="17092" xr:uid="{49819C38-CA26-4062-A1E9-70A0BFC8ED35}"/>
    <cellStyle name="Normal 2 9 5" xfId="231" xr:uid="{2D2E6299-620C-42CE-89D5-C14A473AE753}"/>
    <cellStyle name="Normal 2 9 5 2" xfId="1322" xr:uid="{859CD5FB-BBB5-4F1A-BFCB-C901FF9A9ABA}"/>
    <cellStyle name="Normal 2 9 5 2 2" xfId="5412" xr:uid="{A6D3B003-900D-4678-B9BD-DC343155A904}"/>
    <cellStyle name="Normal 2 9 5 2 2 2" xfId="13689" xr:uid="{DD8CBD68-E71C-4F88-8AF2-E8C27D71AA53}"/>
    <cellStyle name="Normal 2 9 5 2 2 2 2" xfId="30169" xr:uid="{D9F8E25E-07D1-42AC-BCE9-EF1F4703CECE}"/>
    <cellStyle name="Normal 2 9 5 2 2 3" xfId="22132" xr:uid="{6D3DA6BA-64B3-4F64-8BF4-DF2CC0F7575A}"/>
    <cellStyle name="Normal 2 9 5 2 3" xfId="7437" xr:uid="{D46780DA-ADA1-4B16-ADE5-7AF079ACFDDE}"/>
    <cellStyle name="Normal 2 9 5 2 3 2" xfId="15714" xr:uid="{D6D9A192-9B02-4798-88E9-307DF26A5324}"/>
    <cellStyle name="Normal 2 9 5 2 3 2 2" xfId="32169" xr:uid="{80E12766-79EB-41A6-A69A-745935718081}"/>
    <cellStyle name="Normal 2 9 5 2 3 3" xfId="24132" xr:uid="{F97D637B-AE52-40C2-9026-79951E9852E9}"/>
    <cellStyle name="Normal 2 9 5 2 4" xfId="3378" xr:uid="{AE345610-0CCD-4CD4-891A-3A89B29CBBD9}"/>
    <cellStyle name="Normal 2 9 5 2 4 2" xfId="11655" xr:uid="{4AB1C6AA-4863-4EED-B488-4D3A5DB2E21F}"/>
    <cellStyle name="Normal 2 9 5 2 4 2 2" xfId="28165" xr:uid="{6DCDCED6-0CCE-44B0-9CB6-C2AE68269BF4}"/>
    <cellStyle name="Normal 2 9 5 2 4 3" xfId="20128" xr:uid="{A82B8B35-42C7-4994-9853-1112556F1FD1}"/>
    <cellStyle name="Normal 2 9 5 2 5" xfId="9606" xr:uid="{77EEC117-D314-4019-B590-F400A4102299}"/>
    <cellStyle name="Normal 2 9 5 2 5 2" xfId="26150" xr:uid="{4F9F0EFB-D691-458E-B3BA-A76995966648}"/>
    <cellStyle name="Normal 2 9 5 2 6" xfId="18111" xr:uid="{ECF3371D-896D-439B-8F80-EA310CCBA3B4}"/>
    <cellStyle name="Normal 2 9 5 3" xfId="813" xr:uid="{BA171E1A-F4E8-4046-8710-702E4EC0CF20}"/>
    <cellStyle name="Normal 2 9 5 3 2" xfId="4916" xr:uid="{27D917E2-F317-4A10-8D36-CCFD34DFE687}"/>
    <cellStyle name="Normal 2 9 5 3 2 2" xfId="13193" xr:uid="{C798055E-20D9-4134-92A7-7B72C6E45133}"/>
    <cellStyle name="Normal 2 9 5 3 2 2 2" xfId="29673" xr:uid="{EFAE3495-0344-4B84-B39F-E83D1BE2725D}"/>
    <cellStyle name="Normal 2 9 5 3 2 3" xfId="21636" xr:uid="{6DA64208-C555-425A-AB51-74409293A02E}"/>
    <cellStyle name="Normal 2 9 5 3 3" xfId="6941" xr:uid="{B6F8DFCD-D008-489B-96E5-740BCEF7CB2A}"/>
    <cellStyle name="Normal 2 9 5 3 3 2" xfId="15218" xr:uid="{AC13317E-02C7-4948-860D-B68D65D64B14}"/>
    <cellStyle name="Normal 2 9 5 3 3 2 2" xfId="31673" xr:uid="{D7908421-068F-42E3-96ED-AEB975174D77}"/>
    <cellStyle name="Normal 2 9 5 3 3 3" xfId="23636" xr:uid="{C64A3AD7-B0AF-4127-8B5A-C715591B6924}"/>
    <cellStyle name="Normal 2 9 5 3 4" xfId="2873" xr:uid="{1914D2E0-B038-4E8E-84F1-FFB3E7842391}"/>
    <cellStyle name="Normal 2 9 5 3 4 2" xfId="11150" xr:uid="{46C2BDED-623F-49E0-B9BC-80B335DA331E}"/>
    <cellStyle name="Normal 2 9 5 3 4 2 2" xfId="27661" xr:uid="{866AAF2B-853B-463E-940F-79EC02B25E1F}"/>
    <cellStyle name="Normal 2 9 5 3 4 3" xfId="19624" xr:uid="{1B176A38-93E4-47C2-8C38-B1066938C037}"/>
    <cellStyle name="Normal 2 9 5 3 5" xfId="9102" xr:uid="{2F45EE34-96B3-4E3A-BC03-C492BE81EE79}"/>
    <cellStyle name="Normal 2 9 5 3 5 2" xfId="25646" xr:uid="{E856D8A4-9727-447D-8006-B3346B5139DC}"/>
    <cellStyle name="Normal 2 9 5 3 6" xfId="17604" xr:uid="{CE85355C-2365-414C-9D41-5BB123E585B4}"/>
    <cellStyle name="Normal 2 9 5 4" xfId="1863" xr:uid="{63A6A571-511E-456D-9215-3696FFAFC61C}"/>
    <cellStyle name="Normal 2 9 5 4 2" xfId="5949" xr:uid="{2E4CF1C5-40B8-4B14-8FAE-B6694A3EC030}"/>
    <cellStyle name="Normal 2 9 5 4 2 2" xfId="14226" xr:uid="{7D389442-092B-4E94-BD3C-7DD43E21B070}"/>
    <cellStyle name="Normal 2 9 5 4 2 2 2" xfId="30681" xr:uid="{B55AEDCF-1A78-4348-97E6-3C9DAC15C817}"/>
    <cellStyle name="Normal 2 9 5 4 2 3" xfId="22644" xr:uid="{F3B18645-E4C6-4914-BA40-FB4E5705BBF1}"/>
    <cellStyle name="Normal 2 9 5 4 3" xfId="7949" xr:uid="{5CA2C301-0801-451D-91E9-9F63671127D5}"/>
    <cellStyle name="Normal 2 9 5 4 3 2" xfId="16226" xr:uid="{8B352FAA-28A1-4447-BC95-89379767AA38}"/>
    <cellStyle name="Normal 2 9 5 4 3 2 2" xfId="32681" xr:uid="{B780677D-1D12-41C7-AA19-965EAD3D1C39}"/>
    <cellStyle name="Normal 2 9 5 4 3 3" xfId="24644" xr:uid="{452B115C-0CA6-4F00-8CBA-DEC5F0A6931A}"/>
    <cellStyle name="Normal 2 9 5 4 4" xfId="3916" xr:uid="{F24EA767-4D45-4354-A9E3-4A8589CC0432}"/>
    <cellStyle name="Normal 2 9 5 4 4 2" xfId="12193" xr:uid="{F7E82A24-DD55-46E1-9E9E-8A3A2A5E0EA9}"/>
    <cellStyle name="Normal 2 9 5 4 4 2 2" xfId="28678" xr:uid="{51E505E1-631D-42F8-BC59-6DED6BBAAB8F}"/>
    <cellStyle name="Normal 2 9 5 4 4 3" xfId="20641" xr:uid="{0D56D5A0-1684-4089-ABE0-65BA937C2687}"/>
    <cellStyle name="Normal 2 9 5 4 5" xfId="10144" xr:uid="{A4679419-4CDD-4B51-A0A5-53A58F1F67CA}"/>
    <cellStyle name="Normal 2 9 5 4 5 2" xfId="26663" xr:uid="{261D8B28-D560-4257-849B-F370545C5B89}"/>
    <cellStyle name="Normal 2 9 5 4 6" xfId="18625" xr:uid="{37694E62-CCC2-403B-9C08-88AE939D6D46}"/>
    <cellStyle name="Normal 2 9 5 5" xfId="4412" xr:uid="{ABF269B3-87EB-4217-AF3B-1D71F0CE24FD}"/>
    <cellStyle name="Normal 2 9 5 5 2" xfId="12689" xr:uid="{9908DDBF-9013-480C-87A6-709BEB0D5747}"/>
    <cellStyle name="Normal 2 9 5 5 2 2" xfId="29174" xr:uid="{B98216BD-862F-46FA-A261-994ACC046CC3}"/>
    <cellStyle name="Normal 2 9 5 5 3" xfId="21137" xr:uid="{6EBB6D06-3B24-47CD-BEFF-1AB0D322D51C}"/>
    <cellStyle name="Normal 2 9 5 6" xfId="6443" xr:uid="{4A5C1AA6-FAD3-4484-8A83-662A96B62B1C}"/>
    <cellStyle name="Normal 2 9 5 6 2" xfId="14720" xr:uid="{6C39FF99-3BC7-4FD2-BA76-19D1F0CF79FA}"/>
    <cellStyle name="Normal 2 9 5 6 2 2" xfId="31175" xr:uid="{3828C13A-E387-47F2-91D2-DEAB4A68C2D1}"/>
    <cellStyle name="Normal 2 9 5 6 3" xfId="23138" xr:uid="{9659E215-0EB4-4815-8DDF-FB3CFE112EB2}"/>
    <cellStyle name="Normal 2 9 5 7" xfId="2364" xr:uid="{76952170-3A88-430A-B693-C6F0B230A02C}"/>
    <cellStyle name="Normal 2 9 5 7 2" xfId="10641" xr:uid="{4DA26211-9B3C-4BAC-9531-86A49592C0E5}"/>
    <cellStyle name="Normal 2 9 5 7 2 2" xfId="27159" xr:uid="{542254E5-55F8-490F-A821-ECCE4E9BB191}"/>
    <cellStyle name="Normal 2 9 5 7 3" xfId="19122" xr:uid="{BAF779FB-D69D-4A35-B641-A35A61FC476E}"/>
    <cellStyle name="Normal 2 9 5 8" xfId="8595" xr:uid="{4676F93D-4AFC-4225-A068-2D62290E3BA3}"/>
    <cellStyle name="Normal 2 9 5 8 2" xfId="25144" xr:uid="{7B19767A-C5AB-452A-8080-FB5AD29824FE}"/>
    <cellStyle name="Normal 2 9 5 9" xfId="17094" xr:uid="{68709C84-A122-43B8-9E99-716E94F3B575}"/>
    <cellStyle name="Normal 2 9 6" xfId="235" xr:uid="{616F83FB-C01C-4156-88BD-1C7EB5FD0B0C}"/>
    <cellStyle name="Normal 2 9 6 2" xfId="1325" xr:uid="{5C906102-02B4-4905-95FB-36A662FAF0D8}"/>
    <cellStyle name="Normal 2 9 6 2 2" xfId="5415" xr:uid="{046DDF2B-C7BE-46A8-8149-B6F20D5C0147}"/>
    <cellStyle name="Normal 2 9 6 2 2 2" xfId="13692" xr:uid="{2D2471FE-9F3E-4083-A2F8-09B876AA29E4}"/>
    <cellStyle name="Normal 2 9 6 2 2 2 2" xfId="30172" xr:uid="{09F640CE-2393-4CB3-94CA-8D4E9894A793}"/>
    <cellStyle name="Normal 2 9 6 2 2 3" xfId="22135" xr:uid="{797ABF4B-E5B9-49BC-A9DF-7D5A9B2C8302}"/>
    <cellStyle name="Normal 2 9 6 2 3" xfId="7440" xr:uid="{D2EA028D-7EAA-4705-88C5-7F2830B27194}"/>
    <cellStyle name="Normal 2 9 6 2 3 2" xfId="15717" xr:uid="{66CDC841-D2CB-4CC4-BC74-223BC422B67B}"/>
    <cellStyle name="Normal 2 9 6 2 3 2 2" xfId="32172" xr:uid="{A5C8C196-8C8F-44AC-BC36-640010BBE0AD}"/>
    <cellStyle name="Normal 2 9 6 2 3 3" xfId="24135" xr:uid="{B7CD6B97-FE3F-4AE6-BF25-0EC73E8FB2E3}"/>
    <cellStyle name="Normal 2 9 6 2 4" xfId="3381" xr:uid="{4CD69272-6099-43C9-8C27-9647D26C29FC}"/>
    <cellStyle name="Normal 2 9 6 2 4 2" xfId="11658" xr:uid="{4A5C9141-23C9-4C74-B361-6387363D113F}"/>
    <cellStyle name="Normal 2 9 6 2 4 2 2" xfId="28168" xr:uid="{26255E3F-037F-4D18-9D84-B219C2360D90}"/>
    <cellStyle name="Normal 2 9 6 2 4 3" xfId="20131" xr:uid="{7626B0B7-2619-4B79-8996-EB9302E76A18}"/>
    <cellStyle name="Normal 2 9 6 2 5" xfId="9609" xr:uid="{C50A0F28-17EA-4306-AB2A-17628480F46F}"/>
    <cellStyle name="Normal 2 9 6 2 5 2" xfId="26153" xr:uid="{2F23516E-0234-4BA8-92F9-6082F10CD826}"/>
    <cellStyle name="Normal 2 9 6 2 6" xfId="18114" xr:uid="{7F2B12ED-754E-44C2-B360-E6F8A3579BEE}"/>
    <cellStyle name="Normal 2 9 6 3" xfId="816" xr:uid="{7FD32ACF-7EDB-47F8-A893-4E84D25A905E}"/>
    <cellStyle name="Normal 2 9 6 3 2" xfId="4919" xr:uid="{6E5B1E44-B6F8-4D05-9508-028B64B0F784}"/>
    <cellStyle name="Normal 2 9 6 3 2 2" xfId="13196" xr:uid="{9CE052FC-7A4A-4543-A74A-D6F9B1BDA660}"/>
    <cellStyle name="Normal 2 9 6 3 2 2 2" xfId="29676" xr:uid="{89C17CD8-5C3A-4FB6-B78B-6A0BF22D019A}"/>
    <cellStyle name="Normal 2 9 6 3 2 3" xfId="21639" xr:uid="{98211B81-B8CC-4243-B634-794E79878F5F}"/>
    <cellStyle name="Normal 2 9 6 3 3" xfId="6944" xr:uid="{FD2102C7-4E08-43F1-9677-0F3BC37EBB1D}"/>
    <cellStyle name="Normal 2 9 6 3 3 2" xfId="15221" xr:uid="{F2513080-1FDB-4CE8-B810-F40E3F8FC022}"/>
    <cellStyle name="Normal 2 9 6 3 3 2 2" xfId="31676" xr:uid="{7CC5FEAE-DBD4-4B5B-A9E4-E4D9EE06B0AC}"/>
    <cellStyle name="Normal 2 9 6 3 3 3" xfId="23639" xr:uid="{55C628F7-9999-40D8-A658-4659E1B14CFB}"/>
    <cellStyle name="Normal 2 9 6 3 4" xfId="2876" xr:uid="{D34B24BA-248B-49DC-A1FB-D3939B840DAA}"/>
    <cellStyle name="Normal 2 9 6 3 4 2" xfId="11153" xr:uid="{7F7AE733-69A7-4414-B3C7-2ED6E61F180E}"/>
    <cellStyle name="Normal 2 9 6 3 4 2 2" xfId="27664" xr:uid="{9049412D-357E-4B51-9980-CFCBDF4F1162}"/>
    <cellStyle name="Normal 2 9 6 3 4 3" xfId="19627" xr:uid="{D88BDF10-89CA-42AE-A303-5A31D627FAA2}"/>
    <cellStyle name="Normal 2 9 6 3 5" xfId="9105" xr:uid="{76FF7F30-74CE-4942-9C9B-119B096A0AEF}"/>
    <cellStyle name="Normal 2 9 6 3 5 2" xfId="25649" xr:uid="{320DC219-3516-463F-B63A-E0B41EA278D0}"/>
    <cellStyle name="Normal 2 9 6 3 6" xfId="17607" xr:uid="{B4E46801-0E53-43C0-A25D-D42D2A03E69C}"/>
    <cellStyle name="Normal 2 9 6 4" xfId="1866" xr:uid="{DB2B4A83-8E72-460F-BFA0-9FC3449B7590}"/>
    <cellStyle name="Normal 2 9 6 4 2" xfId="5952" xr:uid="{407B8142-13D4-433D-A5AF-86ABF7193125}"/>
    <cellStyle name="Normal 2 9 6 4 2 2" xfId="14229" xr:uid="{9CD831B9-2E21-4EA2-B6E7-8EDC80E6E915}"/>
    <cellStyle name="Normal 2 9 6 4 2 2 2" xfId="30684" xr:uid="{E11D1423-A8B6-44A4-9A01-8349E197C071}"/>
    <cellStyle name="Normal 2 9 6 4 2 3" xfId="22647" xr:uid="{429F7076-B2A4-469D-AFB8-0523E900E62E}"/>
    <cellStyle name="Normal 2 9 6 4 3" xfId="7952" xr:uid="{744BFFAB-652F-482B-8508-285CE87CEE38}"/>
    <cellStyle name="Normal 2 9 6 4 3 2" xfId="16229" xr:uid="{405F8EEF-BC9C-4EE6-B5D4-FEEB25ED284B}"/>
    <cellStyle name="Normal 2 9 6 4 3 2 2" xfId="32684" xr:uid="{8C105944-0D11-4379-A1D1-C5D1C8406E3B}"/>
    <cellStyle name="Normal 2 9 6 4 3 3" xfId="24647" xr:uid="{E6075384-2479-48A8-9F99-55819A2581A8}"/>
    <cellStyle name="Normal 2 9 6 4 4" xfId="3919" xr:uid="{18868E4D-FA4F-4C20-9ED2-A7618B1A4EB0}"/>
    <cellStyle name="Normal 2 9 6 4 4 2" xfId="12196" xr:uid="{E3772204-07E4-4996-99E4-AEFADBA3D407}"/>
    <cellStyle name="Normal 2 9 6 4 4 2 2" xfId="28681" xr:uid="{3572B5E4-7294-40DD-BA32-3253CB7C666E}"/>
    <cellStyle name="Normal 2 9 6 4 4 3" xfId="20644" xr:uid="{2380AA7A-D1B0-4D23-9EFB-F3B330E29C8A}"/>
    <cellStyle name="Normal 2 9 6 4 5" xfId="10147" xr:uid="{7B62B742-565B-432B-8D7D-E68CBCF4B6CF}"/>
    <cellStyle name="Normal 2 9 6 4 5 2" xfId="26666" xr:uid="{A0DF1D5A-CDDA-47FE-8431-10EFB8972A35}"/>
    <cellStyle name="Normal 2 9 6 4 6" xfId="18628" xr:uid="{8F1E1AB6-C517-40BF-B7A2-727EAECC7603}"/>
    <cellStyle name="Normal 2 9 6 5" xfId="4415" xr:uid="{DCEC70C6-A38D-4BC2-B2A9-9001856C5D5E}"/>
    <cellStyle name="Normal 2 9 6 5 2" xfId="12692" xr:uid="{E7524422-F2CF-448D-AE20-C8B868A9F128}"/>
    <cellStyle name="Normal 2 9 6 5 2 2" xfId="29177" xr:uid="{2FBB962E-E884-42D3-94DF-DF1D04B4FC66}"/>
    <cellStyle name="Normal 2 9 6 5 3" xfId="21140" xr:uid="{2F44D4D8-7161-44ED-8FA8-39EB17B02119}"/>
    <cellStyle name="Normal 2 9 6 6" xfId="6446" xr:uid="{8A0E4AC9-0EE4-43B9-9E71-86DCBB758798}"/>
    <cellStyle name="Normal 2 9 6 6 2" xfId="14723" xr:uid="{57BEEFCE-9544-418B-ACE0-A37B282D492A}"/>
    <cellStyle name="Normal 2 9 6 6 2 2" xfId="31178" xr:uid="{1A597D81-6BB2-4371-8A21-A3BA429AB26D}"/>
    <cellStyle name="Normal 2 9 6 6 3" xfId="23141" xr:uid="{6DF5D34F-C7B0-4C6C-8A06-099673070057}"/>
    <cellStyle name="Normal 2 9 6 7" xfId="2367" xr:uid="{726DEB83-9C5E-436F-BD8B-68CE71FD312B}"/>
    <cellStyle name="Normal 2 9 6 7 2" xfId="10644" xr:uid="{99D1E185-A949-4B8B-BF4F-FBB7EF54F805}"/>
    <cellStyle name="Normal 2 9 6 7 2 2" xfId="27162" xr:uid="{C2CCF216-8E4F-44EA-8DC0-F7346A291CA4}"/>
    <cellStyle name="Normal 2 9 6 7 3" xfId="19125" xr:uid="{293A7025-1117-4A25-A7AD-4BA11FFEF8DF}"/>
    <cellStyle name="Normal 2 9 6 8" xfId="8598" xr:uid="{9857DAB9-BF8B-4833-ABE2-79F731641C92}"/>
    <cellStyle name="Normal 2 9 6 8 2" xfId="25147" xr:uid="{A3F42B1E-B619-4B9F-A40C-B5BF1C4B0226}"/>
    <cellStyle name="Normal 2 9 6 9" xfId="17097" xr:uid="{5FE15DC1-9A00-49E0-82FA-672885272546}"/>
    <cellStyle name="Normal 2 9 7" xfId="239" xr:uid="{EC3053AC-497C-47AA-98FE-8D15BD1CF4E4}"/>
    <cellStyle name="Normal 2 9 7 2" xfId="1328" xr:uid="{20555F94-B181-43A1-B780-1D3099212234}"/>
    <cellStyle name="Normal 2 9 7 2 2" xfId="5418" xr:uid="{D6F50193-3337-4953-80AE-27DD1453E365}"/>
    <cellStyle name="Normal 2 9 7 2 2 2" xfId="13695" xr:uid="{0418DF06-2987-4A0B-9465-FCEE1B3AA0D3}"/>
    <cellStyle name="Normal 2 9 7 2 2 2 2" xfId="30175" xr:uid="{0CCE7839-ED16-49CD-9F5E-0DBAA121D7EE}"/>
    <cellStyle name="Normal 2 9 7 2 2 3" xfId="22138" xr:uid="{E8DD0B5D-8E20-4328-9E59-1FAF22D416D0}"/>
    <cellStyle name="Normal 2 9 7 2 3" xfId="7443" xr:uid="{CFD4A384-E605-4EB2-8978-780D9E4AADF1}"/>
    <cellStyle name="Normal 2 9 7 2 3 2" xfId="15720" xr:uid="{E5850627-00DC-442A-A20F-F7354715ACF2}"/>
    <cellStyle name="Normal 2 9 7 2 3 2 2" xfId="32175" xr:uid="{AFFD9CCD-7325-44C7-B820-C5ADBCDA7CA3}"/>
    <cellStyle name="Normal 2 9 7 2 3 3" xfId="24138" xr:uid="{08BF35DC-5E8D-4DEA-9B07-A0D58937AB53}"/>
    <cellStyle name="Normal 2 9 7 2 4" xfId="3384" xr:uid="{9F5D0129-750A-4CF7-89E8-3C715D8DDDE9}"/>
    <cellStyle name="Normal 2 9 7 2 4 2" xfId="11661" xr:uid="{F6523A2B-6EDF-4F3D-9467-D58737251FC9}"/>
    <cellStyle name="Normal 2 9 7 2 4 2 2" xfId="28171" xr:uid="{A0AA697D-FB89-437B-9190-C519710BE651}"/>
    <cellStyle name="Normal 2 9 7 2 4 3" xfId="20134" xr:uid="{27DC8CC1-236A-4B8C-8217-FA60D0DF4490}"/>
    <cellStyle name="Normal 2 9 7 2 5" xfId="9612" xr:uid="{9593D9D4-FFC7-49AA-B6D3-CFF96E285164}"/>
    <cellStyle name="Normal 2 9 7 2 5 2" xfId="26156" xr:uid="{0D66969F-A6FA-454D-9D2E-016DE274EFA5}"/>
    <cellStyle name="Normal 2 9 7 2 6" xfId="18117" xr:uid="{170C9317-2C8B-41FF-BFB8-D923ADD1B3B0}"/>
    <cellStyle name="Normal 2 9 7 3" xfId="819" xr:uid="{B2A1FF4E-B108-41C4-9136-B51BCBBED72B}"/>
    <cellStyle name="Normal 2 9 7 3 2" xfId="4922" xr:uid="{D0AF881E-5B58-4CE6-9AEB-DECE76035CDC}"/>
    <cellStyle name="Normal 2 9 7 3 2 2" xfId="13199" xr:uid="{402BB056-1C6A-45AA-A28C-E842DC5DAD27}"/>
    <cellStyle name="Normal 2 9 7 3 2 2 2" xfId="29679" xr:uid="{BB252850-6E71-4AD2-9DED-921B50B4BD82}"/>
    <cellStyle name="Normal 2 9 7 3 2 3" xfId="21642" xr:uid="{70D8AFA2-2B8F-413D-9B2E-D1AE89438040}"/>
    <cellStyle name="Normal 2 9 7 3 3" xfId="6947" xr:uid="{3A6207A7-B728-4AEC-B9CC-DB091F4B7234}"/>
    <cellStyle name="Normal 2 9 7 3 3 2" xfId="15224" xr:uid="{E1F329CE-924C-4A12-B5A7-AF23E0010A4F}"/>
    <cellStyle name="Normal 2 9 7 3 3 2 2" xfId="31679" xr:uid="{A8E29927-5978-4437-8040-146F64CCA7D5}"/>
    <cellStyle name="Normal 2 9 7 3 3 3" xfId="23642" xr:uid="{A82DB9C2-43F9-4349-9F82-B8AF5BA16A89}"/>
    <cellStyle name="Normal 2 9 7 3 4" xfId="2879" xr:uid="{F7C3202D-0977-4A30-994F-7E2360B7E017}"/>
    <cellStyle name="Normal 2 9 7 3 4 2" xfId="11156" xr:uid="{8F3F09FC-4262-4834-82FE-451292FD2FE2}"/>
    <cellStyle name="Normal 2 9 7 3 4 2 2" xfId="27667" xr:uid="{B2CF450F-9C6C-4472-835D-E18106BDF5DA}"/>
    <cellStyle name="Normal 2 9 7 3 4 3" xfId="19630" xr:uid="{BEBB9E94-7EAB-4397-B368-D6419A10DAB2}"/>
    <cellStyle name="Normal 2 9 7 3 5" xfId="9108" xr:uid="{52D1C2AD-8BAA-4BDC-B78F-8F82B0918546}"/>
    <cellStyle name="Normal 2 9 7 3 5 2" xfId="25652" xr:uid="{43AD7EE4-4F04-4D73-A0B6-C095A7889CAA}"/>
    <cellStyle name="Normal 2 9 7 3 6" xfId="17610" xr:uid="{29227A2A-0083-43B3-A916-39DFDE65BEE4}"/>
    <cellStyle name="Normal 2 9 7 4" xfId="1869" xr:uid="{ECD8CE0B-51E0-49DF-A892-FA2D92EBC71E}"/>
    <cellStyle name="Normal 2 9 7 4 2" xfId="5955" xr:uid="{6EB8F2E5-EA95-4BFE-9570-E09D0FB485B3}"/>
    <cellStyle name="Normal 2 9 7 4 2 2" xfId="14232" xr:uid="{0720EAF2-9FAE-4113-BC24-C704806EEA29}"/>
    <cellStyle name="Normal 2 9 7 4 2 2 2" xfId="30687" xr:uid="{CB6F4890-6D17-423E-B58A-A0FCB31E213A}"/>
    <cellStyle name="Normal 2 9 7 4 2 3" xfId="22650" xr:uid="{195F119C-07DE-45D4-A080-9022C38B838D}"/>
    <cellStyle name="Normal 2 9 7 4 3" xfId="7955" xr:uid="{8F630C5D-DAAE-4546-9B43-C5317DB02A97}"/>
    <cellStyle name="Normal 2 9 7 4 3 2" xfId="16232" xr:uid="{BB2C3620-B767-40ED-95CF-6CB09FD98523}"/>
    <cellStyle name="Normal 2 9 7 4 3 2 2" xfId="32687" xr:uid="{F26677DB-21C5-4FAE-B186-B9582BFFC8D7}"/>
    <cellStyle name="Normal 2 9 7 4 3 3" xfId="24650" xr:uid="{5838B262-E1E8-4EE0-B209-DF6DB927301C}"/>
    <cellStyle name="Normal 2 9 7 4 4" xfId="3922" xr:uid="{85C0F866-3E34-48DB-AD49-D34423CD6D6C}"/>
    <cellStyle name="Normal 2 9 7 4 4 2" xfId="12199" xr:uid="{B1500214-18C9-4519-92B5-4F1EC1854449}"/>
    <cellStyle name="Normal 2 9 7 4 4 2 2" xfId="28684" xr:uid="{EC6F791D-D55B-40EA-8ED4-A0789A9A4975}"/>
    <cellStyle name="Normal 2 9 7 4 4 3" xfId="20647" xr:uid="{4DC75DA9-AAE8-448C-AD36-A742E6B5716E}"/>
    <cellStyle name="Normal 2 9 7 4 5" xfId="10150" xr:uid="{B1DB39DB-9316-47D4-A0D1-56A32B62CCEB}"/>
    <cellStyle name="Normal 2 9 7 4 5 2" xfId="26669" xr:uid="{86AA2947-4BA5-48E5-AC08-7C5EE50EB6F3}"/>
    <cellStyle name="Normal 2 9 7 4 6" xfId="18631" xr:uid="{AE36C06B-E88B-43BD-8FB5-10E49D2EFD78}"/>
    <cellStyle name="Normal 2 9 7 5" xfId="4418" xr:uid="{69A0E9E2-25E4-4D66-9CF6-ED1F14E0A9DC}"/>
    <cellStyle name="Normal 2 9 7 5 2" xfId="12695" xr:uid="{BF546BCF-F4EB-4531-A745-1D436BA5164A}"/>
    <cellStyle name="Normal 2 9 7 5 2 2" xfId="29180" xr:uid="{4DEE7264-511C-442D-800D-C16C941A71D1}"/>
    <cellStyle name="Normal 2 9 7 5 3" xfId="21143" xr:uid="{301021EB-8C27-498F-B597-EE5F581E0DD3}"/>
    <cellStyle name="Normal 2 9 7 6" xfId="6449" xr:uid="{77686DA3-4AA9-453A-B688-108916C0032F}"/>
    <cellStyle name="Normal 2 9 7 6 2" xfId="14726" xr:uid="{27A6DB8A-0B9A-4B83-A491-5C4EA37F1648}"/>
    <cellStyle name="Normal 2 9 7 6 2 2" xfId="31181" xr:uid="{701B91E0-789A-4877-A21C-C6B76E0B00DC}"/>
    <cellStyle name="Normal 2 9 7 6 3" xfId="23144" xr:uid="{E4940264-24F0-4CD7-98D1-4562B1A580F6}"/>
    <cellStyle name="Normal 2 9 7 7" xfId="2370" xr:uid="{939FCBD9-916E-40E2-A6C0-9A555EAF60B8}"/>
    <cellStyle name="Normal 2 9 7 7 2" xfId="10647" xr:uid="{3CBB151D-778C-42C5-9BD1-E1DB1A645E92}"/>
    <cellStyle name="Normal 2 9 7 7 2 2" xfId="27165" xr:uid="{34A01F83-3E5D-4447-AD78-46B2E6D1CDCB}"/>
    <cellStyle name="Normal 2 9 7 7 3" xfId="19128" xr:uid="{414723CB-DDE1-457C-9E55-2B652CA97A0F}"/>
    <cellStyle name="Normal 2 9 7 8" xfId="8601" xr:uid="{EB120DFB-14F0-4615-8223-F943BF4683B3}"/>
    <cellStyle name="Normal 2 9 7 8 2" xfId="25150" xr:uid="{A2C011AB-0D83-450F-9771-AFF2FE1061AF}"/>
    <cellStyle name="Normal 2 9 7 9" xfId="17100" xr:uid="{2C6604AC-2989-4AC2-A48A-E68DA1BFFF86}"/>
    <cellStyle name="Normal 2 9 8" xfId="242" xr:uid="{74EF2A58-CA28-472C-A1CE-1CB42E6AAF63}"/>
    <cellStyle name="Normal 2 9 8 2" xfId="1330" xr:uid="{EB105CFF-A33F-4F76-86F3-3FD6535D90FB}"/>
    <cellStyle name="Normal 2 9 8 2 2" xfId="5420" xr:uid="{36A27A62-3FA1-44B4-B3F5-800A6ADD5641}"/>
    <cellStyle name="Normal 2 9 8 2 2 2" xfId="13697" xr:uid="{ED2198E8-066F-4F3B-A6B2-B9ED3F1E3B76}"/>
    <cellStyle name="Normal 2 9 8 2 2 2 2" xfId="30177" xr:uid="{CC5EDD76-F3BF-4CAB-87E8-1B4CC0CA31B5}"/>
    <cellStyle name="Normal 2 9 8 2 2 3" xfId="22140" xr:uid="{7C77BE2F-222F-4759-B8C6-D5C2FF1357B6}"/>
    <cellStyle name="Normal 2 9 8 2 3" xfId="7445" xr:uid="{1F6C686E-AE2D-4C41-967A-60837258D1CF}"/>
    <cellStyle name="Normal 2 9 8 2 3 2" xfId="15722" xr:uid="{0984A243-E452-4880-9DDE-9B406A486031}"/>
    <cellStyle name="Normal 2 9 8 2 3 2 2" xfId="32177" xr:uid="{867ACF53-0FD3-4B68-AD75-DB4A82B911A1}"/>
    <cellStyle name="Normal 2 9 8 2 3 3" xfId="24140" xr:uid="{E32AC99D-2A35-496F-A441-BBD76C3F696E}"/>
    <cellStyle name="Normal 2 9 8 2 4" xfId="3386" xr:uid="{4C3B479D-5298-452A-940D-5CC31E98481C}"/>
    <cellStyle name="Normal 2 9 8 2 4 2" xfId="11663" xr:uid="{1EAAF3B0-A459-4F1D-9C2C-44F1640ADEF3}"/>
    <cellStyle name="Normal 2 9 8 2 4 2 2" xfId="28173" xr:uid="{1B5556FB-DD51-48FE-B460-8BAAF92AC8C0}"/>
    <cellStyle name="Normal 2 9 8 2 4 3" xfId="20136" xr:uid="{E6C3965C-300C-446E-8906-5986D40E1C99}"/>
    <cellStyle name="Normal 2 9 8 2 5" xfId="9614" xr:uid="{61950668-ABA4-45EB-AAFA-A7CA383E82DE}"/>
    <cellStyle name="Normal 2 9 8 2 5 2" xfId="26158" xr:uid="{D5AA8024-AE24-440A-A96C-F7FE795A4D51}"/>
    <cellStyle name="Normal 2 9 8 2 6" xfId="18119" xr:uid="{0BC22258-6A04-4BCB-87C1-3DA2E147C375}"/>
    <cellStyle name="Normal 2 9 8 3" xfId="821" xr:uid="{CDBD5E01-BFC0-4C9E-85FA-BC8B8A73DCD3}"/>
    <cellStyle name="Normal 2 9 8 3 2" xfId="4924" xr:uid="{266B55AD-DEE1-4856-B32A-0586F85DFD89}"/>
    <cellStyle name="Normal 2 9 8 3 2 2" xfId="13201" xr:uid="{DFC0763D-D968-49BF-89AB-642211D535FF}"/>
    <cellStyle name="Normal 2 9 8 3 2 2 2" xfId="29681" xr:uid="{056B2033-C064-4229-B3E6-FDF23DDE5AD4}"/>
    <cellStyle name="Normal 2 9 8 3 2 3" xfId="21644" xr:uid="{646F5465-C46C-462F-8B6E-37417A8C4BF2}"/>
    <cellStyle name="Normal 2 9 8 3 3" xfId="6949" xr:uid="{A0BA882B-65CA-4B81-8516-C96541D94606}"/>
    <cellStyle name="Normal 2 9 8 3 3 2" xfId="15226" xr:uid="{4DFAFC49-914D-4791-A21A-5AAE9A22D8DA}"/>
    <cellStyle name="Normal 2 9 8 3 3 2 2" xfId="31681" xr:uid="{731EB43A-5F22-45F4-B1DB-5804E0D62DD7}"/>
    <cellStyle name="Normal 2 9 8 3 3 3" xfId="23644" xr:uid="{66FB106F-8992-4AEA-B1B0-1B921CF84169}"/>
    <cellStyle name="Normal 2 9 8 3 4" xfId="2881" xr:uid="{BEBB59DB-CB92-44BB-96DC-E517B611CEB5}"/>
    <cellStyle name="Normal 2 9 8 3 4 2" xfId="11158" xr:uid="{3130DE53-8344-4775-88C9-71865653BA6B}"/>
    <cellStyle name="Normal 2 9 8 3 4 2 2" xfId="27669" xr:uid="{1D975FB8-7548-4DAC-9EEE-E85FCB12B512}"/>
    <cellStyle name="Normal 2 9 8 3 4 3" xfId="19632" xr:uid="{DAAAE24A-0F72-4E70-B0C4-C76D56AFF124}"/>
    <cellStyle name="Normal 2 9 8 3 5" xfId="9110" xr:uid="{3645DBAC-A1AF-43D1-97AB-112A42EB150D}"/>
    <cellStyle name="Normal 2 9 8 3 5 2" xfId="25654" xr:uid="{EC6C3B07-4678-4229-89EB-6DC56778702E}"/>
    <cellStyle name="Normal 2 9 8 3 6" xfId="17612" xr:uid="{18C8F73C-4BBB-497B-BB55-2A52187680F6}"/>
    <cellStyle name="Normal 2 9 8 4" xfId="1871" xr:uid="{B5A5225A-4576-4F10-9EA1-23B6943CFD7A}"/>
    <cellStyle name="Normal 2 9 8 4 2" xfId="5957" xr:uid="{85F66814-D38F-4F8C-B442-8F7D2C58EABC}"/>
    <cellStyle name="Normal 2 9 8 4 2 2" xfId="14234" xr:uid="{C2515F46-2214-4A89-844A-4F99B1EC17B8}"/>
    <cellStyle name="Normal 2 9 8 4 2 2 2" xfId="30689" xr:uid="{174A7796-77EF-4416-B776-BDD0583C7759}"/>
    <cellStyle name="Normal 2 9 8 4 2 3" xfId="22652" xr:uid="{AB042980-3D6E-4724-A897-5D3874D5E3D0}"/>
    <cellStyle name="Normal 2 9 8 4 3" xfId="7957" xr:uid="{1F01D1E9-EED9-4769-9512-196E1E49F0DF}"/>
    <cellStyle name="Normal 2 9 8 4 3 2" xfId="16234" xr:uid="{1291597F-3B85-479F-BC7D-D3EEA11358D6}"/>
    <cellStyle name="Normal 2 9 8 4 3 2 2" xfId="32689" xr:uid="{8858FABB-E40B-4ABE-8AFE-2F5E720DBA5F}"/>
    <cellStyle name="Normal 2 9 8 4 3 3" xfId="24652" xr:uid="{17E8F669-67D6-4F2C-A879-C8349A54839F}"/>
    <cellStyle name="Normal 2 9 8 4 4" xfId="3924" xr:uid="{7C10AA30-53E7-42BF-BCBD-F1DDA5E6F718}"/>
    <cellStyle name="Normal 2 9 8 4 4 2" xfId="12201" xr:uid="{4B57EC76-28E7-4738-AF43-55C321D6D2AD}"/>
    <cellStyle name="Normal 2 9 8 4 4 2 2" xfId="28686" xr:uid="{85966FAA-4F8F-44B1-9910-54FBA0F00E57}"/>
    <cellStyle name="Normal 2 9 8 4 4 3" xfId="20649" xr:uid="{E15A1D58-FAC6-4383-93C6-AAE4A5DD9543}"/>
    <cellStyle name="Normal 2 9 8 4 5" xfId="10152" xr:uid="{A7158EEE-6DCD-4205-A99F-81CE8EB14020}"/>
    <cellStyle name="Normal 2 9 8 4 5 2" xfId="26671" xr:uid="{82F22D17-83C3-4FA1-8F00-3A38962BA411}"/>
    <cellStyle name="Normal 2 9 8 4 6" xfId="18633" xr:uid="{8E313770-B7A9-421A-985A-9F6EFAD2234C}"/>
    <cellStyle name="Normal 2 9 8 5" xfId="4420" xr:uid="{FDA353CC-5EB7-40DA-BC74-B1D7CB38AA31}"/>
    <cellStyle name="Normal 2 9 8 5 2" xfId="12697" xr:uid="{399D933E-3208-41EA-99C9-BC966531D144}"/>
    <cellStyle name="Normal 2 9 8 5 2 2" xfId="29182" xr:uid="{8CEC4605-1376-4C45-9AF3-F526B6079F90}"/>
    <cellStyle name="Normal 2 9 8 5 3" xfId="21145" xr:uid="{5E3D13AB-4DC6-40A3-908D-1182E9647AA7}"/>
    <cellStyle name="Normal 2 9 8 6" xfId="6451" xr:uid="{9D4EEF9D-A037-46D4-A126-56EFCBC25D62}"/>
    <cellStyle name="Normal 2 9 8 6 2" xfId="14728" xr:uid="{4A6EEA18-0D5B-4103-9B04-5C5FA7CBECB8}"/>
    <cellStyle name="Normal 2 9 8 6 2 2" xfId="31183" xr:uid="{10E69EA9-91ED-4860-A75E-5FFC90A9C59B}"/>
    <cellStyle name="Normal 2 9 8 6 3" xfId="23146" xr:uid="{56011334-0916-426E-8469-AA93D5FC9CB2}"/>
    <cellStyle name="Normal 2 9 8 7" xfId="2372" xr:uid="{09911AAD-7986-4419-AC91-876321672322}"/>
    <cellStyle name="Normal 2 9 8 7 2" xfId="10649" xr:uid="{58D91D40-891B-48E2-A870-0BB51AE93E29}"/>
    <cellStyle name="Normal 2 9 8 7 2 2" xfId="27167" xr:uid="{1C08C430-AEE7-4B85-9B64-8481311AD6BD}"/>
    <cellStyle name="Normal 2 9 8 7 3" xfId="19130" xr:uid="{6C767191-1A3A-4E5B-9314-4E11237621FF}"/>
    <cellStyle name="Normal 2 9 8 8" xfId="8603" xr:uid="{BAC2C099-34CA-466E-9E1E-43D74CAD11E9}"/>
    <cellStyle name="Normal 2 9 8 8 2" xfId="25152" xr:uid="{0A6B7708-142D-4443-B755-286A9B05752E}"/>
    <cellStyle name="Normal 2 9 8 9" xfId="17102" xr:uid="{87A90672-BCB0-4B94-AF0B-40C6D6E13681}"/>
    <cellStyle name="Normal 2 9 9" xfId="244" xr:uid="{EAC0CC6A-BC76-4BC5-8B4F-4F1CB0D75FAC}"/>
    <cellStyle name="Normal 2 9 9 2" xfId="1332" xr:uid="{9CCCCA88-ACB7-4B0A-96AA-5CEA91EBD1E4}"/>
    <cellStyle name="Normal 2 9 9 2 2" xfId="5422" xr:uid="{7A2A1CDD-1575-47F1-9905-A5EEA36E07FA}"/>
    <cellStyle name="Normal 2 9 9 2 2 2" xfId="13699" xr:uid="{8D317711-AC40-4E52-8BF5-A5E5E9327650}"/>
    <cellStyle name="Normal 2 9 9 2 2 2 2" xfId="30179" xr:uid="{A0580CBA-438B-445D-B326-216060964CC5}"/>
    <cellStyle name="Normal 2 9 9 2 2 3" xfId="22142" xr:uid="{A3B82C90-DFF3-49DB-9F75-EA0D0A73828A}"/>
    <cellStyle name="Normal 2 9 9 2 3" xfId="7447" xr:uid="{2918457E-637A-409B-8D03-0C78665D6325}"/>
    <cellStyle name="Normal 2 9 9 2 3 2" xfId="15724" xr:uid="{DBD95DD6-DAD1-4460-83B1-045F7569DFC8}"/>
    <cellStyle name="Normal 2 9 9 2 3 2 2" xfId="32179" xr:uid="{182D35F3-4388-480C-9815-98900F0508E8}"/>
    <cellStyle name="Normal 2 9 9 2 3 3" xfId="24142" xr:uid="{637A358C-68E6-4894-8C9D-9134FAAB40EC}"/>
    <cellStyle name="Normal 2 9 9 2 4" xfId="3388" xr:uid="{0BEE390F-3FEC-4E61-934B-FFC72C0FB697}"/>
    <cellStyle name="Normal 2 9 9 2 4 2" xfId="11665" xr:uid="{A7437C16-CAD0-4545-9DE3-07AA6F2048A5}"/>
    <cellStyle name="Normal 2 9 9 2 4 2 2" xfId="28175" xr:uid="{A0CD9D85-ACE6-4A2F-97ED-F9CCF9AB38FE}"/>
    <cellStyle name="Normal 2 9 9 2 4 3" xfId="20138" xr:uid="{8E7FE731-D863-4EFC-BD89-726FBD7EEEE4}"/>
    <cellStyle name="Normal 2 9 9 2 5" xfId="9616" xr:uid="{D4A3A193-33D5-4BB0-9C96-5A4A6D1156BC}"/>
    <cellStyle name="Normal 2 9 9 2 5 2" xfId="26160" xr:uid="{145EE9D6-CB32-406C-A38D-F731F788BC78}"/>
    <cellStyle name="Normal 2 9 9 2 6" xfId="18121" xr:uid="{B0FC2C83-AA12-4EF5-AFE8-989022350D39}"/>
    <cellStyle name="Normal 2 9 9 3" xfId="823" xr:uid="{C2A069E9-2204-4297-A3C8-3F97B1595B23}"/>
    <cellStyle name="Normal 2 9 9 3 2" xfId="4926" xr:uid="{11835A33-41CB-4706-BD02-82EEFC5F40FB}"/>
    <cellStyle name="Normal 2 9 9 3 2 2" xfId="13203" xr:uid="{82EE1DDD-EF08-4448-9051-64B88C24C044}"/>
    <cellStyle name="Normal 2 9 9 3 2 2 2" xfId="29683" xr:uid="{3EAEAC91-10BD-4928-854F-79740FEF85D2}"/>
    <cellStyle name="Normal 2 9 9 3 2 3" xfId="21646" xr:uid="{8FB1D2A8-836B-4D3C-8FCC-D75FDA9E094A}"/>
    <cellStyle name="Normal 2 9 9 3 3" xfId="6951" xr:uid="{035AA0AD-65D8-4305-BE12-979DA199B336}"/>
    <cellStyle name="Normal 2 9 9 3 3 2" xfId="15228" xr:uid="{C5151D16-085B-40AF-B0AF-2179F11A7788}"/>
    <cellStyle name="Normal 2 9 9 3 3 2 2" xfId="31683" xr:uid="{C8827614-66B8-48DA-B46C-7A8F269C919E}"/>
    <cellStyle name="Normal 2 9 9 3 3 3" xfId="23646" xr:uid="{6C1F6837-11F8-4D06-8E76-EE7479E324A9}"/>
    <cellStyle name="Normal 2 9 9 3 4" xfId="2883" xr:uid="{6BC3B32A-0DBA-4DD6-8DE4-D8CF9A72472D}"/>
    <cellStyle name="Normal 2 9 9 3 4 2" xfId="11160" xr:uid="{6A4BB7EA-FC90-45AB-B7F8-90737FA56548}"/>
    <cellStyle name="Normal 2 9 9 3 4 2 2" xfId="27671" xr:uid="{492E02F1-08D5-4D48-9FB2-B953973EC068}"/>
    <cellStyle name="Normal 2 9 9 3 4 3" xfId="19634" xr:uid="{0B8CD9AF-ABE6-4A61-A569-675B83C5B367}"/>
    <cellStyle name="Normal 2 9 9 3 5" xfId="9112" xr:uid="{7475F3E3-5CA6-4E4A-90FC-9F0082CCCE8F}"/>
    <cellStyle name="Normal 2 9 9 3 5 2" xfId="25656" xr:uid="{AD73FF46-3C9D-4CD1-A0B6-FA7A7DCA1012}"/>
    <cellStyle name="Normal 2 9 9 3 6" xfId="17614" xr:uid="{0ABFDA5E-5E83-47B9-B16A-F257E8956615}"/>
    <cellStyle name="Normal 2 9 9 4" xfId="1873" xr:uid="{544ECE75-345B-4F2B-81CA-137DACC847B8}"/>
    <cellStyle name="Normal 2 9 9 4 2" xfId="5959" xr:uid="{C93F81C9-27E4-41DE-841E-18D5D0352577}"/>
    <cellStyle name="Normal 2 9 9 4 2 2" xfId="14236" xr:uid="{6FABA241-FF0B-4F04-8C14-070F5AE17367}"/>
    <cellStyle name="Normal 2 9 9 4 2 2 2" xfId="30691" xr:uid="{71A031CE-3A3E-4EC6-869C-6F5635706A0D}"/>
    <cellStyle name="Normal 2 9 9 4 2 3" xfId="22654" xr:uid="{B6DEB6DD-C68D-47F4-9CBF-3526FBE1E4C3}"/>
    <cellStyle name="Normal 2 9 9 4 3" xfId="7959" xr:uid="{398E4698-EEF0-4CF7-8BB6-FE2D510626D7}"/>
    <cellStyle name="Normal 2 9 9 4 3 2" xfId="16236" xr:uid="{BA6D8460-C2AA-4AB4-AB34-8E46C99936F1}"/>
    <cellStyle name="Normal 2 9 9 4 3 2 2" xfId="32691" xr:uid="{AF0A311C-A3D7-419D-8F4A-104C2836CA74}"/>
    <cellStyle name="Normal 2 9 9 4 3 3" xfId="24654" xr:uid="{17374046-FAF1-4F78-ABCF-4176779F25FF}"/>
    <cellStyle name="Normal 2 9 9 4 4" xfId="3926" xr:uid="{4DECE33A-E242-4B03-97F8-97071107B0B5}"/>
    <cellStyle name="Normal 2 9 9 4 4 2" xfId="12203" xr:uid="{7562AB29-639F-4443-84E6-3D6ADA6D5B64}"/>
    <cellStyle name="Normal 2 9 9 4 4 2 2" xfId="28688" xr:uid="{5D37F51A-3B5B-4AFA-8C3E-12EC152BF56B}"/>
    <cellStyle name="Normal 2 9 9 4 4 3" xfId="20651" xr:uid="{6810AC96-84CA-4590-8DBF-45798F60464B}"/>
    <cellStyle name="Normal 2 9 9 4 5" xfId="10154" xr:uid="{79FF6675-6838-4ED5-93D7-EC4DDE0B2F3B}"/>
    <cellStyle name="Normal 2 9 9 4 5 2" xfId="26673" xr:uid="{562C7E4F-3952-4EA5-A60D-9C96DA3A8241}"/>
    <cellStyle name="Normal 2 9 9 4 6" xfId="18635" xr:uid="{4CC3F9A3-4280-44DE-839E-6A908F335C58}"/>
    <cellStyle name="Normal 2 9 9 5" xfId="4422" xr:uid="{D03C97C7-FB13-4ACA-9D4A-CD11BBEA1EB3}"/>
    <cellStyle name="Normal 2 9 9 5 2" xfId="12699" xr:uid="{DA476C59-C638-4589-982D-466E2A243DB4}"/>
    <cellStyle name="Normal 2 9 9 5 2 2" xfId="29184" xr:uid="{475FBE0D-157D-4603-A3E2-018770920567}"/>
    <cellStyle name="Normal 2 9 9 5 3" xfId="21147" xr:uid="{9D90B984-83D1-4A48-845A-06534D9AC931}"/>
    <cellStyle name="Normal 2 9 9 6" xfId="6453" xr:uid="{D386FCBA-87CD-4BB1-9A82-251F486BCADD}"/>
    <cellStyle name="Normal 2 9 9 6 2" xfId="14730" xr:uid="{7EAE0A47-8BF4-4ED8-86C1-058640B4EFE6}"/>
    <cellStyle name="Normal 2 9 9 6 2 2" xfId="31185" xr:uid="{84F7ECD3-713B-4281-8489-A7DE1D664998}"/>
    <cellStyle name="Normal 2 9 9 6 3" xfId="23148" xr:uid="{ADA55844-83C2-47DE-AFD6-88553679280E}"/>
    <cellStyle name="Normal 2 9 9 7" xfId="2374" xr:uid="{8E963B80-5E0A-43C7-BE8B-3C2CBCA32317}"/>
    <cellStyle name="Normal 2 9 9 7 2" xfId="10651" xr:uid="{E0423A86-E5AF-4E40-8D23-050DC02845FD}"/>
    <cellStyle name="Normal 2 9 9 7 2 2" xfId="27169" xr:uid="{C3F58F9C-0CB6-456D-884E-D2B4D0E56F5D}"/>
    <cellStyle name="Normal 2 9 9 7 3" xfId="19132" xr:uid="{194E2666-690E-4E8E-AD95-5545DB9326B9}"/>
    <cellStyle name="Normal 2 9 9 8" xfId="8605" xr:uid="{EB90E9D1-9E23-47D6-BFFA-9A866A457BE8}"/>
    <cellStyle name="Normal 2 9 9 8 2" xfId="25154" xr:uid="{0B91BAF8-7AC4-4216-A7F1-ADC74576608C}"/>
    <cellStyle name="Normal 2 9 9 9" xfId="17104" xr:uid="{2B54F715-5795-4A64-9CAB-E4610F94F40A}"/>
    <cellStyle name="Normal 20" xfId="502" xr:uid="{970EF903-2270-4B00-A7B4-EEE916C05B8B}"/>
    <cellStyle name="Normal 20 2" xfId="1549" xr:uid="{3C0EB483-F33A-4673-8C75-797CE6E5965D}"/>
    <cellStyle name="Normal 20 2 2" xfId="5638" xr:uid="{E71C4D2E-BD0F-4A94-A11C-AE123E4696D3}"/>
    <cellStyle name="Normal 20 2 2 2" xfId="13915" xr:uid="{93A7700D-AF70-494D-86C1-2133D11796E0}"/>
    <cellStyle name="Normal 20 2 2 2 2" xfId="30392" xr:uid="{A4C99971-2DC3-4388-96EE-BED4FFC44B54}"/>
    <cellStyle name="Normal 20 2 2 3" xfId="22355" xr:uid="{74E76DBE-7C48-4589-A777-0D886F823418}"/>
    <cellStyle name="Normal 20 2 3" xfId="7660" xr:uid="{E5F248AB-98A6-41CE-B54A-2A35CB2722A2}"/>
    <cellStyle name="Normal 20 2 3 2" xfId="15937" xr:uid="{4AA7DE5E-105D-4A0A-85AD-165FFE285D58}"/>
    <cellStyle name="Normal 20 2 3 2 2" xfId="32392" xr:uid="{3D953B37-0295-4770-AA89-3D3CCBBFA1DF}"/>
    <cellStyle name="Normal 20 2 3 3" xfId="24355" xr:uid="{D5D696CE-3DBF-4008-B669-D0AD10C7F7C4}"/>
    <cellStyle name="Normal 20 2 4" xfId="3604" xr:uid="{05361E93-E1B0-4452-8AD2-8068EBFF5D11}"/>
    <cellStyle name="Normal 20 2 4 2" xfId="11881" xr:uid="{A85FF957-C618-46B9-A23B-E38D222A0972}"/>
    <cellStyle name="Normal 20 2 4 2 2" xfId="28388" xr:uid="{B0802887-2693-4C66-813D-0C7FA0CC6130}"/>
    <cellStyle name="Normal 20 2 4 3" xfId="20351" xr:uid="{09A8566B-F909-42C4-BFC9-429CE5BB3907}"/>
    <cellStyle name="Normal 20 2 5" xfId="9832" xr:uid="{308EE21B-8267-4338-B85D-E3AEEC65330A}"/>
    <cellStyle name="Normal 20 2 5 2" xfId="26373" xr:uid="{64C1B2B9-ABBA-4FAA-8258-7F89A83D3DED}"/>
    <cellStyle name="Normal 20 2 6" xfId="18335" xr:uid="{93520EBB-A82D-4D34-A927-EE371CA6B8A9}"/>
    <cellStyle name="Normal 20 3" xfId="1038" xr:uid="{70779CC9-D52E-48AB-9B26-C6B8FF949ED9}"/>
    <cellStyle name="Normal 20 3 2" xfId="5139" xr:uid="{B4C28D48-C27E-4D53-BFAD-161AE0F34409}"/>
    <cellStyle name="Normal 20 3 2 2" xfId="13416" xr:uid="{574FBE81-D8D9-4A67-96EA-4A647FA9A2DD}"/>
    <cellStyle name="Normal 20 3 2 2 2" xfId="29896" xr:uid="{CDC6C7A5-DD64-4C10-9FCB-CEF609DE86AB}"/>
    <cellStyle name="Normal 20 3 2 3" xfId="21859" xr:uid="{6D99AA45-2C16-4BB1-B4D9-ADB594DF1B15}"/>
    <cellStyle name="Normal 20 3 3" xfId="7164" xr:uid="{61360CE2-DCDF-45C7-A54F-A8F1C624951E}"/>
    <cellStyle name="Normal 20 3 3 2" xfId="15441" xr:uid="{E87851CC-1914-4C45-A39D-C9344A9F135B}"/>
    <cellStyle name="Normal 20 3 3 2 2" xfId="31896" xr:uid="{1400900D-9FE0-433D-8F6B-3E870A659D76}"/>
    <cellStyle name="Normal 20 3 3 3" xfId="23859" xr:uid="{529982B9-9A5A-4689-822A-02E9454EE4C1}"/>
    <cellStyle name="Normal 20 3 4" xfId="3097" xr:uid="{7FC501CC-684E-496D-842D-7FB66CB05936}"/>
    <cellStyle name="Normal 20 3 4 2" xfId="11374" xr:uid="{D8C214F2-8ED9-43A3-93D4-122839321D38}"/>
    <cellStyle name="Normal 20 3 4 2 2" xfId="27884" xr:uid="{A592C6D2-BC5B-4A97-9FAD-3C34A623C6A9}"/>
    <cellStyle name="Normal 20 3 4 3" xfId="19847" xr:uid="{6D333857-06B3-4AE3-90F1-1E1AACDE6583}"/>
    <cellStyle name="Normal 20 3 5" xfId="9325" xr:uid="{6BBCCB1F-B3AC-4A63-A29A-DFCE80B112C6}"/>
    <cellStyle name="Normal 20 3 5 2" xfId="25869" xr:uid="{188879C0-9440-4DED-8189-879C653C7A30}"/>
    <cellStyle name="Normal 20 3 6" xfId="17828" xr:uid="{41553BC6-7114-495A-8DD3-AF55C5159A42}"/>
    <cellStyle name="Normal 20 4" xfId="2086" xr:uid="{609E793B-4789-4122-A6A5-76E73BB0F375}"/>
    <cellStyle name="Normal 20 4 2" xfId="6172" xr:uid="{F9FD2B54-5DAA-4F55-BF21-0CF0419B266E}"/>
    <cellStyle name="Normal 20 4 2 2" xfId="14449" xr:uid="{75152999-8B59-4353-93D0-DE3865F1117B}"/>
    <cellStyle name="Normal 20 4 2 2 2" xfId="30904" xr:uid="{33E0DD7D-257A-4630-80FD-CD7E2A5A44EB}"/>
    <cellStyle name="Normal 20 4 2 3" xfId="22867" xr:uid="{6074FA6C-4A7C-45DC-BE0A-022BB65A4B49}"/>
    <cellStyle name="Normal 20 4 3" xfId="8172" xr:uid="{981E64DD-DAEC-4BAA-AA43-3F719BD93740}"/>
    <cellStyle name="Normal 20 4 3 2" xfId="16449" xr:uid="{FE8F0B85-78A0-4C20-97E2-011EBD33B02C}"/>
    <cellStyle name="Normal 20 4 3 2 2" xfId="32904" xr:uid="{0ABCDCA3-AEC3-4DFA-B129-4070C0702F26}"/>
    <cellStyle name="Normal 20 4 3 3" xfId="24867" xr:uid="{C764E2FA-89F7-44CB-AE46-B3491C9494CB}"/>
    <cellStyle name="Normal 20 4 4" xfId="4139" xr:uid="{140A07CE-0A23-4E90-9179-98A319623673}"/>
    <cellStyle name="Normal 20 4 4 2" xfId="12416" xr:uid="{9FFC4E09-A18F-4B62-8669-0D3A6EC38E3B}"/>
    <cellStyle name="Normal 20 4 4 2 2" xfId="28901" xr:uid="{3E620669-93E4-4500-AE25-8037C12115C0}"/>
    <cellStyle name="Normal 20 4 4 3" xfId="20864" xr:uid="{75B17C2C-AFFE-4BDC-9DD4-636A9FF8F7AD}"/>
    <cellStyle name="Normal 20 4 5" xfId="10367" xr:uid="{E8508776-9CAD-40A6-A984-44ACB787F0DC}"/>
    <cellStyle name="Normal 20 4 5 2" xfId="26886" xr:uid="{50BFFFF9-8273-4A6D-9C82-F5DEB630B742}"/>
    <cellStyle name="Normal 20 4 6" xfId="18848" xr:uid="{E52B8F8C-2FAD-4D89-B3DD-D99373E04B81}"/>
    <cellStyle name="Normal 20 5" xfId="4638" xr:uid="{C3662A0D-4487-4C5A-AAF4-2BEAE4F3D06F}"/>
    <cellStyle name="Normal 20 5 2" xfId="12915" xr:uid="{007E3D89-6C02-433E-8225-51F785C60480}"/>
    <cellStyle name="Normal 20 5 2 2" xfId="29397" xr:uid="{1E194BF8-3EAF-4CF5-88BD-7517FEF9474E}"/>
    <cellStyle name="Normal 20 5 3" xfId="21360" xr:uid="{2B733012-8B6F-405C-8741-66569EF1320B}"/>
    <cellStyle name="Normal 20 6" xfId="6666" xr:uid="{7D9FDDAD-11C9-418B-B312-296D2CEFE1E0}"/>
    <cellStyle name="Normal 20 6 2" xfId="14943" xr:uid="{425D1DD1-C26B-4ED4-926A-B83A8327ABFA}"/>
    <cellStyle name="Normal 20 6 2 2" xfId="31398" xr:uid="{9DB20DF4-9FE0-41B7-9AE3-0DA0C53A84B4}"/>
    <cellStyle name="Normal 20 6 3" xfId="23361" xr:uid="{E5A2EAFB-94AE-4F04-B003-061E27962442}"/>
    <cellStyle name="Normal 20 7" xfId="2591" xr:uid="{330F0C49-5C4E-4A21-A9AC-483D3F2FBE93}"/>
    <cellStyle name="Normal 20 7 2" xfId="10868" xr:uid="{68A45F72-450D-48DB-B774-EFCE26F3AC94}"/>
    <cellStyle name="Normal 20 7 2 2" xfId="27382" xr:uid="{F20D3C77-9F8A-4AAB-9650-824E12C5D682}"/>
    <cellStyle name="Normal 20 7 3" xfId="19345" xr:uid="{2DB53202-F797-4A0B-8E5A-C0A3D0C14581}"/>
    <cellStyle name="Normal 20 8" xfId="8821" xr:uid="{CDF73187-9E85-4D5E-9E60-4C03C5BC9E35}"/>
    <cellStyle name="Normal 20 8 2" xfId="25367" xr:uid="{01BF6F34-46BD-4698-B649-843FB5E14F59}"/>
    <cellStyle name="Normal 20 9" xfId="17318" xr:uid="{D3D42E63-89ED-490B-9612-870D30D92A35}"/>
    <cellStyle name="Normal 21" xfId="420" xr:uid="{627C4AE8-7922-4251-8767-4AB093F6FAF0}"/>
    <cellStyle name="Normal 21 2" xfId="1493" xr:uid="{855E99A7-D2C8-4DAF-B982-995B403D960B}"/>
    <cellStyle name="Normal 21 2 2" xfId="5583" xr:uid="{709ACA9E-489B-4A21-8784-95966B47B802}"/>
    <cellStyle name="Normal 21 2 2 2" xfId="13860" xr:uid="{86D8110A-D8E6-4AB5-8AD0-7F637E48ACE2}"/>
    <cellStyle name="Normal 21 2 2 2 2" xfId="30339" xr:uid="{11FC9F75-5B87-4C23-B967-B29641C59CE2}"/>
    <cellStyle name="Normal 21 2 2 3" xfId="22302" xr:uid="{9FFA19FD-91BD-48A3-94BA-D99837C2785A}"/>
    <cellStyle name="Normal 21 2 3" xfId="7607" xr:uid="{2F470583-682A-4C93-9F50-69BD69AC74E5}"/>
    <cellStyle name="Normal 21 2 3 2" xfId="15884" xr:uid="{EE062BA8-43EF-4ADF-B1B4-C9E7044DB180}"/>
    <cellStyle name="Normal 21 2 3 2 2" xfId="32339" xr:uid="{9669C8F0-CFBE-4D63-8CE7-CED8665D2DCF}"/>
    <cellStyle name="Normal 21 2 3 3" xfId="24302" xr:uid="{35040759-44F7-4B1B-860C-5DA805CBB5B3}"/>
    <cellStyle name="Normal 21 2 4" xfId="3549" xr:uid="{796C3FBC-92D1-4A9C-90C4-BC8958A6D69D}"/>
    <cellStyle name="Normal 21 2 4 2" xfId="11826" xr:uid="{2F2DD937-F965-4584-953E-79FB4F67E2EE}"/>
    <cellStyle name="Normal 21 2 4 2 2" xfId="28335" xr:uid="{2BEF869A-C663-4137-A674-27C7EEFA2CB9}"/>
    <cellStyle name="Normal 21 2 4 3" xfId="20298" xr:uid="{D4A1C653-ADF1-435E-81E2-6EA207757B5A}"/>
    <cellStyle name="Normal 21 2 5" xfId="9777" xr:uid="{260D4453-0EF2-458A-A717-F2FB7A95EF7E}"/>
    <cellStyle name="Normal 21 2 5 2" xfId="26320" xr:uid="{FA10919E-8DBC-4FEA-9EAF-AEF883B326F3}"/>
    <cellStyle name="Normal 21 2 6" xfId="18281" xr:uid="{A7FEC82C-E2E5-4867-BA7C-A7B14567498C}"/>
    <cellStyle name="Normal 21 3" xfId="983" xr:uid="{CEF8B90F-B32A-41F7-958E-D04481C3CBFD}"/>
    <cellStyle name="Normal 21 3 2" xfId="5086" xr:uid="{72A0259A-C0D2-48A3-83EB-C7BA66BD55E8}"/>
    <cellStyle name="Normal 21 3 2 2" xfId="13363" xr:uid="{2F08A9AF-81A9-4D51-9833-958D78AECA9E}"/>
    <cellStyle name="Normal 21 3 2 2 2" xfId="29843" xr:uid="{C8B51B68-C94E-42C5-AFE2-AEDEDFFCCA1B}"/>
    <cellStyle name="Normal 21 3 2 3" xfId="21806" xr:uid="{E877E348-9ED6-4AE3-9307-EB3B99E389DC}"/>
    <cellStyle name="Normal 21 3 3" xfId="7111" xr:uid="{F4AB19D1-FDDF-41F0-A425-14C37A2527C9}"/>
    <cellStyle name="Normal 21 3 3 2" xfId="15388" xr:uid="{DF1BE6A1-97BE-47E3-9DBF-E4E7065ABE56}"/>
    <cellStyle name="Normal 21 3 3 2 2" xfId="31843" xr:uid="{42C6B063-E33B-4D44-A926-3DEB1762F93E}"/>
    <cellStyle name="Normal 21 3 3 3" xfId="23806" xr:uid="{8B46A7E5-550B-4EFB-9371-4FDDEC4E5903}"/>
    <cellStyle name="Normal 21 3 4" xfId="3043" xr:uid="{3F8C9E61-90E8-4804-ABFC-C8BCBFF79AD0}"/>
    <cellStyle name="Normal 21 3 4 2" xfId="11320" xr:uid="{21F78F41-FD2D-472E-8363-1FC414A3939E}"/>
    <cellStyle name="Normal 21 3 4 2 2" xfId="27831" xr:uid="{4F4DD818-4470-4F00-91FC-D82467637FD8}"/>
    <cellStyle name="Normal 21 3 4 3" xfId="19794" xr:uid="{B89E1E7F-C6BA-41B5-9EA7-D50CA8F9F891}"/>
    <cellStyle name="Normal 21 3 5" xfId="9272" xr:uid="{8F76477D-A0E5-43A4-AB16-80472B972A95}"/>
    <cellStyle name="Normal 21 3 5 2" xfId="25816" xr:uid="{37FB7057-B69F-4730-BA99-DFBF6BA03067}"/>
    <cellStyle name="Normal 21 3 6" xfId="17774" xr:uid="{A0575BF3-82F1-4E9B-B610-59A056E7B5F5}"/>
    <cellStyle name="Normal 21 4" xfId="2033" xr:uid="{C5A2D48F-C8D2-46C3-8EEE-AF2001582ED7}"/>
    <cellStyle name="Normal 21 4 2" xfId="6119" xr:uid="{48DF408D-98FB-4B96-B56C-A76FB4B5D9EB}"/>
    <cellStyle name="Normal 21 4 2 2" xfId="14396" xr:uid="{CA97FED1-BC35-427B-8C46-49C0CC83ACFC}"/>
    <cellStyle name="Normal 21 4 2 2 2" xfId="30851" xr:uid="{0463333C-432C-404F-90A1-4C409B81595B}"/>
    <cellStyle name="Normal 21 4 2 3" xfId="22814" xr:uid="{68CF8789-FBE8-469E-908B-A173C96A2F70}"/>
    <cellStyle name="Normal 21 4 3" xfId="8119" xr:uid="{C123F6E5-9716-41BC-ADA3-F462B97E35D3}"/>
    <cellStyle name="Normal 21 4 3 2" xfId="16396" xr:uid="{805B6D99-3BC5-49D0-8662-904FDD13867A}"/>
    <cellStyle name="Normal 21 4 3 2 2" xfId="32851" xr:uid="{6E4C0970-7600-4151-86A7-25C0552C5B8F}"/>
    <cellStyle name="Normal 21 4 3 3" xfId="24814" xr:uid="{C44A763C-14B3-4444-8787-0AC674A3CCF7}"/>
    <cellStyle name="Normal 21 4 4" xfId="4086" xr:uid="{29599CC3-A366-45EB-9F9F-807A1D4ADC0F}"/>
    <cellStyle name="Normal 21 4 4 2" xfId="12363" xr:uid="{1D1F363B-3351-4B04-8281-C941C3002AA5}"/>
    <cellStyle name="Normal 21 4 4 2 2" xfId="28848" xr:uid="{C7528705-E8EF-417B-8850-0D29E6949230}"/>
    <cellStyle name="Normal 21 4 4 3" xfId="20811" xr:uid="{13531463-BDFE-4C91-B5C6-3A3AD8B0CD7D}"/>
    <cellStyle name="Normal 21 4 5" xfId="10314" xr:uid="{49994D2F-9A3E-4817-8317-64FFEF4A7D99}"/>
    <cellStyle name="Normal 21 4 5 2" xfId="26833" xr:uid="{8FD67BC6-657B-46F1-A0E3-98A48A44D846}"/>
    <cellStyle name="Normal 21 4 6" xfId="18795" xr:uid="{AD165FE4-853F-4F34-99A9-6DF00D7B447B}"/>
    <cellStyle name="Normal 21 5" xfId="4583" xr:uid="{E5D002E0-D2C0-4BB1-B373-3995758DE2C8}"/>
    <cellStyle name="Normal 21 5 2" xfId="12860" xr:uid="{BCB90747-4FB8-48C5-B3B8-E271FB24D3C6}"/>
    <cellStyle name="Normal 21 5 2 2" xfId="29344" xr:uid="{81504487-0AFF-47DA-9707-A742C4269CC8}"/>
    <cellStyle name="Normal 21 5 3" xfId="21307" xr:uid="{0BD05EF9-DF62-4E94-94E0-05687F1E7D3E}"/>
    <cellStyle name="Normal 21 6" xfId="6613" xr:uid="{6ECD3806-FF72-4296-9F96-E65AE101D3E0}"/>
    <cellStyle name="Normal 21 6 2" xfId="14890" xr:uid="{B96D424A-28A0-43E0-ACEA-DDC9AB5C15CF}"/>
    <cellStyle name="Normal 21 6 2 2" xfId="31345" xr:uid="{E644DA7B-46D8-434F-8554-68F22934ACBA}"/>
    <cellStyle name="Normal 21 6 3" xfId="23308" xr:uid="{FC6D773A-9102-41B4-9036-8D34B145CC3F}"/>
    <cellStyle name="Normal 21 7" xfId="2536" xr:uid="{329A8E0E-053D-4BF2-90B6-B99CE3277FD1}"/>
    <cellStyle name="Normal 21 7 2" xfId="10813" xr:uid="{A657BD0C-0176-495A-ACF0-5FC0F3F0FC57}"/>
    <cellStyle name="Normal 21 7 2 2" xfId="27329" xr:uid="{8A794957-F37D-4954-A224-FAECA49E212F}"/>
    <cellStyle name="Normal 21 7 3" xfId="19292" xr:uid="{DCFCF7D7-AB7B-4C0F-8AE3-7A326AD9FF4E}"/>
    <cellStyle name="Normal 21 8" xfId="8766" xr:uid="{A12A9565-A115-4035-BA3E-E8D3C4EB52F8}"/>
    <cellStyle name="Normal 21 8 2" xfId="25314" xr:uid="{459C7E3F-56C7-4B4A-8EC0-DE8A289FB01C}"/>
    <cellStyle name="Normal 21 9" xfId="17264" xr:uid="{3BA5EAC7-EC86-4A2A-A7E7-8079528AF4FA}"/>
    <cellStyle name="Normal 22" xfId="506" xr:uid="{D7DBC6BB-0962-4A62-B32B-2C63F31D3C11}"/>
    <cellStyle name="Normal 22 2" xfId="1553" xr:uid="{42BB5FE4-6710-468A-B329-6F55CFC680D8}"/>
    <cellStyle name="Normal 22 2 2" xfId="5642" xr:uid="{6509D0F6-1C25-46EC-B4CB-16172CFD3C48}"/>
    <cellStyle name="Normal 22 2 2 2" xfId="13919" xr:uid="{0BC80889-97EA-4758-9CF1-E83DB3E3170F}"/>
    <cellStyle name="Normal 22 2 2 2 2" xfId="30396" xr:uid="{32B9ADC6-B7E0-4C0B-BDD8-3FDFA3FEAD7C}"/>
    <cellStyle name="Normal 22 2 2 3" xfId="22359" xr:uid="{98314F77-2C22-4342-8C4C-D58ABC14A3FA}"/>
    <cellStyle name="Normal 22 2 3" xfId="7664" xr:uid="{F28EECDB-41F1-406A-9C2B-48A396A14112}"/>
    <cellStyle name="Normal 22 2 3 2" xfId="15941" xr:uid="{6722A4EF-E20A-4DF7-AFEE-021405C4EA11}"/>
    <cellStyle name="Normal 22 2 3 2 2" xfId="32396" xr:uid="{8189D7AC-1E7B-4D66-A00F-CA823E68E36C}"/>
    <cellStyle name="Normal 22 2 3 3" xfId="24359" xr:uid="{262D9A01-DE85-49FF-A7D8-CAEBB018F959}"/>
    <cellStyle name="Normal 22 2 4" xfId="3608" xr:uid="{A172A728-1369-4963-8EC9-4718A56C4486}"/>
    <cellStyle name="Normal 22 2 4 2" xfId="11885" xr:uid="{C5E58540-8B8A-4CFF-9DEE-3E71F20C1674}"/>
    <cellStyle name="Normal 22 2 4 2 2" xfId="28392" xr:uid="{141215E3-92B9-4DBA-888C-8A71211B6E87}"/>
    <cellStyle name="Normal 22 2 4 3" xfId="20355" xr:uid="{5579B5D1-EE5B-4461-BF4B-7BCA87516E89}"/>
    <cellStyle name="Normal 22 2 5" xfId="9836" xr:uid="{18ED9600-8CBE-4B36-99C6-975F4576E9ED}"/>
    <cellStyle name="Normal 22 2 5 2" xfId="26377" xr:uid="{D5A1D323-54D8-47C3-A246-0C86D0DF9AF8}"/>
    <cellStyle name="Normal 22 2 6" xfId="18339" xr:uid="{1DB8A1FE-2299-4D62-AE91-E8C85193F4C8}"/>
    <cellStyle name="Normal 22 3" xfId="1042" xr:uid="{B7604361-4DE2-4CDC-93AA-03F453C5B27E}"/>
    <cellStyle name="Normal 22 3 2" xfId="5143" xr:uid="{1A469027-86D5-4644-AE96-9E3023470E8C}"/>
    <cellStyle name="Normal 22 3 2 2" xfId="13420" xr:uid="{FFC7CC44-AF53-483D-8C39-90385D58C9ED}"/>
    <cellStyle name="Normal 22 3 2 2 2" xfId="29900" xr:uid="{9ADAE7DE-23D0-4A93-B9A4-5AA1430B16D0}"/>
    <cellStyle name="Normal 22 3 2 3" xfId="21863" xr:uid="{0AAAEA5B-C1F1-4978-B83E-0AEF0B11BD52}"/>
    <cellStyle name="Normal 22 3 3" xfId="7168" xr:uid="{1FDF71DB-A930-4697-A8DF-85FE04EAD950}"/>
    <cellStyle name="Normal 22 3 3 2" xfId="15445" xr:uid="{CE1E71B1-AB76-4382-9FB9-C40A2B3CBDB6}"/>
    <cellStyle name="Normal 22 3 3 2 2" xfId="31900" xr:uid="{98D9B59C-E25D-470F-AD6A-0F7A5A126DD6}"/>
    <cellStyle name="Normal 22 3 3 3" xfId="23863" xr:uid="{9B6416D2-670A-4CF7-A3A8-B1E3B7CF649A}"/>
    <cellStyle name="Normal 22 3 4" xfId="3101" xr:uid="{E3B81243-0ADA-4081-8E0B-07A6D4E2A884}"/>
    <cellStyle name="Normal 22 3 4 2" xfId="11378" xr:uid="{74AA633E-654D-4982-AF98-912A3A5EEC6D}"/>
    <cellStyle name="Normal 22 3 4 2 2" xfId="27888" xr:uid="{01B659CC-F9A8-4F90-A46F-DFA69E90360C}"/>
    <cellStyle name="Normal 22 3 4 3" xfId="19851" xr:uid="{6A816722-9FB0-4F1C-BBE1-5D27BEFE3B0A}"/>
    <cellStyle name="Normal 22 3 5" xfId="9329" xr:uid="{7D345FE0-5D4D-4C62-BFE8-0BEF8851EA85}"/>
    <cellStyle name="Normal 22 3 5 2" xfId="25873" xr:uid="{481502A1-7AF3-4F26-8DE8-1F47612A9339}"/>
    <cellStyle name="Normal 22 3 6" xfId="17832" xr:uid="{24164489-261D-4C7E-82E3-155EC48E3B67}"/>
    <cellStyle name="Normal 22 4" xfId="2090" xr:uid="{D949FC78-F514-45AD-81D7-A5BAE457E737}"/>
    <cellStyle name="Normal 22 4 2" xfId="6176" xr:uid="{C840596A-88BC-4A88-961A-8B388A5149BB}"/>
    <cellStyle name="Normal 22 4 2 2" xfId="14453" xr:uid="{030CFF5F-5641-4EDF-A0FC-35A6BCE269E7}"/>
    <cellStyle name="Normal 22 4 2 2 2" xfId="30908" xr:uid="{E83FFE3C-37AA-4A66-94D0-AAA0754AA21B}"/>
    <cellStyle name="Normal 22 4 2 3" xfId="22871" xr:uid="{F0198302-07FA-4F53-8857-FBCE69C7CBE4}"/>
    <cellStyle name="Normal 22 4 3" xfId="8176" xr:uid="{04767383-80D4-4D8B-BB31-5481158E6CDF}"/>
    <cellStyle name="Normal 22 4 3 2" xfId="16453" xr:uid="{241E300B-6255-466C-AD0E-7BE47BE906D4}"/>
    <cellStyle name="Normal 22 4 3 2 2" xfId="32908" xr:uid="{32A5DA03-E392-4663-BB89-CCF23882CEA7}"/>
    <cellStyle name="Normal 22 4 3 3" xfId="24871" xr:uid="{9A5CF5F6-5391-490D-9219-83C06686C0E0}"/>
    <cellStyle name="Normal 22 4 4" xfId="4143" xr:uid="{A1D3CF51-E7A7-418D-8E26-A64ECF47F7CE}"/>
    <cellStyle name="Normal 22 4 4 2" xfId="12420" xr:uid="{7407C01D-A4AA-4F58-9EAA-1345A723DDB5}"/>
    <cellStyle name="Normal 22 4 4 2 2" xfId="28905" xr:uid="{F4BF71E8-B248-401A-87F8-6C6AC2A3A9F5}"/>
    <cellStyle name="Normal 22 4 4 3" xfId="20868" xr:uid="{C5DE8EE6-2835-46A7-9E7A-2EAD825C7C82}"/>
    <cellStyle name="Normal 22 4 5" xfId="10371" xr:uid="{4F435E67-BB65-4A44-B45F-A4AAAEFFB9D7}"/>
    <cellStyle name="Normal 22 4 5 2" xfId="26890" xr:uid="{1C9D0CC9-3C40-4C85-83D9-480BDD20725A}"/>
    <cellStyle name="Normal 22 4 6" xfId="18852" xr:uid="{8B048488-941E-486E-B432-1E26014B2402}"/>
    <cellStyle name="Normal 22 5" xfId="4642" xr:uid="{1601D6D6-BDE1-4B43-9579-5A7C164189A3}"/>
    <cellStyle name="Normal 22 5 2" xfId="12919" xr:uid="{35FDF0AB-DAAB-41F5-9BBB-4274E75831BF}"/>
    <cellStyle name="Normal 22 5 2 2" xfId="29401" xr:uid="{10179DD6-2305-48D6-AA39-72F811D63CF8}"/>
    <cellStyle name="Normal 22 5 3" xfId="21364" xr:uid="{6B10DBE1-3EFA-481D-B04C-493FE0F32BF4}"/>
    <cellStyle name="Normal 22 6" xfId="6670" xr:uid="{92AF57F1-8443-4BE3-988F-1088E0587FB3}"/>
    <cellStyle name="Normal 22 6 2" xfId="14947" xr:uid="{052853DE-31ED-40D0-88B9-F662C7160B0C}"/>
    <cellStyle name="Normal 22 6 2 2" xfId="31402" xr:uid="{3BF0AA4F-27B0-45A1-80FC-79ADBA881F74}"/>
    <cellStyle name="Normal 22 6 3" xfId="23365" xr:uid="{E40C3815-EDAF-4631-8002-DD3A7B77FB47}"/>
    <cellStyle name="Normal 22 7" xfId="2595" xr:uid="{76F951CD-821A-49CE-AEA4-EBCA4896AF53}"/>
    <cellStyle name="Normal 22 7 2" xfId="10872" xr:uid="{7331EE4E-89FE-4B84-BC72-11913C94D556}"/>
    <cellStyle name="Normal 22 7 2 2" xfId="27386" xr:uid="{36E95AF4-2945-4C0D-B5C5-15A5D6B6288A}"/>
    <cellStyle name="Normal 22 7 3" xfId="19349" xr:uid="{3B1CE491-2B5F-4DBF-A908-45043972BBD3}"/>
    <cellStyle name="Normal 22 8" xfId="8825" xr:uid="{42A0BB38-28CB-494B-B812-CA4743F51633}"/>
    <cellStyle name="Normal 22 8 2" xfId="25371" xr:uid="{C8CF5051-DE59-44B6-9B6A-BB3ACB1EA93C}"/>
    <cellStyle name="Normal 22 9" xfId="17322" xr:uid="{7B97AE39-2EE9-46EA-95AD-7C43144B2486}"/>
    <cellStyle name="Normal 23" xfId="509" xr:uid="{A70C4629-5121-410E-9A1A-9C92F6A38BBE}"/>
    <cellStyle name="Normal 23 2" xfId="1556" xr:uid="{4542196C-4F66-4082-8876-D3D546A0703C}"/>
    <cellStyle name="Normal 23 2 2" xfId="5645" xr:uid="{04F72BA4-D6BF-43E3-BBBA-E78BE10B3F19}"/>
    <cellStyle name="Normal 23 2 2 2" xfId="13922" xr:uid="{D9F3FF66-07AC-4A88-A20E-39A0C0646D78}"/>
    <cellStyle name="Normal 23 2 2 2 2" xfId="30399" xr:uid="{01FFDC65-FEEB-4BCF-9B7E-45A1065046F0}"/>
    <cellStyle name="Normal 23 2 2 3" xfId="22362" xr:uid="{2E0E3661-032C-41B1-8FBE-4AE0C5FE257C}"/>
    <cellStyle name="Normal 23 2 3" xfId="7667" xr:uid="{209F7D2D-9685-478F-888F-9920D6C77AAB}"/>
    <cellStyle name="Normal 23 2 3 2" xfId="15944" xr:uid="{502E0572-0580-4192-9E9B-E236A941BA1E}"/>
    <cellStyle name="Normal 23 2 3 2 2" xfId="32399" xr:uid="{25D7F755-30CC-4125-8EBF-2122D2D26CD1}"/>
    <cellStyle name="Normal 23 2 3 3" xfId="24362" xr:uid="{01F9EFEC-5343-41FF-8677-CD224A182DC6}"/>
    <cellStyle name="Normal 23 2 4" xfId="3611" xr:uid="{3FB5D0B1-A10F-47E8-9ABE-17BD652962FA}"/>
    <cellStyle name="Normal 23 2 4 2" xfId="11888" xr:uid="{512E81CE-850B-4024-A550-042AD6F718BA}"/>
    <cellStyle name="Normal 23 2 4 2 2" xfId="28395" xr:uid="{5017D09A-29F5-45AE-B0DB-AC6BCD652D0E}"/>
    <cellStyle name="Normal 23 2 4 3" xfId="20358" xr:uid="{28784F0F-AE1A-43C9-94B8-181E3E40415D}"/>
    <cellStyle name="Normal 23 2 5" xfId="9839" xr:uid="{8BF6FB02-60AF-41D0-8598-A57061B35DF6}"/>
    <cellStyle name="Normal 23 2 5 2" xfId="26380" xr:uid="{533E428C-AB76-471B-95DC-3045A0757F92}"/>
    <cellStyle name="Normal 23 2 6" xfId="18342" xr:uid="{BAEBBA35-204F-4DE5-9715-9079F7D1C41B}"/>
    <cellStyle name="Normal 23 3" xfId="1045" xr:uid="{9128C462-801C-4B27-ABA5-9086BF47DB25}"/>
    <cellStyle name="Normal 23 3 2" xfId="5146" xr:uid="{D64F9EF6-6990-4555-A33C-26F1934C7652}"/>
    <cellStyle name="Normal 23 3 2 2" xfId="13423" xr:uid="{088FC259-1664-400D-80BA-46D037F675F0}"/>
    <cellStyle name="Normal 23 3 2 2 2" xfId="29903" xr:uid="{1A8C904E-AF19-4526-8DAA-E8544647ACCF}"/>
    <cellStyle name="Normal 23 3 2 3" xfId="21866" xr:uid="{EB021F24-B78E-4E8F-802E-39914FB49396}"/>
    <cellStyle name="Normal 23 3 3" xfId="7171" xr:uid="{9250581B-FB1C-4C4B-ABDD-F7F3831E5BDA}"/>
    <cellStyle name="Normal 23 3 3 2" xfId="15448" xr:uid="{542C7202-F6CD-4219-9E36-A8060B88AA41}"/>
    <cellStyle name="Normal 23 3 3 2 2" xfId="31903" xr:uid="{87E29E25-ED76-40E8-811C-31A3D9127726}"/>
    <cellStyle name="Normal 23 3 3 3" xfId="23866" xr:uid="{11832E1B-4367-4608-A8BF-ECAC3139EDCD}"/>
    <cellStyle name="Normal 23 3 4" xfId="3104" xr:uid="{A9A5757A-7833-427F-A750-7BF3CFF32EC0}"/>
    <cellStyle name="Normal 23 3 4 2" xfId="11381" xr:uid="{8D96BFF2-2A81-41E8-B83B-EAB62018FB72}"/>
    <cellStyle name="Normal 23 3 4 2 2" xfId="27891" xr:uid="{B2779847-5EAA-40FF-90B7-E7C22DBA5712}"/>
    <cellStyle name="Normal 23 3 4 3" xfId="19854" xr:uid="{5CDA1C90-561C-4A98-AF7D-A188988A5ED8}"/>
    <cellStyle name="Normal 23 3 5" xfId="9332" xr:uid="{2741986E-B6C4-4CD7-A183-76265A1164CB}"/>
    <cellStyle name="Normal 23 3 5 2" xfId="25876" xr:uid="{BBFA400F-705A-437B-9B0F-8C4B1B473E4A}"/>
    <cellStyle name="Normal 23 3 6" xfId="17835" xr:uid="{AF2BB021-BC7F-4253-B564-E34AAF2FACCD}"/>
    <cellStyle name="Normal 23 4" xfId="2093" xr:uid="{60B8C088-AD33-4164-8784-31CBA90F5AB5}"/>
    <cellStyle name="Normal 23 4 2" xfId="6179" xr:uid="{80252C17-6F97-44F3-A4E3-2ACF6AB556CC}"/>
    <cellStyle name="Normal 23 4 2 2" xfId="14456" xr:uid="{9C64ED30-9D57-471F-A0AD-D54BEE82CD4F}"/>
    <cellStyle name="Normal 23 4 2 2 2" xfId="30911" xr:uid="{93A6868D-6361-4921-BE95-68A5DF4E3ECC}"/>
    <cellStyle name="Normal 23 4 2 3" xfId="22874" xr:uid="{DCDE1B8A-5336-4DE8-9955-71A341B5B578}"/>
    <cellStyle name="Normal 23 4 3" xfId="8179" xr:uid="{19885F08-7913-4420-8BC7-D15A2F2C3BBD}"/>
    <cellStyle name="Normal 23 4 3 2" xfId="16456" xr:uid="{492AA210-6808-48E7-A679-B464F039D833}"/>
    <cellStyle name="Normal 23 4 3 2 2" xfId="32911" xr:uid="{EEA33C0D-4EA5-4F5F-A345-5B04B904DE29}"/>
    <cellStyle name="Normal 23 4 3 3" xfId="24874" xr:uid="{8A2E09CA-419F-4B72-940A-F0979A8F2FC6}"/>
    <cellStyle name="Normal 23 4 4" xfId="4146" xr:uid="{4A54FA5A-9FA4-4217-B93B-DABFFF7E9C02}"/>
    <cellStyle name="Normal 23 4 4 2" xfId="12423" xr:uid="{1937D8DC-5858-4FC3-B8FF-3D356E44EE24}"/>
    <cellStyle name="Normal 23 4 4 2 2" xfId="28908" xr:uid="{8F731497-9020-4C39-BA5E-F87B1120C017}"/>
    <cellStyle name="Normal 23 4 4 3" xfId="20871" xr:uid="{6B05A819-BD3E-442A-B305-EB52E649A6DE}"/>
    <cellStyle name="Normal 23 4 5" xfId="10374" xr:uid="{3AC63C46-3094-4C56-A158-A2112B812E4F}"/>
    <cellStyle name="Normal 23 4 5 2" xfId="26893" xr:uid="{0222D890-0333-4929-8895-29CC12F8C6C5}"/>
    <cellStyle name="Normal 23 4 6" xfId="18855" xr:uid="{8B192184-3720-410E-AA8C-E9D08508B0C0}"/>
    <cellStyle name="Normal 23 5" xfId="4645" xr:uid="{4B863C1A-1706-43B3-9E28-02823407BCEB}"/>
    <cellStyle name="Normal 23 5 2" xfId="12922" xr:uid="{88A6AAAE-ACD8-4B99-AA8F-7805FFC482F7}"/>
    <cellStyle name="Normal 23 5 2 2" xfId="29404" xr:uid="{2FF608B0-73D8-4A4E-8931-70B58D2ECBE2}"/>
    <cellStyle name="Normal 23 5 3" xfId="21367" xr:uid="{C275D431-606D-4B90-AAAE-A1D21F38F66E}"/>
    <cellStyle name="Normal 23 6" xfId="6673" xr:uid="{6829EECE-7319-4FD3-A86E-62631DB690ED}"/>
    <cellStyle name="Normal 23 6 2" xfId="14950" xr:uid="{A957B00C-99CE-48AD-87AD-C2AC37D06A2E}"/>
    <cellStyle name="Normal 23 6 2 2" xfId="31405" xr:uid="{C65354BB-5E33-48A6-9898-5A34509E2F95}"/>
    <cellStyle name="Normal 23 6 3" xfId="23368" xr:uid="{B839BC2C-5DB6-456C-B189-6165C97B951B}"/>
    <cellStyle name="Normal 23 7" xfId="2598" xr:uid="{125E4EA2-B8BE-4C41-926D-108F0B1D6A8D}"/>
    <cellStyle name="Normal 23 7 2" xfId="10875" xr:uid="{52924DB8-EFE4-4461-94D2-6002AD8E8EAD}"/>
    <cellStyle name="Normal 23 7 2 2" xfId="27389" xr:uid="{DD1B0B6C-31F6-4741-933B-07FBB79D20C7}"/>
    <cellStyle name="Normal 23 7 3" xfId="19352" xr:uid="{18F5A75D-0B81-4C9C-8DB4-23F57C1291CE}"/>
    <cellStyle name="Normal 23 8" xfId="8828" xr:uid="{749B927A-ACCA-44A6-9FDD-7B1E5835FDDC}"/>
    <cellStyle name="Normal 23 8 2" xfId="25374" xr:uid="{C6A6910E-F437-4A6E-B4B5-F15F12E036C5}"/>
    <cellStyle name="Normal 23 9" xfId="17325" xr:uid="{15ED61DF-62D8-4C34-90F8-00B6BB354AB7}"/>
    <cellStyle name="Normal 24" xfId="126" xr:uid="{995EAE60-6FE0-412D-AA11-B163909E433E}"/>
    <cellStyle name="Normal 24 2" xfId="1221" xr:uid="{70422C73-51F7-45E1-AEF5-853ECA89557F}"/>
    <cellStyle name="Normal 24 2 2" xfId="5312" xr:uid="{BB7672CA-484F-4EC0-985A-29E4A9804F89}"/>
    <cellStyle name="Normal 24 2 2 2" xfId="13589" xr:uid="{6BF07890-0302-4D8A-9783-DFEBC91C7C29}"/>
    <cellStyle name="Normal 24 2 2 2 2" xfId="30069" xr:uid="{76403833-BB83-4F85-9F7C-5FD4BE3C2188}"/>
    <cellStyle name="Normal 24 2 2 3" xfId="22032" xr:uid="{A4265589-6EFB-433E-A151-EEF45D65EC3C}"/>
    <cellStyle name="Normal 24 2 3" xfId="7337" xr:uid="{BC77EDE5-0050-4B12-BB4B-42831AA2FBF8}"/>
    <cellStyle name="Normal 24 2 3 2" xfId="15614" xr:uid="{B26A7A07-E01B-4B68-832A-6A7D22331AA3}"/>
    <cellStyle name="Normal 24 2 3 2 2" xfId="32069" xr:uid="{3E1256A9-8A75-4A95-86D8-A2DBCFD2C53F}"/>
    <cellStyle name="Normal 24 2 3 3" xfId="24032" xr:uid="{27E069D5-A158-4990-B7AD-4D403BCBE2B5}"/>
    <cellStyle name="Normal 24 2 4" xfId="3277" xr:uid="{13D15ECC-FA61-4DD2-9F85-E6411BD0EABD}"/>
    <cellStyle name="Normal 24 2 4 2" xfId="11554" xr:uid="{3F4424B3-34CA-4CAC-9E7D-261EBCE73F14}"/>
    <cellStyle name="Normal 24 2 4 2 2" xfId="28064" xr:uid="{DA589D9F-4BF0-442C-B325-8DAA948253B1}"/>
    <cellStyle name="Normal 24 2 4 3" xfId="20027" xr:uid="{A707D3C9-0283-438A-B6B1-0FAFDDE7597A}"/>
    <cellStyle name="Normal 24 2 5" xfId="9505" xr:uid="{FAD1852B-9DD4-4C6F-8B98-A5ED3BAB0F2D}"/>
    <cellStyle name="Normal 24 2 5 2" xfId="26049" xr:uid="{3C411D33-F2AA-40AB-9627-844FAE351E99}"/>
    <cellStyle name="Normal 24 2 6" xfId="18010" xr:uid="{0987F1A2-FAC6-415A-BB40-57D0332E8E7F}"/>
    <cellStyle name="Normal 24 3" xfId="711" xr:uid="{8EB2895C-8FF3-45E3-B1F9-512B2DC21A36}"/>
    <cellStyle name="Normal 24 3 2" xfId="4816" xr:uid="{22E01FB7-FF19-43DF-9394-26B853A031EC}"/>
    <cellStyle name="Normal 24 3 2 2" xfId="13093" xr:uid="{0C2C27F0-E532-4056-98A3-F4EF04F2B1A7}"/>
    <cellStyle name="Normal 24 3 2 2 2" xfId="29573" xr:uid="{6C9939F3-4A9A-4E15-B203-E53B2CEE1C84}"/>
    <cellStyle name="Normal 24 3 2 3" xfId="21536" xr:uid="{03AF8639-0241-4BCD-8C37-294694CA5221}"/>
    <cellStyle name="Normal 24 3 3" xfId="6841" xr:uid="{D43C858A-328E-4822-8BB5-C4D65206EA89}"/>
    <cellStyle name="Normal 24 3 3 2" xfId="15118" xr:uid="{D81F01BC-633B-4CF6-A809-2388B5B64842}"/>
    <cellStyle name="Normal 24 3 3 2 2" xfId="31573" xr:uid="{EB02E343-DC73-4501-A44B-AD129508390D}"/>
    <cellStyle name="Normal 24 3 3 3" xfId="23536" xr:uid="{B0DE59D0-2E5E-4755-9BCF-F3A955123330}"/>
    <cellStyle name="Normal 24 3 4" xfId="2771" xr:uid="{ADF6DC44-C256-452D-9376-DEAC243236D9}"/>
    <cellStyle name="Normal 24 3 4 2" xfId="11048" xr:uid="{66890382-41B1-482F-84F3-8E89B5317CDA}"/>
    <cellStyle name="Normal 24 3 4 2 2" xfId="27559" xr:uid="{2D1D00DE-4621-4AD3-8DD1-B4CA87077269}"/>
    <cellStyle name="Normal 24 3 4 3" xfId="19522" xr:uid="{3CDF388C-7EF5-4D03-B681-DDF936C607A8}"/>
    <cellStyle name="Normal 24 3 5" xfId="9000" xr:uid="{6ED3C887-21F9-4848-AA7C-C23D9BA3F312}"/>
    <cellStyle name="Normal 24 3 5 2" xfId="25544" xr:uid="{99BAB957-E490-4987-B1A1-810E25AFA659}"/>
    <cellStyle name="Normal 24 3 6" xfId="17502" xr:uid="{04A36439-8F33-4DBD-98FB-3016079095AE}"/>
    <cellStyle name="Normal 24 4" xfId="1762" xr:uid="{20B80405-B120-4E18-82F9-760B219BB68B}"/>
    <cellStyle name="Normal 24 4 2" xfId="5849" xr:uid="{2BD2EB6E-B77F-490A-9D52-7EAB61D9836A}"/>
    <cellStyle name="Normal 24 4 2 2" xfId="14126" xr:uid="{6C57D4CF-4027-44C3-AD03-324CA07FD7BB}"/>
    <cellStyle name="Normal 24 4 2 2 2" xfId="30581" xr:uid="{CB82D0EE-ACC8-4719-8AE5-846D80DE0EB7}"/>
    <cellStyle name="Normal 24 4 2 3" xfId="22544" xr:uid="{9430CA9C-DA35-41E7-B991-A0D7A344402F}"/>
    <cellStyle name="Normal 24 4 3" xfId="7849" xr:uid="{BB3B83F9-8D39-452F-8C5C-B226D4AA0044}"/>
    <cellStyle name="Normal 24 4 3 2" xfId="16126" xr:uid="{BBAC214B-6515-4E9F-A4E3-3467773C1DC3}"/>
    <cellStyle name="Normal 24 4 3 2 2" xfId="32581" xr:uid="{ECD37102-8391-4B26-B8B0-96161607B77C}"/>
    <cellStyle name="Normal 24 4 3 3" xfId="24544" xr:uid="{D1239F3D-C07C-48DF-A27A-D72FB3F824B1}"/>
    <cellStyle name="Normal 24 4 4" xfId="3815" xr:uid="{441B68D0-8BCE-43FA-BCD6-33643A221911}"/>
    <cellStyle name="Normal 24 4 4 2" xfId="12092" xr:uid="{A19E9E3C-606B-41AE-A01F-6E4FFD4A8597}"/>
    <cellStyle name="Normal 24 4 4 2 2" xfId="28577" xr:uid="{45160084-4AD9-494F-9DBD-F101421AE748}"/>
    <cellStyle name="Normal 24 4 4 3" xfId="20540" xr:uid="{E40FEED5-63F0-41CF-BC22-36ED9D9FDB72}"/>
    <cellStyle name="Normal 24 4 5" xfId="10043" xr:uid="{B61B4AEF-4EB8-4608-9D37-C53532EDD44C}"/>
    <cellStyle name="Normal 24 4 5 2" xfId="26562" xr:uid="{F4B1C86D-E34F-4803-AE7E-3173B2C9F5FE}"/>
    <cellStyle name="Normal 24 4 6" xfId="18524" xr:uid="{CE297BDF-79C4-43E0-B741-23FB4E405A5F}"/>
    <cellStyle name="Normal 24 5" xfId="4312" xr:uid="{C4ED3EC5-87A0-4158-A77E-A0BBE658030F}"/>
    <cellStyle name="Normal 24 5 2" xfId="12589" xr:uid="{A3C35EA2-27E1-44DE-B8C9-58E9DFF2AE5D}"/>
    <cellStyle name="Normal 24 5 2 2" xfId="29074" xr:uid="{75D4AB9B-F163-4B9B-97A8-B9F649BEEC51}"/>
    <cellStyle name="Normal 24 5 3" xfId="21037" xr:uid="{E0E38A1A-A57E-4DFB-A5E4-7110D5FB4975}"/>
    <cellStyle name="Normal 24 6" xfId="6343" xr:uid="{71824CDF-F9EE-427C-A187-2024AD1E8B69}"/>
    <cellStyle name="Normal 24 6 2" xfId="14620" xr:uid="{5C15506D-C2B3-412D-A406-A7CD297278EB}"/>
    <cellStyle name="Normal 24 6 2 2" xfId="31075" xr:uid="{A2C5FFD9-F8D8-4C53-90B7-DF6B755077AD}"/>
    <cellStyle name="Normal 24 6 3" xfId="23038" xr:uid="{67CD2FAF-99AF-47DC-9CDD-0B2A0BBB5587}"/>
    <cellStyle name="Normal 24 7" xfId="2263" xr:uid="{015F36CA-4BEA-4F7D-82F2-95A396E484B1}"/>
    <cellStyle name="Normal 24 7 2" xfId="10540" xr:uid="{E557DE39-2C28-42F2-A299-BB473A754A86}"/>
    <cellStyle name="Normal 24 7 2 2" xfId="27058" xr:uid="{553262F1-FC04-484B-BA73-AB34B49DB613}"/>
    <cellStyle name="Normal 24 7 3" xfId="19021" xr:uid="{52CB22C0-B2E4-4B19-9776-5AE852CC046F}"/>
    <cellStyle name="Normal 24 8" xfId="8494" xr:uid="{96020050-3DB6-4F4B-9A1E-1F1DF29B5704}"/>
    <cellStyle name="Normal 24 8 2" xfId="25043" xr:uid="{D325335F-DF78-42A5-9859-0348E586A1B4}"/>
    <cellStyle name="Normal 24 9" xfId="16992" xr:uid="{EEC28361-BB5D-4CD0-8DEF-3F5487DA05CA}"/>
    <cellStyle name="Normal 25" xfId="135" xr:uid="{9B5DBD25-B16D-4D55-B234-E6B0B71B6612}"/>
    <cellStyle name="Normal 25 2" xfId="1229" xr:uid="{7C1783B3-CA1A-471E-AFE9-B5F3C94C0CB7}"/>
    <cellStyle name="Normal 25 2 2" xfId="5320" xr:uid="{4BE8D301-2290-49CE-B652-A5ABED80E620}"/>
    <cellStyle name="Normal 25 2 2 2" xfId="13597" xr:uid="{C5E7DA74-5EEE-4DC8-9BAA-51E2A89B745A}"/>
    <cellStyle name="Normal 25 2 2 2 2" xfId="30077" xr:uid="{2F148A79-FC33-47C2-92B7-467F8B01B240}"/>
    <cellStyle name="Normal 25 2 2 3" xfId="22040" xr:uid="{E4875821-37C9-4C6F-AE90-F48FEED4EC55}"/>
    <cellStyle name="Normal 25 2 3" xfId="7345" xr:uid="{7879DA0B-1079-4EB8-803A-34A2D092B61C}"/>
    <cellStyle name="Normal 25 2 3 2" xfId="15622" xr:uid="{353C29E7-2B79-43DF-860C-632D9F0305D8}"/>
    <cellStyle name="Normal 25 2 3 2 2" xfId="32077" xr:uid="{12682101-751D-443D-BA5B-4079A9A9A4C4}"/>
    <cellStyle name="Normal 25 2 3 3" xfId="24040" xr:uid="{5F0228EE-9DA8-44E8-890F-D6612A9AB6FA}"/>
    <cellStyle name="Normal 25 2 4" xfId="3285" xr:uid="{26149C84-717C-4DA1-9B81-B6F02109905B}"/>
    <cellStyle name="Normal 25 2 4 2" xfId="11562" xr:uid="{F4E2AD8E-4C21-4B90-B99C-4D23DA9E44DA}"/>
    <cellStyle name="Normal 25 2 4 2 2" xfId="28072" xr:uid="{7BADFBE9-37E5-4DD5-83DD-00F59A89C9E0}"/>
    <cellStyle name="Normal 25 2 4 3" xfId="20035" xr:uid="{A893AE49-F238-4EAF-BC5D-344DD5B484E5}"/>
    <cellStyle name="Normal 25 2 5" xfId="9513" xr:uid="{4EC82B2F-85AE-41E8-BDC3-3D4EBFC953D2}"/>
    <cellStyle name="Normal 25 2 5 2" xfId="26057" xr:uid="{F765C4FA-F2B4-4BF1-B364-32C56E3B410B}"/>
    <cellStyle name="Normal 25 2 6" xfId="18018" xr:uid="{45F62A15-1AA8-4A3B-99BF-9A6077525FD0}"/>
    <cellStyle name="Normal 25 3" xfId="720" xr:uid="{3877A6D4-1442-40D1-9F09-D5009F0B5F95}"/>
    <cellStyle name="Normal 25 3 2" xfId="4824" xr:uid="{148B6F58-E697-44C3-A73F-40F3AA0A3000}"/>
    <cellStyle name="Normal 25 3 2 2" xfId="13101" xr:uid="{F91B2952-9EC4-451A-84CD-4BF699742D6A}"/>
    <cellStyle name="Normal 25 3 2 2 2" xfId="29581" xr:uid="{BF88B571-35D3-4EBF-B78F-CD4C14C8E170}"/>
    <cellStyle name="Normal 25 3 2 3" xfId="21544" xr:uid="{30322A75-78E7-4427-8D04-16A0F7D49413}"/>
    <cellStyle name="Normal 25 3 3" xfId="6849" xr:uid="{9BCBA4C8-17D1-4240-BE02-0BFDE3884A4B}"/>
    <cellStyle name="Normal 25 3 3 2" xfId="15126" xr:uid="{78ED54E9-0CA8-41E9-96C4-9560C825AEA8}"/>
    <cellStyle name="Normal 25 3 3 2 2" xfId="31581" xr:uid="{562FED86-D8B3-4667-847A-50F426EEA257}"/>
    <cellStyle name="Normal 25 3 3 3" xfId="23544" xr:uid="{33E8C5FA-396B-48F3-B19A-1DE81EAF1E3F}"/>
    <cellStyle name="Normal 25 3 4" xfId="2780" xr:uid="{FECD767F-C273-4538-BFDC-2C8F53E7A403}"/>
    <cellStyle name="Normal 25 3 4 2" xfId="11057" xr:uid="{49AA8B80-7EA4-498E-8575-7A09A1296E50}"/>
    <cellStyle name="Normal 25 3 4 2 2" xfId="27568" xr:uid="{EE2191EE-3AD7-4C07-9F3D-3FECC8E23209}"/>
    <cellStyle name="Normal 25 3 4 3" xfId="19531" xr:uid="{126D5511-D2C3-4A32-B16B-0FB149707537}"/>
    <cellStyle name="Normal 25 3 5" xfId="9009" xr:uid="{70DCBEA2-15BE-4CF7-940A-C4790CB38267}"/>
    <cellStyle name="Normal 25 3 5 2" xfId="25553" xr:uid="{33489680-6E14-40B3-ACBC-67A1CFB56778}"/>
    <cellStyle name="Normal 25 3 6" xfId="17511" xr:uid="{67BBACA9-CD50-48B3-9231-2E3D42155861}"/>
    <cellStyle name="Normal 25 4" xfId="1770" xr:uid="{C8F010F2-AE27-47E5-A723-66B45D8EE181}"/>
    <cellStyle name="Normal 25 4 2" xfId="5857" xr:uid="{80D159FB-365F-4706-B075-C6133470F49C}"/>
    <cellStyle name="Normal 25 4 2 2" xfId="14134" xr:uid="{5D94E88D-E678-47BB-A786-D70030522C8A}"/>
    <cellStyle name="Normal 25 4 2 2 2" xfId="30589" xr:uid="{57633BDB-169D-4E4D-B5D5-DADFDBCD5C79}"/>
    <cellStyle name="Normal 25 4 2 3" xfId="22552" xr:uid="{320D186B-F082-4695-A3D8-770447A7D636}"/>
    <cellStyle name="Normal 25 4 3" xfId="7857" xr:uid="{77A2AD2C-514D-414F-8ED9-11CB2DEB4BBC}"/>
    <cellStyle name="Normal 25 4 3 2" xfId="16134" xr:uid="{612248E1-5CEF-45B9-B952-F6205F73D654}"/>
    <cellStyle name="Normal 25 4 3 2 2" xfId="32589" xr:uid="{52E06E1A-FAE2-4D3D-9024-DB8439D22FEC}"/>
    <cellStyle name="Normal 25 4 3 3" xfId="24552" xr:uid="{7F6D2F59-5784-4D56-BD25-E52E8030969E}"/>
    <cellStyle name="Normal 25 4 4" xfId="3823" xr:uid="{D10E0980-4726-420D-82B6-5E0050C4F82E}"/>
    <cellStyle name="Normal 25 4 4 2" xfId="12100" xr:uid="{AE740B11-C28C-4F7D-B00D-974B1DF1E3FB}"/>
    <cellStyle name="Normal 25 4 4 2 2" xfId="28585" xr:uid="{B725D8C2-8E7C-412A-B4BF-40B1C8B29DA1}"/>
    <cellStyle name="Normal 25 4 4 3" xfId="20548" xr:uid="{ADC791E5-FD5B-4F65-B00E-6E2F979E7B73}"/>
    <cellStyle name="Normal 25 4 5" xfId="10051" xr:uid="{36BA583C-1614-42BE-8C37-6F56A7A109FC}"/>
    <cellStyle name="Normal 25 4 5 2" xfId="26570" xr:uid="{0BB17EB2-EBE6-48C3-B522-771CBE6F9B4A}"/>
    <cellStyle name="Normal 25 4 6" xfId="18532" xr:uid="{941A221D-4F8B-4ABC-8EAC-F26AE4B96CCF}"/>
    <cellStyle name="Normal 25 5" xfId="4320" xr:uid="{B289438C-5865-4330-A437-5386552FF5A4}"/>
    <cellStyle name="Normal 25 5 2" xfId="12597" xr:uid="{12D50E78-8014-497D-9A12-9AB1DF2CB392}"/>
    <cellStyle name="Normal 25 5 2 2" xfId="29082" xr:uid="{5C59112A-7BD4-4453-8189-1A436180F0AB}"/>
    <cellStyle name="Normal 25 5 3" xfId="21045" xr:uid="{9021903B-7B59-44F7-BFB4-801DC1235399}"/>
    <cellStyle name="Normal 25 6" xfId="6351" xr:uid="{C3F51337-16C1-464D-AA1C-94F2E34D2769}"/>
    <cellStyle name="Normal 25 6 2" xfId="14628" xr:uid="{D4960FF9-9040-48B6-8098-282D57E05158}"/>
    <cellStyle name="Normal 25 6 2 2" xfId="31083" xr:uid="{0843FA38-810C-485E-8AAE-885311B66F92}"/>
    <cellStyle name="Normal 25 6 3" xfId="23046" xr:uid="{297C1E80-FD00-4E0C-8E6C-EECBEBA1BF0A}"/>
    <cellStyle name="Normal 25 7" xfId="2271" xr:uid="{6A150D70-74C9-4522-AED0-306A40962B1C}"/>
    <cellStyle name="Normal 25 7 2" xfId="10548" xr:uid="{73D7224D-BF03-427F-8C43-CC5E7C4ED22D}"/>
    <cellStyle name="Normal 25 7 2 2" xfId="27066" xr:uid="{02066823-87CA-4F36-BA63-25D55906A457}"/>
    <cellStyle name="Normal 25 7 3" xfId="19029" xr:uid="{771CEA18-D6FF-446D-9307-2E3492DBB092}"/>
    <cellStyle name="Normal 25 8" xfId="8502" xr:uid="{4AA16412-210A-42E6-9ADB-36EDC03FE031}"/>
    <cellStyle name="Normal 25 8 2" xfId="25051" xr:uid="{1E940C12-F9C3-4205-9207-1DE8CD8CB58F}"/>
    <cellStyle name="Normal 25 9" xfId="17001" xr:uid="{F65D0813-19A1-46CE-918D-973950A1B56D}"/>
    <cellStyle name="Normal 26" xfId="140" xr:uid="{8EE8BCFC-45D4-4218-8232-82E3E287E360}"/>
    <cellStyle name="Normal 26 2" xfId="1234" xr:uid="{E29C445D-E9BE-4A2A-9DB4-5C71B39A61DF}"/>
    <cellStyle name="Normal 26 2 2" xfId="5325" xr:uid="{DEA29B28-20EA-4006-B10A-3A2B27C41765}"/>
    <cellStyle name="Normal 26 2 2 2" xfId="13602" xr:uid="{B6BFCBFB-A220-441F-B6A4-96529CEF537F}"/>
    <cellStyle name="Normal 26 2 2 2 2" xfId="30082" xr:uid="{1FB1F459-D1B5-4240-B22E-CAB29E466F42}"/>
    <cellStyle name="Normal 26 2 2 3" xfId="22045" xr:uid="{5030825C-5A2C-444C-8B0D-AD9BF10B04E1}"/>
    <cellStyle name="Normal 26 2 3" xfId="7350" xr:uid="{BD216EE2-D0A2-427D-A936-BB5F466CDD4E}"/>
    <cellStyle name="Normal 26 2 3 2" xfId="15627" xr:uid="{493E8831-A790-49CF-8387-77A289EC6DDE}"/>
    <cellStyle name="Normal 26 2 3 2 2" xfId="32082" xr:uid="{A54A7E66-2ECE-43C4-8F50-BF2218B5CC70}"/>
    <cellStyle name="Normal 26 2 3 3" xfId="24045" xr:uid="{9FEAA6EF-9D86-4EA9-B909-F5C316F2B845}"/>
    <cellStyle name="Normal 26 2 4" xfId="3290" xr:uid="{156ADD2C-5E3D-4D3C-A8BA-0B0A903C0AD0}"/>
    <cellStyle name="Normal 26 2 4 2" xfId="11567" xr:uid="{F174B02F-62A7-4C77-951F-7536D328D8B4}"/>
    <cellStyle name="Normal 26 2 4 2 2" xfId="28077" xr:uid="{A49BB91E-C3A4-426B-B3BF-FA15B1BB8A24}"/>
    <cellStyle name="Normal 26 2 4 3" xfId="20040" xr:uid="{6E47E218-16BD-4704-B2ED-CC1028155877}"/>
    <cellStyle name="Normal 26 2 5" xfId="9518" xr:uid="{1C21365C-213B-4E82-84FB-FFDD79C8145C}"/>
    <cellStyle name="Normal 26 2 5 2" xfId="26062" xr:uid="{399555E6-068F-4F60-B36F-48FC3E06F348}"/>
    <cellStyle name="Normal 26 2 6" xfId="18023" xr:uid="{AACE4FA9-535A-4A17-91DF-699F7CED9D7B}"/>
    <cellStyle name="Normal 26 3" xfId="725" xr:uid="{3A429EE0-64A3-42C7-908A-41AA01924D2C}"/>
    <cellStyle name="Normal 26 3 2" xfId="4829" xr:uid="{1ED86042-41CE-440C-B8BA-0915242A9137}"/>
    <cellStyle name="Normal 26 3 2 2" xfId="13106" xr:uid="{955C9D8A-6855-45A2-A553-DF03B3170948}"/>
    <cellStyle name="Normal 26 3 2 2 2" xfId="29586" xr:uid="{16E46FCA-C623-4110-A874-E4312772BF30}"/>
    <cellStyle name="Normal 26 3 2 3" xfId="21549" xr:uid="{C8A8DCFC-B82C-4BF4-9658-22272E5E209C}"/>
    <cellStyle name="Normal 26 3 3" xfId="6854" xr:uid="{1399A97F-50E7-4326-9CD7-8699E2F03AEA}"/>
    <cellStyle name="Normal 26 3 3 2" xfId="15131" xr:uid="{F7105DA3-A26B-4BB0-B386-C4657A3A9AC5}"/>
    <cellStyle name="Normal 26 3 3 2 2" xfId="31586" xr:uid="{039BA60F-FD17-4E97-94A9-624458CA8E26}"/>
    <cellStyle name="Normal 26 3 3 3" xfId="23549" xr:uid="{2E1D0786-71D5-4DC3-969F-56381BFA9202}"/>
    <cellStyle name="Normal 26 3 4" xfId="2785" xr:uid="{133FCB9D-D07C-431D-80D7-1E9405E0322D}"/>
    <cellStyle name="Normal 26 3 4 2" xfId="11062" xr:uid="{08FFEF62-805D-4C87-B18C-C177DB3EC8ED}"/>
    <cellStyle name="Normal 26 3 4 2 2" xfId="27573" xr:uid="{70D40D98-437D-4E63-8462-7C8D780F021F}"/>
    <cellStyle name="Normal 26 3 4 3" xfId="19536" xr:uid="{02DCD047-EA0B-4E39-86CF-35DB56AA0D11}"/>
    <cellStyle name="Normal 26 3 5" xfId="9014" xr:uid="{10CBB0E8-2017-4648-9FB7-5AC0958A5B7C}"/>
    <cellStyle name="Normal 26 3 5 2" xfId="25558" xr:uid="{1CDC25FF-3FB6-463F-BDC8-260BC89279EA}"/>
    <cellStyle name="Normal 26 3 6" xfId="17516" xr:uid="{1A2016B1-494E-427B-AE99-B657BC7E512C}"/>
    <cellStyle name="Normal 26 4" xfId="1775" xr:uid="{C9EB10D5-1293-4108-90EA-1E1616FD7E94}"/>
    <cellStyle name="Normal 26 4 2" xfId="5862" xr:uid="{DD595DF6-B217-445E-B480-9272E72FBCAE}"/>
    <cellStyle name="Normal 26 4 2 2" xfId="14139" xr:uid="{FAC1598B-0B54-4FAB-92BD-B6C63F7DDE78}"/>
    <cellStyle name="Normal 26 4 2 2 2" xfId="30594" xr:uid="{051614E3-31F7-4B41-8A74-DE4D8C337BCE}"/>
    <cellStyle name="Normal 26 4 2 3" xfId="22557" xr:uid="{7A91CCF4-F916-4AA1-8FFD-883FB7C12418}"/>
    <cellStyle name="Normal 26 4 3" xfId="7862" xr:uid="{402293F6-DF30-43ED-81E0-23A7B421DC36}"/>
    <cellStyle name="Normal 26 4 3 2" xfId="16139" xr:uid="{214AAD9F-F199-4EAB-B1D3-E80CA085922C}"/>
    <cellStyle name="Normal 26 4 3 2 2" xfId="32594" xr:uid="{BAFB1DB8-03B5-49F0-B109-E8B65CAD832A}"/>
    <cellStyle name="Normal 26 4 3 3" xfId="24557" xr:uid="{21654465-B36D-498B-B7CA-69AD982325E4}"/>
    <cellStyle name="Normal 26 4 4" xfId="3828" xr:uid="{80382C50-706C-4868-A5A3-29B324DCD026}"/>
    <cellStyle name="Normal 26 4 4 2" xfId="12105" xr:uid="{63E8A4FC-C63F-4FD5-B0FC-7D06B1D1062C}"/>
    <cellStyle name="Normal 26 4 4 2 2" xfId="28590" xr:uid="{5DF97F37-8B17-443A-B113-2946448852B7}"/>
    <cellStyle name="Normal 26 4 4 3" xfId="20553" xr:uid="{EFCC453B-ABF1-4479-AE6A-9042C74C45DF}"/>
    <cellStyle name="Normal 26 4 5" xfId="10056" xr:uid="{976922CA-8ACB-4E85-A65F-68BBB445FBF6}"/>
    <cellStyle name="Normal 26 4 5 2" xfId="26575" xr:uid="{910C6452-ECE3-47D5-95A1-26EBF95FC42D}"/>
    <cellStyle name="Normal 26 4 6" xfId="18537" xr:uid="{7825F8D6-9324-4D8A-8E5C-81B8BB3162D1}"/>
    <cellStyle name="Normal 26 5" xfId="4325" xr:uid="{3A6FDFC5-D9FF-4AF4-80F4-5E87525916E4}"/>
    <cellStyle name="Normal 26 5 2" xfId="12602" xr:uid="{8AFEC29E-4C40-46D5-A649-39EE3FBFE4CB}"/>
    <cellStyle name="Normal 26 5 2 2" xfId="29087" xr:uid="{5CD6942E-7D7A-4779-BB7A-1CFE00457A74}"/>
    <cellStyle name="Normal 26 5 3" xfId="21050" xr:uid="{3E3059A0-0CDC-4C45-810C-CDFDE2A19685}"/>
    <cellStyle name="Normal 26 6" xfId="6356" xr:uid="{C35B66D7-935A-4271-9DAA-1BAFB46404CE}"/>
    <cellStyle name="Normal 26 6 2" xfId="14633" xr:uid="{CFA4F3B0-BF28-48F7-BCF4-576368945EC0}"/>
    <cellStyle name="Normal 26 6 2 2" xfId="31088" xr:uid="{BE3C49B7-192C-46B8-994B-6FDEA92FC8F3}"/>
    <cellStyle name="Normal 26 6 3" xfId="23051" xr:uid="{8A4BCF77-BA43-4156-AFD3-35F8C7A6A40E}"/>
    <cellStyle name="Normal 26 7" xfId="2276" xr:uid="{273AE330-C798-41CF-A6AC-FC917B2C6E41}"/>
    <cellStyle name="Normal 26 7 2" xfId="10553" xr:uid="{BC568254-A586-4C00-848D-805193DB9A8B}"/>
    <cellStyle name="Normal 26 7 2 2" xfId="27071" xr:uid="{2B6F0276-3328-45E7-9E83-18F1247922F0}"/>
    <cellStyle name="Normal 26 7 3" xfId="19034" xr:uid="{D64407C0-CC51-48DC-8413-D05F55E0820C}"/>
    <cellStyle name="Normal 26 8" xfId="8507" xr:uid="{04742734-ED00-4CD0-BF90-5D02F354CB77}"/>
    <cellStyle name="Normal 26 8 2" xfId="25056" xr:uid="{63620204-5374-4D5A-8D14-F36008E11FA3}"/>
    <cellStyle name="Normal 26 9" xfId="17006" xr:uid="{01FABCF8-391C-46E4-837E-C1D3274E2C51}"/>
    <cellStyle name="Normal 27" xfId="143" xr:uid="{7ACCB20D-31F0-4629-B08C-C549723DD594}"/>
    <cellStyle name="Normal 27 2" xfId="1237" xr:uid="{D0A5921D-4AEF-47EA-88FA-5CE6707A03AA}"/>
    <cellStyle name="Normal 27 2 2" xfId="5328" xr:uid="{39016BD5-80FB-4D7A-9E96-6FA214AE6FDF}"/>
    <cellStyle name="Normal 27 2 2 2" xfId="13605" xr:uid="{16C8D295-3B45-4E12-9ACF-901CB77654A0}"/>
    <cellStyle name="Normal 27 2 2 2 2" xfId="30085" xr:uid="{A3891377-6DD0-4276-BF78-C494A6698277}"/>
    <cellStyle name="Normal 27 2 2 3" xfId="22048" xr:uid="{2718C985-6398-4560-920D-61237861A97C}"/>
    <cellStyle name="Normal 27 2 3" xfId="7353" xr:uid="{CFE50F2D-B9A5-48C6-8661-A66D233AA98F}"/>
    <cellStyle name="Normal 27 2 3 2" xfId="15630" xr:uid="{70BD5479-DD48-409B-9FCF-582C4622E0C5}"/>
    <cellStyle name="Normal 27 2 3 2 2" xfId="32085" xr:uid="{8A97DB5A-012E-4E8D-8B0C-30B44F28BFAB}"/>
    <cellStyle name="Normal 27 2 3 3" xfId="24048" xr:uid="{14B531DC-8491-43D7-BC00-D0CBCCEF654C}"/>
    <cellStyle name="Normal 27 2 4" xfId="3293" xr:uid="{472B5368-0AA2-4CE0-AF5E-0447E3B18FDC}"/>
    <cellStyle name="Normal 27 2 4 2" xfId="11570" xr:uid="{5C8EB797-C1B7-4737-8BDB-B09EEBCB8B07}"/>
    <cellStyle name="Normal 27 2 4 2 2" xfId="28080" xr:uid="{754CFB27-2950-422B-8D66-D72EFCC6109B}"/>
    <cellStyle name="Normal 27 2 4 3" xfId="20043" xr:uid="{7B54FAE4-61A3-4B5D-8843-4F8796D1F331}"/>
    <cellStyle name="Normal 27 2 5" xfId="9521" xr:uid="{336E291E-7063-4344-89AC-BC255A935AE3}"/>
    <cellStyle name="Normal 27 2 5 2" xfId="26065" xr:uid="{AA9E4715-2C87-4CF8-B9DA-0CC7C2CD9C66}"/>
    <cellStyle name="Normal 27 2 6" xfId="18026" xr:uid="{714FC552-480E-46DD-B39C-2657A2281F2D}"/>
    <cellStyle name="Normal 27 3" xfId="728" xr:uid="{2D731CA7-62A1-485F-AB26-C16FC627BF93}"/>
    <cellStyle name="Normal 27 3 2" xfId="4832" xr:uid="{B4348D82-A06F-453A-8AFC-DDF4891EF1B2}"/>
    <cellStyle name="Normal 27 3 2 2" xfId="13109" xr:uid="{945D953E-E1AF-48AF-BC02-E7657C2E8184}"/>
    <cellStyle name="Normal 27 3 2 2 2" xfId="29589" xr:uid="{B5FE0004-8373-43CE-A356-979F7A445DC0}"/>
    <cellStyle name="Normal 27 3 2 3" xfId="21552" xr:uid="{F6A44724-3D74-4930-9CD7-AE04CB417A22}"/>
    <cellStyle name="Normal 27 3 3" xfId="6857" xr:uid="{4D958BC0-55CB-4688-B77B-1D7EFDE0B069}"/>
    <cellStyle name="Normal 27 3 3 2" xfId="15134" xr:uid="{3833138B-4483-49A8-BECC-B00FC37AFA25}"/>
    <cellStyle name="Normal 27 3 3 2 2" xfId="31589" xr:uid="{1E1EC157-BB33-4908-87FC-3E6776E4BB00}"/>
    <cellStyle name="Normal 27 3 3 3" xfId="23552" xr:uid="{FB2B25F1-0DC6-4DB2-8B1E-9A8AA8923D83}"/>
    <cellStyle name="Normal 27 3 4" xfId="2788" xr:uid="{51768198-140F-48AB-89B2-B4DA0A729DB4}"/>
    <cellStyle name="Normal 27 3 4 2" xfId="11065" xr:uid="{77E722F6-8C45-4621-A5A6-9DD40712F2A8}"/>
    <cellStyle name="Normal 27 3 4 2 2" xfId="27576" xr:uid="{759A0B37-560A-4CF3-AEFB-BC2F1E89427F}"/>
    <cellStyle name="Normal 27 3 4 3" xfId="19539" xr:uid="{AD060790-5683-4DF4-A26E-2EEE0DA1A605}"/>
    <cellStyle name="Normal 27 3 5" xfId="9017" xr:uid="{66A390E0-79D3-4410-9EC5-1AE27B4FBA53}"/>
    <cellStyle name="Normal 27 3 5 2" xfId="25561" xr:uid="{6F3379FE-71C2-4D07-99F7-4BFBA5E1AE38}"/>
    <cellStyle name="Normal 27 3 6" xfId="17519" xr:uid="{184464D7-D277-4C87-ACF5-FF4C122592A5}"/>
    <cellStyle name="Normal 27 4" xfId="1778" xr:uid="{44C5E131-ED18-4277-85C2-7C647540F757}"/>
    <cellStyle name="Normal 27 4 2" xfId="5865" xr:uid="{7B0BD73A-1EBD-410E-AB52-51BBFDB4FFA6}"/>
    <cellStyle name="Normal 27 4 2 2" xfId="14142" xr:uid="{726B4351-42C9-4DA4-BC2D-A83DF8BCCE91}"/>
    <cellStyle name="Normal 27 4 2 2 2" xfId="30597" xr:uid="{2E3E21AD-47BC-48CC-854D-3AF77113E441}"/>
    <cellStyle name="Normal 27 4 2 3" xfId="22560" xr:uid="{7C89E93F-E3AC-48CB-BB53-558F3E98ACC7}"/>
    <cellStyle name="Normal 27 4 3" xfId="7865" xr:uid="{146A845F-4C60-4D45-BA92-29354420411B}"/>
    <cellStyle name="Normal 27 4 3 2" xfId="16142" xr:uid="{3BA60C94-8CE5-4F3E-9A53-2279245B909F}"/>
    <cellStyle name="Normal 27 4 3 2 2" xfId="32597" xr:uid="{34C1EF94-A1FF-408E-8923-99BBEE84B647}"/>
    <cellStyle name="Normal 27 4 3 3" xfId="24560" xr:uid="{6154C805-F51E-49AD-8AF6-AE6781DF32DA}"/>
    <cellStyle name="Normal 27 4 4" xfId="3831" xr:uid="{8DF4371F-37D7-465C-8B70-1329A4FD9805}"/>
    <cellStyle name="Normal 27 4 4 2" xfId="12108" xr:uid="{88CBC0E9-5CB9-4AA8-B352-5F8D88D7C089}"/>
    <cellStyle name="Normal 27 4 4 2 2" xfId="28593" xr:uid="{3205B408-8B5C-45EA-B3BD-116F6019F9DB}"/>
    <cellStyle name="Normal 27 4 4 3" xfId="20556" xr:uid="{0439A062-0EC0-4B4B-B24E-6FBD04D9868E}"/>
    <cellStyle name="Normal 27 4 5" xfId="10059" xr:uid="{3E49954C-83B3-4E03-841E-2444371FD3ED}"/>
    <cellStyle name="Normal 27 4 5 2" xfId="26578" xr:uid="{A3952EA2-C65E-408A-B56C-AE7A017D7887}"/>
    <cellStyle name="Normal 27 4 6" xfId="18540" xr:uid="{C8BB6757-C69A-4476-B696-B9E78C672BED}"/>
    <cellStyle name="Normal 27 5" xfId="4328" xr:uid="{CF36C615-5458-44A9-A078-82DD2DB90A15}"/>
    <cellStyle name="Normal 27 5 2" xfId="12605" xr:uid="{749110B0-2C2E-427B-A53C-B62AF1BBFC06}"/>
    <cellStyle name="Normal 27 5 2 2" xfId="29090" xr:uid="{5E576536-7224-43D1-BE66-EB6D0384E4BB}"/>
    <cellStyle name="Normal 27 5 3" xfId="21053" xr:uid="{DB1AD04A-36C2-40D2-AB82-97A3D26E5AA1}"/>
    <cellStyle name="Normal 27 6" xfId="6359" xr:uid="{99DAFF56-70DE-47F8-B1AB-BBEDAC84F05E}"/>
    <cellStyle name="Normal 27 6 2" xfId="14636" xr:uid="{2C39B159-DB78-4565-97A6-3F46AF5C9067}"/>
    <cellStyle name="Normal 27 6 2 2" xfId="31091" xr:uid="{890A095B-2A70-4936-873A-74DDD7A4235F}"/>
    <cellStyle name="Normal 27 6 3" xfId="23054" xr:uid="{AF609BCF-1DDE-4557-A010-6769743DECD0}"/>
    <cellStyle name="Normal 27 7" xfId="2279" xr:uid="{A44C8D25-63D5-4764-A425-0E4970736DF0}"/>
    <cellStyle name="Normal 27 7 2" xfId="10556" xr:uid="{345617CC-2752-48D4-B6FA-12F0946A7883}"/>
    <cellStyle name="Normal 27 7 2 2" xfId="27074" xr:uid="{A760678D-CF3D-4B79-A24F-3A5B07E56A62}"/>
    <cellStyle name="Normal 27 7 3" xfId="19037" xr:uid="{730077CC-039C-4C7D-9970-1660D4232064}"/>
    <cellStyle name="Normal 27 8" xfId="8510" xr:uid="{CDFBB516-F7F8-4792-B016-F7C3424A8173}"/>
    <cellStyle name="Normal 27 8 2" xfId="25059" xr:uid="{222D9517-FDA8-4D46-84C7-8D838F2F2776}"/>
    <cellStyle name="Normal 27 9" xfId="17009" xr:uid="{6FB29C2F-0D35-47C9-8B7E-A6110D50069F}"/>
    <cellStyle name="Normal 28" xfId="152" xr:uid="{7E50D326-E79B-45A9-85F0-9F9A94CC911F}"/>
    <cellStyle name="Normal 28 2" xfId="1246" xr:uid="{1EB69291-61E9-4D14-9C4E-1EE7268E214B}"/>
    <cellStyle name="Normal 28 2 2" xfId="5337" xr:uid="{91DB9857-1B5D-4DD2-B88C-DF9E6D7B06A1}"/>
    <cellStyle name="Normal 28 2 2 2" xfId="13614" xr:uid="{54FA70AE-A868-444F-83AC-A7A2822E6E7C}"/>
    <cellStyle name="Normal 28 2 2 2 2" xfId="30094" xr:uid="{1AA33A6B-080C-41A7-8C62-FDE1989CD0CF}"/>
    <cellStyle name="Normal 28 2 2 3" xfId="22057" xr:uid="{830FC8ED-B7E9-45E9-9C83-E3CEB7DFE45D}"/>
    <cellStyle name="Normal 28 2 3" xfId="7362" xr:uid="{D68C6433-8A6B-4045-AF7F-83B6A6BE1263}"/>
    <cellStyle name="Normal 28 2 3 2" xfId="15639" xr:uid="{42C289F2-5B98-4697-B438-19C9A47FF446}"/>
    <cellStyle name="Normal 28 2 3 2 2" xfId="32094" xr:uid="{4FFB21B9-B6DB-4751-8FEE-15E0084E1498}"/>
    <cellStyle name="Normal 28 2 3 3" xfId="24057" xr:uid="{DCF3C40A-922D-4937-9259-896E42822FDA}"/>
    <cellStyle name="Normal 28 2 4" xfId="3302" xr:uid="{92D3A317-7E64-4CC5-8326-04E2FCC5A601}"/>
    <cellStyle name="Normal 28 2 4 2" xfId="11579" xr:uid="{83D1CCC2-3288-4537-9051-1CB546002D28}"/>
    <cellStyle name="Normal 28 2 4 2 2" xfId="28089" xr:uid="{78F88098-7429-4791-B0B9-D9D4BFBED83B}"/>
    <cellStyle name="Normal 28 2 4 3" xfId="20052" xr:uid="{E8DCEA5D-3EB0-4221-A13B-494015DAAB44}"/>
    <cellStyle name="Normal 28 2 5" xfId="9530" xr:uid="{2F4A6F04-8ADB-472B-9918-064C2E320B5B}"/>
    <cellStyle name="Normal 28 2 5 2" xfId="26074" xr:uid="{1DB36709-BC20-45E9-9C91-EB217FD0AD95}"/>
    <cellStyle name="Normal 28 2 6" xfId="18035" xr:uid="{AA4F0B2C-ADEC-4ADC-AA8C-15910061D79F}"/>
    <cellStyle name="Normal 28 3" xfId="737" xr:uid="{C67E1047-6021-4B24-AA6C-F4E994C01708}"/>
    <cellStyle name="Normal 28 3 2" xfId="4841" xr:uid="{6BA04D09-7857-4B8F-AD3A-1EED7F907E27}"/>
    <cellStyle name="Normal 28 3 2 2" xfId="13118" xr:uid="{CB4ED0E4-90F1-4090-97CF-22D34DC6D241}"/>
    <cellStyle name="Normal 28 3 2 2 2" xfId="29598" xr:uid="{95B0D011-7F09-4DEF-A74F-787F21951A61}"/>
    <cellStyle name="Normal 28 3 2 3" xfId="21561" xr:uid="{E2961F3A-6EE4-4EE1-A4F7-70F47906FF42}"/>
    <cellStyle name="Normal 28 3 3" xfId="6866" xr:uid="{6874BAF8-51E9-4A44-812B-6E6ACCD9321F}"/>
    <cellStyle name="Normal 28 3 3 2" xfId="15143" xr:uid="{80C22169-B696-40ED-95FC-ED3E2904B7E7}"/>
    <cellStyle name="Normal 28 3 3 2 2" xfId="31598" xr:uid="{CD2BFBED-08BB-41C6-BFC8-16E43D2DC1CD}"/>
    <cellStyle name="Normal 28 3 3 3" xfId="23561" xr:uid="{D0E96CBB-8E98-45BE-AD25-4264922C8EB8}"/>
    <cellStyle name="Normal 28 3 4" xfId="2797" xr:uid="{0D90DAF7-9CA0-4313-8694-50C166A0C56B}"/>
    <cellStyle name="Normal 28 3 4 2" xfId="11074" xr:uid="{963DE00B-C345-49CB-BB14-D9F6555F17D1}"/>
    <cellStyle name="Normal 28 3 4 2 2" xfId="27585" xr:uid="{D9AC50C9-1DD0-465A-8552-2364546455CF}"/>
    <cellStyle name="Normal 28 3 4 3" xfId="19548" xr:uid="{FD67CA4A-5C5C-421F-83DA-DC810EB0EBBF}"/>
    <cellStyle name="Normal 28 3 5" xfId="9026" xr:uid="{12A2BDCD-F822-4B0B-9B3A-8559B668A703}"/>
    <cellStyle name="Normal 28 3 5 2" xfId="25570" xr:uid="{D09C3D20-D0A5-426C-AC1E-070B409ED00F}"/>
    <cellStyle name="Normal 28 3 6" xfId="17528" xr:uid="{C0CE08D7-9F02-42D8-944E-8DF3A27A801B}"/>
    <cellStyle name="Normal 28 4" xfId="1787" xr:uid="{2EFF2302-715B-4B93-86FE-70116C19C29F}"/>
    <cellStyle name="Normal 28 4 2" xfId="5874" xr:uid="{426FE5FA-F9D4-4171-A9D8-7340BCCCE882}"/>
    <cellStyle name="Normal 28 4 2 2" xfId="14151" xr:uid="{7AC92977-BAC7-4F36-9A8B-17EC8299082C}"/>
    <cellStyle name="Normal 28 4 2 2 2" xfId="30606" xr:uid="{09012B36-88B2-4E67-8873-4C7A45F2E852}"/>
    <cellStyle name="Normal 28 4 2 3" xfId="22569" xr:uid="{01C20F1A-4393-43CA-A954-9554703A4BEB}"/>
    <cellStyle name="Normal 28 4 3" xfId="7874" xr:uid="{23C1283F-5DA9-49F3-B31D-11839CDB9635}"/>
    <cellStyle name="Normal 28 4 3 2" xfId="16151" xr:uid="{F07963CF-E4EC-4134-8D9E-FDE0D11D1B23}"/>
    <cellStyle name="Normal 28 4 3 2 2" xfId="32606" xr:uid="{2EFB97DB-6995-4463-9D41-45BFE62D2F01}"/>
    <cellStyle name="Normal 28 4 3 3" xfId="24569" xr:uid="{89B4CCB6-ECA8-4D92-B290-DEAA39708018}"/>
    <cellStyle name="Normal 28 4 4" xfId="3840" xr:uid="{67A3F9FF-66F2-4CEB-8D29-743C47AAB3A1}"/>
    <cellStyle name="Normal 28 4 4 2" xfId="12117" xr:uid="{1FD5110B-346A-4287-A474-D77AC7A4DA60}"/>
    <cellStyle name="Normal 28 4 4 2 2" xfId="28602" xr:uid="{E9FE0C92-0B6B-47F3-8409-B4441F921D51}"/>
    <cellStyle name="Normal 28 4 4 3" xfId="20565" xr:uid="{C6ECF505-D8DF-4D66-B44B-3AB3F24C9B6C}"/>
    <cellStyle name="Normal 28 4 5" xfId="10068" xr:uid="{DFCE5C6A-3697-41B8-8253-10AFD53289EF}"/>
    <cellStyle name="Normal 28 4 5 2" xfId="26587" xr:uid="{13ECE16F-F115-49E0-8350-C3027702EA0A}"/>
    <cellStyle name="Normal 28 4 6" xfId="18549" xr:uid="{D86DDFC5-B961-48A1-9BEE-135ED29BD853}"/>
    <cellStyle name="Normal 28 5" xfId="4337" xr:uid="{35832928-A000-4F17-9EDF-4D166D898BC9}"/>
    <cellStyle name="Normal 28 5 2" xfId="12614" xr:uid="{3E5B8CBC-D20B-4D73-83E9-E878134DC466}"/>
    <cellStyle name="Normal 28 5 2 2" xfId="29099" xr:uid="{28224E17-2E0C-4E5E-B08D-87A446BA17C8}"/>
    <cellStyle name="Normal 28 5 3" xfId="21062" xr:uid="{2084F6ED-DC83-4797-AC8D-8007680E0FC8}"/>
    <cellStyle name="Normal 28 6" xfId="6368" xr:uid="{9D4611C7-DD9B-4EC0-857E-335CA57A29F0}"/>
    <cellStyle name="Normal 28 6 2" xfId="14645" xr:uid="{F87B0F1B-FED9-4790-85B8-82E622C388BC}"/>
    <cellStyle name="Normal 28 6 2 2" xfId="31100" xr:uid="{55FEFDC6-B560-453B-ACD6-9E2006E948F1}"/>
    <cellStyle name="Normal 28 6 3" xfId="23063" xr:uid="{FE5708D9-C9E7-4183-A677-A31444DE7250}"/>
    <cellStyle name="Normal 28 7" xfId="2288" xr:uid="{DB875329-5BB1-4190-8659-BD77DC67A3C0}"/>
    <cellStyle name="Normal 28 7 2" xfId="10565" xr:uid="{8F361B86-C468-4AF7-82CE-9DD2A321E14C}"/>
    <cellStyle name="Normal 28 7 2 2" xfId="27083" xr:uid="{81957438-B25B-4D1D-8147-30A942947EA1}"/>
    <cellStyle name="Normal 28 7 3" xfId="19046" xr:uid="{C16D24D3-4EE4-4766-8F85-66E830ED0A88}"/>
    <cellStyle name="Normal 28 8" xfId="8519" xr:uid="{876FEF00-1F45-43AC-B5EB-8F52B6D51C4D}"/>
    <cellStyle name="Normal 28 8 2" xfId="25068" xr:uid="{298A4499-64C4-44A2-B904-D046F759196E}"/>
    <cellStyle name="Normal 28 9" xfId="17018" xr:uid="{CAE31AB6-E895-4607-AD2F-8CB8529D6FA9}"/>
    <cellStyle name="Normal 29" xfId="148" xr:uid="{68BFDE24-301C-4407-9C82-111810F00C0D}"/>
    <cellStyle name="Normal 29 2" xfId="1242" xr:uid="{0AC460E5-710E-4F37-B270-9975F6EFD201}"/>
    <cellStyle name="Normal 29 2 2" xfId="5333" xr:uid="{F45D081C-6330-446C-A477-06F73CB6E8D0}"/>
    <cellStyle name="Normal 29 2 2 2" xfId="13610" xr:uid="{DAF629FD-6C2D-49B9-BFB4-0EA60B4A5251}"/>
    <cellStyle name="Normal 29 2 2 2 2" xfId="30090" xr:uid="{977841E4-CB9D-4211-BEED-B6F6915F0003}"/>
    <cellStyle name="Normal 29 2 2 3" xfId="22053" xr:uid="{D9D2C092-3DAD-494E-99F0-EBD8AC390F05}"/>
    <cellStyle name="Normal 29 2 3" xfId="7358" xr:uid="{6EB91FEA-2C32-47F8-B473-FB5C4FBF195B}"/>
    <cellStyle name="Normal 29 2 3 2" xfId="15635" xr:uid="{FE38CDF5-72F5-453C-B1ED-1B51141E95A7}"/>
    <cellStyle name="Normal 29 2 3 2 2" xfId="32090" xr:uid="{0A2222AA-E085-43B0-88FF-FA903EBA90CF}"/>
    <cellStyle name="Normal 29 2 3 3" xfId="24053" xr:uid="{2F9333A3-5BFD-4E6D-8CC4-D8C524A50DAA}"/>
    <cellStyle name="Normal 29 2 4" xfId="3298" xr:uid="{E7C2FB94-1205-4D92-9C34-785763220FCA}"/>
    <cellStyle name="Normal 29 2 4 2" xfId="11575" xr:uid="{F3E48855-C98C-438C-A330-673B6D784A09}"/>
    <cellStyle name="Normal 29 2 4 2 2" xfId="28085" xr:uid="{580BA561-9C3F-4B2D-9B0F-213E50A413E0}"/>
    <cellStyle name="Normal 29 2 4 3" xfId="20048" xr:uid="{75FF1DED-D101-4295-9F72-AE5366060D70}"/>
    <cellStyle name="Normal 29 2 5" xfId="9526" xr:uid="{F733194A-4695-4636-B0F3-910E0F632FF1}"/>
    <cellStyle name="Normal 29 2 5 2" xfId="26070" xr:uid="{667A91B5-5127-44F0-AB18-EC42F04CCA29}"/>
    <cellStyle name="Normal 29 2 6" xfId="18031" xr:uid="{27A01971-9212-4CC7-94BD-93A9282EA4C8}"/>
    <cellStyle name="Normal 29 3" xfId="733" xr:uid="{BE012CEB-8814-477A-B72C-B7722C590313}"/>
    <cellStyle name="Normal 29 3 2" xfId="4837" xr:uid="{DCC97BE8-1826-49D2-B7D6-2D01EF84DECA}"/>
    <cellStyle name="Normal 29 3 2 2" xfId="13114" xr:uid="{AE660153-37F8-4AE5-A69B-BEE00C82EC4F}"/>
    <cellStyle name="Normal 29 3 2 2 2" xfId="29594" xr:uid="{96A6CC2E-81B8-448E-A37F-0BC5CB913090}"/>
    <cellStyle name="Normal 29 3 2 3" xfId="21557" xr:uid="{DC83AE84-173C-42EF-8BD8-F431B5203BDC}"/>
    <cellStyle name="Normal 29 3 3" xfId="6862" xr:uid="{A53F3573-9F28-4DC0-BAA3-567013E0AA4B}"/>
    <cellStyle name="Normal 29 3 3 2" xfId="15139" xr:uid="{37EC754C-2DAC-4C23-9B74-B367AEB7003C}"/>
    <cellStyle name="Normal 29 3 3 2 2" xfId="31594" xr:uid="{678962C4-CB00-4194-BEBE-AD6EBD104FF2}"/>
    <cellStyle name="Normal 29 3 3 3" xfId="23557" xr:uid="{8B4DC90F-55F9-403D-86C9-3B63D91323A0}"/>
    <cellStyle name="Normal 29 3 4" xfId="2793" xr:uid="{6584A1FB-B783-4134-8B47-BDD9D51CDCCF}"/>
    <cellStyle name="Normal 29 3 4 2" xfId="11070" xr:uid="{0BFCC10B-A7C8-4318-8777-32C8B18A5999}"/>
    <cellStyle name="Normal 29 3 4 2 2" xfId="27581" xr:uid="{F493D247-091A-4F87-BF74-738D2A36E081}"/>
    <cellStyle name="Normal 29 3 4 3" xfId="19544" xr:uid="{BB64B02F-28C6-4970-BA32-3D688006EC9D}"/>
    <cellStyle name="Normal 29 3 5" xfId="9022" xr:uid="{17CE6D34-1B5D-4A91-8483-DBA43B0C3493}"/>
    <cellStyle name="Normal 29 3 5 2" xfId="25566" xr:uid="{46E2A3B3-7813-4835-9BA7-E035AA59BACF}"/>
    <cellStyle name="Normal 29 3 6" xfId="17524" xr:uid="{79E5765A-6CF6-4BF1-AD19-FC2673683400}"/>
    <cellStyle name="Normal 29 4" xfId="1783" xr:uid="{F270063F-F71F-44C3-880B-286C005BA168}"/>
    <cellStyle name="Normal 29 4 2" xfId="5870" xr:uid="{A1AC569F-1F53-4184-A598-106DA53AD34E}"/>
    <cellStyle name="Normal 29 4 2 2" xfId="14147" xr:uid="{F9243DE8-0000-4BB4-ADD2-28754D2A561E}"/>
    <cellStyle name="Normal 29 4 2 2 2" xfId="30602" xr:uid="{E7E2AD81-3866-4F41-9DF7-D441203488C9}"/>
    <cellStyle name="Normal 29 4 2 3" xfId="22565" xr:uid="{A531619E-8457-4504-B599-0CCA84FF47CF}"/>
    <cellStyle name="Normal 29 4 3" xfId="7870" xr:uid="{EB4B3337-E72E-4133-BE1D-C98A224EA4CF}"/>
    <cellStyle name="Normal 29 4 3 2" xfId="16147" xr:uid="{89BC13F6-CA0A-42CA-A0B3-3C377ADED37F}"/>
    <cellStyle name="Normal 29 4 3 2 2" xfId="32602" xr:uid="{F8F93526-9119-4B86-A6F9-BC0C26B78E75}"/>
    <cellStyle name="Normal 29 4 3 3" xfId="24565" xr:uid="{18DE4336-E359-4D6C-9900-6E0A6C9F966A}"/>
    <cellStyle name="Normal 29 4 4" xfId="3836" xr:uid="{54C0FA70-28D6-4B09-AF03-3DB0A9AF2452}"/>
    <cellStyle name="Normal 29 4 4 2" xfId="12113" xr:uid="{929BF795-34B7-4889-B83D-E2B9DA8BCF34}"/>
    <cellStyle name="Normal 29 4 4 2 2" xfId="28598" xr:uid="{1EDAC855-6359-40EF-8CFA-68AB86371C3F}"/>
    <cellStyle name="Normal 29 4 4 3" xfId="20561" xr:uid="{4BA3C6F8-AC80-48E7-A784-BFCD94EE4224}"/>
    <cellStyle name="Normal 29 4 5" xfId="10064" xr:uid="{EC391B88-7E57-4A68-93AC-611EE1E9984E}"/>
    <cellStyle name="Normal 29 4 5 2" xfId="26583" xr:uid="{933C806C-82B2-43E5-9FAD-A5CF3077A189}"/>
    <cellStyle name="Normal 29 4 6" xfId="18545" xr:uid="{3B93EF3D-7678-4759-A987-3F9A3AC6C4CA}"/>
    <cellStyle name="Normal 29 5" xfId="4333" xr:uid="{65EFD33C-222E-472D-9295-213B2A97C154}"/>
    <cellStyle name="Normal 29 5 2" xfId="12610" xr:uid="{9B9E7023-2B37-414F-A420-271E394B10FC}"/>
    <cellStyle name="Normal 29 5 2 2" xfId="29095" xr:uid="{C6F56682-1794-42BC-B580-EA6C8FD0588F}"/>
    <cellStyle name="Normal 29 5 3" xfId="21058" xr:uid="{1EF9EE2A-D49C-4FAD-98F2-05D7F7693DD0}"/>
    <cellStyle name="Normal 29 6" xfId="6364" xr:uid="{B453F5C0-2259-4304-A1EE-DF04CD845819}"/>
    <cellStyle name="Normal 29 6 2" xfId="14641" xr:uid="{8ECFF009-10CB-490F-BDFC-1B7009447882}"/>
    <cellStyle name="Normal 29 6 2 2" xfId="31096" xr:uid="{FC13D957-888E-4130-8B87-1449B4297EDF}"/>
    <cellStyle name="Normal 29 6 3" xfId="23059" xr:uid="{3B0BFEBA-2C2D-4A2B-988C-EB7471D7EAF1}"/>
    <cellStyle name="Normal 29 7" xfId="2284" xr:uid="{9D69595D-B3CB-4560-BFEB-4445CC8DE88B}"/>
    <cellStyle name="Normal 29 7 2" xfId="10561" xr:uid="{EC73646B-3688-4FBC-ADD2-EFCBDB067FE7}"/>
    <cellStyle name="Normal 29 7 2 2" xfId="27079" xr:uid="{C004C2E9-8345-4AC4-9AD5-FAB2E94FF53C}"/>
    <cellStyle name="Normal 29 7 3" xfId="19042" xr:uid="{3F7A49F8-120E-44EF-9A4B-2861C4790335}"/>
    <cellStyle name="Normal 29 8" xfId="8515" xr:uid="{51318EB4-110D-4544-9EB3-9EB2B95522AE}"/>
    <cellStyle name="Normal 29 8 2" xfId="25064" xr:uid="{B78CE217-7EBB-427A-999B-9835261BB811}"/>
    <cellStyle name="Normal 29 9" xfId="17014" xr:uid="{F3A021A7-DC34-432D-B813-673F3BD1AB87}"/>
    <cellStyle name="Normal 3" xfId="513" xr:uid="{1C08C639-F2ED-49BC-962B-5EF87441606B}"/>
    <cellStyle name="Normal 30" xfId="134" xr:uid="{51380EF7-A933-4964-ABA9-D9F954402565}"/>
    <cellStyle name="Normal 30 2" xfId="1228" xr:uid="{56FA3231-3337-4612-8723-3B1AB3E0F784}"/>
    <cellStyle name="Normal 30 2 2" xfId="5319" xr:uid="{9071C86B-3CF7-40F2-BF41-9B907A242603}"/>
    <cellStyle name="Normal 30 2 2 2" xfId="13596" xr:uid="{877239A1-5E6C-4B1D-B80A-F01F3E991585}"/>
    <cellStyle name="Normal 30 2 2 2 2" xfId="30076" xr:uid="{5BE87EE5-9AE6-4ECD-BBD6-72535BFEE463}"/>
    <cellStyle name="Normal 30 2 2 3" xfId="22039" xr:uid="{10CCF485-E4CF-47CA-86F0-27609E452F94}"/>
    <cellStyle name="Normal 30 2 3" xfId="7344" xr:uid="{F9FF6ECC-1FBC-4017-8480-804362A42E61}"/>
    <cellStyle name="Normal 30 2 3 2" xfId="15621" xr:uid="{D0B588E6-75AA-4019-A5BF-45C842FEBC61}"/>
    <cellStyle name="Normal 30 2 3 2 2" xfId="32076" xr:uid="{1A34A4A3-EC36-4B98-9153-AB3B81D7B897}"/>
    <cellStyle name="Normal 30 2 3 3" xfId="24039" xr:uid="{E6829EAF-4297-45F8-A88D-5CA46D9D56BC}"/>
    <cellStyle name="Normal 30 2 4" xfId="3284" xr:uid="{D95077E9-3972-4BDD-B6B0-9069B6EB8F07}"/>
    <cellStyle name="Normal 30 2 4 2" xfId="11561" xr:uid="{2595D4B7-7676-4199-95BF-DF2680D5B0B8}"/>
    <cellStyle name="Normal 30 2 4 2 2" xfId="28071" xr:uid="{BE2E264D-BB54-47ED-B7A0-C903662A0523}"/>
    <cellStyle name="Normal 30 2 4 3" xfId="20034" xr:uid="{6F3BB0C9-2137-42FB-A30D-824579E9EA9E}"/>
    <cellStyle name="Normal 30 2 5" xfId="9512" xr:uid="{956D1328-2B53-49DE-9B45-790CD45BD57B}"/>
    <cellStyle name="Normal 30 2 5 2" xfId="26056" xr:uid="{4E21C0FA-6699-42BF-B3FD-74FBC89AB973}"/>
    <cellStyle name="Normal 30 2 6" xfId="18017" xr:uid="{CED87C3F-3A25-450C-AE8B-66F1BC7794C3}"/>
    <cellStyle name="Normal 30 3" xfId="719" xr:uid="{4F9DBD76-D8D3-4FA6-9E2F-FB8B87F1485F}"/>
    <cellStyle name="Normal 30 3 2" xfId="4823" xr:uid="{B0700507-EA27-44B9-A1CF-F99F30BB4FA1}"/>
    <cellStyle name="Normal 30 3 2 2" xfId="13100" xr:uid="{B1A3AE07-95AF-4AC7-A310-24B0B52E4384}"/>
    <cellStyle name="Normal 30 3 2 2 2" xfId="29580" xr:uid="{E545A53B-6030-4512-9A02-10881CAEC66B}"/>
    <cellStyle name="Normal 30 3 2 3" xfId="21543" xr:uid="{6087D84B-BDB7-4DDF-B958-CC30E63018E6}"/>
    <cellStyle name="Normal 30 3 3" xfId="6848" xr:uid="{E8B943C5-ABBF-4494-8F2A-673964D520E4}"/>
    <cellStyle name="Normal 30 3 3 2" xfId="15125" xr:uid="{5254F5CC-A865-4D8C-B605-0FBE195E6CBA}"/>
    <cellStyle name="Normal 30 3 3 2 2" xfId="31580" xr:uid="{8797C571-A27D-4E36-93F0-3A16640D1769}"/>
    <cellStyle name="Normal 30 3 3 3" xfId="23543" xr:uid="{9E8E1362-02F7-4A23-93F9-B1CC9FA8283B}"/>
    <cellStyle name="Normal 30 3 4" xfId="2779" xr:uid="{2F4D6EA4-403D-427F-B8E5-CC4D038826BF}"/>
    <cellStyle name="Normal 30 3 4 2" xfId="11056" xr:uid="{22EF5E7C-4DC9-4478-8977-B23210011633}"/>
    <cellStyle name="Normal 30 3 4 2 2" xfId="27567" xr:uid="{129D9724-528E-4A2F-B511-26F83A1E8A2A}"/>
    <cellStyle name="Normal 30 3 4 3" xfId="19530" xr:uid="{5E5B26DE-3E1C-4426-9F48-844BC78B0682}"/>
    <cellStyle name="Normal 30 3 5" xfId="9008" xr:uid="{976332B3-4699-49BA-808B-571564C985DB}"/>
    <cellStyle name="Normal 30 3 5 2" xfId="25552" xr:uid="{5EB366C5-B466-44A1-9084-1B1ACF4CF16B}"/>
    <cellStyle name="Normal 30 3 6" xfId="17510" xr:uid="{A7E704AF-5587-469F-8013-4BB34A5915AB}"/>
    <cellStyle name="Normal 30 4" xfId="1769" xr:uid="{FDB4202F-9E21-49F0-9E10-B57DD0A6546B}"/>
    <cellStyle name="Normal 30 4 2" xfId="5856" xr:uid="{708EA817-95B3-418B-84FF-6E9B2385B174}"/>
    <cellStyle name="Normal 30 4 2 2" xfId="14133" xr:uid="{5E477D69-F9D0-440A-832E-F7B7BB3EB38A}"/>
    <cellStyle name="Normal 30 4 2 2 2" xfId="30588" xr:uid="{A406EAF3-9F18-4695-973C-73BD1352F46A}"/>
    <cellStyle name="Normal 30 4 2 3" xfId="22551" xr:uid="{D4DCF049-302B-4E4A-B3DB-9BCAF01FE054}"/>
    <cellStyle name="Normal 30 4 3" xfId="7856" xr:uid="{F3AD67AB-99DC-4EB1-ACB5-EFB38C1F4F73}"/>
    <cellStyle name="Normal 30 4 3 2" xfId="16133" xr:uid="{74322A78-A9D5-4092-A7B3-88DF70B40EA0}"/>
    <cellStyle name="Normal 30 4 3 2 2" xfId="32588" xr:uid="{CB16C8ED-DA7F-445B-BD63-E15D6F84304E}"/>
    <cellStyle name="Normal 30 4 3 3" xfId="24551" xr:uid="{DDB2FFB2-0DE5-4576-8EEB-CF250DF5F4A5}"/>
    <cellStyle name="Normal 30 4 4" xfId="3822" xr:uid="{FE32C071-6B0F-468C-95D1-BE2D7971CE72}"/>
    <cellStyle name="Normal 30 4 4 2" xfId="12099" xr:uid="{DF1E6F5D-E7EB-4835-B5DB-411D77BB2C70}"/>
    <cellStyle name="Normal 30 4 4 2 2" xfId="28584" xr:uid="{44828528-F9AD-4675-B8CB-683386D4D3A7}"/>
    <cellStyle name="Normal 30 4 4 3" xfId="20547" xr:uid="{6190B3AC-AAB0-4616-A85A-275CE937244E}"/>
    <cellStyle name="Normal 30 4 5" xfId="10050" xr:uid="{35532F9B-869E-492C-8FA6-92F4A74547DD}"/>
    <cellStyle name="Normal 30 4 5 2" xfId="26569" xr:uid="{BB2CF631-B854-4223-9D7A-DAC3F5871AD2}"/>
    <cellStyle name="Normal 30 4 6" xfId="18531" xr:uid="{02751381-34A4-4511-8F70-2EC8E0E69F62}"/>
    <cellStyle name="Normal 30 5" xfId="4319" xr:uid="{C1B4376E-90E6-45D9-B9D2-11E68F600580}"/>
    <cellStyle name="Normal 30 5 2" xfId="12596" xr:uid="{924CEF4B-5607-4FCE-AD6C-2B439DF4098D}"/>
    <cellStyle name="Normal 30 5 2 2" xfId="29081" xr:uid="{61FC0CD3-3788-4862-B50C-9D4DB35A05C7}"/>
    <cellStyle name="Normal 30 5 3" xfId="21044" xr:uid="{3CB78FF7-96E8-472E-BCF0-1FE5FEE72BE8}"/>
    <cellStyle name="Normal 30 6" xfId="6350" xr:uid="{5C1DA20D-6A4E-4FC4-9DE1-DF2ACBDFEC12}"/>
    <cellStyle name="Normal 30 6 2" xfId="14627" xr:uid="{78780CAC-E8A2-49DA-9624-28CE19C81A72}"/>
    <cellStyle name="Normal 30 6 2 2" xfId="31082" xr:uid="{EF742241-BA48-4053-B4FE-0AE5406E4326}"/>
    <cellStyle name="Normal 30 6 3" xfId="23045" xr:uid="{A2E63628-4ADA-43E9-94EA-8651D772A3C2}"/>
    <cellStyle name="Normal 30 7" xfId="2270" xr:uid="{D8C2D411-4DDA-41AA-BA7E-5F79C611CBB8}"/>
    <cellStyle name="Normal 30 7 2" xfId="10547" xr:uid="{2043F7EB-FC91-4F26-A607-06AC048BF354}"/>
    <cellStyle name="Normal 30 7 2 2" xfId="27065" xr:uid="{4003C2C6-1C10-481A-BC38-E75C520E8C4F}"/>
    <cellStyle name="Normal 30 7 3" xfId="19028" xr:uid="{2D042092-F652-4AAA-93DF-DEF46A461059}"/>
    <cellStyle name="Normal 30 8" xfId="8501" xr:uid="{F3D00524-99D7-4BF7-A9D8-4DD82935375B}"/>
    <cellStyle name="Normal 30 8 2" xfId="25050" xr:uid="{D65BCE7B-D960-4798-9FD7-73DD61C24F0C}"/>
    <cellStyle name="Normal 30 9" xfId="17000" xr:uid="{52D3672D-A22D-4EA1-A8B8-160C18573F20}"/>
    <cellStyle name="Normal 31" xfId="139" xr:uid="{903C9DCF-D928-4CE8-8983-14A85CDB7237}"/>
    <cellStyle name="Normal 31 2" xfId="1233" xr:uid="{CA2CF13D-E49F-467D-9B25-211588058B21}"/>
    <cellStyle name="Normal 31 2 2" xfId="5324" xr:uid="{8A1729FB-834F-489E-B5D6-A8253A594AB7}"/>
    <cellStyle name="Normal 31 2 2 2" xfId="13601" xr:uid="{9CFA2B3F-CC71-4B68-8142-93381C0C848A}"/>
    <cellStyle name="Normal 31 2 2 2 2" xfId="30081" xr:uid="{57C1939F-C777-4863-B6F1-9E9A24031D9C}"/>
    <cellStyle name="Normal 31 2 2 3" xfId="22044" xr:uid="{AD50B62E-DD41-4540-856E-FE47C807D372}"/>
    <cellStyle name="Normal 31 2 3" xfId="7349" xr:uid="{F0440257-061C-49DC-A252-E0CDD66AA270}"/>
    <cellStyle name="Normal 31 2 3 2" xfId="15626" xr:uid="{25E8D2B4-18E6-4AF3-AC54-32EE63F69DE3}"/>
    <cellStyle name="Normal 31 2 3 2 2" xfId="32081" xr:uid="{60E2DFE4-F86E-47ED-9E45-4574506EB9EA}"/>
    <cellStyle name="Normal 31 2 3 3" xfId="24044" xr:uid="{527FBF29-5413-4B59-A95A-4E97DDE2CF72}"/>
    <cellStyle name="Normal 31 2 4" xfId="3289" xr:uid="{DF7DF0FE-21E6-4C32-8F61-229C358A75B7}"/>
    <cellStyle name="Normal 31 2 4 2" xfId="11566" xr:uid="{2BAC8681-3412-4F01-8191-0F21716FF29A}"/>
    <cellStyle name="Normal 31 2 4 2 2" xfId="28076" xr:uid="{A43C5DDD-C849-4F84-AA85-AB41458FDE01}"/>
    <cellStyle name="Normal 31 2 4 3" xfId="20039" xr:uid="{09FB814E-C17F-4D76-BF8B-703B52923D55}"/>
    <cellStyle name="Normal 31 2 5" xfId="9517" xr:uid="{8BFE74A8-9F71-4AE7-970F-1626AE6651D1}"/>
    <cellStyle name="Normal 31 2 5 2" xfId="26061" xr:uid="{63676761-1D32-4AEE-93CF-FD16BC87237D}"/>
    <cellStyle name="Normal 31 2 6" xfId="18022" xr:uid="{6E94244A-7CE4-4F71-8ED7-BF5D0988684D}"/>
    <cellStyle name="Normal 31 3" xfId="724" xr:uid="{B707BA59-E50E-41D4-B83C-63CCF48A0269}"/>
    <cellStyle name="Normal 31 3 2" xfId="4828" xr:uid="{5ED7BC04-FBF9-499C-8398-595A920CFCC7}"/>
    <cellStyle name="Normal 31 3 2 2" xfId="13105" xr:uid="{87A66536-29A9-443E-A40A-5723E46BA02B}"/>
    <cellStyle name="Normal 31 3 2 2 2" xfId="29585" xr:uid="{6ED8338A-BDA9-4433-815C-45BA9CA0D982}"/>
    <cellStyle name="Normal 31 3 2 3" xfId="21548" xr:uid="{7548CF6C-0339-4823-8815-A5AD93E0BC41}"/>
    <cellStyle name="Normal 31 3 3" xfId="6853" xr:uid="{AB4F8812-455B-4D79-BFF6-69557723520B}"/>
    <cellStyle name="Normal 31 3 3 2" xfId="15130" xr:uid="{06E1017A-3DE6-4086-9307-FD22A7AC8D90}"/>
    <cellStyle name="Normal 31 3 3 2 2" xfId="31585" xr:uid="{26054FAB-09C5-47D1-B532-348C57B89724}"/>
    <cellStyle name="Normal 31 3 3 3" xfId="23548" xr:uid="{8E55FB11-C900-4708-AD88-477A1C210CB5}"/>
    <cellStyle name="Normal 31 3 4" xfId="2784" xr:uid="{6CD21908-BF52-4D92-A469-7E10994D5446}"/>
    <cellStyle name="Normal 31 3 4 2" xfId="11061" xr:uid="{21338F85-AED7-4682-9195-A68DD238147D}"/>
    <cellStyle name="Normal 31 3 4 2 2" xfId="27572" xr:uid="{5EC4616B-E0A5-47C5-8A54-D60D9D576AAF}"/>
    <cellStyle name="Normal 31 3 4 3" xfId="19535" xr:uid="{8A185777-1FBB-4A64-9704-8B149821475F}"/>
    <cellStyle name="Normal 31 3 5" xfId="9013" xr:uid="{CABEE946-1E0D-4942-8545-7EFA8C040ABA}"/>
    <cellStyle name="Normal 31 3 5 2" xfId="25557" xr:uid="{7116835D-7603-4040-9FDF-E3248C266122}"/>
    <cellStyle name="Normal 31 3 6" xfId="17515" xr:uid="{E4CD1430-D4C9-416A-9C3F-E7EC07085D82}"/>
    <cellStyle name="Normal 31 4" xfId="1774" xr:uid="{81E6EBC0-4BDF-4F82-8659-896D49CDFBF6}"/>
    <cellStyle name="Normal 31 4 2" xfId="5861" xr:uid="{29EC077B-4DB2-40E2-914F-3C62BAFC346C}"/>
    <cellStyle name="Normal 31 4 2 2" xfId="14138" xr:uid="{C446DFB0-6E4B-42E4-AAE9-10F2B832E370}"/>
    <cellStyle name="Normal 31 4 2 2 2" xfId="30593" xr:uid="{E767946C-92E9-4B06-A31D-CAA6E67C8979}"/>
    <cellStyle name="Normal 31 4 2 3" xfId="22556" xr:uid="{DF7A2CF2-CC4A-4024-BC5E-B5B11971BFC5}"/>
    <cellStyle name="Normal 31 4 3" xfId="7861" xr:uid="{9428F5B7-7B14-4B46-9352-8F821265DAFD}"/>
    <cellStyle name="Normal 31 4 3 2" xfId="16138" xr:uid="{CC359C7F-5EC0-4944-9603-C387D3ED9FAF}"/>
    <cellStyle name="Normal 31 4 3 2 2" xfId="32593" xr:uid="{822D4776-8F65-43B3-A013-C0E3C2608FAD}"/>
    <cellStyle name="Normal 31 4 3 3" xfId="24556" xr:uid="{108567FA-E8AC-4753-B05D-C73722C6EA74}"/>
    <cellStyle name="Normal 31 4 4" xfId="3827" xr:uid="{D55BD86D-C8E0-44B9-AC70-BB3051DF72EF}"/>
    <cellStyle name="Normal 31 4 4 2" xfId="12104" xr:uid="{B34A8988-8AD2-499A-912D-A8E1A89C7BD6}"/>
    <cellStyle name="Normal 31 4 4 2 2" xfId="28589" xr:uid="{FBAE676C-A481-476E-ADE6-3B40BC771CE8}"/>
    <cellStyle name="Normal 31 4 4 3" xfId="20552" xr:uid="{C9CABAEB-3234-4C0D-ADD1-3EC49A9AB032}"/>
    <cellStyle name="Normal 31 4 5" xfId="10055" xr:uid="{376B59C9-DF27-4804-81FD-79626E24FE4B}"/>
    <cellStyle name="Normal 31 4 5 2" xfId="26574" xr:uid="{D50ED164-6388-4B6A-8F27-5939F9A6A430}"/>
    <cellStyle name="Normal 31 4 6" xfId="18536" xr:uid="{FC0847B7-F1C4-47F2-B66C-B656538950BE}"/>
    <cellStyle name="Normal 31 5" xfId="4324" xr:uid="{2861597C-A9B1-4AFA-9C20-29DD3D473651}"/>
    <cellStyle name="Normal 31 5 2" xfId="12601" xr:uid="{2CE76597-D417-41B2-A6E8-0EFF4F66A7CC}"/>
    <cellStyle name="Normal 31 5 2 2" xfId="29086" xr:uid="{B748E5DC-1D4F-4793-957B-8E8B36DD491A}"/>
    <cellStyle name="Normal 31 5 3" xfId="21049" xr:uid="{9DE6E734-9090-43B5-97F2-64964AC840D6}"/>
    <cellStyle name="Normal 31 6" xfId="6355" xr:uid="{E44861FA-5CD4-464E-A243-0D2426C5B65F}"/>
    <cellStyle name="Normal 31 6 2" xfId="14632" xr:uid="{FA9E5773-9221-444E-830B-07724FCAA1B3}"/>
    <cellStyle name="Normal 31 6 2 2" xfId="31087" xr:uid="{0D663A24-01B1-4825-88A1-3482EEDE7C6E}"/>
    <cellStyle name="Normal 31 6 3" xfId="23050" xr:uid="{14AFC4E5-BA0F-433D-924E-6413C0D73FEB}"/>
    <cellStyle name="Normal 31 7" xfId="2275" xr:uid="{F45FBCD9-6FB6-4A96-B13C-4696D7ADA381}"/>
    <cellStyle name="Normal 31 7 2" xfId="10552" xr:uid="{DBE10F37-4B3F-452C-AC75-DE3E515D11CF}"/>
    <cellStyle name="Normal 31 7 2 2" xfId="27070" xr:uid="{FFCDB532-D038-4C6E-B1E6-443A7A4A5E1F}"/>
    <cellStyle name="Normal 31 7 3" xfId="19033" xr:uid="{B1B98BE6-EC6B-42BA-8A75-B00AA71B5BC0}"/>
    <cellStyle name="Normal 31 8" xfId="8506" xr:uid="{45CC9B64-8F49-45C8-80D9-2DC6D344D59C}"/>
    <cellStyle name="Normal 31 8 2" xfId="25055" xr:uid="{EFE2EB09-63F6-400C-9CCE-AAB1A82531A9}"/>
    <cellStyle name="Normal 31 9" xfId="17005" xr:uid="{3C7EE9AE-ABF3-449B-93C4-E96F33D7B3C5}"/>
    <cellStyle name="Normal 32" xfId="142" xr:uid="{24A358A4-EC21-48BC-B0F5-F18E130D4948}"/>
    <cellStyle name="Normal 32 2" xfId="1236" xr:uid="{F784DF9C-7369-4D98-96CA-4481BB90564E}"/>
    <cellStyle name="Normal 32 2 2" xfId="5327" xr:uid="{2448F9C5-2D8F-4954-81F0-0AF3C0CD71E7}"/>
    <cellStyle name="Normal 32 2 2 2" xfId="13604" xr:uid="{17C25841-627B-495B-8CFA-23158D68AAE3}"/>
    <cellStyle name="Normal 32 2 2 2 2" xfId="30084" xr:uid="{921CDA8E-8829-4F6D-959D-E2D2149A4CDB}"/>
    <cellStyle name="Normal 32 2 2 3" xfId="22047" xr:uid="{BAF0CF52-7308-4531-A898-5681686A1085}"/>
    <cellStyle name="Normal 32 2 3" xfId="7352" xr:uid="{485174C8-0FCE-452C-9F65-17CEB13A2D51}"/>
    <cellStyle name="Normal 32 2 3 2" xfId="15629" xr:uid="{028A6EBD-645A-45D4-B61C-C7E222115342}"/>
    <cellStyle name="Normal 32 2 3 2 2" xfId="32084" xr:uid="{BD1B2149-EAD6-4418-9E52-395D328B1056}"/>
    <cellStyle name="Normal 32 2 3 3" xfId="24047" xr:uid="{C7A842B6-E38F-43AD-AFB4-886538658D82}"/>
    <cellStyle name="Normal 32 2 4" xfId="3292" xr:uid="{52BD8ED7-A57C-480F-98DA-86F0E154E711}"/>
    <cellStyle name="Normal 32 2 4 2" xfId="11569" xr:uid="{76DC9491-E418-4A4A-A007-7F6BB0D616B3}"/>
    <cellStyle name="Normal 32 2 4 2 2" xfId="28079" xr:uid="{E543826D-3F85-4FA0-9C28-F7FBBCE11C9B}"/>
    <cellStyle name="Normal 32 2 4 3" xfId="20042" xr:uid="{C6B0FE0C-FF01-44E8-A6FE-68E7371D9772}"/>
    <cellStyle name="Normal 32 2 5" xfId="9520" xr:uid="{EB8DE3FB-B872-4DFB-A95E-992D8BBF004E}"/>
    <cellStyle name="Normal 32 2 5 2" xfId="26064" xr:uid="{6333C1AC-5573-432A-A855-A3F47E6F9631}"/>
    <cellStyle name="Normal 32 2 6" xfId="18025" xr:uid="{1DBAF08C-6F17-4C30-97E9-C5E4D3A4F4B3}"/>
    <cellStyle name="Normal 32 3" xfId="727" xr:uid="{77436C58-9CDB-473A-B3E5-C0F14C11FFC9}"/>
    <cellStyle name="Normal 32 3 2" xfId="4831" xr:uid="{3C2D01F9-72A4-4D16-9EBB-0F72DAFE8446}"/>
    <cellStyle name="Normal 32 3 2 2" xfId="13108" xr:uid="{C44D8DE8-D724-4287-8BF4-0BEB1C765011}"/>
    <cellStyle name="Normal 32 3 2 2 2" xfId="29588" xr:uid="{241AC910-008F-45D2-818E-B841F0F66FAE}"/>
    <cellStyle name="Normal 32 3 2 3" xfId="21551" xr:uid="{FEC058CB-3AC0-4676-B00E-92ABABDBE2B4}"/>
    <cellStyle name="Normal 32 3 3" xfId="6856" xr:uid="{6F258D53-2C1C-4711-9225-A7A4FDF1AF27}"/>
    <cellStyle name="Normal 32 3 3 2" xfId="15133" xr:uid="{48DB6C5C-995B-400F-B265-CD7BA64EF9D0}"/>
    <cellStyle name="Normal 32 3 3 2 2" xfId="31588" xr:uid="{DCA481D3-E4D3-4581-BAD9-F8B79848F94B}"/>
    <cellStyle name="Normal 32 3 3 3" xfId="23551" xr:uid="{1F2DE9DF-7ABE-42A0-9127-7D1E302ED373}"/>
    <cellStyle name="Normal 32 3 4" xfId="2787" xr:uid="{15F2177A-D549-4D36-BC53-A4CFD9F4AC19}"/>
    <cellStyle name="Normal 32 3 4 2" xfId="11064" xr:uid="{378E02F4-9C51-454A-B1D0-0AA689331F9B}"/>
    <cellStyle name="Normal 32 3 4 2 2" xfId="27575" xr:uid="{49E73956-5841-4C34-BD03-473EA6F06A6F}"/>
    <cellStyle name="Normal 32 3 4 3" xfId="19538" xr:uid="{3567B327-37B9-45FC-9545-41B29A7643C5}"/>
    <cellStyle name="Normal 32 3 5" xfId="9016" xr:uid="{EE810A94-E58C-47B9-8378-9DBB5D5D9C83}"/>
    <cellStyle name="Normal 32 3 5 2" xfId="25560" xr:uid="{47BADDE1-F57A-4D57-BE86-154DA2EA4EFE}"/>
    <cellStyle name="Normal 32 3 6" xfId="17518" xr:uid="{F186E31D-D331-4871-BF9E-FA8846F61D39}"/>
    <cellStyle name="Normal 32 4" xfId="1777" xr:uid="{046884CD-702D-48AF-B397-18C4155DED12}"/>
    <cellStyle name="Normal 32 4 2" xfId="5864" xr:uid="{A04C6862-4484-443C-B26F-E63C5779AAFE}"/>
    <cellStyle name="Normal 32 4 2 2" xfId="14141" xr:uid="{E5A5C420-00B8-440B-98FB-1257FCA4EA60}"/>
    <cellStyle name="Normal 32 4 2 2 2" xfId="30596" xr:uid="{389D0FA7-B281-4435-B22D-2ACCA1218DD8}"/>
    <cellStyle name="Normal 32 4 2 3" xfId="22559" xr:uid="{EBF40224-C4EC-46D7-BD0F-0DA8BB068D9E}"/>
    <cellStyle name="Normal 32 4 3" xfId="7864" xr:uid="{A5DEDB1B-7324-427E-A816-18B9944E7B85}"/>
    <cellStyle name="Normal 32 4 3 2" xfId="16141" xr:uid="{31C121B1-DF83-450D-9E96-915911950383}"/>
    <cellStyle name="Normal 32 4 3 2 2" xfId="32596" xr:uid="{EF0D88BA-FA5F-4BF8-AA8F-2FF09DF2A9B7}"/>
    <cellStyle name="Normal 32 4 3 3" xfId="24559" xr:uid="{27C37A1F-72EF-41D2-B816-0E0612CF0690}"/>
    <cellStyle name="Normal 32 4 4" xfId="3830" xr:uid="{F6E35E1F-77AC-425D-B554-70EF65B9B579}"/>
    <cellStyle name="Normal 32 4 4 2" xfId="12107" xr:uid="{34991BD3-CF9D-428C-B45D-2BC86857CADB}"/>
    <cellStyle name="Normal 32 4 4 2 2" xfId="28592" xr:uid="{C7AC5718-338B-404C-9733-02672A44363D}"/>
    <cellStyle name="Normal 32 4 4 3" xfId="20555" xr:uid="{6F16F93E-8821-4C16-8684-948DDDF45169}"/>
    <cellStyle name="Normal 32 4 5" xfId="10058" xr:uid="{9206EFF6-D17A-4F22-B1EA-2291071B45F2}"/>
    <cellStyle name="Normal 32 4 5 2" xfId="26577" xr:uid="{F8680D41-7079-4D8F-90EA-38A2909BFE16}"/>
    <cellStyle name="Normal 32 4 6" xfId="18539" xr:uid="{BDE500FC-0684-4156-ACD9-84753852E141}"/>
    <cellStyle name="Normal 32 5" xfId="4327" xr:uid="{B7B6759C-E7E0-4753-803F-AB4CF5BDF5A2}"/>
    <cellStyle name="Normal 32 5 2" xfId="12604" xr:uid="{BF89426C-41CE-408D-9A36-5D4524030B38}"/>
    <cellStyle name="Normal 32 5 2 2" xfId="29089" xr:uid="{BB1BA21E-AF9B-4DB2-8411-CD8E96799457}"/>
    <cellStyle name="Normal 32 5 3" xfId="21052" xr:uid="{9B1F0803-EB85-4CD6-8AF9-B45C29C47FBD}"/>
    <cellStyle name="Normal 32 6" xfId="6358" xr:uid="{C2F5421D-00A0-4D6A-B4C1-AEA4BCB2D52B}"/>
    <cellStyle name="Normal 32 6 2" xfId="14635" xr:uid="{4E94D997-1FEC-4B55-9C8A-77F0086386BC}"/>
    <cellStyle name="Normal 32 6 2 2" xfId="31090" xr:uid="{F97B05D9-FEB7-443C-91E1-F3631697C33C}"/>
    <cellStyle name="Normal 32 6 3" xfId="23053" xr:uid="{CE6A77EE-7EAE-4155-8439-0B077E6AB137}"/>
    <cellStyle name="Normal 32 7" xfId="2278" xr:uid="{00E14A75-BE12-4FDE-AAB0-7AED7121DCB4}"/>
    <cellStyle name="Normal 32 7 2" xfId="10555" xr:uid="{8EA6992D-1E7F-4B2C-AA59-773BA4FA5533}"/>
    <cellStyle name="Normal 32 7 2 2" xfId="27073" xr:uid="{DC4581FD-3F65-447C-919C-72FE37484260}"/>
    <cellStyle name="Normal 32 7 3" xfId="19036" xr:uid="{352C4460-57A5-44AE-9E5F-4110E6541745}"/>
    <cellStyle name="Normal 32 8" xfId="8509" xr:uid="{F884595E-FBB0-4AAB-9B88-639FD34D0E9E}"/>
    <cellStyle name="Normal 32 8 2" xfId="25058" xr:uid="{4DCF1609-E460-464D-9C99-10A89E5E0D0D}"/>
    <cellStyle name="Normal 32 9" xfId="17008" xr:uid="{B8E971AD-3B1D-494F-ACFC-6CF7BD95245E}"/>
    <cellStyle name="Normal 33" xfId="151" xr:uid="{DC7285BA-72BB-4550-9BE4-5BFCA31DF16A}"/>
    <cellStyle name="Normal 33 2" xfId="1245" xr:uid="{7844595B-F942-47C9-BFA1-05439CF0BC7B}"/>
    <cellStyle name="Normal 33 2 2" xfId="5336" xr:uid="{0E85B790-8FAA-444E-B10B-477552C71320}"/>
    <cellStyle name="Normal 33 2 2 2" xfId="13613" xr:uid="{2C80D6EB-4560-466E-8970-42E8D312D28B}"/>
    <cellStyle name="Normal 33 2 2 2 2" xfId="30093" xr:uid="{7045C810-D1F7-4522-A34C-E6AEB2C2258C}"/>
    <cellStyle name="Normal 33 2 2 3" xfId="22056" xr:uid="{C4FC2990-C6F0-48AB-9D83-924058F4F87C}"/>
    <cellStyle name="Normal 33 2 3" xfId="7361" xr:uid="{65F73265-8DCF-43EB-9D97-0063F4AA2A25}"/>
    <cellStyle name="Normal 33 2 3 2" xfId="15638" xr:uid="{EFF1EEDA-527E-4887-AF68-1DF6B249FC12}"/>
    <cellStyle name="Normal 33 2 3 2 2" xfId="32093" xr:uid="{881415B9-6CBC-45DB-B73B-9E49BEA03046}"/>
    <cellStyle name="Normal 33 2 3 3" xfId="24056" xr:uid="{BD3DC375-F424-4288-9D91-99BAC6C08CA2}"/>
    <cellStyle name="Normal 33 2 4" xfId="3301" xr:uid="{280DB943-DCB9-48E7-9B7D-5EC076CCB4B1}"/>
    <cellStyle name="Normal 33 2 4 2" xfId="11578" xr:uid="{9AEB1BAD-ADA8-449B-8142-CACB9A3EA4E0}"/>
    <cellStyle name="Normal 33 2 4 2 2" xfId="28088" xr:uid="{157FF19E-E412-4FEE-973D-AE9A01F65E30}"/>
    <cellStyle name="Normal 33 2 4 3" xfId="20051" xr:uid="{37C98CE3-1104-4A9D-80CE-FA8B9DC0266C}"/>
    <cellStyle name="Normal 33 2 5" xfId="9529" xr:uid="{D4558CE8-0C39-469B-B8E6-98D64B5B581A}"/>
    <cellStyle name="Normal 33 2 5 2" xfId="26073" xr:uid="{041F1100-7BB7-494D-8CAE-0F347529922E}"/>
    <cellStyle name="Normal 33 2 6" xfId="18034" xr:uid="{6A6EF3CF-DCAD-4E90-9AB4-3C9DE0E84435}"/>
    <cellStyle name="Normal 33 3" xfId="736" xr:uid="{8BADE7DF-EDBA-41E4-BC2E-767FE6218C4E}"/>
    <cellStyle name="Normal 33 3 2" xfId="4840" xr:uid="{5FAFD76F-68C6-4DD5-9D31-AEA9AAA839D5}"/>
    <cellStyle name="Normal 33 3 2 2" xfId="13117" xr:uid="{5C584EF1-1759-48BC-9169-8D47A1A45529}"/>
    <cellStyle name="Normal 33 3 2 2 2" xfId="29597" xr:uid="{02A4D0A7-9B05-48E0-8048-AC650F5DE869}"/>
    <cellStyle name="Normal 33 3 2 3" xfId="21560" xr:uid="{2749AB43-45E4-4FFE-B8C8-36DDBCCD6879}"/>
    <cellStyle name="Normal 33 3 3" xfId="6865" xr:uid="{3477A503-1AA8-456C-98AA-7BEE80CE2B78}"/>
    <cellStyle name="Normal 33 3 3 2" xfId="15142" xr:uid="{5529F55C-CFC0-48E3-9839-464F8566255C}"/>
    <cellStyle name="Normal 33 3 3 2 2" xfId="31597" xr:uid="{14BA6DC6-21D9-452F-AF97-DF09FEFBD171}"/>
    <cellStyle name="Normal 33 3 3 3" xfId="23560" xr:uid="{AE533F93-E23F-44F0-ADB1-4F1B18A22C86}"/>
    <cellStyle name="Normal 33 3 4" xfId="2796" xr:uid="{A01B4D0E-BBD5-4F5C-9EE0-505FBEEAD228}"/>
    <cellStyle name="Normal 33 3 4 2" xfId="11073" xr:uid="{5F12F1EE-5C20-4D09-863B-A42A6657FEE5}"/>
    <cellStyle name="Normal 33 3 4 2 2" xfId="27584" xr:uid="{27C656E2-4A36-4E62-A964-34F67C107EA8}"/>
    <cellStyle name="Normal 33 3 4 3" xfId="19547" xr:uid="{E7C7D753-4775-4914-B645-624C5FC6DD40}"/>
    <cellStyle name="Normal 33 3 5" xfId="9025" xr:uid="{258A6D8F-774F-4C80-BE70-AA0643659308}"/>
    <cellStyle name="Normal 33 3 5 2" xfId="25569" xr:uid="{20AE2794-BC38-4F6C-94E9-5C83AABC71BB}"/>
    <cellStyle name="Normal 33 3 6" xfId="17527" xr:uid="{A6D66D85-1772-499E-951C-C65B6334A65F}"/>
    <cellStyle name="Normal 33 4" xfId="1786" xr:uid="{4E829782-6325-4EBD-95AD-061E44717452}"/>
    <cellStyle name="Normal 33 4 2" xfId="5873" xr:uid="{7D040346-3C0B-4DAC-83FB-2F50314E0F71}"/>
    <cellStyle name="Normal 33 4 2 2" xfId="14150" xr:uid="{C1EF3987-4148-426A-BA6C-D6D5EFBD0A24}"/>
    <cellStyle name="Normal 33 4 2 2 2" xfId="30605" xr:uid="{1FC7EA3A-0998-4BE8-8AA0-7CE80507043F}"/>
    <cellStyle name="Normal 33 4 2 3" xfId="22568" xr:uid="{B7F69BE9-9D74-4238-8EEF-B67047A44A9D}"/>
    <cellStyle name="Normal 33 4 3" xfId="7873" xr:uid="{B8602E0D-D6A3-49B0-9B61-4B7F64DE8098}"/>
    <cellStyle name="Normal 33 4 3 2" xfId="16150" xr:uid="{1819AA97-CAC3-4655-A456-CD1C971FCDA8}"/>
    <cellStyle name="Normal 33 4 3 2 2" xfId="32605" xr:uid="{754C4DBC-8D9F-4E28-8D8D-D85B2C5E72AD}"/>
    <cellStyle name="Normal 33 4 3 3" xfId="24568" xr:uid="{F8ED48D7-8147-497F-A5BF-F1F0817AC958}"/>
    <cellStyle name="Normal 33 4 4" xfId="3839" xr:uid="{F335A125-4F3A-4D49-89AD-5BF3FE73172F}"/>
    <cellStyle name="Normal 33 4 4 2" xfId="12116" xr:uid="{2EE00A91-CCF9-4298-929D-DBDE9E39C9D9}"/>
    <cellStyle name="Normal 33 4 4 2 2" xfId="28601" xr:uid="{B023D107-B92F-49C1-BDE0-578A2773EFFC}"/>
    <cellStyle name="Normal 33 4 4 3" xfId="20564" xr:uid="{49A5E2DC-5A99-4282-AC83-E237E3901406}"/>
    <cellStyle name="Normal 33 4 5" xfId="10067" xr:uid="{3953282C-03F8-40F1-82AE-0F4D7287ED61}"/>
    <cellStyle name="Normal 33 4 5 2" xfId="26586" xr:uid="{4359DE20-93B2-4126-9E67-06B6B5933DAB}"/>
    <cellStyle name="Normal 33 4 6" xfId="18548" xr:uid="{D2D24581-C8E0-4E6B-8AEF-BEFDF003FF28}"/>
    <cellStyle name="Normal 33 5" xfId="4336" xr:uid="{0A4E07FD-D456-470E-B98A-AD1908E9FFD7}"/>
    <cellStyle name="Normal 33 5 2" xfId="12613" xr:uid="{F55A3123-7C77-4B09-BE62-DC7F1D88AAC0}"/>
    <cellStyle name="Normal 33 5 2 2" xfId="29098" xr:uid="{D02BEA6D-9929-4DE0-84C1-D10A7B739041}"/>
    <cellStyle name="Normal 33 5 3" xfId="21061" xr:uid="{E3C732E7-870D-4ECB-9DB3-8874A08CBEEA}"/>
    <cellStyle name="Normal 33 6" xfId="6367" xr:uid="{DB53565C-C08A-478D-ABB1-2EFDD4E19B44}"/>
    <cellStyle name="Normal 33 6 2" xfId="14644" xr:uid="{1427107C-6343-4007-AFD5-E4FEFD7819C6}"/>
    <cellStyle name="Normal 33 6 2 2" xfId="31099" xr:uid="{7F95B898-F952-4842-9300-BCFD39E9D429}"/>
    <cellStyle name="Normal 33 6 3" xfId="23062" xr:uid="{696E9FE3-FC37-41A7-B132-300005A3D5EB}"/>
    <cellStyle name="Normal 33 7" xfId="2287" xr:uid="{ED4D3E3D-B3AD-417F-9531-978301AF2C9F}"/>
    <cellStyle name="Normal 33 7 2" xfId="10564" xr:uid="{BF937C88-197D-4968-9A58-F32E8094C2E6}"/>
    <cellStyle name="Normal 33 7 2 2" xfId="27082" xr:uid="{3556BDA5-A2CC-42DD-AC14-0877F8E77676}"/>
    <cellStyle name="Normal 33 7 3" xfId="19045" xr:uid="{80993FB8-56B7-4825-9B3F-EFB378EB433B}"/>
    <cellStyle name="Normal 33 8" xfId="8518" xr:uid="{4B45CDF9-555E-49FC-8877-537920DA09E5}"/>
    <cellStyle name="Normal 33 8 2" xfId="25067" xr:uid="{EA6A2020-7159-4EDF-99B7-BEA13489BB6B}"/>
    <cellStyle name="Normal 33 9" xfId="17017" xr:uid="{F6B69B8A-18AE-4400-97C6-5D9322B1FA4E}"/>
    <cellStyle name="Normal 34" xfId="147" xr:uid="{ED59E635-2BAE-4186-A8A8-59F6169C0E18}"/>
    <cellStyle name="Normal 34 2" xfId="1241" xr:uid="{71C1853F-D422-4249-A342-F126DC8953CB}"/>
    <cellStyle name="Normal 34 2 2" xfId="5332" xr:uid="{FDBF311F-9E34-4B37-B48C-1BCF9597F767}"/>
    <cellStyle name="Normal 34 2 2 2" xfId="13609" xr:uid="{97669807-FE63-450C-8185-163C186E2A86}"/>
    <cellStyle name="Normal 34 2 2 2 2" xfId="30089" xr:uid="{9EB58C02-4600-4747-8A16-A8A9669A2C8A}"/>
    <cellStyle name="Normal 34 2 2 3" xfId="22052" xr:uid="{69E07F19-8568-46EC-ABBA-C960B0CBA7C0}"/>
    <cellStyle name="Normal 34 2 3" xfId="7357" xr:uid="{E253642C-D78F-4A60-BBBD-A4A8CC6B3456}"/>
    <cellStyle name="Normal 34 2 3 2" xfId="15634" xr:uid="{56DA1766-C758-4B90-9AC0-B8C28EE4A160}"/>
    <cellStyle name="Normal 34 2 3 2 2" xfId="32089" xr:uid="{DDCC6862-C2F6-423A-8418-17642351F188}"/>
    <cellStyle name="Normal 34 2 3 3" xfId="24052" xr:uid="{3E97C386-1C76-43AB-8EF3-20B452AFD725}"/>
    <cellStyle name="Normal 34 2 4" xfId="3297" xr:uid="{C4135467-89D5-4C3A-80B3-90A8BE077696}"/>
    <cellStyle name="Normal 34 2 4 2" xfId="11574" xr:uid="{CE2665D6-CB4A-47CD-87B5-A3B36569C709}"/>
    <cellStyle name="Normal 34 2 4 2 2" xfId="28084" xr:uid="{FECFD07B-94F7-4E69-AD5A-D234ADCC93F2}"/>
    <cellStyle name="Normal 34 2 4 3" xfId="20047" xr:uid="{B29C0EF2-6986-4794-AFB6-14160376A886}"/>
    <cellStyle name="Normal 34 2 5" xfId="9525" xr:uid="{5E027E16-29FB-44C5-BB0A-712F6D7908B9}"/>
    <cellStyle name="Normal 34 2 5 2" xfId="26069" xr:uid="{E82E1554-B556-493D-A125-A3DF22B6EB1E}"/>
    <cellStyle name="Normal 34 2 6" xfId="18030" xr:uid="{44B0B805-A92B-4726-9468-5DD782D681FD}"/>
    <cellStyle name="Normal 34 3" xfId="732" xr:uid="{0BAAA201-4E47-4DAE-9DF3-F054938EFD08}"/>
    <cellStyle name="Normal 34 3 2" xfId="4836" xr:uid="{76274E35-196B-4A75-A3BF-A915D499BF00}"/>
    <cellStyle name="Normal 34 3 2 2" xfId="13113" xr:uid="{11AFC429-F944-42C1-8808-3AAC5963EB29}"/>
    <cellStyle name="Normal 34 3 2 2 2" xfId="29593" xr:uid="{0FD068F3-85FD-4E18-B0AB-5E85B26776D8}"/>
    <cellStyle name="Normal 34 3 2 3" xfId="21556" xr:uid="{AB2AF3E1-1859-4DE5-8DB9-C44456ED9F40}"/>
    <cellStyle name="Normal 34 3 3" xfId="6861" xr:uid="{6C583240-7360-42F8-A2C6-760C095C9B1D}"/>
    <cellStyle name="Normal 34 3 3 2" xfId="15138" xr:uid="{25B4FEB6-D25A-4096-B634-3530267A3856}"/>
    <cellStyle name="Normal 34 3 3 2 2" xfId="31593" xr:uid="{4ABFC1DC-F05A-4019-9070-E9943A84C72B}"/>
    <cellStyle name="Normal 34 3 3 3" xfId="23556" xr:uid="{03316DCE-087F-446B-AE41-F15DC36044C1}"/>
    <cellStyle name="Normal 34 3 4" xfId="2792" xr:uid="{53D98014-FE32-468A-B683-5DADA0989A4D}"/>
    <cellStyle name="Normal 34 3 4 2" xfId="11069" xr:uid="{BE789EC5-D4B5-4673-A5C7-BAF6C5FD570D}"/>
    <cellStyle name="Normal 34 3 4 2 2" xfId="27580" xr:uid="{14C6C229-D66E-49E7-8D55-281DB1FD7D97}"/>
    <cellStyle name="Normal 34 3 4 3" xfId="19543" xr:uid="{FE7AE46B-CC44-423B-84D9-23ED381D04FA}"/>
    <cellStyle name="Normal 34 3 5" xfId="9021" xr:uid="{17778750-1D59-4AF9-A297-C4E6F7A59FE7}"/>
    <cellStyle name="Normal 34 3 5 2" xfId="25565" xr:uid="{9EFBF318-F410-4538-8DBB-8E0BD4FECBA9}"/>
    <cellStyle name="Normal 34 3 6" xfId="17523" xr:uid="{5BDB5401-F56B-483B-8CB3-94CCA05342EC}"/>
    <cellStyle name="Normal 34 4" xfId="1782" xr:uid="{F84155B5-E752-4F4C-A676-601BFBE71FDD}"/>
    <cellStyle name="Normal 34 4 2" xfId="5869" xr:uid="{4E874480-8B1D-436A-82CE-1D49EFB807F9}"/>
    <cellStyle name="Normal 34 4 2 2" xfId="14146" xr:uid="{E614A78E-0D69-4249-9DF4-2455C3198AE3}"/>
    <cellStyle name="Normal 34 4 2 2 2" xfId="30601" xr:uid="{8076F24F-BE29-487C-94F5-36002A1E85EE}"/>
    <cellStyle name="Normal 34 4 2 3" xfId="22564" xr:uid="{10E1D7B2-9055-4EC7-BBA6-32F0D76FC776}"/>
    <cellStyle name="Normal 34 4 3" xfId="7869" xr:uid="{8CF0C0C7-F5CB-4486-8BAF-3C0D82BDF18D}"/>
    <cellStyle name="Normal 34 4 3 2" xfId="16146" xr:uid="{CB99F1A1-5419-4C32-8C8D-1C661AF969C0}"/>
    <cellStyle name="Normal 34 4 3 2 2" xfId="32601" xr:uid="{CE94566E-7FBF-461C-BC07-C934B2C18DFB}"/>
    <cellStyle name="Normal 34 4 3 3" xfId="24564" xr:uid="{95CF4974-23A4-436C-8526-8C880EBFC28B}"/>
    <cellStyle name="Normal 34 4 4" xfId="3835" xr:uid="{DC6345BC-02CF-4DA3-B49E-AE3D4F58D676}"/>
    <cellStyle name="Normal 34 4 4 2" xfId="12112" xr:uid="{0FA2107F-C2B1-443E-9C97-4E2E5E748EDF}"/>
    <cellStyle name="Normal 34 4 4 2 2" xfId="28597" xr:uid="{BDD5BE3A-1674-4235-B836-8F81330B4254}"/>
    <cellStyle name="Normal 34 4 4 3" xfId="20560" xr:uid="{9AF9D89F-6686-40FA-AAB7-208183DE168A}"/>
    <cellStyle name="Normal 34 4 5" xfId="10063" xr:uid="{E0F626A6-CA31-4651-9269-84E06178ECFC}"/>
    <cellStyle name="Normal 34 4 5 2" xfId="26582" xr:uid="{B3D57A7A-2BB0-4B1F-AF3A-FE91B58D10C6}"/>
    <cellStyle name="Normal 34 4 6" xfId="18544" xr:uid="{C96C5F04-E3AC-4830-B1B7-932811B11488}"/>
    <cellStyle name="Normal 34 5" xfId="4332" xr:uid="{9AF5686C-0880-4F66-846D-47500ADA4A22}"/>
    <cellStyle name="Normal 34 5 2" xfId="12609" xr:uid="{33277C73-F7DC-46F3-BA23-ACB189F09FE3}"/>
    <cellStyle name="Normal 34 5 2 2" xfId="29094" xr:uid="{CF370032-B92A-4B0C-8789-99CE3CAC27C9}"/>
    <cellStyle name="Normal 34 5 3" xfId="21057" xr:uid="{19779FF2-312E-49C8-B947-661E9C805F9C}"/>
    <cellStyle name="Normal 34 6" xfId="6363" xr:uid="{EA856C74-87DB-4AA8-92F4-023AF119430A}"/>
    <cellStyle name="Normal 34 6 2" xfId="14640" xr:uid="{855C8512-9B52-4265-8120-92D9F0E2AEC1}"/>
    <cellStyle name="Normal 34 6 2 2" xfId="31095" xr:uid="{A745A2F9-C508-43FA-8377-6F9707434BE6}"/>
    <cellStyle name="Normal 34 6 3" xfId="23058" xr:uid="{4C95D1FC-7A49-483C-8572-4E6058F9F6D4}"/>
    <cellStyle name="Normal 34 7" xfId="2283" xr:uid="{AFEF6394-4988-44EA-907E-8EB0D55F4BD2}"/>
    <cellStyle name="Normal 34 7 2" xfId="10560" xr:uid="{F90E0EAF-F6F1-4B5A-B949-AFE8FDD83DAD}"/>
    <cellStyle name="Normal 34 7 2 2" xfId="27078" xr:uid="{9A1EE1AA-4C49-4906-B32F-404B2E809AF3}"/>
    <cellStyle name="Normal 34 7 3" xfId="19041" xr:uid="{B6489F8E-51B5-4625-B63F-224D33E2853F}"/>
    <cellStyle name="Normal 34 8" xfId="8514" xr:uid="{BC9C6F9B-23EE-418B-9CFA-F00BA2A2A425}"/>
    <cellStyle name="Normal 34 8 2" xfId="25063" xr:uid="{4CC6DBB9-1773-4224-A3B4-40BA4928D54F}"/>
    <cellStyle name="Normal 34 9" xfId="17013" xr:uid="{4F4571E5-3355-4107-8A33-0CA2CB96052F}"/>
    <cellStyle name="Normal 35" xfId="514" xr:uid="{E48E806E-B7EA-4672-A5EE-207038312448}"/>
    <cellStyle name="Normal 35 2" xfId="605" xr:uid="{F20C7458-9856-4E49-8C68-12DF00A0070A}"/>
    <cellStyle name="Normal 35 2 2" xfId="2160" xr:uid="{C607D8B2-24D8-460F-AEF1-575042783922}"/>
    <cellStyle name="Normal 36" xfId="516" xr:uid="{9FDD105C-3AD2-4261-886A-93B53A8F3F37}"/>
    <cellStyle name="Normal 36 2" xfId="1561" xr:uid="{E6A83866-5CEC-472E-AFCA-230870FEC883}"/>
    <cellStyle name="Normal 36 2 2" xfId="5650" xr:uid="{39E9CB5D-74C2-48AB-8C3B-3426A4799BEC}"/>
    <cellStyle name="Normal 36 2 2 2" xfId="13927" xr:uid="{079D6C8C-9BFD-43C9-B077-F167F792C91B}"/>
    <cellStyle name="Normal 36 2 2 2 2" xfId="30404" xr:uid="{64E9C41F-802F-4B0E-9662-8385D8ACA1AA}"/>
    <cellStyle name="Normal 36 2 2 3" xfId="22367" xr:uid="{FDF0419A-DCE7-47B7-BC6A-88CC43A97DE0}"/>
    <cellStyle name="Normal 36 2 3" xfId="7672" xr:uid="{997C422A-3D56-4BF1-8D80-285D3FE1269E}"/>
    <cellStyle name="Normal 36 2 3 2" xfId="15949" xr:uid="{D8CB9A5E-2B36-41B9-9C5D-6F28F6326F34}"/>
    <cellStyle name="Normal 36 2 3 2 2" xfId="32404" xr:uid="{A9135184-C804-4E19-BB7C-8896591E9339}"/>
    <cellStyle name="Normal 36 2 3 3" xfId="24367" xr:uid="{25DBDE5B-5F61-4092-A765-1F56E8E868B5}"/>
    <cellStyle name="Normal 36 2 4" xfId="3616" xr:uid="{E653B90D-837B-4EEE-A625-D075C8E824A3}"/>
    <cellStyle name="Normal 36 2 4 2" xfId="11893" xr:uid="{F3E6FCD8-3526-4787-8DED-FECF5A6CF729}"/>
    <cellStyle name="Normal 36 2 4 2 2" xfId="28400" xr:uid="{93AFEC87-4FAA-407A-B5BF-C6411DE1ABC2}"/>
    <cellStyle name="Normal 36 2 4 3" xfId="20363" xr:uid="{590D69F1-5E5E-4D9F-A9AF-90F9F7125D9E}"/>
    <cellStyle name="Normal 36 2 5" xfId="9844" xr:uid="{2275EB4A-6EB3-448B-A87E-BD24B4700471}"/>
    <cellStyle name="Normal 36 2 5 2" xfId="26385" xr:uid="{8C3C1AC4-0CF4-4C95-A67D-1DF283AA10F4}"/>
    <cellStyle name="Normal 36 2 6" xfId="18347" xr:uid="{0D6CAF70-B5BB-4D39-B138-CC89EAC900E1}"/>
    <cellStyle name="Normal 36 3" xfId="1050" xr:uid="{B47AF524-CF7D-4007-B182-34186C996342}"/>
    <cellStyle name="Normal 36 3 2" xfId="5151" xr:uid="{4F20830B-1061-4BB2-846C-29EF7E04748F}"/>
    <cellStyle name="Normal 36 3 2 2" xfId="13428" xr:uid="{3AC07235-DC4E-4189-85F0-37177D93B335}"/>
    <cellStyle name="Normal 36 3 2 2 2" xfId="29908" xr:uid="{9177AE4F-0EBC-4DED-BA04-0F7EEF04A579}"/>
    <cellStyle name="Normal 36 3 2 3" xfId="21871" xr:uid="{4BAA1FA1-6CE0-4B20-8863-2201399B1ADF}"/>
    <cellStyle name="Normal 36 3 3" xfId="7176" xr:uid="{F3CD4B04-C2DA-4802-8676-C35FFF681A6C}"/>
    <cellStyle name="Normal 36 3 3 2" xfId="15453" xr:uid="{5CBEC028-7689-4682-AAD3-1F1A188BF7F0}"/>
    <cellStyle name="Normal 36 3 3 2 2" xfId="31908" xr:uid="{B30778C2-86AF-4BB9-8297-D895FB0D5854}"/>
    <cellStyle name="Normal 36 3 3 3" xfId="23871" xr:uid="{7FC9C9E2-5CE8-4024-B130-1156F8844350}"/>
    <cellStyle name="Normal 36 3 4" xfId="3109" xr:uid="{DA4F294C-7143-4CE8-B7BF-30CB34F8BBCE}"/>
    <cellStyle name="Normal 36 3 4 2" xfId="11386" xr:uid="{34EB800F-0B67-4405-8284-FD1DF4DC98BB}"/>
    <cellStyle name="Normal 36 3 4 2 2" xfId="27896" xr:uid="{4D181214-6346-4CC5-9A1F-C7D030A5FFA3}"/>
    <cellStyle name="Normal 36 3 4 3" xfId="19859" xr:uid="{109B8A27-9560-478A-93EC-873ED276F981}"/>
    <cellStyle name="Normal 36 3 5" xfId="9337" xr:uid="{895B1F4D-67FE-4DB1-AFA2-4A76B46AAD94}"/>
    <cellStyle name="Normal 36 3 5 2" xfId="25881" xr:uid="{25D3C26A-28BE-4527-8D70-DF21EFA97B79}"/>
    <cellStyle name="Normal 36 3 6" xfId="17840" xr:uid="{AFE680F9-AF0F-4BC7-8DD7-E4F60B0DDB0B}"/>
    <cellStyle name="Normal 36 4" xfId="2098" xr:uid="{AEA0AD3D-4038-40A9-B5F6-36A8C504FF86}"/>
    <cellStyle name="Normal 36 4 2" xfId="6184" xr:uid="{490163C9-77E9-4844-A440-5E252BEC8679}"/>
    <cellStyle name="Normal 36 4 2 2" xfId="14461" xr:uid="{329CA129-5555-46AB-83E4-BAF016AF5A83}"/>
    <cellStyle name="Normal 36 4 2 2 2" xfId="30916" xr:uid="{73DE4318-618A-4996-B091-4AB9CD349EE3}"/>
    <cellStyle name="Normal 36 4 2 3" xfId="22879" xr:uid="{239A017C-8473-4387-AE28-9229341B2683}"/>
    <cellStyle name="Normal 36 4 3" xfId="8184" xr:uid="{6B2F3ACF-DBBD-44F3-92DA-7E00E7CA83F6}"/>
    <cellStyle name="Normal 36 4 3 2" xfId="16461" xr:uid="{15D6CA91-2E95-4626-8D16-A4F414512542}"/>
    <cellStyle name="Normal 36 4 3 2 2" xfId="32916" xr:uid="{10767217-7EE8-404C-888C-74C2393290F8}"/>
    <cellStyle name="Normal 36 4 3 3" xfId="24879" xr:uid="{AE35C4CD-13C2-4053-BC92-26E7CD5AFD87}"/>
    <cellStyle name="Normal 36 4 4" xfId="4151" xr:uid="{AD71EA62-2E74-43D2-A889-C66AEA1CE7F4}"/>
    <cellStyle name="Normal 36 4 4 2" xfId="12428" xr:uid="{E73C14FA-04C3-4EA1-AFBB-5D658B49071A}"/>
    <cellStyle name="Normal 36 4 4 2 2" xfId="28913" xr:uid="{AB1E971D-CCBD-4D28-861D-B721DE313BC2}"/>
    <cellStyle name="Normal 36 4 4 3" xfId="20876" xr:uid="{D557B4B1-117A-40F0-B82F-CE901814786F}"/>
    <cellStyle name="Normal 36 4 5" xfId="10379" xr:uid="{394CECD2-48B3-4975-850B-0ED6DC42D743}"/>
    <cellStyle name="Normal 36 4 5 2" xfId="26898" xr:uid="{71BC0E6A-1A3A-4F7F-BB9C-5D095B0DC435}"/>
    <cellStyle name="Normal 36 4 6" xfId="18860" xr:uid="{022B8BAA-A284-4D81-9252-327FA64310B1}"/>
    <cellStyle name="Normal 36 5" xfId="4650" xr:uid="{12AA75AE-F850-4BE8-B115-DA1C4DF6EDA8}"/>
    <cellStyle name="Normal 36 5 2" xfId="12927" xr:uid="{964E51A6-9E74-4992-A009-FF3D3768E8D2}"/>
    <cellStyle name="Normal 36 5 2 2" xfId="29409" xr:uid="{03320029-3054-402F-A8CA-D97A325B06AA}"/>
    <cellStyle name="Normal 36 5 3" xfId="21372" xr:uid="{175E672B-2654-4815-8D68-665F5D73F881}"/>
    <cellStyle name="Normal 36 6" xfId="6678" xr:uid="{EC28D134-178E-41C2-84FE-420AC6903E2C}"/>
    <cellStyle name="Normal 36 6 2" xfId="14955" xr:uid="{6E1027D9-EC42-4ABC-A980-BB1E913DC8A4}"/>
    <cellStyle name="Normal 36 6 2 2" xfId="31410" xr:uid="{BE83D20E-50D5-4815-AABD-AD0D0B5681D9}"/>
    <cellStyle name="Normal 36 6 3" xfId="23373" xr:uid="{3BF4DE47-4E54-4D91-A1CB-C7A19D6E5D99}"/>
    <cellStyle name="Normal 36 7" xfId="2603" xr:uid="{AD947841-818D-4609-BF46-B369564FE147}"/>
    <cellStyle name="Normal 36 7 2" xfId="10880" xr:uid="{1A9CA947-044E-41D7-AAD8-2F968E0F18FA}"/>
    <cellStyle name="Normal 36 7 2 2" xfId="27394" xr:uid="{0C3C78EA-5663-4111-B0AC-1ADE74524E9A}"/>
    <cellStyle name="Normal 36 7 3" xfId="19357" xr:uid="{3F420251-A717-4B66-B699-4139B887B55B}"/>
    <cellStyle name="Normal 36 8" xfId="8833" xr:uid="{15C5AAE1-15E3-41D1-9E35-5343289F488E}"/>
    <cellStyle name="Normal 36 8 2" xfId="25379" xr:uid="{CBEA35F2-7AE5-4776-B55A-A3B2EABD8ECF}"/>
    <cellStyle name="Normal 36 9" xfId="17330" xr:uid="{2E96BF97-49D4-4F1F-A4CB-870065132395}"/>
    <cellStyle name="Normal 37" xfId="518" xr:uid="{55986862-E602-4A67-8A69-9DCEF6CD11F1}"/>
    <cellStyle name="Normal 38" xfId="104" xr:uid="{C70F60EC-E138-45B3-B9FD-3EAC7FD70CAC}"/>
    <cellStyle name="Normal 38 2" xfId="1201" xr:uid="{E30224A6-63C6-4596-A795-0250AFA035D9}"/>
    <cellStyle name="Normal 38 2 2" xfId="5292" xr:uid="{B0148B66-C2F8-42CC-9886-B02AEBAE5CF9}"/>
    <cellStyle name="Normal 38 2 2 2" xfId="13569" xr:uid="{AC019775-4327-45D7-BEE1-52DCB51282B0}"/>
    <cellStyle name="Normal 38 2 2 2 2" xfId="30049" xr:uid="{81E581D8-20C6-4D2F-9BF1-16AEC1401DCA}"/>
    <cellStyle name="Normal 38 2 2 3" xfId="22012" xr:uid="{6C23AB69-F1AC-463F-ABED-286EBC5D9E61}"/>
    <cellStyle name="Normal 38 2 3" xfId="7317" xr:uid="{7BD52982-AA57-4EE2-BF19-450856434DE4}"/>
    <cellStyle name="Normal 38 2 3 2" xfId="15594" xr:uid="{483E3314-3F38-42A6-85E2-5CCD4F85876C}"/>
    <cellStyle name="Normal 38 2 3 2 2" xfId="32049" xr:uid="{718B9020-04A6-4D9C-88E8-B54F4ED69E0C}"/>
    <cellStyle name="Normal 38 2 3 3" xfId="24012" xr:uid="{BE533888-1FC7-46A5-BF54-952FE2FB2564}"/>
    <cellStyle name="Normal 38 2 4" xfId="3257" xr:uid="{0B37C114-EC25-45FA-BB7C-E3E02C0F9E8D}"/>
    <cellStyle name="Normal 38 2 4 2" xfId="11534" xr:uid="{8D77E8BC-F9A8-45F8-887B-7880E8D00AB8}"/>
    <cellStyle name="Normal 38 2 4 2 2" xfId="28044" xr:uid="{9518D037-976E-433A-B98B-0A6C99C7F188}"/>
    <cellStyle name="Normal 38 2 4 3" xfId="20007" xr:uid="{11FBB27D-A9D7-40A4-A54E-B984A389969C}"/>
    <cellStyle name="Normal 38 2 5" xfId="9485" xr:uid="{48E0A674-1767-48C5-BD14-0080DC8B2A43}"/>
    <cellStyle name="Normal 38 2 5 2" xfId="26029" xr:uid="{7B90BF1C-1FA9-4D1E-AA1D-BD8707625AD4}"/>
    <cellStyle name="Normal 38 2 6" xfId="17990" xr:uid="{09A27C81-6770-478F-8272-EF1453FD67EA}"/>
    <cellStyle name="Normal 38 3" xfId="691" xr:uid="{E61C5EFA-9E34-40D1-B648-8C0A82E5CBB7}"/>
    <cellStyle name="Normal 38 3 2" xfId="4796" xr:uid="{D0001E46-C746-4622-8087-791132D126F0}"/>
    <cellStyle name="Normal 38 3 2 2" xfId="13073" xr:uid="{A09C5EA3-3829-475B-8A8B-14CB7A4072C2}"/>
    <cellStyle name="Normal 38 3 2 2 2" xfId="29553" xr:uid="{F7354EC6-C9B7-4B02-AABF-4C09A8EC108C}"/>
    <cellStyle name="Normal 38 3 2 3" xfId="21516" xr:uid="{CFD3D968-5020-4F96-8ABE-F4A07B2CBD7E}"/>
    <cellStyle name="Normal 38 3 3" xfId="6821" xr:uid="{C88C205C-61CB-4CC8-AA64-9E514C8273A2}"/>
    <cellStyle name="Normal 38 3 3 2" xfId="15098" xr:uid="{AEFAEAFD-148B-435C-94A3-B5AF010D5FC5}"/>
    <cellStyle name="Normal 38 3 3 2 2" xfId="31553" xr:uid="{382A73D3-0FEA-4BA4-9380-A3DA709DA3D0}"/>
    <cellStyle name="Normal 38 3 3 3" xfId="23516" xr:uid="{5E82B16E-55E6-4220-89BB-EB9B9E8CA1F7}"/>
    <cellStyle name="Normal 38 3 4" xfId="2751" xr:uid="{BCBC0C81-AAB2-497C-B0EC-FC32A530ED03}"/>
    <cellStyle name="Normal 38 3 4 2" xfId="11028" xr:uid="{A1DE5928-BC43-407E-9FFF-F1CB6431814C}"/>
    <cellStyle name="Normal 38 3 4 2 2" xfId="27539" xr:uid="{D826CE4B-BDCE-4EEA-BE75-D104DDCE18B3}"/>
    <cellStyle name="Normal 38 3 4 3" xfId="19502" xr:uid="{1A5724EB-6EB5-4D11-8C24-ACBBB61F152D}"/>
    <cellStyle name="Normal 38 3 5" xfId="8980" xr:uid="{8C195A50-5137-4281-9CF4-9266CD853DBB}"/>
    <cellStyle name="Normal 38 3 5 2" xfId="25524" xr:uid="{CFA133DA-6CE2-4FAB-9383-68450A17743B}"/>
    <cellStyle name="Normal 38 3 6" xfId="17482" xr:uid="{7220EBFF-8246-43C7-AB6A-EF80A20376C3}"/>
    <cellStyle name="Normal 38 4" xfId="1742" xr:uid="{43A46AC5-90B5-4169-8FC8-3333E7B0C19E}"/>
    <cellStyle name="Normal 38 4 2" xfId="5829" xr:uid="{9272E00E-AAA1-427D-8CF6-8E22276FE06A}"/>
    <cellStyle name="Normal 38 4 2 2" xfId="14106" xr:uid="{F92FA0DE-3CE4-45C9-A1AD-A13F201B9F20}"/>
    <cellStyle name="Normal 38 4 2 2 2" xfId="30561" xr:uid="{3AA132E4-3110-4D32-88CB-E8F3DE1648FC}"/>
    <cellStyle name="Normal 38 4 2 3" xfId="22524" xr:uid="{A6F73735-1A27-402E-A0E4-EE52CA5FC215}"/>
    <cellStyle name="Normal 38 4 3" xfId="7829" xr:uid="{C1F585B8-6608-49F0-AF87-19E930C5FE7C}"/>
    <cellStyle name="Normal 38 4 3 2" xfId="16106" xr:uid="{D02D8649-0162-4847-A830-032E31FA530A}"/>
    <cellStyle name="Normal 38 4 3 2 2" xfId="32561" xr:uid="{FB7482F7-92B3-4538-86C5-D569B26347F3}"/>
    <cellStyle name="Normal 38 4 3 3" xfId="24524" xr:uid="{3F530190-7D54-4894-B16F-A8269C0B4D16}"/>
    <cellStyle name="Normal 38 4 4" xfId="3795" xr:uid="{97B489BB-3F4F-4D98-8D92-F79FA19C9ED7}"/>
    <cellStyle name="Normal 38 4 4 2" xfId="12072" xr:uid="{D28EA444-47D3-4B1A-A0DC-630F000BE1D4}"/>
    <cellStyle name="Normal 38 4 4 2 2" xfId="28557" xr:uid="{F8F8AEEF-F96D-4D3A-A719-9570A78F0E4E}"/>
    <cellStyle name="Normal 38 4 4 3" xfId="20520" xr:uid="{015EFCE9-CC4A-4466-98E5-D638BF747731}"/>
    <cellStyle name="Normal 38 4 5" xfId="10023" xr:uid="{DE01E52A-7864-44A3-86B1-5671D2565B3A}"/>
    <cellStyle name="Normal 38 4 5 2" xfId="26542" xr:uid="{3455CC7C-7DD7-4324-8CA4-033CFB7E85C8}"/>
    <cellStyle name="Normal 38 4 6" xfId="18504" xr:uid="{E85E1363-E0FD-49B5-B212-5E9ECEAEC949}"/>
    <cellStyle name="Normal 38 5" xfId="4292" xr:uid="{998761BD-1E2D-4297-80E7-F8A2DA86F617}"/>
    <cellStyle name="Normal 38 5 2" xfId="12569" xr:uid="{4FC91435-76EA-458C-ABFC-1CA064BC0697}"/>
    <cellStyle name="Normal 38 5 2 2" xfId="29054" xr:uid="{465678A3-103E-4785-891A-922FCC1F6E26}"/>
    <cellStyle name="Normal 38 5 3" xfId="21017" xr:uid="{EBA68D4C-C7FF-4AF7-B349-0B34D0E5A421}"/>
    <cellStyle name="Normal 38 6" xfId="6323" xr:uid="{E7C988E0-876E-4F2F-B69D-3363BCB09BFB}"/>
    <cellStyle name="Normal 38 6 2" xfId="14600" xr:uid="{20015910-139D-45B6-AE02-25202A69DEE4}"/>
    <cellStyle name="Normal 38 6 2 2" xfId="31055" xr:uid="{941329B7-E6CF-4D2B-B072-21C23A636429}"/>
    <cellStyle name="Normal 38 6 3" xfId="23018" xr:uid="{BE285051-13F8-4EC8-80B0-E78FF6E6020E}"/>
    <cellStyle name="Normal 38 7" xfId="2243" xr:uid="{F037E528-D50C-4614-B4F1-08FBFEB4DD06}"/>
    <cellStyle name="Normal 38 7 2" xfId="10520" xr:uid="{4FE9310A-A295-4DB3-9E0C-4E4E87811884}"/>
    <cellStyle name="Normal 38 7 2 2" xfId="27038" xr:uid="{D6568714-72D4-4EE0-80CE-291FDC1B5DF1}"/>
    <cellStyle name="Normal 38 7 3" xfId="19001" xr:uid="{A8AD462F-E6D5-4691-ABB7-3EF01E79F21C}"/>
    <cellStyle name="Normal 38 8" xfId="8474" xr:uid="{C5412CAC-7631-46F7-B219-E837CA8D0F6A}"/>
    <cellStyle name="Normal 38 8 2" xfId="25023" xr:uid="{874CD14F-4CFA-417B-ADB9-CF409314682E}"/>
    <cellStyle name="Normal 38 9" xfId="16972" xr:uid="{531ACC4C-C8E6-4A7C-A385-19EF04F5C065}"/>
    <cellStyle name="Normal 39" xfId="520" xr:uid="{EB2B5A45-37CB-4BE3-A62F-0EF57F7D47C6}"/>
    <cellStyle name="Normal 39 2" xfId="1564" xr:uid="{58224C87-F37B-4AB9-BCEE-B3451FF2554A}"/>
    <cellStyle name="Normal 39 2 2" xfId="5653" xr:uid="{388D6540-2F71-472B-9636-2411F0038086}"/>
    <cellStyle name="Normal 39 2 2 2" xfId="13930" xr:uid="{50A501BA-BCE0-4E58-81A9-6385AC153730}"/>
    <cellStyle name="Normal 39 2 2 2 2" xfId="30407" xr:uid="{BC4E7D33-DBDA-446B-8EA9-F81906B4581A}"/>
    <cellStyle name="Normal 39 2 2 3" xfId="22370" xr:uid="{0EFA0044-5AA1-4690-9E54-942195EE9E30}"/>
    <cellStyle name="Normal 39 2 3" xfId="7675" xr:uid="{4B8805D7-2C91-46C7-ABCA-5FF9147DC3F8}"/>
    <cellStyle name="Normal 39 2 3 2" xfId="15952" xr:uid="{086B1E27-58DF-4071-9436-A4CA1FF05C95}"/>
    <cellStyle name="Normal 39 2 3 2 2" xfId="32407" xr:uid="{59263492-B3C4-41A0-BE38-F16528E5CD47}"/>
    <cellStyle name="Normal 39 2 3 3" xfId="24370" xr:uid="{DC2C083D-D33E-4F5A-9AF2-35AB9E6C1DA2}"/>
    <cellStyle name="Normal 39 2 4" xfId="3619" xr:uid="{2F76D6CF-7314-4CE8-A722-170654A97504}"/>
    <cellStyle name="Normal 39 2 4 2" xfId="11896" xr:uid="{FB68BCC5-6CFF-48ED-8501-92683C0E6971}"/>
    <cellStyle name="Normal 39 2 4 2 2" xfId="28403" xr:uid="{9FD708EF-3B67-4E9E-8662-1EB066545427}"/>
    <cellStyle name="Normal 39 2 4 3" xfId="20366" xr:uid="{D7C39C24-A8A1-47D9-9027-E23E2977B720}"/>
    <cellStyle name="Normal 39 2 5" xfId="9847" xr:uid="{06F34A30-967D-4CB0-8BA6-CD5738ADE5FB}"/>
    <cellStyle name="Normal 39 2 5 2" xfId="26388" xr:uid="{399DEF7E-D594-4A63-A726-A89518F761DD}"/>
    <cellStyle name="Normal 39 2 6" xfId="18350" xr:uid="{A8407BC6-3001-4983-B4F7-12B7B7334903}"/>
    <cellStyle name="Normal 39 3" xfId="1053" xr:uid="{56FA27C2-3813-41FB-9A8F-269FBF0EDC4B}"/>
    <cellStyle name="Normal 39 3 2" xfId="5154" xr:uid="{8E112BF7-1B76-40FB-AD1D-98FEA9CC54AA}"/>
    <cellStyle name="Normal 39 3 2 2" xfId="13431" xr:uid="{BFE6D66D-0280-439B-B6B5-4A8B63221D26}"/>
    <cellStyle name="Normal 39 3 2 2 2" xfId="29911" xr:uid="{7FE08688-47CC-4D4A-995F-CB0719F5350A}"/>
    <cellStyle name="Normal 39 3 2 3" xfId="21874" xr:uid="{AC7C4C8E-B7F9-4F52-AD70-49011891D550}"/>
    <cellStyle name="Normal 39 3 3" xfId="7179" xr:uid="{B407E7E1-0148-45BE-A0CB-EE6695F20E55}"/>
    <cellStyle name="Normal 39 3 3 2" xfId="15456" xr:uid="{48CEC3EA-DA95-4B13-BE07-F95B02DFC5D9}"/>
    <cellStyle name="Normal 39 3 3 2 2" xfId="31911" xr:uid="{A537D286-46FB-4C94-A9C8-E982E071CB9E}"/>
    <cellStyle name="Normal 39 3 3 3" xfId="23874" xr:uid="{968F179A-09D1-4961-974A-756849B86926}"/>
    <cellStyle name="Normal 39 3 4" xfId="3112" xr:uid="{6C77EC3C-E648-4728-8C1D-2307B0E6C995}"/>
    <cellStyle name="Normal 39 3 4 2" xfId="11389" xr:uid="{ADB46AE8-2B49-4CE9-8DE3-5D91C26A61AC}"/>
    <cellStyle name="Normal 39 3 4 2 2" xfId="27899" xr:uid="{E5A3C9F0-ABF0-4E91-A660-B2A9E9AFCCE2}"/>
    <cellStyle name="Normal 39 3 4 3" xfId="19862" xr:uid="{F50366FC-22D0-4292-9ED2-89F2ADDA06C2}"/>
    <cellStyle name="Normal 39 3 5" xfId="9340" xr:uid="{A1BC0C0A-64DC-436D-972D-33FAE9AC5D78}"/>
    <cellStyle name="Normal 39 3 5 2" xfId="25884" xr:uid="{D4B959C3-2075-4056-894B-571C3501C9D0}"/>
    <cellStyle name="Normal 39 3 6" xfId="17843" xr:uid="{371B69BB-3098-4BAE-805C-2933D69CA238}"/>
    <cellStyle name="Normal 39 4" xfId="2101" xr:uid="{259DCD7B-FEBE-4063-B544-C92BC371DFDE}"/>
    <cellStyle name="Normal 39 4 2" xfId="6187" xr:uid="{9AA32EE2-0985-4D82-B862-31C8EEF8FCA9}"/>
    <cellStyle name="Normal 39 4 2 2" xfId="14464" xr:uid="{E799FDD6-65AA-4339-8EDF-F4B8FC86897A}"/>
    <cellStyle name="Normal 39 4 2 2 2" xfId="30919" xr:uid="{5B8D68A3-D2A0-4C6D-9DEA-0F7BF1675168}"/>
    <cellStyle name="Normal 39 4 2 3" xfId="22882" xr:uid="{4117257A-7D7C-4BBC-A12E-CF617DE48FBE}"/>
    <cellStyle name="Normal 39 4 3" xfId="8187" xr:uid="{DB89943F-6BB7-4C3C-A6D5-88538B59608A}"/>
    <cellStyle name="Normal 39 4 3 2" xfId="16464" xr:uid="{9246155B-4B6E-45BD-A7EA-131CD1D91E91}"/>
    <cellStyle name="Normal 39 4 3 2 2" xfId="32919" xr:uid="{C6FBA04C-8CF7-4829-8B5B-64FFFA548826}"/>
    <cellStyle name="Normal 39 4 3 3" xfId="24882" xr:uid="{EE3DD30C-EF42-4984-888D-D23352AB0FB5}"/>
    <cellStyle name="Normal 39 4 4" xfId="4154" xr:uid="{64162F04-FEB6-4525-ABA5-05765D883687}"/>
    <cellStyle name="Normal 39 4 4 2" xfId="12431" xr:uid="{77BDDA96-AA5B-4551-9455-6EBE1E490695}"/>
    <cellStyle name="Normal 39 4 4 2 2" xfId="28916" xr:uid="{45879F04-9370-405A-BD5E-B7FDF456BF58}"/>
    <cellStyle name="Normal 39 4 4 3" xfId="20879" xr:uid="{D4299AD6-17F3-4D6B-B55B-75B78ABAF268}"/>
    <cellStyle name="Normal 39 4 5" xfId="10382" xr:uid="{C52AF932-9E29-404D-8605-5CAF7DF4C36B}"/>
    <cellStyle name="Normal 39 4 5 2" xfId="26901" xr:uid="{E5C34013-24E9-47BE-8B11-987699C157F3}"/>
    <cellStyle name="Normal 39 4 6" xfId="18863" xr:uid="{60A65D7F-BDAB-41E7-9C54-C9A1FC8EE1B3}"/>
    <cellStyle name="Normal 39 5" xfId="4653" xr:uid="{9E640211-10F0-41D1-A578-9B67C8604E20}"/>
    <cellStyle name="Normal 39 5 2" xfId="12930" xr:uid="{902F4C34-1780-4120-A66F-1D71FAC7F839}"/>
    <cellStyle name="Normal 39 5 2 2" xfId="29412" xr:uid="{F00CF8F8-0BFC-42CA-B706-A18B77DF8A97}"/>
    <cellStyle name="Normal 39 5 3" xfId="21375" xr:uid="{964F7CD3-F5C4-4ED3-8108-E6E873465B92}"/>
    <cellStyle name="Normal 39 6" xfId="6681" xr:uid="{B54A81B4-20D3-4746-9A5E-75D710B3FC89}"/>
    <cellStyle name="Normal 39 6 2" xfId="14958" xr:uid="{19781150-9CEB-4008-970C-CBBE90E1D47D}"/>
    <cellStyle name="Normal 39 6 2 2" xfId="31413" xr:uid="{A164E951-6BBF-48FD-AF85-1585DEF86DD8}"/>
    <cellStyle name="Normal 39 6 3" xfId="23376" xr:uid="{1FB40322-7CCC-4EF1-BF65-8F66F85CB6D0}"/>
    <cellStyle name="Normal 39 7" xfId="2606" xr:uid="{776B81CF-5401-45AC-83D6-94A7219732B2}"/>
    <cellStyle name="Normal 39 7 2" xfId="10883" xr:uid="{647F1938-AD53-4DAD-9B9F-524DA4E0BCEC}"/>
    <cellStyle name="Normal 39 7 2 2" xfId="27397" xr:uid="{27C85AF0-6556-43DF-AB76-D8C548E32658}"/>
    <cellStyle name="Normal 39 7 3" xfId="19360" xr:uid="{532894A9-3643-48D9-9B31-80D75004310A}"/>
    <cellStyle name="Normal 39 8" xfId="8836" xr:uid="{AB0A34A2-F6D4-4D61-8525-8DA5F8036F6F}"/>
    <cellStyle name="Normal 39 8 2" xfId="25382" xr:uid="{BB0CDFEC-B7FE-49DA-943E-1D26B9B364AA}"/>
    <cellStyle name="Normal 39 9" xfId="17333" xr:uid="{B6F07283-9677-48AB-A12F-F85A4E9625AA}"/>
    <cellStyle name="Normal 4" xfId="522" xr:uid="{A9AE646D-4DCF-4825-8EF2-4C37305561FE}"/>
    <cellStyle name="Normal 40" xfId="515" xr:uid="{D580C3A3-6AFB-4740-B652-992E09A4B592}"/>
    <cellStyle name="Normal 40 2" xfId="1560" xr:uid="{CB315B45-87E0-4C45-A639-1FA747580B95}"/>
    <cellStyle name="Normal 40 2 2" xfId="5649" xr:uid="{266B8818-5F79-417B-9DDA-1973BA10CF7C}"/>
    <cellStyle name="Normal 40 2 2 2" xfId="13926" xr:uid="{6EE650C9-7DB5-4738-8D4D-5B4C6103CC5F}"/>
    <cellStyle name="Normal 40 2 2 2 2" xfId="30403" xr:uid="{30B91075-CF91-4D1F-ACA7-95C628F5CBE9}"/>
    <cellStyle name="Normal 40 2 2 3" xfId="22366" xr:uid="{E9177647-5E63-46FD-B7AD-56AD1C02B7E3}"/>
    <cellStyle name="Normal 40 2 3" xfId="7671" xr:uid="{D6A7B4C8-8287-4526-874D-EF96A42FE20A}"/>
    <cellStyle name="Normal 40 2 3 2" xfId="15948" xr:uid="{B6127BAD-507B-43A6-82F3-812857C3E15C}"/>
    <cellStyle name="Normal 40 2 3 2 2" xfId="32403" xr:uid="{7DF33446-8610-40D2-9812-3827A150C281}"/>
    <cellStyle name="Normal 40 2 3 3" xfId="24366" xr:uid="{00722287-48B3-4A08-BDDA-38A86E3A9218}"/>
    <cellStyle name="Normal 40 2 4" xfId="3615" xr:uid="{6DE2E8D2-22BE-4F68-93D6-584E4EB566AB}"/>
    <cellStyle name="Normal 40 2 4 2" xfId="11892" xr:uid="{0F826C5A-4CAE-403E-897A-5DABF93892DD}"/>
    <cellStyle name="Normal 40 2 4 2 2" xfId="28399" xr:uid="{4E066A10-0A58-4132-8A34-A3082E46DC36}"/>
    <cellStyle name="Normal 40 2 4 3" xfId="20362" xr:uid="{CD89D04E-E046-46D5-9A12-A816E966D7BA}"/>
    <cellStyle name="Normal 40 2 5" xfId="9843" xr:uid="{317BDCCF-A4AE-4726-83D3-916734FB3F7D}"/>
    <cellStyle name="Normal 40 2 5 2" xfId="26384" xr:uid="{2F2B7358-4FA9-4D60-850F-01CAC3D4BAA4}"/>
    <cellStyle name="Normal 40 2 6" xfId="18346" xr:uid="{2CE75DB6-9E6D-41E2-9868-B6EDEAF11449}"/>
    <cellStyle name="Normal 40 3" xfId="1049" xr:uid="{58822C6C-1824-43E4-A255-66FC73C79D66}"/>
    <cellStyle name="Normal 40 3 2" xfId="5150" xr:uid="{4FADC6C0-1A0F-4C48-8BEC-1F28C01E032C}"/>
    <cellStyle name="Normal 40 3 2 2" xfId="13427" xr:uid="{74B1842F-904E-4790-8565-F3D8469A5137}"/>
    <cellStyle name="Normal 40 3 2 2 2" xfId="29907" xr:uid="{41A4404D-A3DA-4311-A8B3-35B45DB4FBE8}"/>
    <cellStyle name="Normal 40 3 2 3" xfId="21870" xr:uid="{AF8FB70A-0A0A-4549-B339-01583286B67E}"/>
    <cellStyle name="Normal 40 3 3" xfId="7175" xr:uid="{28B7D2E3-2793-4076-BBD3-7B1F4FA87DCC}"/>
    <cellStyle name="Normal 40 3 3 2" xfId="15452" xr:uid="{48708DE4-B341-4E21-9820-3B6E8BD73BC0}"/>
    <cellStyle name="Normal 40 3 3 2 2" xfId="31907" xr:uid="{860F52EB-EB64-47EB-B392-8B1CCC23DBB7}"/>
    <cellStyle name="Normal 40 3 3 3" xfId="23870" xr:uid="{862BB285-5090-4CF1-B246-4BB80266FDD5}"/>
    <cellStyle name="Normal 40 3 4" xfId="3108" xr:uid="{F653BF6E-4840-461D-8564-5F2410AB9487}"/>
    <cellStyle name="Normal 40 3 4 2" xfId="11385" xr:uid="{8A8A496E-952D-4C06-9A88-BCCA1B7A51D4}"/>
    <cellStyle name="Normal 40 3 4 2 2" xfId="27895" xr:uid="{BA8019F8-AA3C-4DDE-A046-1F3EAD3B463F}"/>
    <cellStyle name="Normal 40 3 4 3" xfId="19858" xr:uid="{1B7254D2-C7AB-4CA5-ABB0-1E9FEFDE9C46}"/>
    <cellStyle name="Normal 40 3 5" xfId="9336" xr:uid="{D30A0138-1053-4552-865A-EC07438F7E5F}"/>
    <cellStyle name="Normal 40 3 5 2" xfId="25880" xr:uid="{35D3F38B-1B02-4E59-8D18-A1C961C96901}"/>
    <cellStyle name="Normal 40 3 6" xfId="17839" xr:uid="{DBB1E833-9FCF-474D-B604-A3BFE292904A}"/>
    <cellStyle name="Normal 40 4" xfId="2097" xr:uid="{5A7DED01-CEE7-4B9C-B32D-4D0F0CEA097B}"/>
    <cellStyle name="Normal 40 4 2" xfId="6183" xr:uid="{CBAF17C1-6EDE-4C83-BBA2-60E38D214BE9}"/>
    <cellStyle name="Normal 40 4 2 2" xfId="14460" xr:uid="{F8466676-FEB0-4A69-A91D-7B5C9B268C99}"/>
    <cellStyle name="Normal 40 4 2 2 2" xfId="30915" xr:uid="{A2C3BFFB-DE46-48D1-AD3F-ED247F239C68}"/>
    <cellStyle name="Normal 40 4 2 3" xfId="22878" xr:uid="{E088864E-4024-40AA-AA2E-5AE4D1C276C9}"/>
    <cellStyle name="Normal 40 4 3" xfId="8183" xr:uid="{6215C990-83C0-4681-A0A3-BC32C7C38463}"/>
    <cellStyle name="Normal 40 4 3 2" xfId="16460" xr:uid="{6B998FE4-ABB0-4420-838B-CEE7488FDE8B}"/>
    <cellStyle name="Normal 40 4 3 2 2" xfId="32915" xr:uid="{F1483416-45D2-4548-8F81-C200BA7C9A31}"/>
    <cellStyle name="Normal 40 4 3 3" xfId="24878" xr:uid="{A30B85FC-BAFB-4374-9305-AE3686937296}"/>
    <cellStyle name="Normal 40 4 4" xfId="4150" xr:uid="{3E73D233-7A25-4752-8B9E-9B5218FDEBDE}"/>
    <cellStyle name="Normal 40 4 4 2" xfId="12427" xr:uid="{4CB41A07-610E-41D5-B6F8-867CCC95D5C7}"/>
    <cellStyle name="Normal 40 4 4 2 2" xfId="28912" xr:uid="{853CF47F-C320-45DF-81AD-C835C9545379}"/>
    <cellStyle name="Normal 40 4 4 3" xfId="20875" xr:uid="{B868D752-9CD9-4CD0-8CD2-1DD98D6560BE}"/>
    <cellStyle name="Normal 40 4 5" xfId="10378" xr:uid="{DF894DF3-84EB-4657-B800-94FFEA68C238}"/>
    <cellStyle name="Normal 40 4 5 2" xfId="26897" xr:uid="{3F74CE24-3755-4DD8-AE7D-E397BF4CDAD4}"/>
    <cellStyle name="Normal 40 4 6" xfId="18859" xr:uid="{62E4B49D-D570-4D40-AD23-866D3EF579AB}"/>
    <cellStyle name="Normal 40 5" xfId="4649" xr:uid="{D098E2F8-E2EC-43B5-A7A9-0F5D07E679AA}"/>
    <cellStyle name="Normal 40 5 2" xfId="12926" xr:uid="{3D663508-EDF5-4BFF-88B4-DB95572A2B1C}"/>
    <cellStyle name="Normal 40 5 2 2" xfId="29408" xr:uid="{0FFB067F-5A27-457F-A85D-47AB9B1A758A}"/>
    <cellStyle name="Normal 40 5 3" xfId="21371" xr:uid="{C8997E30-862D-48AA-8807-7C3A5F30A4C8}"/>
    <cellStyle name="Normal 40 6" xfId="6677" xr:uid="{EF449918-A506-45AF-9CDB-B1932B08E5EB}"/>
    <cellStyle name="Normal 40 6 2" xfId="14954" xr:uid="{7AA0A7DF-4DB0-44D6-9205-002C30FA7B6A}"/>
    <cellStyle name="Normal 40 6 2 2" xfId="31409" xr:uid="{1B17EC0F-6A2D-44F0-9F02-7BC50CDCC073}"/>
    <cellStyle name="Normal 40 6 3" xfId="23372" xr:uid="{D4FEFEEF-F238-42F7-8997-CE9A66272B68}"/>
    <cellStyle name="Normal 40 7" xfId="2602" xr:uid="{F681B53E-568F-44E4-9283-D9C026EB6D9C}"/>
    <cellStyle name="Normal 40 7 2" xfId="10879" xr:uid="{9B71D90E-939A-4CB9-8162-5AF7496E51BA}"/>
    <cellStyle name="Normal 40 7 2 2" xfId="27393" xr:uid="{A309E363-7E4C-4852-864C-04A181988253}"/>
    <cellStyle name="Normal 40 7 3" xfId="19356" xr:uid="{265467D8-7DF7-4C2C-9537-1148156F0F93}"/>
    <cellStyle name="Normal 40 8" xfId="8832" xr:uid="{AD327059-955C-4770-B9B8-FB5DD40BA95B}"/>
    <cellStyle name="Normal 40 8 2" xfId="25378" xr:uid="{2C6EFD24-6297-4A1A-A878-8617A0B5F73F}"/>
    <cellStyle name="Normal 40 9" xfId="17329" xr:uid="{10284E04-104A-4103-A34B-575EA3036BDF}"/>
    <cellStyle name="Normal 41" xfId="517" xr:uid="{F94E9311-A2A3-4E7F-B4EA-D7570F4D61DA}"/>
    <cellStyle name="Normal 41 2" xfId="1562" xr:uid="{DDD7A3B3-17B7-44B3-9F20-42CBB108BB26}"/>
    <cellStyle name="Normal 41 2 2" xfId="5651" xr:uid="{E2C65457-8974-4233-84B5-CCB6CEDA6CCE}"/>
    <cellStyle name="Normal 41 2 2 2" xfId="13928" xr:uid="{D60E6C3D-4E51-47B0-999F-2F1A9476587D}"/>
    <cellStyle name="Normal 41 2 2 2 2" xfId="30405" xr:uid="{D04719C0-0402-43A7-BFBA-4905B6BFF525}"/>
    <cellStyle name="Normal 41 2 2 3" xfId="22368" xr:uid="{57A40177-28A3-4A86-A242-A8B569691DEF}"/>
    <cellStyle name="Normal 41 2 3" xfId="7673" xr:uid="{AA8ED657-7C4D-47AB-98AB-4A4F63C791DC}"/>
    <cellStyle name="Normal 41 2 3 2" xfId="15950" xr:uid="{A403C7EA-B181-4DA2-A309-E852F5F19B98}"/>
    <cellStyle name="Normal 41 2 3 2 2" xfId="32405" xr:uid="{EA06939B-9155-48E7-A0E5-E4DF7030F5AD}"/>
    <cellStyle name="Normal 41 2 3 3" xfId="24368" xr:uid="{56DCF994-49B1-4A35-BF2F-C9FF699DB162}"/>
    <cellStyle name="Normal 41 2 4" xfId="3617" xr:uid="{1CCC569A-D16D-46BD-B12E-B1B7B75EA4B3}"/>
    <cellStyle name="Normal 41 2 4 2" xfId="11894" xr:uid="{07F8AD28-F9EB-4C85-87F2-A74B85CEC3B0}"/>
    <cellStyle name="Normal 41 2 4 2 2" xfId="28401" xr:uid="{340E5224-8473-46DA-B8DA-C93F10FCF666}"/>
    <cellStyle name="Normal 41 2 4 3" xfId="20364" xr:uid="{AE602D9F-A2E9-4261-923C-5235A0902A16}"/>
    <cellStyle name="Normal 41 2 5" xfId="9845" xr:uid="{BF4B403B-0734-451D-8409-180455AE7F2B}"/>
    <cellStyle name="Normal 41 2 5 2" xfId="26386" xr:uid="{807FDD68-92A8-4120-AF7F-5BC1139DD562}"/>
    <cellStyle name="Normal 41 2 6" xfId="18348" xr:uid="{F4B5FE09-1213-467A-8E66-D8353FDEF3A9}"/>
    <cellStyle name="Normal 41 3" xfId="1051" xr:uid="{093C6A0F-47FA-4FAD-B963-D6EDE6388A91}"/>
    <cellStyle name="Normal 41 3 2" xfId="5152" xr:uid="{E1F24264-9B19-43DB-8896-7934F5438593}"/>
    <cellStyle name="Normal 41 3 2 2" xfId="13429" xr:uid="{68F4B136-F535-4E05-802C-1E264832AF0A}"/>
    <cellStyle name="Normal 41 3 2 2 2" xfId="29909" xr:uid="{D01AE6CD-AB9F-4B89-975D-C9F54D860D0E}"/>
    <cellStyle name="Normal 41 3 2 3" xfId="21872" xr:uid="{51F5E572-9F58-468B-9D39-DC4A4F3EA68F}"/>
    <cellStyle name="Normal 41 3 3" xfId="7177" xr:uid="{D3933A5E-A8C7-4FAB-B642-241ADD291006}"/>
    <cellStyle name="Normal 41 3 3 2" xfId="15454" xr:uid="{ADFA84D9-87ED-49F0-9B79-759017113B12}"/>
    <cellStyle name="Normal 41 3 3 2 2" xfId="31909" xr:uid="{D6B86B55-0356-4644-B5AC-B11441FB39D9}"/>
    <cellStyle name="Normal 41 3 3 3" xfId="23872" xr:uid="{0D811A26-6732-46D9-9661-69CBB35691BB}"/>
    <cellStyle name="Normal 41 3 4" xfId="3110" xr:uid="{65C71F22-8C07-4660-BC98-96C69B7AE6D4}"/>
    <cellStyle name="Normal 41 3 4 2" xfId="11387" xr:uid="{C4368A4C-68C6-4DE6-AA5F-6874B8D3FAD0}"/>
    <cellStyle name="Normal 41 3 4 2 2" xfId="27897" xr:uid="{87234AD7-A1A2-4565-A234-5D2EF809898A}"/>
    <cellStyle name="Normal 41 3 4 3" xfId="19860" xr:uid="{79C1A4D8-ED6D-4E40-849E-4231208F2E25}"/>
    <cellStyle name="Normal 41 3 5" xfId="9338" xr:uid="{C71E3CAE-E5AA-494B-9811-5F7513C6D048}"/>
    <cellStyle name="Normal 41 3 5 2" xfId="25882" xr:uid="{25135617-B26C-4D33-9C49-37FB6728E2DD}"/>
    <cellStyle name="Normal 41 3 6" xfId="17841" xr:uid="{CC72DD18-B4D5-4DF5-B59B-947C402094EF}"/>
    <cellStyle name="Normal 41 4" xfId="2099" xr:uid="{399893D0-A252-4C2F-AE51-1AD701ACC3F2}"/>
    <cellStyle name="Normal 41 4 2" xfId="6185" xr:uid="{366BB319-6B58-453A-8E59-9F27525014A0}"/>
    <cellStyle name="Normal 41 4 2 2" xfId="14462" xr:uid="{8DFA5A12-E42A-402B-902A-6D672F53747D}"/>
    <cellStyle name="Normal 41 4 2 2 2" xfId="30917" xr:uid="{FA6D291C-B179-462D-B30B-5D0A987AFD75}"/>
    <cellStyle name="Normal 41 4 2 3" xfId="22880" xr:uid="{3AB4B19E-F05C-4B3B-BE9B-561183058073}"/>
    <cellStyle name="Normal 41 4 3" xfId="8185" xr:uid="{14968FF3-0E80-4360-8CF9-EBFC5B2D107E}"/>
    <cellStyle name="Normal 41 4 3 2" xfId="16462" xr:uid="{339D40F8-DA94-493D-AEAB-B10587E8C0E1}"/>
    <cellStyle name="Normal 41 4 3 2 2" xfId="32917" xr:uid="{05BA3B4E-ADCA-4C8C-96A2-DD1E38746E30}"/>
    <cellStyle name="Normal 41 4 3 3" xfId="24880" xr:uid="{4E1DE44C-99BE-41E2-9E36-FF2CDC7DD508}"/>
    <cellStyle name="Normal 41 4 4" xfId="4152" xr:uid="{FEE70B2A-0C29-4560-B497-7C428AF132FF}"/>
    <cellStyle name="Normal 41 4 4 2" xfId="12429" xr:uid="{35CD44CB-2CCD-414B-9997-A9E7C71F68E5}"/>
    <cellStyle name="Normal 41 4 4 2 2" xfId="28914" xr:uid="{F62C4CBD-C67F-4223-AB43-9A6915C53DCD}"/>
    <cellStyle name="Normal 41 4 4 3" xfId="20877" xr:uid="{031C48E1-5ABD-4EDA-A5FF-607645AD9E75}"/>
    <cellStyle name="Normal 41 4 5" xfId="10380" xr:uid="{960D6F1F-CB63-4E06-BBE2-523E896CA2E9}"/>
    <cellStyle name="Normal 41 4 5 2" xfId="26899" xr:uid="{5E3D1EBC-F165-4E4A-AA32-2EC4AE987CA4}"/>
    <cellStyle name="Normal 41 4 6" xfId="18861" xr:uid="{F0C7E3B8-2C4B-48DE-BA12-E9E89DBA561E}"/>
    <cellStyle name="Normal 41 5" xfId="4651" xr:uid="{82725360-BE1A-4C1E-A0FD-C0E68EBFC68B}"/>
    <cellStyle name="Normal 41 5 2" xfId="12928" xr:uid="{91DA3420-8C0D-481B-B4BE-50009ED1D35B}"/>
    <cellStyle name="Normal 41 5 2 2" xfId="29410" xr:uid="{337D3028-1C4B-41D8-88E5-A91BA64B7EC5}"/>
    <cellStyle name="Normal 41 5 3" xfId="21373" xr:uid="{B4362473-8CC6-4B92-84EB-97190C8B1365}"/>
    <cellStyle name="Normal 41 6" xfId="6679" xr:uid="{B4F87EFE-BFA5-40FB-BE6F-49EC3D3C3384}"/>
    <cellStyle name="Normal 41 6 2" xfId="14956" xr:uid="{012211EC-7F86-4D3D-AA67-6C587C0682A9}"/>
    <cellStyle name="Normal 41 6 2 2" xfId="31411" xr:uid="{6517B14E-EE5C-47FC-9BC4-6FA6B808C737}"/>
    <cellStyle name="Normal 41 6 3" xfId="23374" xr:uid="{9EFC3978-9F93-43FA-827E-CD03E5A0441C}"/>
    <cellStyle name="Normal 41 7" xfId="2604" xr:uid="{79590F0A-2CCB-4B7C-A9CA-E5379739BE7B}"/>
    <cellStyle name="Normal 41 7 2" xfId="10881" xr:uid="{3B4F1251-00C0-440C-80C2-D014DC430D3F}"/>
    <cellStyle name="Normal 41 7 2 2" xfId="27395" xr:uid="{8CC1777C-332F-4F74-BFC0-37EB1F4CD932}"/>
    <cellStyle name="Normal 41 7 3" xfId="19358" xr:uid="{329F1162-231C-49B7-8B91-CFF917657339}"/>
    <cellStyle name="Normal 41 8" xfId="8834" xr:uid="{52F145F0-271A-4BEE-9D2C-9F5C01D8B468}"/>
    <cellStyle name="Normal 41 8 2" xfId="25380" xr:uid="{CDCFB273-957D-4884-8D39-59ED859162B0}"/>
    <cellStyle name="Normal 41 9" xfId="17331" xr:uid="{AE4C25D7-888A-4290-B127-5E4B3E1BFF9D}"/>
    <cellStyle name="Normal 42" xfId="5" xr:uid="{637BE4F2-E93C-427D-B3D2-9B2CB2B01594}"/>
    <cellStyle name="Normal 42 10" xfId="16889" xr:uid="{37D5579F-0007-4C85-A848-DFF5C9576407}"/>
    <cellStyle name="Normal 42 2" xfId="611" xr:uid="{1F5D6F33-F941-411B-97A1-E33A67C2BED6}"/>
    <cellStyle name="Normal 42 2 2" xfId="1563" xr:uid="{6A274A2A-B15B-4249-8E1C-357E2561E871}"/>
    <cellStyle name="Normal 42 2 2 2" xfId="5652" xr:uid="{BD7DAD85-5E92-4228-9977-6A68F8981D5E}"/>
    <cellStyle name="Normal 42 2 2 2 2" xfId="13929" xr:uid="{59605928-D4C7-4DE6-BD0B-A82179A9D471}"/>
    <cellStyle name="Normal 42 2 2 2 2 2" xfId="30406" xr:uid="{4BDFB6F3-E5C3-4916-9091-4D3D5AE4E69B}"/>
    <cellStyle name="Normal 42 2 2 2 3" xfId="22369" xr:uid="{787237EC-E951-4822-BB0A-C1A07A3127E1}"/>
    <cellStyle name="Normal 42 2 2 3" xfId="7674" xr:uid="{5CF137D6-8752-4A80-85CC-A2BED2D4934C}"/>
    <cellStyle name="Normal 42 2 2 3 2" xfId="15951" xr:uid="{A52BD68B-605E-4109-8A81-647DEF1C5F16}"/>
    <cellStyle name="Normal 42 2 2 3 2 2" xfId="32406" xr:uid="{908E8547-8DCA-4644-8F08-7DA443F58A62}"/>
    <cellStyle name="Normal 42 2 2 3 3" xfId="24369" xr:uid="{F55400D0-E3D5-42C1-B71F-C1E679CEDD75}"/>
    <cellStyle name="Normal 42 2 2 4" xfId="3618" xr:uid="{CC50ABB4-7F74-43C4-AE09-522DD35AAE6F}"/>
    <cellStyle name="Normal 42 2 2 4 2" xfId="11895" xr:uid="{5B3BA534-117F-4A5E-B211-40A5FC54B39A}"/>
    <cellStyle name="Normal 42 2 2 4 2 2" xfId="28402" xr:uid="{BCAA8463-C9AD-41BF-96A6-DC601E08520D}"/>
    <cellStyle name="Normal 42 2 2 4 3" xfId="20365" xr:uid="{BC1AE869-EB26-40C2-89C3-738EB8DC0BF2}"/>
    <cellStyle name="Normal 42 2 2 5" xfId="9846" xr:uid="{679F4168-82D9-4ECC-8CA0-BA41B89BE18E}"/>
    <cellStyle name="Normal 42 2 2 5 2" xfId="26387" xr:uid="{464BE66D-5D74-4EB6-B78E-7E5A67F2EAC0}"/>
    <cellStyle name="Normal 42 2 2 6" xfId="18349" xr:uid="{D68F139B-9FCC-4D82-8700-E7BB8581B75B}"/>
    <cellStyle name="Normal 42 2 3" xfId="4717" xr:uid="{C5947C6D-6682-4B4E-BF68-F7DA337BB4F3}"/>
    <cellStyle name="Normal 42 2 3 2" xfId="12994" xr:uid="{675B1D72-38A1-4268-A815-4EA607E0D190}"/>
    <cellStyle name="Normal 42 2 3 2 2" xfId="29474" xr:uid="{370F0C3E-C1A6-4542-95B3-6864E3F4DFF7}"/>
    <cellStyle name="Normal 42 2 3 3" xfId="21437" xr:uid="{D8D15122-E98E-45AA-9B8F-1D4B3F46D5A5}"/>
    <cellStyle name="Normal 42 2 4" xfId="6742" xr:uid="{FE9BB163-7EF0-47C2-A6D9-C0BDCDED6534}"/>
    <cellStyle name="Normal 42 2 4 2" xfId="15019" xr:uid="{8C42E6E3-50A9-41AA-85AA-9B51E0CE3E5C}"/>
    <cellStyle name="Normal 42 2 4 2 2" xfId="31474" xr:uid="{DBC53714-A63A-4C17-8D12-35B78E8E6252}"/>
    <cellStyle name="Normal 42 2 4 3" xfId="23437" xr:uid="{17868F79-EBC9-401C-A470-00D370F4BB5C}"/>
    <cellStyle name="Normal 42 2 5" xfId="2672" xr:uid="{363C1B53-F7D4-4E53-B880-F9CC744F99ED}"/>
    <cellStyle name="Normal 42 2 5 2" xfId="10949" xr:uid="{BB3590A8-7EA1-452F-9918-F271631CF7E2}"/>
    <cellStyle name="Normal 42 2 5 2 2" xfId="27460" xr:uid="{5D49558C-F75C-4B2F-826F-D6DDFC71D14F}"/>
    <cellStyle name="Normal 42 2 5 3" xfId="19423" xr:uid="{EE30A750-27E3-417C-945D-604E6F2EFB5C}"/>
    <cellStyle name="Normal 42 2 6" xfId="8901" xr:uid="{57AB34AF-D676-478D-B428-2FE6CBDFB8F1}"/>
    <cellStyle name="Normal 42 2 6 2" xfId="25445" xr:uid="{3B9FA081-AA74-4867-8292-23A9012E5F52}"/>
    <cellStyle name="Normal 42 2 7" xfId="17402" xr:uid="{7549744F-835B-4800-909C-EE995A8E0764}"/>
    <cellStyle name="Normal 42 3" xfId="1052" xr:uid="{D30A4F7E-C6DA-434F-BD6D-62FB2FEB47BE}"/>
    <cellStyle name="Normal 42 3 2" xfId="5153" xr:uid="{C40A2455-D5C3-41D4-9D61-3C3A6986000D}"/>
    <cellStyle name="Normal 42 3 2 2" xfId="13430" xr:uid="{866ED8D2-EA02-4EC1-AE6A-ED99989BB1D1}"/>
    <cellStyle name="Normal 42 3 2 2 2" xfId="29910" xr:uid="{A4021305-D413-4AAE-8842-01853812CB55}"/>
    <cellStyle name="Normal 42 3 2 3" xfId="21873" xr:uid="{6E15F6C2-35E2-412D-8304-05D677BFF45E}"/>
    <cellStyle name="Normal 42 3 3" xfId="7178" xr:uid="{C0E5F7B1-CF64-40BF-BAF1-FFB3A95E1B55}"/>
    <cellStyle name="Normal 42 3 3 2" xfId="15455" xr:uid="{69B80D07-0DBA-45ED-A172-31E7F787CCDD}"/>
    <cellStyle name="Normal 42 3 3 2 2" xfId="31910" xr:uid="{C316FF11-D8F2-42A5-9B84-91A4E3519626}"/>
    <cellStyle name="Normal 42 3 3 3" xfId="23873" xr:uid="{B97A9CFD-198C-4E7A-842C-D27A90668923}"/>
    <cellStyle name="Normal 42 3 4" xfId="3111" xr:uid="{A0E96859-72CB-49A3-BC57-8BB470EFBFFF}"/>
    <cellStyle name="Normal 42 3 4 2" xfId="11388" xr:uid="{9DBCE47F-20AD-449A-A6AB-AA15D24819D5}"/>
    <cellStyle name="Normal 42 3 4 2 2" xfId="27898" xr:uid="{54998681-B394-41FF-A0A2-534ED4A6C919}"/>
    <cellStyle name="Normal 42 3 4 3" xfId="19861" xr:uid="{91CBF066-0E86-4937-B8E9-9ADF8639202E}"/>
    <cellStyle name="Normal 42 3 5" xfId="9339" xr:uid="{1FED1C5C-0835-476B-A2B6-927D6EA25041}"/>
    <cellStyle name="Normal 42 3 5 2" xfId="25883" xr:uid="{7AE7917E-2F19-46BE-846F-A26D9336F7D4}"/>
    <cellStyle name="Normal 42 3 6" xfId="17842" xr:uid="{BDB0D8B4-F478-4550-B624-68C44B5D75AD}"/>
    <cellStyle name="Normal 42 4" xfId="2100" xr:uid="{68470840-25F5-4CEA-AC39-A2C20C446DBC}"/>
    <cellStyle name="Normal 42 4 2" xfId="6186" xr:uid="{D67C2C50-D279-4A56-94AB-402E13D1BAAF}"/>
    <cellStyle name="Normal 42 4 2 2" xfId="14463" xr:uid="{074BB1DE-4AB2-4078-A130-5C0B4513293D}"/>
    <cellStyle name="Normal 42 4 2 2 2" xfId="30918" xr:uid="{433E8863-9931-42EA-B71F-51E993F308D4}"/>
    <cellStyle name="Normal 42 4 2 3" xfId="22881" xr:uid="{3EA37361-4D2E-49BA-B1C2-E72AF0665F78}"/>
    <cellStyle name="Normal 42 4 3" xfId="8186" xr:uid="{0CB28F61-47BC-43EE-9DBE-5D4FFBB455D2}"/>
    <cellStyle name="Normal 42 4 3 2" xfId="16463" xr:uid="{D516D9EB-D2F0-4370-911E-9929A070434C}"/>
    <cellStyle name="Normal 42 4 3 2 2" xfId="32918" xr:uid="{636EAD38-6C14-49A5-9E54-EA0D72ADC157}"/>
    <cellStyle name="Normal 42 4 3 3" xfId="24881" xr:uid="{A04446F0-F650-4268-8B0D-C358DA15AD61}"/>
    <cellStyle name="Normal 42 4 4" xfId="4153" xr:uid="{DE34A412-1A6B-49EA-B613-DC8D5F860CC6}"/>
    <cellStyle name="Normal 42 4 4 2" xfId="12430" xr:uid="{0A845388-3DC4-4A05-960F-36A112EA209D}"/>
    <cellStyle name="Normal 42 4 4 2 2" xfId="28915" xr:uid="{CA39FC9B-6AC2-4D57-A2D7-9F132BF43BD7}"/>
    <cellStyle name="Normal 42 4 4 3" xfId="20878" xr:uid="{51325539-16BE-42A7-A669-D082FA71D2C0}"/>
    <cellStyle name="Normal 42 4 5" xfId="10381" xr:uid="{72F0681B-A439-4CC3-A5B5-33EEDCE6370A}"/>
    <cellStyle name="Normal 42 4 5 2" xfId="26900" xr:uid="{3BA8DB51-0ABA-454F-9EA7-C4DA7D3B1635}"/>
    <cellStyle name="Normal 42 4 6" xfId="18862" xr:uid="{482A39FC-5FF6-407C-9AE9-BA02BBB198DB}"/>
    <cellStyle name="Normal 42 5" xfId="4652" xr:uid="{33070FBF-BF54-4F83-A65D-85EEB24F6214}"/>
    <cellStyle name="Normal 42 5 2" xfId="12929" xr:uid="{F3342843-D477-4797-B1BD-AE829DBC2B9C}"/>
    <cellStyle name="Normal 42 5 2 2" xfId="29411" xr:uid="{43A2C912-1D6F-490A-BF32-0E1AE2517560}"/>
    <cellStyle name="Normal 42 5 3" xfId="21374" xr:uid="{B25F07F0-3163-48B0-8F3B-5A52470D8C9F}"/>
    <cellStyle name="Normal 42 6" xfId="6680" xr:uid="{D507F643-31AA-4FB8-926D-4E88BC4FA9CB}"/>
    <cellStyle name="Normal 42 6 2" xfId="14957" xr:uid="{A2B2B5EB-52AE-48F7-8918-257E35CE3A26}"/>
    <cellStyle name="Normal 42 6 2 2" xfId="31412" xr:uid="{5997452B-AD92-4F50-A7B5-09FA3F8658AB}"/>
    <cellStyle name="Normal 42 6 3" xfId="23375" xr:uid="{1C719E67-E980-4793-9695-242589F31968}"/>
    <cellStyle name="Normal 42 7" xfId="2605" xr:uid="{397905B5-E182-42EE-AA1E-AC1BA8252864}"/>
    <cellStyle name="Normal 42 7 2" xfId="10882" xr:uid="{C18B1A57-39E4-412F-8D18-DB6FF93EB64A}"/>
    <cellStyle name="Normal 42 7 2 2" xfId="27396" xr:uid="{A353AFB0-059E-4210-991D-A8E24ADAD40F}"/>
    <cellStyle name="Normal 42 7 3" xfId="19359" xr:uid="{B5EE1C19-05BC-4986-9843-64BE6B05AEAB}"/>
    <cellStyle name="Normal 42 8" xfId="8835" xr:uid="{3DE0F31E-3078-4E89-9363-F31F5BB1828D}"/>
    <cellStyle name="Normal 42 8 2" xfId="25381" xr:uid="{D2A1C5B2-5407-4933-8F18-7467C50D5BF1}"/>
    <cellStyle name="Normal 42 9" xfId="519" xr:uid="{40C75358-86D3-4B75-8436-27A237B3CC6F}"/>
    <cellStyle name="Normal 42 9 2" xfId="17332" xr:uid="{74C51225-C919-446C-8343-BDFF0A8789CA}"/>
    <cellStyle name="Normal 43" xfId="105" xr:uid="{34B5A25E-B97D-48EA-BC1E-28BD75F31EB8}"/>
    <cellStyle name="Normal 43 2" xfId="1202" xr:uid="{19DD99E7-A618-4128-B36D-4A7032D7A2E6}"/>
    <cellStyle name="Normal 43 2 2" xfId="5293" xr:uid="{2FA7D522-A1A2-4361-85CD-CD0133FF4EFD}"/>
    <cellStyle name="Normal 43 2 2 2" xfId="13570" xr:uid="{D6F8A869-DEAE-4EF8-A7BF-453B98E13D9E}"/>
    <cellStyle name="Normal 43 2 2 2 2" xfId="30050" xr:uid="{7282866F-85F4-4263-A9C1-92C6AF9154AC}"/>
    <cellStyle name="Normal 43 2 2 3" xfId="22013" xr:uid="{FC145EE2-6D72-4901-9E9F-F7F3E849F2C3}"/>
    <cellStyle name="Normal 43 2 3" xfId="7318" xr:uid="{8F800989-9BC6-49D7-B7AE-4F0E86DAAB0A}"/>
    <cellStyle name="Normal 43 2 3 2" xfId="15595" xr:uid="{2D48FB14-5B43-4120-8393-1241A3B3D45D}"/>
    <cellStyle name="Normal 43 2 3 2 2" xfId="32050" xr:uid="{39CD2A49-857A-4409-9D1D-9FD6949B93E3}"/>
    <cellStyle name="Normal 43 2 3 3" xfId="24013" xr:uid="{3F329982-DCBB-421B-B72C-0D4E90DB1069}"/>
    <cellStyle name="Normal 43 2 4" xfId="3258" xr:uid="{07462662-E366-4181-91FF-61D0B1A72CAF}"/>
    <cellStyle name="Normal 43 2 4 2" xfId="11535" xr:uid="{8E1E02B1-BA1C-42CA-9AF9-1B9B9C371CDD}"/>
    <cellStyle name="Normal 43 2 4 2 2" xfId="28045" xr:uid="{12A0F21C-F8C4-4D77-A25F-31AECDFBA35B}"/>
    <cellStyle name="Normal 43 2 4 3" xfId="20008" xr:uid="{71782153-A9B3-4858-A1F5-C1960C8F9038}"/>
    <cellStyle name="Normal 43 2 5" xfId="9486" xr:uid="{A18A8888-BA26-4860-9171-C3593BD2CF34}"/>
    <cellStyle name="Normal 43 2 5 2" xfId="26030" xr:uid="{B0838DF4-C6C8-4494-ADAA-9F0101D4E0B3}"/>
    <cellStyle name="Normal 43 2 6" xfId="17991" xr:uid="{F3020717-8B53-45A4-911D-DA5BE5DC1EA9}"/>
    <cellStyle name="Normal 43 3" xfId="692" xr:uid="{BCB35AB6-D159-4C9B-8D0E-E62B3F9163F3}"/>
    <cellStyle name="Normal 43 3 2" xfId="4797" xr:uid="{745B9AD2-2025-4EFB-8241-1902A1FDC75E}"/>
    <cellStyle name="Normal 43 3 2 2" xfId="13074" xr:uid="{8037D6C8-F19A-4882-8894-5BF78BF409CB}"/>
    <cellStyle name="Normal 43 3 2 2 2" xfId="29554" xr:uid="{FF082D89-81B8-4EF9-9D4F-8AE53F3CD7A6}"/>
    <cellStyle name="Normal 43 3 2 3" xfId="21517" xr:uid="{8F148BB9-0746-4CAE-BF6A-5EAB494DE03B}"/>
    <cellStyle name="Normal 43 3 3" xfId="6822" xr:uid="{60D41644-F216-4B41-89E3-ACAA368365EF}"/>
    <cellStyle name="Normal 43 3 3 2" xfId="15099" xr:uid="{230AF8D5-6521-498C-9844-F8E0F0439F1B}"/>
    <cellStyle name="Normal 43 3 3 2 2" xfId="31554" xr:uid="{35A68230-4192-4DA9-8B26-D3E325493333}"/>
    <cellStyle name="Normal 43 3 3 3" xfId="23517" xr:uid="{0D2A52CE-3AFA-4BF6-ABA2-26CE71F5ED0F}"/>
    <cellStyle name="Normal 43 3 4" xfId="2752" xr:uid="{7FA7BED4-D7A8-4636-9D11-57C835116C4E}"/>
    <cellStyle name="Normal 43 3 4 2" xfId="11029" xr:uid="{065B6DD4-9434-4379-826B-3E7CB82FCD56}"/>
    <cellStyle name="Normal 43 3 4 2 2" xfId="27540" xr:uid="{235C3BC0-69EB-4D64-BAFB-20439F52C4F6}"/>
    <cellStyle name="Normal 43 3 4 3" xfId="19503" xr:uid="{3A464D75-13D1-483D-BB3E-73F719C51E1D}"/>
    <cellStyle name="Normal 43 3 5" xfId="8981" xr:uid="{F81EF224-C998-47A7-A20C-2638D0C42360}"/>
    <cellStyle name="Normal 43 3 5 2" xfId="25525" xr:uid="{8913ABFD-7C51-4BBC-BD34-C028F36CDE36}"/>
    <cellStyle name="Normal 43 3 6" xfId="17483" xr:uid="{0E63CE21-8DA5-43C7-BDF9-869372F9D992}"/>
    <cellStyle name="Normal 43 4" xfId="1743" xr:uid="{A78CC5E3-387C-4B0F-B463-EA7EAC3429AD}"/>
    <cellStyle name="Normal 43 4 2" xfId="5830" xr:uid="{A3A5A79F-42AD-4F96-8207-6D911878A10A}"/>
    <cellStyle name="Normal 43 4 2 2" xfId="14107" xr:uid="{C8D54D8F-E804-4992-A346-A84D1C7007D4}"/>
    <cellStyle name="Normal 43 4 2 2 2" xfId="30562" xr:uid="{6229D94D-C10D-4586-B466-6166790BB1FD}"/>
    <cellStyle name="Normal 43 4 2 3" xfId="22525" xr:uid="{5C360651-8704-4190-84A7-D023D0C62C4D}"/>
    <cellStyle name="Normal 43 4 3" xfId="7830" xr:uid="{566F289B-B574-4617-A046-0C5DC4B09AC0}"/>
    <cellStyle name="Normal 43 4 3 2" xfId="16107" xr:uid="{BE4E6157-3E2E-4381-92C3-009B72E2B2EA}"/>
    <cellStyle name="Normal 43 4 3 2 2" xfId="32562" xr:uid="{7CCF3219-96A6-4714-B364-BF5AD99BD67C}"/>
    <cellStyle name="Normal 43 4 3 3" xfId="24525" xr:uid="{679ADDEE-1EDF-4331-8402-717C3BA943B8}"/>
    <cellStyle name="Normal 43 4 4" xfId="3796" xr:uid="{C5CDC669-A952-4109-8FA7-C9010D2DEBF1}"/>
    <cellStyle name="Normal 43 4 4 2" xfId="12073" xr:uid="{23BECEFE-6BDC-490F-8B8D-083F77390CB0}"/>
    <cellStyle name="Normal 43 4 4 2 2" xfId="28558" xr:uid="{4103659F-755E-46C4-9F69-E8A796F4DC69}"/>
    <cellStyle name="Normal 43 4 4 3" xfId="20521" xr:uid="{5168F487-49D0-4F88-B518-320049178F83}"/>
    <cellStyle name="Normal 43 4 5" xfId="10024" xr:uid="{42375602-2DC1-4E9C-9BBA-05006A3C47CB}"/>
    <cellStyle name="Normal 43 4 5 2" xfId="26543" xr:uid="{7928BE98-DBCB-4D35-AF3A-3FF763818596}"/>
    <cellStyle name="Normal 43 4 6" xfId="18505" xr:uid="{F5D0210F-2C17-45D5-B565-4E9FE081CFC1}"/>
    <cellStyle name="Normal 43 5" xfId="4293" xr:uid="{733D8C2D-068D-4AAF-8363-9FDCF7A3C51E}"/>
    <cellStyle name="Normal 43 5 2" xfId="12570" xr:uid="{65772AB2-9286-4AC8-BAB7-DB2B369C3893}"/>
    <cellStyle name="Normal 43 5 2 2" xfId="29055" xr:uid="{11AB33E7-495B-4B69-9B01-1CC58C01EE8B}"/>
    <cellStyle name="Normal 43 5 3" xfId="21018" xr:uid="{19C9A553-8E21-47C5-885B-56B4495F03CD}"/>
    <cellStyle name="Normal 43 6" xfId="6324" xr:uid="{A24C0ACD-A8AE-4B50-8BEE-7D182A1E3E29}"/>
    <cellStyle name="Normal 43 6 2" xfId="14601" xr:uid="{5DA7E1F4-6C9E-4A78-B302-EE7A5FCC0548}"/>
    <cellStyle name="Normal 43 6 2 2" xfId="31056" xr:uid="{AEF1D5A9-941C-4CB8-92B0-3D3296F3284C}"/>
    <cellStyle name="Normal 43 6 3" xfId="23019" xr:uid="{DA8C8651-687F-4089-9405-6FA3350DBD63}"/>
    <cellStyle name="Normal 43 7" xfId="2244" xr:uid="{C3378D5E-A6EF-46E8-8903-39A7A5380C2A}"/>
    <cellStyle name="Normal 43 7 2" xfId="10521" xr:uid="{AD1FE84F-C402-4331-A263-0BFAE2A54F03}"/>
    <cellStyle name="Normal 43 7 2 2" xfId="27039" xr:uid="{EA24E5E1-A010-42E1-9B6E-28BCA8460F8B}"/>
    <cellStyle name="Normal 43 7 3" xfId="19002" xr:uid="{CBC71CBC-3CA0-4579-98D6-1B5FADE3E1D4}"/>
    <cellStyle name="Normal 43 8" xfId="8475" xr:uid="{1B0D0368-C36D-4B5E-9EF1-0638B1B2C744}"/>
    <cellStyle name="Normal 43 8 2" xfId="25024" xr:uid="{8D11C925-D94B-4746-9818-0B4596692CDF}"/>
    <cellStyle name="Normal 43 9" xfId="16973" xr:uid="{AD217E1D-2D83-4F75-B16F-CDF8F75ABDC3}"/>
    <cellStyle name="Normal 44" xfId="521" xr:uid="{D8A0F61E-09A4-49A8-B659-3134E06EC686}"/>
    <cellStyle name="Normal 45" xfId="610" xr:uid="{5175488A-814C-4253-AEB7-7F93B4AC1619}"/>
    <cellStyle name="Normal 45 2" xfId="1120" xr:uid="{21A42653-9C6B-4BFC-8D2E-2D6C2247B2A7}"/>
    <cellStyle name="Normal 45 2 2" xfId="5212" xr:uid="{F0B83B27-583F-464C-B836-F8691A6B49A1}"/>
    <cellStyle name="Normal 45 2 2 2" xfId="13489" xr:uid="{25D03C8E-78E0-4E9D-90CC-64E943325B92}"/>
    <cellStyle name="Normal 45 2 2 2 2" xfId="29969" xr:uid="{6C763CB0-2A33-4D2B-AFD1-0499827C5132}"/>
    <cellStyle name="Normal 45 2 2 3" xfId="21932" xr:uid="{1F747492-8A0F-4840-9B24-638E5E85F2A5}"/>
    <cellStyle name="Normal 45 2 3" xfId="7237" xr:uid="{B46B78DA-E8C4-418A-B388-976225CDB66C}"/>
    <cellStyle name="Normal 45 2 3 2" xfId="15514" xr:uid="{F73E9594-659C-40C8-904A-FE9B316F15A7}"/>
    <cellStyle name="Normal 45 2 3 2 2" xfId="31969" xr:uid="{7B8FF9B2-97AB-4B25-A7F1-BC6BEEA9EEB2}"/>
    <cellStyle name="Normal 45 2 3 3" xfId="23932" xr:uid="{8493CE6C-3E87-417D-AFE0-A9FEE67A730E}"/>
    <cellStyle name="Normal 45 2 4" xfId="3177" xr:uid="{624F5BB0-F72C-407C-B4A7-C943F330F0DB}"/>
    <cellStyle name="Normal 45 2 4 2" xfId="11454" xr:uid="{184ED84D-AC83-41C8-BA1E-DD492646665D}"/>
    <cellStyle name="Normal 45 2 4 2 2" xfId="27964" xr:uid="{48182D53-8E4C-4E00-8479-8FE3AECC0F45}"/>
    <cellStyle name="Normal 45 2 4 3" xfId="19927" xr:uid="{620E7B99-1D6D-42AE-8598-4529AB60AF5A}"/>
    <cellStyle name="Normal 45 2 5" xfId="9405" xr:uid="{6619840D-B412-4C07-8811-A0D5B02AC760}"/>
    <cellStyle name="Normal 45 2 5 2" xfId="25949" xr:uid="{5A1FD5E2-9713-49B0-9FF9-FB58F6AC819F}"/>
    <cellStyle name="Normal 45 2 6" xfId="17909" xr:uid="{6A6F99A1-0177-41A1-A866-EA678E0A7DC9}"/>
    <cellStyle name="Normal 45 3" xfId="4716" xr:uid="{3F029CC6-E751-4089-B7E5-0E5F6D9707C4}"/>
    <cellStyle name="Normal 45 3 2" xfId="12993" xr:uid="{0E2A24D1-5677-45D1-9C4A-8329A40BC86D}"/>
    <cellStyle name="Normal 45 3 2 2" xfId="29473" xr:uid="{CE6FE13B-0BA0-433C-AA0E-D565E867F421}"/>
    <cellStyle name="Normal 45 3 3" xfId="21436" xr:uid="{1E7575A6-F6BE-43BF-934B-7BE9DDE10BF6}"/>
    <cellStyle name="Normal 45 4" xfId="6741" xr:uid="{1C65DDB5-6F5E-4802-AB4A-ABB35CCDCA55}"/>
    <cellStyle name="Normal 45 4 2" xfId="15018" xr:uid="{325B0629-C54A-4FCF-8F65-3253E7F6D20B}"/>
    <cellStyle name="Normal 45 4 2 2" xfId="31473" xr:uid="{40FEE799-C037-4C75-AAAB-47CCE666B500}"/>
    <cellStyle name="Normal 45 4 3" xfId="23436" xr:uid="{6A3F9087-D762-4C98-BC44-51A129A9FFB0}"/>
    <cellStyle name="Normal 45 5" xfId="2671" xr:uid="{1791504D-EED4-4A2E-9D43-0546134F695A}"/>
    <cellStyle name="Normal 45 5 2" xfId="10948" xr:uid="{3C141ECC-516B-4CA4-83B4-8024635E9198}"/>
    <cellStyle name="Normal 45 5 2 2" xfId="27459" xr:uid="{FA18F4B1-7A6E-4E8C-A4A4-F80F66E729F3}"/>
    <cellStyle name="Normal 45 5 3" xfId="19422" xr:uid="{1885586D-824A-48C0-B57E-9C089D271CEB}"/>
    <cellStyle name="Normal 45 6" xfId="8900" xr:uid="{952CCF58-452F-4A25-87E2-A508915026BA}"/>
    <cellStyle name="Normal 45 6 2" xfId="25444" xr:uid="{CA64C080-7862-4981-9734-E772CFC7042A}"/>
    <cellStyle name="Normal 45 7" xfId="17401" xr:uid="{426359BF-348D-46BB-81EE-59D368EBB517}"/>
    <cellStyle name="Normal 46" xfId="608" xr:uid="{C775DB4E-BBBB-488B-B72F-3DE8DE7F39BE}"/>
    <cellStyle name="Normal 46 2" xfId="1656" xr:uid="{0CEEC171-D139-4A3D-BC9C-A4F08EE46AEA}"/>
    <cellStyle name="Normal 46 2 2" xfId="5743" xr:uid="{F6DBD94D-771D-47AB-836D-7BD3D191C0CC}"/>
    <cellStyle name="Normal 46 2 2 2" xfId="14020" xr:uid="{C0C7EA18-8ECF-4EC4-8069-D8BDD4AB3E1F}"/>
    <cellStyle name="Normal 46 2 2 2 2" xfId="30475" xr:uid="{0ED1FE88-4A9E-45CF-B591-81CF770CB5A3}"/>
    <cellStyle name="Normal 46 2 2 3" xfId="22438" xr:uid="{7FF95DA7-F395-44FD-B512-ECCCFB9B7DD3}"/>
    <cellStyle name="Normal 46 2 3" xfId="7743" xr:uid="{F9E3DCFF-2E6A-435F-9EB2-CA30D272ED77}"/>
    <cellStyle name="Normal 46 2 3 2" xfId="16020" xr:uid="{B486F7FF-C154-4830-9491-52AE99B472EC}"/>
    <cellStyle name="Normal 46 2 3 2 2" xfId="32475" xr:uid="{70BFAC13-8DBB-419F-8D4F-0064B130E157}"/>
    <cellStyle name="Normal 46 2 3 3" xfId="24438" xr:uid="{A4A9F0AC-FD83-437D-B024-16A58B5D3DC6}"/>
    <cellStyle name="Normal 46 2 4" xfId="3709" xr:uid="{96F65D99-2C13-42C5-B237-1895DCFD71A0}"/>
    <cellStyle name="Normal 46 2 4 2" xfId="11986" xr:uid="{4EB6EFF6-7CC4-4B6D-990E-F3E977DB6612}"/>
    <cellStyle name="Normal 46 2 4 2 2" xfId="28471" xr:uid="{A9938A8C-AE70-480C-9359-5FB2A2C67D0D}"/>
    <cellStyle name="Normal 46 2 4 3" xfId="20434" xr:uid="{01840004-783A-427A-A472-857BFBDD0A9A}"/>
    <cellStyle name="Normal 46 2 5" xfId="9937" xr:uid="{CCA1B13E-00B3-4703-A793-6BD94F965D88}"/>
    <cellStyle name="Normal 46 2 5 2" xfId="26456" xr:uid="{A5071872-397A-4D65-8C8A-2BB2301A36E7}"/>
    <cellStyle name="Normal 46 2 6" xfId="18418" xr:uid="{55F1C006-6F4C-4D32-BF5D-7E4DDC32AC15}"/>
    <cellStyle name="Normal 46 3" xfId="4714" xr:uid="{68F57EE2-E333-45DC-8181-3BF73E919917}"/>
    <cellStyle name="Normal 46 3 2" xfId="12991" xr:uid="{D71528EF-F7D0-4EF2-B89B-0316858BEF1C}"/>
    <cellStyle name="Normal 46 3 2 2" xfId="29471" xr:uid="{9DE9C9F4-09D0-4A57-8D0E-A085A4137BE6}"/>
    <cellStyle name="Normal 46 3 3" xfId="21434" xr:uid="{09E6C39F-AB26-469F-9470-EFEC630E8A76}"/>
    <cellStyle name="Normal 46 4" xfId="6739" xr:uid="{EB314C73-7086-4862-8F0B-33215DF23160}"/>
    <cellStyle name="Normal 46 4 2" xfId="15016" xr:uid="{07A6ED34-BB8A-443A-9B87-0135C2E85B16}"/>
    <cellStyle name="Normal 46 4 2 2" xfId="31471" xr:uid="{1E884E65-BCB0-40D5-BDCD-8A7E4FF07672}"/>
    <cellStyle name="Normal 46 4 3" xfId="23434" xr:uid="{54A3E974-FACB-4C01-B5E5-7649A81B4ED4}"/>
    <cellStyle name="Normal 46 5" xfId="2669" xr:uid="{BC4FA7E7-BC5C-4A73-B507-A7D743F03243}"/>
    <cellStyle name="Normal 46 5 2" xfId="10946" xr:uid="{1054CD35-CBE5-4791-82E0-FA8BF82F034F}"/>
    <cellStyle name="Normal 46 5 2 2" xfId="27457" xr:uid="{ED74F7A2-4264-47D4-B463-B6B164B4A346}"/>
    <cellStyle name="Normal 46 5 3" xfId="19420" xr:uid="{6E2D9195-F028-48BA-AA71-A8F12DA713C4}"/>
    <cellStyle name="Normal 46 6" xfId="8898" xr:uid="{F20722F6-F48F-4416-993F-F073E19DA1C7}"/>
    <cellStyle name="Normal 46 6 2" xfId="25442" xr:uid="{63ED70C5-EE2F-4B79-BD20-AD47DD246A66}"/>
    <cellStyle name="Normal 46 7" xfId="17399" xr:uid="{AAEF4401-8F97-46A2-BA52-C94AB19BF72B}"/>
    <cellStyle name="Normal 47" xfId="612" xr:uid="{C5E03563-C61F-4BBC-B0B5-E7810617174E}"/>
    <cellStyle name="Normal 47 2" xfId="4718" xr:uid="{B0D9F2ED-89AF-4DBA-8F71-F475FCAF43A7}"/>
    <cellStyle name="Normal 47 2 2" xfId="12995" xr:uid="{16A64ECF-00D7-4FEA-BD4D-F903BD9D9436}"/>
    <cellStyle name="Normal 47 2 2 2" xfId="29475" xr:uid="{92A7DB79-1848-480A-BB8A-298BD83E9DEE}"/>
    <cellStyle name="Normal 47 2 3" xfId="21438" xr:uid="{36794D05-5CAC-4CEB-A96E-C994105DC7EF}"/>
    <cellStyle name="Normal 47 3" xfId="6743" xr:uid="{D4A4B5A5-80A2-4E9F-82F7-5ECD08DB3482}"/>
    <cellStyle name="Normal 47 3 2" xfId="15020" xr:uid="{6C30DA1B-9130-4626-A700-BBFC508F7869}"/>
    <cellStyle name="Normal 47 3 2 2" xfId="31475" xr:uid="{C66864B9-907F-4982-AD53-9477507FAEEB}"/>
    <cellStyle name="Normal 47 3 3" xfId="23438" xr:uid="{B4CBE3AB-94CE-45D7-8BA5-9E130FB73A03}"/>
    <cellStyle name="Normal 47 4" xfId="2673" xr:uid="{7F48D05C-3A79-49D2-8FEE-74DABA093422}"/>
    <cellStyle name="Normal 47 4 2" xfId="10950" xr:uid="{312010E0-BBA8-4E3D-B70F-43282A80D1B3}"/>
    <cellStyle name="Normal 47 4 2 2" xfId="27461" xr:uid="{0E7C1139-69FF-4037-9EE3-C2C3DA785E98}"/>
    <cellStyle name="Normal 47 4 3" xfId="19424" xr:uid="{B4B6BDF2-9934-412D-B8AB-87B8DEFEB229}"/>
    <cellStyle name="Normal 47 5" xfId="8902" xr:uid="{C06E42D9-D993-4322-BFD4-908B8CB803D4}"/>
    <cellStyle name="Normal 47 5 2" xfId="25446" xr:uid="{F4E360EA-B747-4445-B570-02EC2D57F9AC}"/>
    <cellStyle name="Normal 47 6" xfId="17403" xr:uid="{2CCD5715-BBD9-4A6C-B81C-8C343E2E3D0D}"/>
    <cellStyle name="Normal 48" xfId="2163" xr:uid="{7555C99C-9631-4E0F-82C3-4885BDDF89FD}"/>
    <cellStyle name="Normal 49" xfId="8" xr:uid="{3E953C6F-3D25-4233-B898-0813C01EBB45}"/>
    <cellStyle name="Normal 49 2" xfId="12491" xr:uid="{6BF3B4A0-B44E-4FE7-8E7B-6458A673A7B6}"/>
    <cellStyle name="Normal 49 2 2" xfId="28976" xr:uid="{BD62E727-7CC4-4019-ACBD-4BB689B58464}"/>
    <cellStyle name="Normal 49 3" xfId="4214" xr:uid="{98EFF11C-4517-4B29-BDF0-75C6DAD33167}"/>
    <cellStyle name="Normal 49 3 2" xfId="20939" xr:uid="{469EC483-AB62-465C-A308-2F8FBD8B31D3}"/>
    <cellStyle name="Normal 49 4" xfId="16891" xr:uid="{A6BC416A-DFC6-4FFF-9BAC-B0AC4017C630}"/>
    <cellStyle name="Normal 5" xfId="523" xr:uid="{AF8327C4-1425-4C6E-B880-2650FB30468C}"/>
    <cellStyle name="Normal 5 10" xfId="8837" xr:uid="{2946E919-651B-4536-9421-34BE4513A107}"/>
    <cellStyle name="Normal 5 10 2" xfId="25383" xr:uid="{69CBD2BD-AD72-42AD-8358-00C120B7195F}"/>
    <cellStyle name="Normal 5 11" xfId="17334" xr:uid="{3627F1D5-8858-4554-A6B6-63E17B780CF7}"/>
    <cellStyle name="Normal 5 2" xfId="27" xr:uid="{4E02B838-6F93-4878-B05A-8B1ABEDA5F4F}"/>
    <cellStyle name="Normal 5 2 10" xfId="16903" xr:uid="{39FB56DD-7C66-47D0-BBF8-0B775536F056}"/>
    <cellStyle name="Normal 5 2 2" xfId="406" xr:uid="{BFEF6516-F63E-4FA0-B0B8-E04D9ABF809D}"/>
    <cellStyle name="Normal 5 2 2 2" xfId="1482" xr:uid="{1E3B5309-557E-4B2F-AA23-A7F62A4F3CA7}"/>
    <cellStyle name="Normal 5 2 2 2 2" xfId="5572" xr:uid="{89AFC28C-9DCB-4627-A0B0-EA49F997EAB9}"/>
    <cellStyle name="Normal 5 2 2 2 2 2" xfId="13849" xr:uid="{DDF3B44D-4070-4373-88A4-7AA698206A0A}"/>
    <cellStyle name="Normal 5 2 2 2 2 2 2" xfId="30328" xr:uid="{F0BDB539-50ED-40C0-81EC-A0EECC05CA3A}"/>
    <cellStyle name="Normal 5 2 2 2 2 3" xfId="22291" xr:uid="{4941B28A-BEB8-484D-B000-7DF0F284B269}"/>
    <cellStyle name="Normal 5 2 2 2 3" xfId="7596" xr:uid="{6A53EC76-DFBA-4AA8-A5B1-910215F7F1B2}"/>
    <cellStyle name="Normal 5 2 2 2 3 2" xfId="15873" xr:uid="{542347BC-87DB-4C65-A401-6A024CC38743}"/>
    <cellStyle name="Normal 5 2 2 2 3 2 2" xfId="32328" xr:uid="{ADC9D42A-14C2-450B-A8C2-3AC27C1CEE0A}"/>
    <cellStyle name="Normal 5 2 2 2 3 3" xfId="24291" xr:uid="{FA7A27EF-9F83-4E45-92E6-1B8170691822}"/>
    <cellStyle name="Normal 5 2 2 2 4" xfId="3538" xr:uid="{DAA93D0E-A7D7-4C7C-9885-A536A3922C18}"/>
    <cellStyle name="Normal 5 2 2 2 4 2" xfId="11815" xr:uid="{CE03F95E-835F-4B56-9D19-E4A90A9EFC11}"/>
    <cellStyle name="Normal 5 2 2 2 4 2 2" xfId="28324" xr:uid="{5D6ED92C-AF9E-4DD1-968D-B703CBC61902}"/>
    <cellStyle name="Normal 5 2 2 2 4 3" xfId="20287" xr:uid="{E1EE80A1-66A3-4C2A-8289-A1DA13ECAB0F}"/>
    <cellStyle name="Normal 5 2 2 2 5" xfId="9766" xr:uid="{5C7BAC73-07EB-4DC0-89AF-DEC404929199}"/>
    <cellStyle name="Normal 5 2 2 2 5 2" xfId="26309" xr:uid="{EAC3F7F1-5770-4BE2-927D-AE2454692E98}"/>
    <cellStyle name="Normal 5 2 2 2 6" xfId="18270" xr:uid="{0F4DC19D-FD51-40A9-AE57-CC50B0D4F95A}"/>
    <cellStyle name="Normal 5 2 2 3" xfId="972" xr:uid="{B808184B-B28A-4782-8906-274FF3760E30}"/>
    <cellStyle name="Normal 5 2 2 3 2" xfId="5075" xr:uid="{79B3DA8A-B275-40E0-9DEB-89D0388B503E}"/>
    <cellStyle name="Normal 5 2 2 3 2 2" xfId="13352" xr:uid="{42A93DF1-31C6-4BEC-BFEC-2B2761EA24FF}"/>
    <cellStyle name="Normal 5 2 2 3 2 2 2" xfId="29832" xr:uid="{5CEC6C09-83C2-447A-B36F-AF3C98166215}"/>
    <cellStyle name="Normal 5 2 2 3 2 3" xfId="21795" xr:uid="{45DCA86D-481D-445C-BD1D-1BE589F519A4}"/>
    <cellStyle name="Normal 5 2 2 3 3" xfId="7100" xr:uid="{85153102-566D-4002-AE5C-2DAA93F5FE5D}"/>
    <cellStyle name="Normal 5 2 2 3 3 2" xfId="15377" xr:uid="{8A7D0085-4086-48F9-9006-B4C386C10F0F}"/>
    <cellStyle name="Normal 5 2 2 3 3 2 2" xfId="31832" xr:uid="{8B1A28DD-4DF8-48D2-9ADE-DC3AE95A2AB1}"/>
    <cellStyle name="Normal 5 2 2 3 3 3" xfId="23795" xr:uid="{7323B77D-B2A2-4479-9728-5450116191FD}"/>
    <cellStyle name="Normal 5 2 2 3 4" xfId="3032" xr:uid="{3C3FB734-B13B-4605-91A5-EE8C6E965042}"/>
    <cellStyle name="Normal 5 2 2 3 4 2" xfId="11309" xr:uid="{EC8071B1-E52D-4F19-BC65-BB1945E73E98}"/>
    <cellStyle name="Normal 5 2 2 3 4 2 2" xfId="27820" xr:uid="{FA9441A7-3AAB-45CC-9E21-65DC0AE0412D}"/>
    <cellStyle name="Normal 5 2 2 3 4 3" xfId="19783" xr:uid="{96B9D01C-4399-417B-9868-DFB8AAEE1376}"/>
    <cellStyle name="Normal 5 2 2 3 5" xfId="9261" xr:uid="{92C643E6-DEEC-46D8-93BC-58957CFD2B3F}"/>
    <cellStyle name="Normal 5 2 2 3 5 2" xfId="25805" xr:uid="{0C92A7B7-2038-4516-A715-B4BC28189353}"/>
    <cellStyle name="Normal 5 2 2 3 6" xfId="17763" xr:uid="{3DEAA569-91BE-46BC-B237-44E38BD410F3}"/>
    <cellStyle name="Normal 5 2 2 4" xfId="2022" xr:uid="{33949E21-1AC6-434F-A365-D64586D7B6F2}"/>
    <cellStyle name="Normal 5 2 2 4 2" xfId="6108" xr:uid="{D6CC9A63-BA2C-4C19-A751-F4358C7D5451}"/>
    <cellStyle name="Normal 5 2 2 4 2 2" xfId="14385" xr:uid="{D28F1399-F583-4187-B951-F0CF80829B30}"/>
    <cellStyle name="Normal 5 2 2 4 2 2 2" xfId="30840" xr:uid="{07AA94A5-C60E-4A20-B0C4-0BB8208791DA}"/>
    <cellStyle name="Normal 5 2 2 4 2 3" xfId="22803" xr:uid="{0E95434B-92E4-45B7-AB02-E6341B34E6B3}"/>
    <cellStyle name="Normal 5 2 2 4 3" xfId="8108" xr:uid="{AA33D9A2-1420-4D95-B557-3EBEC9D47E4A}"/>
    <cellStyle name="Normal 5 2 2 4 3 2" xfId="16385" xr:uid="{C71AC7F6-D2A7-4A85-BB29-14579D0D93FC}"/>
    <cellStyle name="Normal 5 2 2 4 3 2 2" xfId="32840" xr:uid="{F7242981-F2E3-4FB4-ACDF-12DE616F49AF}"/>
    <cellStyle name="Normal 5 2 2 4 3 3" xfId="24803" xr:uid="{CFB2B48C-0CD3-4800-8CC5-D2CC95B71F08}"/>
    <cellStyle name="Normal 5 2 2 4 4" xfId="4075" xr:uid="{52043688-B919-4151-A42D-C2E170AD7DB4}"/>
    <cellStyle name="Normal 5 2 2 4 4 2" xfId="12352" xr:uid="{D8409DB4-AD88-46E1-A86B-5486E3A7E61A}"/>
    <cellStyle name="Normal 5 2 2 4 4 2 2" xfId="28837" xr:uid="{6999E360-D9F4-4F49-8F24-B2A4F8D537B9}"/>
    <cellStyle name="Normal 5 2 2 4 4 3" xfId="20800" xr:uid="{286372AB-5DAD-4504-B2A7-3746E285D152}"/>
    <cellStyle name="Normal 5 2 2 4 5" xfId="10303" xr:uid="{8D93FB83-3207-4ECD-8222-1A7BCCF279CC}"/>
    <cellStyle name="Normal 5 2 2 4 5 2" xfId="26822" xr:uid="{7C57C980-C70F-42D2-BBF9-AE7E29C49B41}"/>
    <cellStyle name="Normal 5 2 2 4 6" xfId="18784" xr:uid="{C2ED42AE-2D1F-4726-97C1-217984DAD275}"/>
    <cellStyle name="Normal 5 2 2 5" xfId="4572" xr:uid="{1A1BB002-0911-408C-A0F9-7F0C52C2BE1E}"/>
    <cellStyle name="Normal 5 2 2 5 2" xfId="12849" xr:uid="{A30D86F8-8C9D-43D8-A685-0855229A6BBA}"/>
    <cellStyle name="Normal 5 2 2 5 2 2" xfId="29333" xr:uid="{31A931BD-4448-452E-AED8-BF6760003E29}"/>
    <cellStyle name="Normal 5 2 2 5 3" xfId="21296" xr:uid="{E415CAD4-A02E-49FD-A934-D4EAF07D360F}"/>
    <cellStyle name="Normal 5 2 2 6" xfId="6602" xr:uid="{89F05931-DE26-4E78-844C-FCEB47C94E1A}"/>
    <cellStyle name="Normal 5 2 2 6 2" xfId="14879" xr:uid="{D842C621-E634-46D7-9696-49F8E660D88F}"/>
    <cellStyle name="Normal 5 2 2 6 2 2" xfId="31334" xr:uid="{823ADD66-EFE3-4E99-89EA-FB2E5C4532FE}"/>
    <cellStyle name="Normal 5 2 2 6 3" xfId="23297" xr:uid="{813CF1C6-7F1F-450F-93EF-45321DF97E26}"/>
    <cellStyle name="Normal 5 2 2 7" xfId="2525" xr:uid="{1B5171C9-50EE-4A1B-ACC6-4C4FF9110A32}"/>
    <cellStyle name="Normal 5 2 2 7 2" xfId="10802" xr:uid="{69B4DBA7-597C-4977-8B71-0CAD3A4158D1}"/>
    <cellStyle name="Normal 5 2 2 7 2 2" xfId="27318" xr:uid="{76AFCED9-5B0B-4EBC-A600-16F410BF0C61}"/>
    <cellStyle name="Normal 5 2 2 7 3" xfId="19281" xr:uid="{B4FEB37B-130E-472A-816E-D707EA3B8427}"/>
    <cellStyle name="Normal 5 2 2 8" xfId="8755" xr:uid="{DE0AF0A2-91DC-46FF-988B-B3D3269ABCB6}"/>
    <cellStyle name="Normal 5 2 2 8 2" xfId="25303" xr:uid="{31978C33-A297-43FF-A93C-225E1335C5E1}"/>
    <cellStyle name="Normal 5 2 2 9" xfId="17253" xr:uid="{0B9C2B5C-121F-4153-8A90-E2C9FB8560E7}"/>
    <cellStyle name="Normal 5 2 3" xfId="1131" xr:uid="{19D30B50-679F-4CF0-BC39-9E9A134743B3}"/>
    <cellStyle name="Normal 5 2 3 2" xfId="5223" xr:uid="{12CA1EFA-D5C5-456A-B5BB-C1FAEB698EE8}"/>
    <cellStyle name="Normal 5 2 3 2 2" xfId="13500" xr:uid="{90015F81-AFC2-4F51-B19E-52A90733D4BE}"/>
    <cellStyle name="Normal 5 2 3 2 2 2" xfId="29980" xr:uid="{C12F0C08-3ACE-496D-8EEB-7DB5348899AE}"/>
    <cellStyle name="Normal 5 2 3 2 3" xfId="21943" xr:uid="{A7136D0A-D13A-41C9-860D-9381A6265480}"/>
    <cellStyle name="Normal 5 2 3 3" xfId="7248" xr:uid="{97906325-E821-49B7-8FB2-9AA89486CD5A}"/>
    <cellStyle name="Normal 5 2 3 3 2" xfId="15525" xr:uid="{2DDAF542-5854-4014-B546-7213B4A85444}"/>
    <cellStyle name="Normal 5 2 3 3 2 2" xfId="31980" xr:uid="{F0C47169-FD0E-4227-A850-10A66448BAC7}"/>
    <cellStyle name="Normal 5 2 3 3 3" xfId="23943" xr:uid="{873ABBEB-D710-4879-85A4-84B04660362C}"/>
    <cellStyle name="Normal 5 2 3 4" xfId="3188" xr:uid="{F5D42EA5-E407-46FB-821A-7452A50FC857}"/>
    <cellStyle name="Normal 5 2 3 4 2" xfId="11465" xr:uid="{9F876124-D88A-45B2-9740-A9C9833F9B21}"/>
    <cellStyle name="Normal 5 2 3 4 2 2" xfId="27975" xr:uid="{3476AFCA-2F2F-4EF4-BD7F-EC5DECCFFB87}"/>
    <cellStyle name="Normal 5 2 3 4 3" xfId="19938" xr:uid="{FF228D4F-3B25-4DAB-B91A-E9C575CBAF67}"/>
    <cellStyle name="Normal 5 2 3 5" xfId="9416" xr:uid="{E1EC58E1-AB67-45B2-AA05-BDD2CBED649B}"/>
    <cellStyle name="Normal 5 2 3 5 2" xfId="25960" xr:uid="{B67F5707-639B-45C0-82D8-6DFDFDBCED47}"/>
    <cellStyle name="Normal 5 2 3 6" xfId="17920" xr:uid="{6859EBB6-1DD4-4DBD-936B-5B40A47FD54C}"/>
    <cellStyle name="Normal 5 2 4" xfId="623" xr:uid="{F5E362FA-4508-47F5-9B04-02D5E7991F58}"/>
    <cellStyle name="Normal 5 2 4 2" xfId="4729" xr:uid="{DCCDD084-2783-4B79-92D7-EE0C5793E532}"/>
    <cellStyle name="Normal 5 2 4 2 2" xfId="13006" xr:uid="{BEF12221-EA79-4608-BCD1-39D1DAC1AD8A}"/>
    <cellStyle name="Normal 5 2 4 2 2 2" xfId="29486" xr:uid="{72C1AD5B-9D25-4074-83DA-037ADEC71D88}"/>
    <cellStyle name="Normal 5 2 4 2 3" xfId="21449" xr:uid="{5CA45C2B-0D2A-40E6-B766-D11F7ED57D0D}"/>
    <cellStyle name="Normal 5 2 4 3" xfId="6754" xr:uid="{5B6145FB-B5EA-4C03-9F48-3DA36DB9764D}"/>
    <cellStyle name="Normal 5 2 4 3 2" xfId="15031" xr:uid="{96F9D10D-1F95-4E4C-96FE-FF21EFF97A0A}"/>
    <cellStyle name="Normal 5 2 4 3 2 2" xfId="31486" xr:uid="{949DAA7D-8D83-4691-A683-F63C813AAA53}"/>
    <cellStyle name="Normal 5 2 4 3 3" xfId="23449" xr:uid="{20E9C2D4-7913-4F3C-950B-E826751D0D7F}"/>
    <cellStyle name="Normal 5 2 4 4" xfId="2684" xr:uid="{439B445D-2240-4F84-A165-39003DDE39F2}"/>
    <cellStyle name="Normal 5 2 4 4 2" xfId="10961" xr:uid="{53CF8638-90E2-48BF-ABF8-98081536B07B}"/>
    <cellStyle name="Normal 5 2 4 4 2 2" xfId="27472" xr:uid="{A3CED95B-4F48-40CB-82C1-41C31E8A133B}"/>
    <cellStyle name="Normal 5 2 4 4 3" xfId="19435" xr:uid="{6C1E5B99-8833-4167-AECE-54468815A34D}"/>
    <cellStyle name="Normal 5 2 4 5" xfId="8913" xr:uid="{D69C51CA-E061-422F-8DC4-98267397C6EC}"/>
    <cellStyle name="Normal 5 2 4 5 2" xfId="25457" xr:uid="{08D84DAA-A8B5-4273-B8A7-DBE0A2EB0011}"/>
    <cellStyle name="Normal 5 2 4 6" xfId="17414" xr:uid="{01ADEBEC-C115-47B0-A0B0-816199CFC4F7}"/>
    <cellStyle name="Normal 5 2 5" xfId="1675" xr:uid="{6DD3EFF1-5328-4B46-92FD-BCC2F58FD0BA}"/>
    <cellStyle name="Normal 5 2 5 2" xfId="5762" xr:uid="{EBCE5E79-2DE0-421D-AB95-5F3715DB653D}"/>
    <cellStyle name="Normal 5 2 5 2 2" xfId="14039" xr:uid="{35C1F07F-CF7A-4762-A42D-2CA3015CF3C8}"/>
    <cellStyle name="Normal 5 2 5 2 2 2" xfId="30494" xr:uid="{41948773-B930-4D6C-87B0-6746F1526EC5}"/>
    <cellStyle name="Normal 5 2 5 2 3" xfId="22457" xr:uid="{80E300E3-4DFD-4700-9934-CEF5247C5D99}"/>
    <cellStyle name="Normal 5 2 5 3" xfId="7762" xr:uid="{823A4736-C8FE-4F29-A7BA-28AC0C358766}"/>
    <cellStyle name="Normal 5 2 5 3 2" xfId="16039" xr:uid="{17B24379-8D37-447C-92F8-D16CA0AC97AF}"/>
    <cellStyle name="Normal 5 2 5 3 2 2" xfId="32494" xr:uid="{D6D62ECF-BC94-4C09-A9EE-A78E7B2D95AA}"/>
    <cellStyle name="Normal 5 2 5 3 3" xfId="24457" xr:uid="{75151CEA-3E42-4423-9056-8936EBA342E4}"/>
    <cellStyle name="Normal 5 2 5 4" xfId="3728" xr:uid="{D66CE37B-105B-48E1-B436-E37C611305E8}"/>
    <cellStyle name="Normal 5 2 5 4 2" xfId="12005" xr:uid="{B4242FC7-5049-4F10-ABA3-17541F9CF352}"/>
    <cellStyle name="Normal 5 2 5 4 2 2" xfId="28490" xr:uid="{905FF3F8-810C-47F8-A0B9-015A6232B7FF}"/>
    <cellStyle name="Normal 5 2 5 4 3" xfId="20453" xr:uid="{FF8B4ECA-49B0-4B7C-BED5-516FBA4EFEEC}"/>
    <cellStyle name="Normal 5 2 5 5" xfId="9956" xr:uid="{4952564F-985F-4990-88AC-96503A06869D}"/>
    <cellStyle name="Normal 5 2 5 5 2" xfId="26475" xr:uid="{C1CEA0D6-B407-4568-BD39-D403620FF3CD}"/>
    <cellStyle name="Normal 5 2 5 6" xfId="18437" xr:uid="{9E9E56E3-4DAE-4E03-BBE1-B3CC16647D6E}"/>
    <cellStyle name="Normal 5 2 6" xfId="4225" xr:uid="{867628C8-7DCC-4D8B-B95E-89850D51F6A2}"/>
    <cellStyle name="Normal 5 2 6 2" xfId="12502" xr:uid="{84F6F16C-9B35-4AE5-B2EB-395B8CD6E144}"/>
    <cellStyle name="Normal 5 2 6 2 2" xfId="28987" xr:uid="{827979C4-FA0D-41A9-9E4E-E65FA129AE66}"/>
    <cellStyle name="Normal 5 2 6 3" xfId="20950" xr:uid="{08DDA57E-8388-407D-B340-562123EDC721}"/>
    <cellStyle name="Normal 5 2 7" xfId="6256" xr:uid="{650D7185-8DFD-4A4A-87A2-E205D11C97E8}"/>
    <cellStyle name="Normal 5 2 7 2" xfId="14533" xr:uid="{EAEDCD24-152F-4E29-9919-CE8A917A3E7C}"/>
    <cellStyle name="Normal 5 2 7 2 2" xfId="30988" xr:uid="{B215E73B-A830-4581-A5ED-95E90A22D96A}"/>
    <cellStyle name="Normal 5 2 7 3" xfId="22951" xr:uid="{B4655447-0038-4D25-87C0-501C4E82D7F7}"/>
    <cellStyle name="Normal 5 2 8" xfId="2175" xr:uid="{23D0753A-5A20-41E6-AADC-C992D9090AF5}"/>
    <cellStyle name="Normal 5 2 8 2" xfId="10452" xr:uid="{F6A1302F-F27C-429C-B591-54A2FEB129C8}"/>
    <cellStyle name="Normal 5 2 8 2 2" xfId="26971" xr:uid="{AC43543D-66A0-468D-8D40-C340478A6B58}"/>
    <cellStyle name="Normal 5 2 8 3" xfId="18934" xr:uid="{A37604F6-9AD1-4F4F-AB45-4DBEFAE1758C}"/>
    <cellStyle name="Normal 5 2 9" xfId="8407" xr:uid="{45D8828F-0948-451B-AC48-F9D94667668B}"/>
    <cellStyle name="Normal 5 2 9 2" xfId="24956" xr:uid="{1CFB13B8-9725-4D39-8D28-3EF08C2235E2}"/>
    <cellStyle name="Normal 5 3" xfId="524" xr:uid="{0CFF3CE1-1BF5-4376-B81C-FB4C144F308F}"/>
    <cellStyle name="Normal 5 3 2" xfId="1566" xr:uid="{9183F0BD-018A-4883-A1BE-100528141D80}"/>
    <cellStyle name="Normal 5 3 2 2" xfId="5655" xr:uid="{130B67E0-AE24-4904-BC8B-3FA4A2D3CDC0}"/>
    <cellStyle name="Normal 5 3 2 2 2" xfId="13932" xr:uid="{DA33B193-4A2E-436A-9C9D-B32EB246F057}"/>
    <cellStyle name="Normal 5 3 2 2 2 2" xfId="30409" xr:uid="{2F01135D-9D87-4689-AA3E-154C69E2CBA7}"/>
    <cellStyle name="Normal 5 3 2 2 3" xfId="22372" xr:uid="{EB3731D9-3272-406C-8650-820D50AF78C9}"/>
    <cellStyle name="Normal 5 3 2 3" xfId="7677" xr:uid="{FC6B1A0E-0CD2-4308-A7EB-21920C99C73D}"/>
    <cellStyle name="Normal 5 3 2 3 2" xfId="15954" xr:uid="{571ED9FA-5DB6-4D0C-BB97-F5BF9FF09729}"/>
    <cellStyle name="Normal 5 3 2 3 2 2" xfId="32409" xr:uid="{E76CBBF1-6663-4794-BECA-0EAFA5F35A0A}"/>
    <cellStyle name="Normal 5 3 2 3 3" xfId="24372" xr:uid="{EAA53895-A225-49CF-932B-A3B055F3078D}"/>
    <cellStyle name="Normal 5 3 2 4" xfId="3621" xr:uid="{1D8C78C9-4A67-4DBD-9495-5B7D728A1322}"/>
    <cellStyle name="Normal 5 3 2 4 2" xfId="11898" xr:uid="{78D8FCB4-7B51-40C6-8ADA-9DE90CA74A6B}"/>
    <cellStyle name="Normal 5 3 2 4 2 2" xfId="28405" xr:uid="{1BD27B5A-5782-4087-85F0-2980B3944292}"/>
    <cellStyle name="Normal 5 3 2 4 3" xfId="20368" xr:uid="{2423541C-A083-4F0B-A582-74060F965BEC}"/>
    <cellStyle name="Normal 5 3 2 5" xfId="9849" xr:uid="{12DCEB50-B608-4429-A55D-E3B155BD5788}"/>
    <cellStyle name="Normal 5 3 2 5 2" xfId="26390" xr:uid="{618C65A0-363A-4311-80B6-94D814B694C3}"/>
    <cellStyle name="Normal 5 3 2 6" xfId="18352" xr:uid="{6A0A10BD-11C6-4AAB-8A80-A2CC95573EA4}"/>
    <cellStyle name="Normal 5 3 3" xfId="1055" xr:uid="{6400BAAA-74A7-44A9-A1ED-28EEE19015D8}"/>
    <cellStyle name="Normal 5 3 3 2" xfId="5156" xr:uid="{DC0A31CD-2037-471B-B52E-B15496748CE8}"/>
    <cellStyle name="Normal 5 3 3 2 2" xfId="13433" xr:uid="{6A080B31-8B01-4C6E-8892-6C26BAA14C1C}"/>
    <cellStyle name="Normal 5 3 3 2 2 2" xfId="29913" xr:uid="{0DA44789-F426-4041-A0DF-ECDE6B67A767}"/>
    <cellStyle name="Normal 5 3 3 2 3" xfId="21876" xr:uid="{0F9AA311-3005-4C64-AE4B-AFE173D8E813}"/>
    <cellStyle name="Normal 5 3 3 3" xfId="7181" xr:uid="{C78F8C06-3D6D-47E1-A8AB-A4CA74479716}"/>
    <cellStyle name="Normal 5 3 3 3 2" xfId="15458" xr:uid="{0CFF6BA1-1CEC-4CFF-B154-B7674E8FD0A6}"/>
    <cellStyle name="Normal 5 3 3 3 2 2" xfId="31913" xr:uid="{DD3520AD-716F-483D-9A1C-3F9996980D88}"/>
    <cellStyle name="Normal 5 3 3 3 3" xfId="23876" xr:uid="{FDE33359-53DD-4057-8D92-0D37662E2EBC}"/>
    <cellStyle name="Normal 5 3 3 4" xfId="3114" xr:uid="{D55125AA-F404-4BC7-A3FB-382E12961194}"/>
    <cellStyle name="Normal 5 3 3 4 2" xfId="11391" xr:uid="{F90C956B-5344-462F-A7EF-37975CBD6F27}"/>
    <cellStyle name="Normal 5 3 3 4 2 2" xfId="27901" xr:uid="{9B7F17CC-0935-4418-A291-0E9B25A9969E}"/>
    <cellStyle name="Normal 5 3 3 4 3" xfId="19864" xr:uid="{7C46E911-586F-42AA-8ACC-CCCEE4F75AE1}"/>
    <cellStyle name="Normal 5 3 3 5" xfId="9342" xr:uid="{54C80A7C-41F0-444B-8B90-6AB2DDB664EE}"/>
    <cellStyle name="Normal 5 3 3 5 2" xfId="25886" xr:uid="{9CF442A5-2376-4906-A7BD-679EF3C92A1A}"/>
    <cellStyle name="Normal 5 3 3 6" xfId="17845" xr:uid="{85D3128D-1329-4333-B2B2-1F1214864C18}"/>
    <cellStyle name="Normal 5 3 4" xfId="2103" xr:uid="{AC99576A-827E-4648-8684-1F0563BE11FE}"/>
    <cellStyle name="Normal 5 3 4 2" xfId="6189" xr:uid="{D69D5C3B-EA88-4A79-9F86-466DF96D3505}"/>
    <cellStyle name="Normal 5 3 4 2 2" xfId="14466" xr:uid="{42B2D69B-C5D3-4347-98AF-F483F474950E}"/>
    <cellStyle name="Normal 5 3 4 2 2 2" xfId="30921" xr:uid="{8DCC5103-D3E0-45ED-87E7-EE49559D037E}"/>
    <cellStyle name="Normal 5 3 4 2 3" xfId="22884" xr:uid="{D0E22149-F03E-423B-BE2F-D000B80D2B76}"/>
    <cellStyle name="Normal 5 3 4 3" xfId="8189" xr:uid="{D3E6C1E7-290C-4182-B5A3-024AECFA04FF}"/>
    <cellStyle name="Normal 5 3 4 3 2" xfId="16466" xr:uid="{4790520B-16D8-4989-B0D6-D5FCD08EEDA3}"/>
    <cellStyle name="Normal 5 3 4 3 2 2" xfId="32921" xr:uid="{19C181B3-6B0F-4DC0-8CEA-5ECA9A25A5B0}"/>
    <cellStyle name="Normal 5 3 4 3 3" xfId="24884" xr:uid="{B1267F09-FB99-4BF5-997F-783427E8588D}"/>
    <cellStyle name="Normal 5 3 4 4" xfId="4156" xr:uid="{0295D507-4138-48AE-9AAF-0BF1C6E4CB82}"/>
    <cellStyle name="Normal 5 3 4 4 2" xfId="12433" xr:uid="{66891D17-333E-41DF-A866-B376276A780E}"/>
    <cellStyle name="Normal 5 3 4 4 2 2" xfId="28918" xr:uid="{617FF277-B9FA-4BD6-83A5-CC520ABB8DEE}"/>
    <cellStyle name="Normal 5 3 4 4 3" xfId="20881" xr:uid="{31719F94-16CA-4B95-9C9A-F3B73E51D77C}"/>
    <cellStyle name="Normal 5 3 4 5" xfId="10384" xr:uid="{0CE86FA4-0CC3-4002-B351-5F22258DB467}"/>
    <cellStyle name="Normal 5 3 4 5 2" xfId="26903" xr:uid="{AE2870D7-8204-415F-8F94-118ACA27109C}"/>
    <cellStyle name="Normal 5 3 4 6" xfId="18865" xr:uid="{8DA2661A-441E-48FC-88FB-988186B80C58}"/>
    <cellStyle name="Normal 5 3 5" xfId="4655" xr:uid="{13240EEC-8812-48CC-957A-07989B3D4098}"/>
    <cellStyle name="Normal 5 3 5 2" xfId="12932" xr:uid="{B96F6D1F-8234-4471-A069-6843A36F1DEC}"/>
    <cellStyle name="Normal 5 3 5 2 2" xfId="29414" xr:uid="{D227E041-9D3E-4D35-A523-4C972FA8698D}"/>
    <cellStyle name="Normal 5 3 5 3" xfId="21377" xr:uid="{6F181337-9BD0-4562-B54E-B7F562F5E18D}"/>
    <cellStyle name="Normal 5 3 6" xfId="6683" xr:uid="{BE0A88AB-EDAE-481D-8612-7A5E31615527}"/>
    <cellStyle name="Normal 5 3 6 2" xfId="14960" xr:uid="{1E38C4D6-F226-4294-BD32-01F4CF1C0B6C}"/>
    <cellStyle name="Normal 5 3 6 2 2" xfId="31415" xr:uid="{5C6C414A-759E-4189-BB8D-71E2EED1A226}"/>
    <cellStyle name="Normal 5 3 6 3" xfId="23378" xr:uid="{DAB614B0-EA21-451F-9FE5-5FCA69C44408}"/>
    <cellStyle name="Normal 5 3 7" xfId="2608" xr:uid="{9B450AF1-3952-41E3-9314-EB334B608FDE}"/>
    <cellStyle name="Normal 5 3 7 2" xfId="10885" xr:uid="{1A6207B8-212E-46B0-9F14-443E310FFD1A}"/>
    <cellStyle name="Normal 5 3 7 2 2" xfId="27399" xr:uid="{6E7A5C68-DB70-42D6-A09B-9573ACB7D3D0}"/>
    <cellStyle name="Normal 5 3 7 3" xfId="19362" xr:uid="{3359EBD8-D387-4E6A-9ECB-35D71E53E5D9}"/>
    <cellStyle name="Normal 5 3 8" xfId="8838" xr:uid="{EB1239B2-1539-46FD-9DD9-294EBDF5181F}"/>
    <cellStyle name="Normal 5 3 8 2" xfId="25384" xr:uid="{E85276C4-C3BB-492F-B3A9-6B56CEDBAADB}"/>
    <cellStyle name="Normal 5 3 9" xfId="17335" xr:uid="{69DBBF83-358C-4B35-B841-3D62EECCFAF1}"/>
    <cellStyle name="Normal 5 4" xfId="1565" xr:uid="{ABFD47EB-42E5-4E40-AFD9-68E7AA7622B3}"/>
    <cellStyle name="Normal 5 4 2" xfId="5654" xr:uid="{2D299945-1F38-4DCB-832C-34D3D7601D3B}"/>
    <cellStyle name="Normal 5 4 2 2" xfId="13931" xr:uid="{3F768540-EA28-4924-B3A7-38E8877C8BE7}"/>
    <cellStyle name="Normal 5 4 2 2 2" xfId="30408" xr:uid="{B250BDC7-DA02-4A08-A951-BA2BAEB5E12E}"/>
    <cellStyle name="Normal 5 4 2 3" xfId="22371" xr:uid="{ED80CACC-1D2A-4A9C-BADF-EDBCA5A18B75}"/>
    <cellStyle name="Normal 5 4 3" xfId="7676" xr:uid="{BAE6E41A-5A99-49C3-A463-6C94E87B3DED}"/>
    <cellStyle name="Normal 5 4 3 2" xfId="15953" xr:uid="{2CA9D876-783B-4CBC-B5B0-D5BBF6D8FE74}"/>
    <cellStyle name="Normal 5 4 3 2 2" xfId="32408" xr:uid="{523DBCA6-4A3D-46D7-8B69-0A1733B038F2}"/>
    <cellStyle name="Normal 5 4 3 3" xfId="24371" xr:uid="{41F20F15-B01B-407F-AE99-53EF51758339}"/>
    <cellStyle name="Normal 5 4 4" xfId="3620" xr:uid="{238A80B8-9402-4FF8-96F4-5FBEB274517D}"/>
    <cellStyle name="Normal 5 4 4 2" xfId="11897" xr:uid="{05815078-F103-4C1E-B4E1-2E52A3163F47}"/>
    <cellStyle name="Normal 5 4 4 2 2" xfId="28404" xr:uid="{A74A6A0B-C2A4-4B29-A14D-EB984F94AB9E}"/>
    <cellStyle name="Normal 5 4 4 3" xfId="20367" xr:uid="{E8E90440-F085-4FD7-AC76-EB187C01D05A}"/>
    <cellStyle name="Normal 5 4 5" xfId="9848" xr:uid="{999E3EB3-0842-49C1-8332-E2A67A7C7E13}"/>
    <cellStyle name="Normal 5 4 5 2" xfId="26389" xr:uid="{94ADE0CB-4E0B-4A47-82BF-EA661E56F905}"/>
    <cellStyle name="Normal 5 4 6" xfId="18351" xr:uid="{A5382AB9-61C1-4DB5-914B-38372201BF18}"/>
    <cellStyle name="Normal 5 5" xfId="1054" xr:uid="{9375EAF6-B3BD-4551-AE93-101B81E3389E}"/>
    <cellStyle name="Normal 5 5 2" xfId="5155" xr:uid="{1DE4F571-F1AA-42D7-9AC4-59C726EFF7F4}"/>
    <cellStyle name="Normal 5 5 2 2" xfId="13432" xr:uid="{3712C424-B022-4155-B38F-6605A9EF1431}"/>
    <cellStyle name="Normal 5 5 2 2 2" xfId="29912" xr:uid="{073F484F-DF73-4ED5-8B93-E01D598CE616}"/>
    <cellStyle name="Normal 5 5 2 3" xfId="21875" xr:uid="{5E944335-D195-4795-B9C2-0E312ABC38F5}"/>
    <cellStyle name="Normal 5 5 3" xfId="7180" xr:uid="{EEE830BE-4C48-4796-BFDE-75678359048F}"/>
    <cellStyle name="Normal 5 5 3 2" xfId="15457" xr:uid="{3E214F46-AB9B-4D43-A280-536A4FECD534}"/>
    <cellStyle name="Normal 5 5 3 2 2" xfId="31912" xr:uid="{9FB50102-426A-4A7B-9837-06355CDD47DD}"/>
    <cellStyle name="Normal 5 5 3 3" xfId="23875" xr:uid="{F4F9DA9A-2D02-4A93-B91A-40920614F6BF}"/>
    <cellStyle name="Normal 5 5 4" xfId="3113" xr:uid="{21BB9397-7BD5-48CA-BD5C-4FF2C7DA4C40}"/>
    <cellStyle name="Normal 5 5 4 2" xfId="11390" xr:uid="{31C92F9D-EFBA-4D93-83FA-42B81A468199}"/>
    <cellStyle name="Normal 5 5 4 2 2" xfId="27900" xr:uid="{1C370778-7C2F-4536-B45F-DEFA59476956}"/>
    <cellStyle name="Normal 5 5 4 3" xfId="19863" xr:uid="{C15710B1-785B-41F5-BA7E-586C527A447A}"/>
    <cellStyle name="Normal 5 5 5" xfId="9341" xr:uid="{BAADA842-A20F-4334-B399-4240791F78A4}"/>
    <cellStyle name="Normal 5 5 5 2" xfId="25885" xr:uid="{CEB082D5-5739-40A1-9F86-EE97B1911C78}"/>
    <cellStyle name="Normal 5 5 6" xfId="17844" xr:uid="{9CEACD4B-7415-450A-B6ED-539FA3403A9B}"/>
    <cellStyle name="Normal 5 6" xfId="2102" xr:uid="{08C5DC9D-B60F-4F65-ABAD-32663D4F54B5}"/>
    <cellStyle name="Normal 5 6 2" xfId="6188" xr:uid="{791C528F-F186-4070-BEC9-F18DB095A003}"/>
    <cellStyle name="Normal 5 6 2 2" xfId="14465" xr:uid="{929DD4FE-7B00-4F9C-9EF0-56C154A8BED2}"/>
    <cellStyle name="Normal 5 6 2 2 2" xfId="30920" xr:uid="{2975DBEA-5C34-4171-A847-22C188E1FE76}"/>
    <cellStyle name="Normal 5 6 2 3" xfId="22883" xr:uid="{915431E8-CABB-4AEC-A4BB-B02E245DF4C4}"/>
    <cellStyle name="Normal 5 6 3" xfId="8188" xr:uid="{E8ADA519-E647-4709-B901-6448386ADBFB}"/>
    <cellStyle name="Normal 5 6 3 2" xfId="16465" xr:uid="{878C66C8-C821-4ABE-98C9-9310FA5C54DB}"/>
    <cellStyle name="Normal 5 6 3 2 2" xfId="32920" xr:uid="{42EA038A-BD81-4A01-BF26-920F877B4FA5}"/>
    <cellStyle name="Normal 5 6 3 3" xfId="24883" xr:uid="{12EB461A-95B5-485A-82BB-E2E114CBFA51}"/>
    <cellStyle name="Normal 5 6 4" xfId="4155" xr:uid="{3A63F86D-1765-4A16-A8D2-B206A3547708}"/>
    <cellStyle name="Normal 5 6 4 2" xfId="12432" xr:uid="{39A98E96-FBCD-4AA7-9A3E-A5A8F0FCE64C}"/>
    <cellStyle name="Normal 5 6 4 2 2" xfId="28917" xr:uid="{FE681E3C-7F50-4C2E-AE3D-EDF8F177129D}"/>
    <cellStyle name="Normal 5 6 4 3" xfId="20880" xr:uid="{A9456FE6-B08D-4F2F-8EAF-266E29C3C4BB}"/>
    <cellStyle name="Normal 5 6 5" xfId="10383" xr:uid="{951F1ACB-AED6-416C-98D7-E37E0990FFC1}"/>
    <cellStyle name="Normal 5 6 5 2" xfId="26902" xr:uid="{4C599085-F04A-4A82-B951-59CB393ED532}"/>
    <cellStyle name="Normal 5 6 6" xfId="18864" xr:uid="{5B44A4B6-B36A-4612-8911-76B9E7B27D84}"/>
    <cellStyle name="Normal 5 7" xfId="4654" xr:uid="{8C40A71B-DC96-4BAF-81AB-78D27E6EA3CE}"/>
    <cellStyle name="Normal 5 7 2" xfId="12931" xr:uid="{196DCDDD-342F-4E5C-A1AB-D74730E159CC}"/>
    <cellStyle name="Normal 5 7 2 2" xfId="29413" xr:uid="{B5DE1E89-C0F5-432B-9028-6FA0DB50C3FE}"/>
    <cellStyle name="Normal 5 7 3" xfId="21376" xr:uid="{F7F88449-FFA0-4DE1-9556-61266FEC56A7}"/>
    <cellStyle name="Normal 5 8" xfId="6682" xr:uid="{861FB4D9-A8CB-47EF-9382-7CA91B62F91E}"/>
    <cellStyle name="Normal 5 8 2" xfId="14959" xr:uid="{475F8BB9-7E10-41A2-8A16-98FFCCDC63EB}"/>
    <cellStyle name="Normal 5 8 2 2" xfId="31414" xr:uid="{A3C0C100-E8EC-4D33-83DE-417928AA131C}"/>
    <cellStyle name="Normal 5 8 3" xfId="23377" xr:uid="{0EDE2296-7D94-40BB-892B-202084EC3269}"/>
    <cellStyle name="Normal 5 9" xfId="2607" xr:uid="{BA89FCC0-AF5E-4E6F-8978-55C2877EFC2A}"/>
    <cellStyle name="Normal 5 9 2" xfId="10884" xr:uid="{24E85BA8-234A-4B24-9C8F-2298272F91EA}"/>
    <cellStyle name="Normal 5 9 2 2" xfId="27398" xr:uid="{AD1E6D92-B79B-4E38-BF0E-D65F205284DE}"/>
    <cellStyle name="Normal 5 9 3" xfId="19361" xr:uid="{F6FECE91-F2FD-4C70-A481-5DFC69A2EC42}"/>
    <cellStyle name="Normal 50" xfId="6245" xr:uid="{35FBD060-0DD5-47CF-943C-DE391BD37F0B}"/>
    <cellStyle name="Normal 50 2" xfId="14522" xr:uid="{F4482461-CDDC-410B-919D-8CB2B27E783B}"/>
    <cellStyle name="Normal 50 2 2" xfId="30977" xr:uid="{321DD576-F444-45AE-A1CB-94AF67F2E697}"/>
    <cellStyle name="Normal 50 3" xfId="22940" xr:uid="{A7EA573A-9584-43F0-BC7C-883C6230D65A}"/>
    <cellStyle name="Normal 51" xfId="11" xr:uid="{E589919B-EF62-4A28-80C3-3C0C691C06DA}"/>
    <cellStyle name="Normal 52" xfId="6" xr:uid="{0F7180C4-41D1-4765-973F-486033E81424}"/>
    <cellStyle name="Normal 52 2" xfId="16890" xr:uid="{9B62F0DC-B483-4FA7-8CE8-D69D82C27EED}"/>
    <cellStyle name="Normal 53" xfId="16885" xr:uid="{974CF162-8A42-47F1-8B4D-0DDCF3E82BDD}"/>
    <cellStyle name="Normal 54" xfId="16886" xr:uid="{8688D631-8969-4C53-872C-5D6CB4DD8910}"/>
    <cellStyle name="Normal 55" xfId="17902" xr:uid="{9BBED14E-89C0-47BE-A0FF-5747446DB328}"/>
    <cellStyle name="Normal 56" xfId="32987" xr:uid="{3F4010BD-EFE3-426A-9529-827A005114BE}"/>
    <cellStyle name="Normal 57" xfId="32984" xr:uid="{1D9E2CF5-1391-4AE7-8D76-E1F1527B533E}"/>
    <cellStyle name="Normal 58" xfId="32991" xr:uid="{CEE580EF-EC48-4A66-900D-B63348B28074}"/>
    <cellStyle name="Normal 59" xfId="32988" xr:uid="{3FE3EFE8-0E3D-4AF6-9E12-97CD202E7178}"/>
    <cellStyle name="Normal 6" xfId="525" xr:uid="{3730F133-A4A4-47BC-B46A-143D60EA7391}"/>
    <cellStyle name="Normal 6 10" xfId="17336" xr:uid="{8906EADA-5B7D-47B4-BE71-984C78C05C4F}"/>
    <cellStyle name="Normal 6 2" xfId="526" xr:uid="{31A61888-7051-496F-9046-84DE9C781003}"/>
    <cellStyle name="Normal 6 2 2" xfId="1568" xr:uid="{6D57E2B8-0A9E-46C4-B557-5EB7B3DF0B2B}"/>
    <cellStyle name="Normal 6 2 2 2" xfId="5657" xr:uid="{11EC646E-BC1B-4739-8C95-E05B8F8EAE5D}"/>
    <cellStyle name="Normal 6 2 2 2 2" xfId="13934" xr:uid="{F8650CE3-1E7B-487E-A3BB-8806C410D044}"/>
    <cellStyle name="Normal 6 2 2 2 2 2" xfId="30411" xr:uid="{4BCFF6EF-8955-4304-8A85-2B40020E09EE}"/>
    <cellStyle name="Normal 6 2 2 2 3" xfId="22374" xr:uid="{592E4ADA-E5E7-40BA-B2D2-F9E0B673CC42}"/>
    <cellStyle name="Normal 6 2 2 3" xfId="7679" xr:uid="{7D184466-AD12-4961-8FC7-E51528C2EC6A}"/>
    <cellStyle name="Normal 6 2 2 3 2" xfId="15956" xr:uid="{4DA693EC-D310-412C-9389-C3F34CEDFC02}"/>
    <cellStyle name="Normal 6 2 2 3 2 2" xfId="32411" xr:uid="{51DA4100-7C62-4EE3-BD93-DFF79AB4389C}"/>
    <cellStyle name="Normal 6 2 2 3 3" xfId="24374" xr:uid="{AFE93AD0-30B1-480F-B133-B79EB121167E}"/>
    <cellStyle name="Normal 6 2 2 4" xfId="3623" xr:uid="{55857AE1-D75C-424E-A227-DFF9C87FEFCF}"/>
    <cellStyle name="Normal 6 2 2 4 2" xfId="11900" xr:uid="{0D50CCF9-8939-4DAD-9A2A-34AC43E8BF0E}"/>
    <cellStyle name="Normal 6 2 2 4 2 2" xfId="28407" xr:uid="{F76E6DE5-43AE-4589-B791-6B77A4A65A99}"/>
    <cellStyle name="Normal 6 2 2 4 3" xfId="20370" xr:uid="{59890AEF-CBDD-4D67-AF6C-FFC00F241197}"/>
    <cellStyle name="Normal 6 2 2 5" xfId="9851" xr:uid="{172126D7-2467-4CC1-B4BD-D742F5FC5F5E}"/>
    <cellStyle name="Normal 6 2 2 5 2" xfId="26392" xr:uid="{B8A7A1B8-01B0-469B-87AE-BA7916D8541A}"/>
    <cellStyle name="Normal 6 2 2 6" xfId="18354" xr:uid="{A59FBBCF-60E5-4B1F-9457-78DDC08C6E07}"/>
    <cellStyle name="Normal 6 2 3" xfId="1057" xr:uid="{1F3C50C3-0DA7-4D15-B9FE-94033CA9DFE1}"/>
    <cellStyle name="Normal 6 2 3 2" xfId="5158" xr:uid="{0937268F-6D75-4EA9-B959-34D3291318DA}"/>
    <cellStyle name="Normal 6 2 3 2 2" xfId="13435" xr:uid="{CBC1A04E-C33B-421A-8A47-777B7EF5AEDA}"/>
    <cellStyle name="Normal 6 2 3 2 2 2" xfId="29915" xr:uid="{E1C2ECEF-5CC9-44AF-912B-96B8115373BD}"/>
    <cellStyle name="Normal 6 2 3 2 3" xfId="21878" xr:uid="{DC653904-49F5-4A85-8122-EA73945FFB3C}"/>
    <cellStyle name="Normal 6 2 3 3" xfId="7183" xr:uid="{859FEBEF-A579-47BD-A38F-1CEB830A90D8}"/>
    <cellStyle name="Normal 6 2 3 3 2" xfId="15460" xr:uid="{10ED4E6A-1809-49C6-9F7E-ACC16F34A411}"/>
    <cellStyle name="Normal 6 2 3 3 2 2" xfId="31915" xr:uid="{F8E2AA44-23B8-4F05-9A06-523723930E23}"/>
    <cellStyle name="Normal 6 2 3 3 3" xfId="23878" xr:uid="{C4220F44-8D31-4A13-901E-F0D478F981FB}"/>
    <cellStyle name="Normal 6 2 3 4" xfId="3116" xr:uid="{9C2A6759-67F8-49B8-BCF4-D3975F9E7B50}"/>
    <cellStyle name="Normal 6 2 3 4 2" xfId="11393" xr:uid="{4BE18E68-8D80-49A4-B9A2-371E6F3D9E35}"/>
    <cellStyle name="Normal 6 2 3 4 2 2" xfId="27903" xr:uid="{D435FEEC-61EE-40B6-9B06-9B2E6509219E}"/>
    <cellStyle name="Normal 6 2 3 4 3" xfId="19866" xr:uid="{3D67F83D-F3A3-4129-95EB-A4DEE63E0107}"/>
    <cellStyle name="Normal 6 2 3 5" xfId="9344" xr:uid="{03A4765B-67C9-411D-A352-7ABB8E6FD64E}"/>
    <cellStyle name="Normal 6 2 3 5 2" xfId="25888" xr:uid="{7D2F9C0A-0AF5-41A0-95B2-F4AC6DF8DD30}"/>
    <cellStyle name="Normal 6 2 3 6" xfId="17847" xr:uid="{F128FF13-244E-4A2C-A6E1-EE7B684EF497}"/>
    <cellStyle name="Normal 6 2 4" xfId="2105" xr:uid="{B510F231-674A-4688-8BC5-396D789551EC}"/>
    <cellStyle name="Normal 6 2 4 2" xfId="6191" xr:uid="{E68D4027-D978-4E71-B913-F8C80F00528D}"/>
    <cellStyle name="Normal 6 2 4 2 2" xfId="14468" xr:uid="{86B2A940-1659-4D07-A427-8F97D02BEE08}"/>
    <cellStyle name="Normal 6 2 4 2 2 2" xfId="30923" xr:uid="{ECB41337-B201-4E28-A108-AF34932E6891}"/>
    <cellStyle name="Normal 6 2 4 2 3" xfId="22886" xr:uid="{107CB909-BD18-417D-83B3-D4ABDAEABB7D}"/>
    <cellStyle name="Normal 6 2 4 3" xfId="8191" xr:uid="{B3E7C4F1-4B98-41C9-BDE3-37FACB23B9A6}"/>
    <cellStyle name="Normal 6 2 4 3 2" xfId="16468" xr:uid="{37DE95BF-A716-4052-AAF0-8A735F7FE72E}"/>
    <cellStyle name="Normal 6 2 4 3 2 2" xfId="32923" xr:uid="{F7C84B53-D32F-4CA4-B928-AD583BC9DBB2}"/>
    <cellStyle name="Normal 6 2 4 3 3" xfId="24886" xr:uid="{F073C79E-3B95-47C6-A850-C035043BF586}"/>
    <cellStyle name="Normal 6 2 4 4" xfId="4158" xr:uid="{596C0B65-6092-4B0E-A09F-E73191C047BC}"/>
    <cellStyle name="Normal 6 2 4 4 2" xfId="12435" xr:uid="{0FF05FE0-8FC9-47A1-88C6-4211CFE01195}"/>
    <cellStyle name="Normal 6 2 4 4 2 2" xfId="28920" xr:uid="{7212FC33-0C00-4997-B4BC-083360937E62}"/>
    <cellStyle name="Normal 6 2 4 4 3" xfId="20883" xr:uid="{FE116B45-E980-4F0C-884D-1C68B2AF422C}"/>
    <cellStyle name="Normal 6 2 4 5" xfId="10386" xr:uid="{D2B3DB2C-0876-4A55-87EA-FF8DE2B4B103}"/>
    <cellStyle name="Normal 6 2 4 5 2" xfId="26905" xr:uid="{6C4B75FD-D80F-44CD-AF9F-3C89B39EFD13}"/>
    <cellStyle name="Normal 6 2 4 6" xfId="18867" xr:uid="{223B69C2-838E-4AB1-BF41-F62DFEB2C509}"/>
    <cellStyle name="Normal 6 2 5" xfId="4657" xr:uid="{BC8EFE2B-C5DC-4263-8819-E0122A7E91A1}"/>
    <cellStyle name="Normal 6 2 5 2" xfId="12934" xr:uid="{FA4CA538-3BD1-449B-871A-CA9F6E7A865D}"/>
    <cellStyle name="Normal 6 2 5 2 2" xfId="29416" xr:uid="{C182113C-D266-460E-8234-017C44C2757A}"/>
    <cellStyle name="Normal 6 2 5 3" xfId="21379" xr:uid="{B72DEC87-A28E-4E26-A156-8D89C0798C08}"/>
    <cellStyle name="Normal 6 2 6" xfId="6685" xr:uid="{939C1DB0-F9DB-4E84-A534-CE8713E9E46C}"/>
    <cellStyle name="Normal 6 2 6 2" xfId="14962" xr:uid="{33AFE8B4-3748-43EE-AF72-EA77EDB87CC2}"/>
    <cellStyle name="Normal 6 2 6 2 2" xfId="31417" xr:uid="{014A6EA2-0168-4AD9-A2F0-45D4DC55E9E2}"/>
    <cellStyle name="Normal 6 2 6 3" xfId="23380" xr:uid="{5C35CC17-4356-4E24-9501-3D62DE0F28D5}"/>
    <cellStyle name="Normal 6 2 7" xfId="2610" xr:uid="{7CF01FC5-E852-4A41-8448-3CAE92963853}"/>
    <cellStyle name="Normal 6 2 7 2" xfId="10887" xr:uid="{B9389927-0E65-4B2D-AA60-B77ADC9BCDF2}"/>
    <cellStyle name="Normal 6 2 7 2 2" xfId="27401" xr:uid="{D848E2AE-3615-4CA8-8422-057B97B9495C}"/>
    <cellStyle name="Normal 6 2 7 3" xfId="19364" xr:uid="{F861EF3C-2DF2-4386-98FE-AEB24E3EAA48}"/>
    <cellStyle name="Normal 6 2 8" xfId="8840" xr:uid="{49FAE970-8533-4B14-9FD3-AD0156F62F4E}"/>
    <cellStyle name="Normal 6 2 8 2" xfId="25386" xr:uid="{410D10CF-EB57-4C8B-A130-57496411D5BA}"/>
    <cellStyle name="Normal 6 2 9" xfId="17337" xr:uid="{4A881C77-303E-4307-90BE-83899C254A2E}"/>
    <cellStyle name="Normal 6 3" xfId="1567" xr:uid="{AA75E62D-7262-4E43-B4A1-90C11C77DF7F}"/>
    <cellStyle name="Normal 6 3 2" xfId="5656" xr:uid="{FC54FC38-8B8F-45CA-9DF0-A1940E1BC282}"/>
    <cellStyle name="Normal 6 3 2 2" xfId="13933" xr:uid="{7F67F348-39C3-44C7-AC00-ECC148EF1F74}"/>
    <cellStyle name="Normal 6 3 2 2 2" xfId="30410" xr:uid="{A8766135-66C9-4FF9-860B-EEDA680DC076}"/>
    <cellStyle name="Normal 6 3 2 3" xfId="22373" xr:uid="{9C2679EE-BCF1-40EB-ADB3-1CC01C2AC1F7}"/>
    <cellStyle name="Normal 6 3 3" xfId="7678" xr:uid="{4375CEB7-16AF-44F3-8569-3B9AB553CD3F}"/>
    <cellStyle name="Normal 6 3 3 2" xfId="15955" xr:uid="{EEF226EB-50F7-4B13-8C3E-47FE30B4017E}"/>
    <cellStyle name="Normal 6 3 3 2 2" xfId="32410" xr:uid="{EF8E704A-1854-4748-A140-0CAD58821157}"/>
    <cellStyle name="Normal 6 3 3 3" xfId="24373" xr:uid="{4DBC2CEB-CCAB-4D94-A476-0A2E5758F4C6}"/>
    <cellStyle name="Normal 6 3 4" xfId="3622" xr:uid="{0BC2AFE9-2BF5-405C-B78A-C8F7F25DFA1B}"/>
    <cellStyle name="Normal 6 3 4 2" xfId="11899" xr:uid="{DCC6B72F-3F0B-4B7B-A068-3D1AD6330F96}"/>
    <cellStyle name="Normal 6 3 4 2 2" xfId="28406" xr:uid="{03A661CD-3368-45BE-87C5-DCB0B59D9116}"/>
    <cellStyle name="Normal 6 3 4 3" xfId="20369" xr:uid="{34682D44-3107-46FF-B163-0DB45A1507A3}"/>
    <cellStyle name="Normal 6 3 5" xfId="9850" xr:uid="{4B993B07-54AA-417A-AEC8-2B2B06D9375B}"/>
    <cellStyle name="Normal 6 3 5 2" xfId="26391" xr:uid="{CB94D70E-D373-4244-AA43-BD4150443BF2}"/>
    <cellStyle name="Normal 6 3 6" xfId="18353" xr:uid="{5FA9991A-F805-40BD-B3AF-75C04B84B163}"/>
    <cellStyle name="Normal 6 4" xfId="1056" xr:uid="{8286E1C3-EA10-4F72-B91B-9E5022D2627C}"/>
    <cellStyle name="Normal 6 4 2" xfId="5157" xr:uid="{58B8677A-70AF-413B-8E49-C6344A57DBFF}"/>
    <cellStyle name="Normal 6 4 2 2" xfId="13434" xr:uid="{841F6A32-5909-4214-AFAC-C1227E5CCEB5}"/>
    <cellStyle name="Normal 6 4 2 2 2" xfId="29914" xr:uid="{E69981E4-258F-448C-87CA-5527841B3CCB}"/>
    <cellStyle name="Normal 6 4 2 3" xfId="21877" xr:uid="{85BB9C01-911A-4D80-BA5A-1F21FC580950}"/>
    <cellStyle name="Normal 6 4 3" xfId="7182" xr:uid="{3FB4E2B5-0DD1-4FAE-9419-B9BD6C42FB08}"/>
    <cellStyle name="Normal 6 4 3 2" xfId="15459" xr:uid="{05FDBBD9-F3D7-4D44-B2F6-DB64C2768D85}"/>
    <cellStyle name="Normal 6 4 3 2 2" xfId="31914" xr:uid="{9E5A737F-D366-4D53-8F09-68BFECD73216}"/>
    <cellStyle name="Normal 6 4 3 3" xfId="23877" xr:uid="{6412D474-B498-4EFD-A448-2092BF2D3EA1}"/>
    <cellStyle name="Normal 6 4 4" xfId="3115" xr:uid="{A8FFBAB5-BCFE-48B6-BC3B-064627306F79}"/>
    <cellStyle name="Normal 6 4 4 2" xfId="11392" xr:uid="{3CA417F0-ABF9-4C07-BD42-99DB05410437}"/>
    <cellStyle name="Normal 6 4 4 2 2" xfId="27902" xr:uid="{7A341F8B-B064-499F-8377-538B8D072E30}"/>
    <cellStyle name="Normal 6 4 4 3" xfId="19865" xr:uid="{6EC28D64-98D8-444A-8F45-A89326F15A59}"/>
    <cellStyle name="Normal 6 4 5" xfId="9343" xr:uid="{CA06FDC6-34B8-42EC-A7CE-A739BC7AAEDF}"/>
    <cellStyle name="Normal 6 4 5 2" xfId="25887" xr:uid="{2F549B45-3D2E-47D1-8F7E-DCF17C474C9F}"/>
    <cellStyle name="Normal 6 4 6" xfId="17846" xr:uid="{017813CD-ED32-49DA-8E55-5EB35781037A}"/>
    <cellStyle name="Normal 6 5" xfId="2104" xr:uid="{F2BCD04E-069E-4637-B27B-2A3283C3546C}"/>
    <cellStyle name="Normal 6 5 2" xfId="6190" xr:uid="{E0AF303D-21B2-4FAB-91F3-7E5AEC5ADA8A}"/>
    <cellStyle name="Normal 6 5 2 2" xfId="14467" xr:uid="{9CC9AEA0-9C04-4359-99C6-C6F5E3654561}"/>
    <cellStyle name="Normal 6 5 2 2 2" xfId="30922" xr:uid="{DC20AF9B-A21D-4B0A-94CE-65F99680235A}"/>
    <cellStyle name="Normal 6 5 2 3" xfId="22885" xr:uid="{01C2527D-EA32-4052-A2B7-7B0F6AB4C9AC}"/>
    <cellStyle name="Normal 6 5 3" xfId="8190" xr:uid="{8CEF7227-C0D8-4A74-B9C6-2E7E1A2B2BE2}"/>
    <cellStyle name="Normal 6 5 3 2" xfId="16467" xr:uid="{70F1E4D3-F7D8-43C9-A415-3DD0BF05109F}"/>
    <cellStyle name="Normal 6 5 3 2 2" xfId="32922" xr:uid="{98C09E60-9724-4C98-8BB0-C278BD2AFF82}"/>
    <cellStyle name="Normal 6 5 3 3" xfId="24885" xr:uid="{8BEF95E4-BD45-469A-B7B1-354E4FC7809E}"/>
    <cellStyle name="Normal 6 5 4" xfId="4157" xr:uid="{78D1559E-4405-40DD-9355-F859E20B126D}"/>
    <cellStyle name="Normal 6 5 4 2" xfId="12434" xr:uid="{ADB0DD53-3435-4921-B80B-53F9BE7A3897}"/>
    <cellStyle name="Normal 6 5 4 2 2" xfId="28919" xr:uid="{9624A06E-4D3F-4397-940E-7E3952FF1C68}"/>
    <cellStyle name="Normal 6 5 4 3" xfId="20882" xr:uid="{924ACE0B-F851-4741-8929-985AEA5FEC74}"/>
    <cellStyle name="Normal 6 5 5" xfId="10385" xr:uid="{841B1F7D-3162-43E7-9B42-0C00F0066B4E}"/>
    <cellStyle name="Normal 6 5 5 2" xfId="26904" xr:uid="{58936122-52B0-4C62-AFCA-BAB4734591F1}"/>
    <cellStyle name="Normal 6 5 6" xfId="18866" xr:uid="{3F31225A-3439-4B48-A997-2457405E2EAE}"/>
    <cellStyle name="Normal 6 6" xfId="4656" xr:uid="{822567D1-6BE0-4259-A5D1-6A0D849C2EF2}"/>
    <cellStyle name="Normal 6 6 2" xfId="12933" xr:uid="{BEDD4B0E-2965-44D8-B8E9-ECF6DC9E69E2}"/>
    <cellStyle name="Normal 6 6 2 2" xfId="29415" xr:uid="{C504051E-D415-46A9-B12A-001DA774F6C8}"/>
    <cellStyle name="Normal 6 6 3" xfId="21378" xr:uid="{D8BFF33C-F907-4A41-99C8-DB5C4DC199BA}"/>
    <cellStyle name="Normal 6 7" xfId="6684" xr:uid="{55A11A6F-525E-4B71-ADB2-0A94C111771F}"/>
    <cellStyle name="Normal 6 7 2" xfId="14961" xr:uid="{242A9AC6-2BDB-44F4-B07C-4093D0AA0866}"/>
    <cellStyle name="Normal 6 7 2 2" xfId="31416" xr:uid="{B65798AF-E793-4E21-ABAC-2253C058D307}"/>
    <cellStyle name="Normal 6 7 3" xfId="23379" xr:uid="{B1A39057-05CD-4F23-9328-210B26D2D28E}"/>
    <cellStyle name="Normal 6 8" xfId="2609" xr:uid="{6B82E8EF-D608-4563-B103-B3AF4DB50CAF}"/>
    <cellStyle name="Normal 6 8 2" xfId="10886" xr:uid="{481973AD-5368-42CA-BE9D-14BB6B2E190B}"/>
    <cellStyle name="Normal 6 8 2 2" xfId="27400" xr:uid="{ABF51ADA-A488-4173-8C83-DF4E1598F2BF}"/>
    <cellStyle name="Normal 6 8 3" xfId="19363" xr:uid="{52FC4F80-E3EB-4424-9BA0-E300B3CF6D20}"/>
    <cellStyle name="Normal 6 9" xfId="8839" xr:uid="{C9F521B8-B688-43FA-B7B0-29F9CD704D18}"/>
    <cellStyle name="Normal 6 9 2" xfId="25385" xr:uid="{FC6E09FF-829A-4671-AE9D-95B3908C0788}"/>
    <cellStyle name="Normal 7" xfId="491" xr:uid="{6E4EA499-A83C-4099-90EA-A2F818D7673A}"/>
    <cellStyle name="Normal 7 10" xfId="17310" xr:uid="{ADDFB0AC-1672-4D12-A9D4-82B228390A2E}"/>
    <cellStyle name="Normal 7 2" xfId="23" xr:uid="{DB4233BA-C3C2-48DB-8D6E-6FF9D0B8866B}"/>
    <cellStyle name="Normal 7 2 2" xfId="1130" xr:uid="{D3A46C4D-AB64-472B-8536-003F2D32075C}"/>
    <cellStyle name="Normal 7 2 2 2" xfId="5222" xr:uid="{EA98E551-551D-499C-9266-AFB2B20047B7}"/>
    <cellStyle name="Normal 7 2 2 2 2" xfId="13499" xr:uid="{599CCF14-6F43-4418-BC81-D967848BD30A}"/>
    <cellStyle name="Normal 7 2 2 2 2 2" xfId="29979" xr:uid="{42281581-FBEE-461C-BD19-29C8FCA75624}"/>
    <cellStyle name="Normal 7 2 2 2 3" xfId="21942" xr:uid="{24EB2B6D-AAF3-4969-A0A3-81AAB68172A2}"/>
    <cellStyle name="Normal 7 2 2 3" xfId="7247" xr:uid="{C0203D9E-CDB3-4B79-8FF2-0E053D127135}"/>
    <cellStyle name="Normal 7 2 2 3 2" xfId="15524" xr:uid="{782E2165-F4B7-4CE5-A2DF-9A559A1C6223}"/>
    <cellStyle name="Normal 7 2 2 3 2 2" xfId="31979" xr:uid="{082E06AF-D320-42BD-AC19-3026CD13396A}"/>
    <cellStyle name="Normal 7 2 2 3 3" xfId="23942" xr:uid="{622D6C3E-05AB-446C-9BAE-542C488AC76F}"/>
    <cellStyle name="Normal 7 2 2 4" xfId="3187" xr:uid="{F7F168BA-F6AB-4A0C-BC36-54BA59DA4EA2}"/>
    <cellStyle name="Normal 7 2 2 4 2" xfId="11464" xr:uid="{98B1EC50-CFF9-414B-B9EC-69A1052DE33C}"/>
    <cellStyle name="Normal 7 2 2 4 2 2" xfId="27974" xr:uid="{BFB42696-1663-46A0-BF7B-30098F0FCCFF}"/>
    <cellStyle name="Normal 7 2 2 4 3" xfId="19937" xr:uid="{30963678-3DF4-4BE1-9EBA-58D54545E6D5}"/>
    <cellStyle name="Normal 7 2 2 5" xfId="9415" xr:uid="{AA8CC56C-248E-4F5C-BDA7-A0B9C476B520}"/>
    <cellStyle name="Normal 7 2 2 5 2" xfId="25959" xr:uid="{D8ECFA3C-EAA3-49E6-85C1-D2631163C871}"/>
    <cellStyle name="Normal 7 2 2 6" xfId="17919" xr:uid="{F0952955-25A0-423B-B51F-E6EED69B17DA}"/>
    <cellStyle name="Normal 7 2 3" xfId="622" xr:uid="{FBC54310-FBBD-4298-A390-C4006B7AF349}"/>
    <cellStyle name="Normal 7 2 3 2" xfId="4728" xr:uid="{895012C0-0E91-4250-807C-8BFB70DE844E}"/>
    <cellStyle name="Normal 7 2 3 2 2" xfId="13005" xr:uid="{6A451624-998A-442C-B5C1-3CC6156462E2}"/>
    <cellStyle name="Normal 7 2 3 2 2 2" xfId="29485" xr:uid="{7BD4E3C3-B956-4C81-9C95-A5CB45BBABDC}"/>
    <cellStyle name="Normal 7 2 3 2 3" xfId="21448" xr:uid="{16BEF424-6C3A-4E3D-A716-D5D23B632DEC}"/>
    <cellStyle name="Normal 7 2 3 3" xfId="6753" xr:uid="{7499E316-F8B1-403C-AEE7-753B07B431A3}"/>
    <cellStyle name="Normal 7 2 3 3 2" xfId="15030" xr:uid="{8D5AB7BD-82C9-4593-B9FD-EB1DF2344A12}"/>
    <cellStyle name="Normal 7 2 3 3 2 2" xfId="31485" xr:uid="{DF81F0B8-47C6-4D13-A2AA-02CDF61E6B4B}"/>
    <cellStyle name="Normal 7 2 3 3 3" xfId="23448" xr:uid="{865CC355-66DA-4F8F-8792-27D5B59ECC8E}"/>
    <cellStyle name="Normal 7 2 3 4" xfId="2683" xr:uid="{FD1439A6-6A15-4EAD-B568-7BAB0EA48A3C}"/>
    <cellStyle name="Normal 7 2 3 4 2" xfId="10960" xr:uid="{F45248BC-BDA4-49B8-ABDC-C4B7B3917AAC}"/>
    <cellStyle name="Normal 7 2 3 4 2 2" xfId="27471" xr:uid="{483C1DCE-ABB7-4E54-814E-DFD8F53E9526}"/>
    <cellStyle name="Normal 7 2 3 4 3" xfId="19434" xr:uid="{E9BAC2CC-120E-4D5F-819B-2B5D00217CA9}"/>
    <cellStyle name="Normal 7 2 3 5" xfId="8912" xr:uid="{AE6C85E9-CA21-4BEC-9194-C00D4BB66A46}"/>
    <cellStyle name="Normal 7 2 3 5 2" xfId="25456" xr:uid="{C4930E73-B56D-4297-9CFC-446B5FBDEC11}"/>
    <cellStyle name="Normal 7 2 3 6" xfId="17413" xr:uid="{21D1340B-D157-4C72-8DEE-0B736246DB89}"/>
    <cellStyle name="Normal 7 2 4" xfId="1674" xr:uid="{C093AEC2-B7BD-4E3F-B910-F756F9FFFD24}"/>
    <cellStyle name="Normal 7 2 4 2" xfId="5761" xr:uid="{153E3135-4DB0-4F18-A3E1-9AC134CF8408}"/>
    <cellStyle name="Normal 7 2 4 2 2" xfId="14038" xr:uid="{4DAA40FB-74E6-4912-877A-56F04329FB51}"/>
    <cellStyle name="Normal 7 2 4 2 2 2" xfId="30493" xr:uid="{4D1EEC3A-5754-4AA6-97DA-52B569BCACCA}"/>
    <cellStyle name="Normal 7 2 4 2 3" xfId="22456" xr:uid="{F80F146C-1733-415C-B78C-0143B8969446}"/>
    <cellStyle name="Normal 7 2 4 3" xfId="7761" xr:uid="{06E33DF3-6C62-4B45-AE34-078CE290060A}"/>
    <cellStyle name="Normal 7 2 4 3 2" xfId="16038" xr:uid="{95AC9707-3BE5-4712-9A91-A1489ED99AD6}"/>
    <cellStyle name="Normal 7 2 4 3 2 2" xfId="32493" xr:uid="{667FEB22-E22D-43A5-A315-503C9050F317}"/>
    <cellStyle name="Normal 7 2 4 3 3" xfId="24456" xr:uid="{1BDC4B7E-1144-4098-B9E9-10D2BCD25268}"/>
    <cellStyle name="Normal 7 2 4 4" xfId="3727" xr:uid="{C21D1A30-36A6-48AA-89A7-9E3EAE2975DB}"/>
    <cellStyle name="Normal 7 2 4 4 2" xfId="12004" xr:uid="{6429323D-80D6-4403-BA65-9AC02FBE4EE1}"/>
    <cellStyle name="Normal 7 2 4 4 2 2" xfId="28489" xr:uid="{A8816397-50DF-42C5-877A-5806CB2EC1BF}"/>
    <cellStyle name="Normal 7 2 4 4 3" xfId="20452" xr:uid="{0CFE6BE5-559F-42DE-B313-7C73C5CFF61F}"/>
    <cellStyle name="Normal 7 2 4 5" xfId="9955" xr:uid="{319B5B26-7DC6-49D2-9631-0BBD1BE00953}"/>
    <cellStyle name="Normal 7 2 4 5 2" xfId="26474" xr:uid="{32E14A23-7486-4314-BE4C-1F50FF98D320}"/>
    <cellStyle name="Normal 7 2 4 6" xfId="18436" xr:uid="{64C46F7E-2377-489F-B351-75DFB0DA6320}"/>
    <cellStyle name="Normal 7 2 5" xfId="4224" xr:uid="{14A9CC22-BFC7-48CA-A116-F38F2F4FB808}"/>
    <cellStyle name="Normal 7 2 5 2" xfId="12501" xr:uid="{749D7190-D418-4548-8D58-DC4A4E5BDC9D}"/>
    <cellStyle name="Normal 7 2 5 2 2" xfId="28986" xr:uid="{1491F63B-B372-4526-A1E4-4671D2E0302B}"/>
    <cellStyle name="Normal 7 2 5 3" xfId="20949" xr:uid="{71B99567-B330-4EAB-A738-8DC49125E866}"/>
    <cellStyle name="Normal 7 2 6" xfId="6255" xr:uid="{C7562D3A-E661-4B28-A426-6CA41EA52730}"/>
    <cellStyle name="Normal 7 2 6 2" xfId="14532" xr:uid="{EC9DB63A-1A03-451D-BDF0-867CF6A3F1CD}"/>
    <cellStyle name="Normal 7 2 6 2 2" xfId="30987" xr:uid="{DB58F714-F524-4777-B862-6542E905C5CA}"/>
    <cellStyle name="Normal 7 2 6 3" xfId="22950" xr:uid="{E011DB4F-771E-4B9B-B284-4848C349625B}"/>
    <cellStyle name="Normal 7 2 7" xfId="2174" xr:uid="{4BA536D6-1A32-4902-B9C4-6D3EB9CD046D}"/>
    <cellStyle name="Normal 7 2 7 2" xfId="10451" xr:uid="{3E21D9C7-810E-4564-B99D-C985B7FDE860}"/>
    <cellStyle name="Normal 7 2 7 2 2" xfId="26970" xr:uid="{A538FF35-E2EC-45FC-8AD0-248E87495B31}"/>
    <cellStyle name="Normal 7 2 7 3" xfId="18933" xr:uid="{7DFE3F8A-E9CD-492E-986A-EB3A7229BE19}"/>
    <cellStyle name="Normal 7 2 8" xfId="8406" xr:uid="{E0828A2B-C41C-49EE-ADB8-60DC364EA382}"/>
    <cellStyle name="Normal 7 2 8 2" xfId="24955" xr:uid="{0DC0BAD8-7979-40CA-980A-E87D45763A4D}"/>
    <cellStyle name="Normal 7 2 9" xfId="16902" xr:uid="{ECF4FB18-C6B2-491A-A7E1-494E88FCFFB6}"/>
    <cellStyle name="Normal 7 3" xfId="1541" xr:uid="{8E315B93-96F6-458B-B8CD-7A77139E306E}"/>
    <cellStyle name="Normal 7 3 2" xfId="5631" xr:uid="{F49D9212-2D19-44C5-9DFC-324052E8796D}"/>
    <cellStyle name="Normal 7 3 2 2" xfId="13908" xr:uid="{33B73CBB-DD28-417D-9A81-FFAAD2CDA8D1}"/>
    <cellStyle name="Normal 7 3 2 2 2" xfId="30385" xr:uid="{79020893-4532-4B3C-8BFA-C0181401D632}"/>
    <cellStyle name="Normal 7 3 2 3" xfId="22348" xr:uid="{33E9CA55-D820-4571-9993-544FEE88D96E}"/>
    <cellStyle name="Normal 7 3 3" xfId="7653" xr:uid="{263B44B2-BC63-4893-B675-2EB5ED5E20A0}"/>
    <cellStyle name="Normal 7 3 3 2" xfId="15930" xr:uid="{5EA633BA-449A-4E4F-8C2B-717608E608FE}"/>
    <cellStyle name="Normal 7 3 3 2 2" xfId="32385" xr:uid="{8CDF4835-3DA9-4C60-B02E-17FED7D2291A}"/>
    <cellStyle name="Normal 7 3 3 3" xfId="24348" xr:uid="{E18619D3-BF58-49C0-A3DC-3D6B07C28619}"/>
    <cellStyle name="Normal 7 3 4" xfId="3597" xr:uid="{2B9D9212-B0A0-4AD5-9B0A-54F63A1125B8}"/>
    <cellStyle name="Normal 7 3 4 2" xfId="11874" xr:uid="{7551CFBE-A946-4AA4-B7AA-82CEC28F2DC9}"/>
    <cellStyle name="Normal 7 3 4 2 2" xfId="28381" xr:uid="{72D0004C-5388-44BA-9FB6-2DBFD015FF22}"/>
    <cellStyle name="Normal 7 3 4 3" xfId="20344" xr:uid="{D5F2B2F9-7EA6-45AF-9496-7F04E1FFABC8}"/>
    <cellStyle name="Normal 7 3 5" xfId="9825" xr:uid="{58CA9491-1E22-4E24-8C7C-B76FF2E731F4}"/>
    <cellStyle name="Normal 7 3 5 2" xfId="26366" xr:uid="{8194950F-A753-42C4-8304-E603E5D33CE9}"/>
    <cellStyle name="Normal 7 3 6" xfId="18327" xr:uid="{0D42DC98-E23F-43CE-973D-71CBB7C908AC}"/>
    <cellStyle name="Normal 7 4" xfId="1029" xr:uid="{FD724939-5FBF-4383-A64A-F4DA44742959}"/>
    <cellStyle name="Normal 7 4 2" xfId="5132" xr:uid="{C837EDC0-8D8E-4489-BE55-62546F0F076F}"/>
    <cellStyle name="Normal 7 4 2 2" xfId="13409" xr:uid="{23088485-677B-438B-8F9D-4751F35FE074}"/>
    <cellStyle name="Normal 7 4 2 2 2" xfId="29889" xr:uid="{34D136CA-C250-46F0-A270-9E1989DF5199}"/>
    <cellStyle name="Normal 7 4 2 3" xfId="21852" xr:uid="{FA1EDF2A-BE07-4FDC-9D71-821DF64EE2E0}"/>
    <cellStyle name="Normal 7 4 3" xfId="7157" xr:uid="{4A0BB65D-4880-499D-B9F7-9F85B0B67C4D}"/>
    <cellStyle name="Normal 7 4 3 2" xfId="15434" xr:uid="{772BD8E0-E644-4E64-83C5-998ED839921C}"/>
    <cellStyle name="Normal 7 4 3 2 2" xfId="31889" xr:uid="{40351A61-8BBF-4381-A157-6C4F68CB34A0}"/>
    <cellStyle name="Normal 7 4 3 3" xfId="23852" xr:uid="{F1C62EA9-4D11-43E1-864C-E6FC0B38985F}"/>
    <cellStyle name="Normal 7 4 4" xfId="3089" xr:uid="{005CCA44-77D2-481F-A1BE-14F6D4B57834}"/>
    <cellStyle name="Normal 7 4 4 2" xfId="11366" xr:uid="{7320B9E2-133F-4C59-83AC-7830C99A3971}"/>
    <cellStyle name="Normal 7 4 4 2 2" xfId="27877" xr:uid="{63436963-1A2F-4619-8746-A6D9B5B4C219}"/>
    <cellStyle name="Normal 7 4 4 3" xfId="19840" xr:uid="{440DBDDA-5511-493D-A75C-7ED92CEA0B7E}"/>
    <cellStyle name="Normal 7 4 5" xfId="9318" xr:uid="{E31B4128-54CE-4156-8A8A-D3A106891269}"/>
    <cellStyle name="Normal 7 4 5 2" xfId="25862" xr:uid="{CEEEAF84-C399-493D-87C4-F28CC8588905}"/>
    <cellStyle name="Normal 7 4 6" xfId="17820" xr:uid="{B72A0125-7570-40C4-9728-5FECD7CB2DB5}"/>
    <cellStyle name="Normal 7 5" xfId="2079" xr:uid="{6DF46C5D-4039-4575-B16D-DAE72B1FE0FB}"/>
    <cellStyle name="Normal 7 5 2" xfId="6165" xr:uid="{B47DCF5D-806B-4651-9FA4-2B7C47D28A14}"/>
    <cellStyle name="Normal 7 5 2 2" xfId="14442" xr:uid="{772545E3-FF8F-40B5-948C-EB27B50E369D}"/>
    <cellStyle name="Normal 7 5 2 2 2" xfId="30897" xr:uid="{7EC01897-54D3-40E0-A71F-BC379BDAB28C}"/>
    <cellStyle name="Normal 7 5 2 3" xfId="22860" xr:uid="{D7DCEFBA-DC5D-4B86-BAB3-FACCCA028A75}"/>
    <cellStyle name="Normal 7 5 3" xfId="8165" xr:uid="{D194DD8C-5E3D-40B6-AB5E-B1AA1DD74DF6}"/>
    <cellStyle name="Normal 7 5 3 2" xfId="16442" xr:uid="{6258E9DB-ABCF-4503-96BB-17BD13E15606}"/>
    <cellStyle name="Normal 7 5 3 2 2" xfId="32897" xr:uid="{E6253B6A-F769-41BB-BC56-301C44CC4690}"/>
    <cellStyle name="Normal 7 5 3 3" xfId="24860" xr:uid="{C7C69539-5C44-413C-B7DD-4D08F1B6F7FB}"/>
    <cellStyle name="Normal 7 5 4" xfId="4132" xr:uid="{3053D200-59F7-41E7-BBFF-96BFAEF64BF8}"/>
    <cellStyle name="Normal 7 5 4 2" xfId="12409" xr:uid="{D12134A3-8713-435D-821E-BC1AC05B7E07}"/>
    <cellStyle name="Normal 7 5 4 2 2" xfId="28894" xr:uid="{D9CA1ECB-E243-4519-8D27-5C5CE8F8A52A}"/>
    <cellStyle name="Normal 7 5 4 3" xfId="20857" xr:uid="{111D6673-7C1C-4689-A1A9-C84922CFBCB4}"/>
    <cellStyle name="Normal 7 5 5" xfId="10360" xr:uid="{EC4662DB-50AF-489C-9D1A-9965BE5F0D38}"/>
    <cellStyle name="Normal 7 5 5 2" xfId="26879" xr:uid="{E4141F5B-025F-4DE4-92C5-944ABAF3E359}"/>
    <cellStyle name="Normal 7 5 6" xfId="18841" xr:uid="{D50B2AA4-827C-41A9-97E3-05EAE187BBE2}"/>
    <cellStyle name="Normal 7 6" xfId="4631" xr:uid="{2E783088-4D77-4482-86BB-94C43CD6565E}"/>
    <cellStyle name="Normal 7 6 2" xfId="12908" xr:uid="{E669E754-30DC-4DA9-960E-7E243B9A7399}"/>
    <cellStyle name="Normal 7 6 2 2" xfId="29390" xr:uid="{ED39E62B-AAF6-43C6-881B-52EF61E25719}"/>
    <cellStyle name="Normal 7 6 3" xfId="21353" xr:uid="{CFC30D80-78EB-40B3-B556-0E8318B0D5EA}"/>
    <cellStyle name="Normal 7 7" xfId="6659" xr:uid="{5D2AA809-E8AD-4E33-8DBF-CB63DF7C6DD2}"/>
    <cellStyle name="Normal 7 7 2" xfId="14936" xr:uid="{72B23012-E1E7-4808-89D7-861CAE1E67EA}"/>
    <cellStyle name="Normal 7 7 2 2" xfId="31391" xr:uid="{6F5FA9FB-1BC4-4233-8730-5971AD7AF773}"/>
    <cellStyle name="Normal 7 7 3" xfId="23354" xr:uid="{A07844BA-0E6F-4DB7-B9C0-3963197995EB}"/>
    <cellStyle name="Normal 7 8" xfId="2584" xr:uid="{7199DF85-FA73-422B-AFB1-E1D7C2D6FA97}"/>
    <cellStyle name="Normal 7 8 2" xfId="10861" xr:uid="{9EA15B2B-2536-4B7A-9C18-C677798F217D}"/>
    <cellStyle name="Normal 7 8 2 2" xfId="27375" xr:uid="{9D315E87-EC13-4CAA-836A-E8EE38621ADE}"/>
    <cellStyle name="Normal 7 8 3" xfId="19338" xr:uid="{1BDA4ECB-A222-4097-91DD-BC6ADE3E3EB3}"/>
    <cellStyle name="Normal 7 9" xfId="8814" xr:uid="{65DCBB60-A090-4336-A087-4AC6EFED9DD8}"/>
    <cellStyle name="Normal 7 9 2" xfId="25360" xr:uid="{E5172A0E-8A28-4CEC-9452-D4B5E78BE8AD}"/>
    <cellStyle name="Normal 8" xfId="529" xr:uid="{73B8122F-49FF-4F05-8D88-DB1B7714EC37}"/>
    <cellStyle name="Normal 8 10" xfId="17340" xr:uid="{2DB0FB3D-03DF-49B3-BA35-83247450B9F1}"/>
    <cellStyle name="Normal 8 2" xfId="532" xr:uid="{36762F30-7772-468A-B7B0-8B5D010E2BA8}"/>
    <cellStyle name="Normal 8 2 2" xfId="1574" xr:uid="{FC9A9405-DCF9-4693-85D4-951D0CE01B31}"/>
    <cellStyle name="Normal 8 2 2 2" xfId="5663" xr:uid="{92179D8D-5AB7-4364-9D99-AF8AD2C6017C}"/>
    <cellStyle name="Normal 8 2 2 2 2" xfId="13940" xr:uid="{A28D7A40-A650-400A-A734-811A7E33181B}"/>
    <cellStyle name="Normal 8 2 2 2 2 2" xfId="30417" xr:uid="{54DC67B3-2456-4955-AF4F-8F78C8942F23}"/>
    <cellStyle name="Normal 8 2 2 2 3" xfId="22380" xr:uid="{D2EE9091-1BD9-4BB8-83B4-170493EBF746}"/>
    <cellStyle name="Normal 8 2 2 3" xfId="7685" xr:uid="{FA8E895D-F10E-4CB3-9903-1283B12E24D6}"/>
    <cellStyle name="Normal 8 2 2 3 2" xfId="15962" xr:uid="{55C6ECE3-7759-4770-B915-36CF2CE5F62F}"/>
    <cellStyle name="Normal 8 2 2 3 2 2" xfId="32417" xr:uid="{D65280F0-8DE9-4925-A856-7483EBF9CA8E}"/>
    <cellStyle name="Normal 8 2 2 3 3" xfId="24380" xr:uid="{88C78DBC-36B9-412C-857A-D968C795A752}"/>
    <cellStyle name="Normal 8 2 2 4" xfId="3629" xr:uid="{AB06F981-B600-4A82-9E37-1817F286ADA6}"/>
    <cellStyle name="Normal 8 2 2 4 2" xfId="11906" xr:uid="{97EF4779-49FB-4228-BC09-546B6E6FB94E}"/>
    <cellStyle name="Normal 8 2 2 4 2 2" xfId="28413" xr:uid="{B2965EF0-32D6-4BFA-88BE-719274B3D727}"/>
    <cellStyle name="Normal 8 2 2 4 3" xfId="20376" xr:uid="{4939470D-7D38-454A-A360-C08F67FC15C6}"/>
    <cellStyle name="Normal 8 2 2 5" xfId="9857" xr:uid="{EEB6EDCD-CE58-4936-AFE7-CFB7082248BC}"/>
    <cellStyle name="Normal 8 2 2 5 2" xfId="26398" xr:uid="{7E8043BF-31FF-45A2-B982-36E1E99E7CC9}"/>
    <cellStyle name="Normal 8 2 2 6" xfId="18360" xr:uid="{681ABCF1-78A6-4D06-841D-8F1B78979D8E}"/>
    <cellStyle name="Normal 8 2 3" xfId="1063" xr:uid="{B4036462-A4A8-4F98-9AE2-10C049229413}"/>
    <cellStyle name="Normal 8 2 3 2" xfId="5164" xr:uid="{23A5F78E-AE05-419D-BB5B-BE327C216FBD}"/>
    <cellStyle name="Normal 8 2 3 2 2" xfId="13441" xr:uid="{8FFA33E6-96B8-4BFA-BA93-0ADA57618BB8}"/>
    <cellStyle name="Normal 8 2 3 2 2 2" xfId="29921" xr:uid="{8EBF5BE7-C23C-4775-B495-125D046ACE21}"/>
    <cellStyle name="Normal 8 2 3 2 3" xfId="21884" xr:uid="{BA5D2CCF-E5D7-401D-AD32-6CFA5DF0F271}"/>
    <cellStyle name="Normal 8 2 3 3" xfId="7189" xr:uid="{4D30E04F-0F8F-4B81-93E6-A00034F265C2}"/>
    <cellStyle name="Normal 8 2 3 3 2" xfId="15466" xr:uid="{A2BAB520-5E5C-4FEA-97AA-436A55B0E031}"/>
    <cellStyle name="Normal 8 2 3 3 2 2" xfId="31921" xr:uid="{B5C57344-FEC3-4C32-B0C1-EA9763E44A73}"/>
    <cellStyle name="Normal 8 2 3 3 3" xfId="23884" xr:uid="{EC84D970-5998-422E-897F-F152AAC20834}"/>
    <cellStyle name="Normal 8 2 3 4" xfId="3122" xr:uid="{8E6FE7B5-6ACF-4B52-8804-36FCD7FC8F28}"/>
    <cellStyle name="Normal 8 2 3 4 2" xfId="11399" xr:uid="{DFB8ECC1-5FE3-4EE5-8B18-B6F6FC1C1CC9}"/>
    <cellStyle name="Normal 8 2 3 4 2 2" xfId="27909" xr:uid="{50A7D365-8738-4C01-A139-FB1FB26A35EB}"/>
    <cellStyle name="Normal 8 2 3 4 3" xfId="19872" xr:uid="{52E38C98-4D77-4298-9373-9206AA914F3A}"/>
    <cellStyle name="Normal 8 2 3 5" xfId="9350" xr:uid="{12E83B97-FF19-4894-A7A3-4206EE9042FC}"/>
    <cellStyle name="Normal 8 2 3 5 2" xfId="25894" xr:uid="{7FB04521-9221-430D-A9E3-B68DFB29FF53}"/>
    <cellStyle name="Normal 8 2 3 6" xfId="17853" xr:uid="{ECCB70F0-7FE1-41F2-8934-532B4723C263}"/>
    <cellStyle name="Normal 8 2 4" xfId="2111" xr:uid="{1C316974-67D2-4188-A5F9-991065A8918C}"/>
    <cellStyle name="Normal 8 2 4 2" xfId="6197" xr:uid="{84279FF8-2971-4500-9C52-48E316FA2ED4}"/>
    <cellStyle name="Normal 8 2 4 2 2" xfId="14474" xr:uid="{427BAC27-C17E-4660-90C2-CA22D2CEB6C1}"/>
    <cellStyle name="Normal 8 2 4 2 2 2" xfId="30929" xr:uid="{EDA92B8F-EA21-492A-B43E-00066E0E5A99}"/>
    <cellStyle name="Normal 8 2 4 2 3" xfId="22892" xr:uid="{8D3314CD-ADDA-46C8-990E-1328E5E64ACF}"/>
    <cellStyle name="Normal 8 2 4 3" xfId="8197" xr:uid="{2E49EBB6-A059-4454-A1BD-B2F3A370BFBA}"/>
    <cellStyle name="Normal 8 2 4 3 2" xfId="16474" xr:uid="{D8893F0D-8B69-4A9B-B0E8-CEA422397861}"/>
    <cellStyle name="Normal 8 2 4 3 2 2" xfId="32929" xr:uid="{1F40B0BA-E98A-487C-9C26-802351BBD7CA}"/>
    <cellStyle name="Normal 8 2 4 3 3" xfId="24892" xr:uid="{3E0D4F5A-194C-4029-A9FB-22762EE61BB1}"/>
    <cellStyle name="Normal 8 2 4 4" xfId="4164" xr:uid="{3AAD9BA7-987E-4D1C-9683-CBCB136B11C7}"/>
    <cellStyle name="Normal 8 2 4 4 2" xfId="12441" xr:uid="{976DDDC5-56A7-4441-8E9B-8A264E607215}"/>
    <cellStyle name="Normal 8 2 4 4 2 2" xfId="28926" xr:uid="{42197180-4B33-4485-9A7B-FEAADF00A93F}"/>
    <cellStyle name="Normal 8 2 4 4 3" xfId="20889" xr:uid="{709640F4-B413-4C52-8ED6-52F14ECE81AD}"/>
    <cellStyle name="Normal 8 2 4 5" xfId="10392" xr:uid="{75982BDF-29F7-4864-8DBE-402D4195090B}"/>
    <cellStyle name="Normal 8 2 4 5 2" xfId="26911" xr:uid="{1D65D052-8EFA-40DF-A695-F89FAEF8D986}"/>
    <cellStyle name="Normal 8 2 4 6" xfId="18873" xr:uid="{F8BF1A6A-0080-4275-8192-C95B3A0DF296}"/>
    <cellStyle name="Normal 8 2 5" xfId="4663" xr:uid="{F3EDC157-4604-413C-8D01-6C8B2F00AF70}"/>
    <cellStyle name="Normal 8 2 5 2" xfId="12940" xr:uid="{F3DF1CAF-05E3-4145-ADAA-C83D2BDD7D52}"/>
    <cellStyle name="Normal 8 2 5 2 2" xfId="29422" xr:uid="{06367351-4AEE-48B5-A022-A4F457489FFD}"/>
    <cellStyle name="Normal 8 2 5 3" xfId="21385" xr:uid="{A1120E1B-6EC1-47C4-9B43-4B270F9433F7}"/>
    <cellStyle name="Normal 8 2 6" xfId="6691" xr:uid="{4F2B012B-E65A-45A8-A312-E36AD9D5898C}"/>
    <cellStyle name="Normal 8 2 6 2" xfId="14968" xr:uid="{D034D66B-907E-416E-8C0E-646F75A18708}"/>
    <cellStyle name="Normal 8 2 6 2 2" xfId="31423" xr:uid="{6C94B1CF-6E63-4AF4-8004-C6BC91AFF75C}"/>
    <cellStyle name="Normal 8 2 6 3" xfId="23386" xr:uid="{F0459105-88CA-43DF-914B-3D1AF3EBE13A}"/>
    <cellStyle name="Normal 8 2 7" xfId="2616" xr:uid="{E371B40F-0685-490D-B0CC-A581F2047DA2}"/>
    <cellStyle name="Normal 8 2 7 2" xfId="10893" xr:uid="{C80ADEF6-640D-413F-BB75-3D17902D2ABE}"/>
    <cellStyle name="Normal 8 2 7 2 2" xfId="27407" xr:uid="{11993231-D6F4-4CDB-8E91-9941027EB14E}"/>
    <cellStyle name="Normal 8 2 7 3" xfId="19370" xr:uid="{D93A0A2F-454C-4A4E-9B29-29349E877C1E}"/>
    <cellStyle name="Normal 8 2 8" xfId="8846" xr:uid="{5204BD4E-5FA7-4C4C-A25D-C4882BB3721C}"/>
    <cellStyle name="Normal 8 2 8 2" xfId="25392" xr:uid="{0BE86908-3731-44C7-A930-73171602F880}"/>
    <cellStyle name="Normal 8 2 9" xfId="17343" xr:uid="{33DF84E7-FDED-4211-AEC2-0C5DD904888B}"/>
    <cellStyle name="Normal 8 3" xfId="1571" xr:uid="{61FE7889-11A4-4E78-AF05-857FD580F79F}"/>
    <cellStyle name="Normal 8 3 2" xfId="5660" xr:uid="{39411990-C71E-4375-96AD-F87E08702920}"/>
    <cellStyle name="Normal 8 3 2 2" xfId="13937" xr:uid="{3C8B0AF4-2C7E-4635-AE74-D05A60D6300D}"/>
    <cellStyle name="Normal 8 3 2 2 2" xfId="30414" xr:uid="{E68C09F8-8FD2-4A9B-9324-2161F7113D2B}"/>
    <cellStyle name="Normal 8 3 2 3" xfId="22377" xr:uid="{A5FA15B4-A7FA-4623-9501-B54CB4BD5D11}"/>
    <cellStyle name="Normal 8 3 3" xfId="7682" xr:uid="{B7C5A544-5CFC-46DA-8712-DA739BFFA5A1}"/>
    <cellStyle name="Normal 8 3 3 2" xfId="15959" xr:uid="{9852BAFA-B484-4FAC-9B8E-FDE1A0B95265}"/>
    <cellStyle name="Normal 8 3 3 2 2" xfId="32414" xr:uid="{42EDE01D-E03B-4783-8686-FDD113FE5DCE}"/>
    <cellStyle name="Normal 8 3 3 3" xfId="24377" xr:uid="{E8E6072D-2360-4C23-B5A9-3F3DFE432FEE}"/>
    <cellStyle name="Normal 8 3 4" xfId="3626" xr:uid="{B2A33DB0-FD62-4A89-A67E-E9EEE3A26829}"/>
    <cellStyle name="Normal 8 3 4 2" xfId="11903" xr:uid="{31A3DF50-BC6C-40E7-8F07-026E26FC6651}"/>
    <cellStyle name="Normal 8 3 4 2 2" xfId="28410" xr:uid="{A7DB3AB6-CE56-4493-BB00-E893B84EECFE}"/>
    <cellStyle name="Normal 8 3 4 3" xfId="20373" xr:uid="{C0996FC8-8EFD-407E-9704-51116C08367C}"/>
    <cellStyle name="Normal 8 3 5" xfId="9854" xr:uid="{E32A1BB0-E8DD-42D4-880C-451205636578}"/>
    <cellStyle name="Normal 8 3 5 2" xfId="26395" xr:uid="{F7596011-5DEA-47BF-A292-2669E443E2AE}"/>
    <cellStyle name="Normal 8 3 6" xfId="18357" xr:uid="{B436798B-84B9-42D1-9203-A3E5DD6EDE7A}"/>
    <cellStyle name="Normal 8 4" xfId="1060" xr:uid="{4049CF16-9BC0-4639-A0E3-587F8C55C079}"/>
    <cellStyle name="Normal 8 4 2" xfId="5161" xr:uid="{140D506C-5BEB-491D-B0DD-324D710BF1B7}"/>
    <cellStyle name="Normal 8 4 2 2" xfId="13438" xr:uid="{FD2B3982-AC0E-4FA9-8929-379F9F3BAB06}"/>
    <cellStyle name="Normal 8 4 2 2 2" xfId="29918" xr:uid="{578E873D-A36F-4EA9-9CB5-D672D3F24E19}"/>
    <cellStyle name="Normal 8 4 2 3" xfId="21881" xr:uid="{8DCD11C6-F2C8-4994-9B95-51B4A28F8AB3}"/>
    <cellStyle name="Normal 8 4 3" xfId="7186" xr:uid="{71AA05BE-0447-4A72-B283-B7EFF707570F}"/>
    <cellStyle name="Normal 8 4 3 2" xfId="15463" xr:uid="{5293BE91-A5CE-4AEA-BC57-81962B0AC075}"/>
    <cellStyle name="Normal 8 4 3 2 2" xfId="31918" xr:uid="{308E3C5F-1EF1-4598-871D-B9B5F6E19A7F}"/>
    <cellStyle name="Normal 8 4 3 3" xfId="23881" xr:uid="{BC33E0F4-B031-4ECA-82C3-65E73BB35A04}"/>
    <cellStyle name="Normal 8 4 4" xfId="3119" xr:uid="{00F8C040-D649-4753-A9BB-276F681D8E48}"/>
    <cellStyle name="Normal 8 4 4 2" xfId="11396" xr:uid="{6589BA9F-1494-411D-A52B-10F064533EE0}"/>
    <cellStyle name="Normal 8 4 4 2 2" xfId="27906" xr:uid="{F2903E8E-4912-4739-9928-5DB871719AAF}"/>
    <cellStyle name="Normal 8 4 4 3" xfId="19869" xr:uid="{F2977E0D-F940-411C-8622-B5CDD6205C36}"/>
    <cellStyle name="Normal 8 4 5" xfId="9347" xr:uid="{E29FE975-A96D-4A07-A7F1-ECCC0104DC16}"/>
    <cellStyle name="Normal 8 4 5 2" xfId="25891" xr:uid="{301E4617-9A45-4C09-BC65-73AFC9A687EE}"/>
    <cellStyle name="Normal 8 4 6" xfId="17850" xr:uid="{8F00353F-F7E0-47FD-9651-9FF066FC873A}"/>
    <cellStyle name="Normal 8 5" xfId="2108" xr:uid="{B277E3B4-5390-4631-9F68-C9D1B1681624}"/>
    <cellStyle name="Normal 8 5 2" xfId="6194" xr:uid="{3DC6D394-EC94-4CC6-8C3A-895AE78D123B}"/>
    <cellStyle name="Normal 8 5 2 2" xfId="14471" xr:uid="{9BE7DCA8-DDE0-456B-BC3A-06AC18CAAC83}"/>
    <cellStyle name="Normal 8 5 2 2 2" xfId="30926" xr:uid="{9E509B14-96B2-4A78-A124-B6FA63A2C744}"/>
    <cellStyle name="Normal 8 5 2 3" xfId="22889" xr:uid="{94AC4FD4-E009-49DC-8DA2-5EAC05608786}"/>
    <cellStyle name="Normal 8 5 3" xfId="8194" xr:uid="{662C5611-6715-40EF-95B2-FDCEBD2A2205}"/>
    <cellStyle name="Normal 8 5 3 2" xfId="16471" xr:uid="{FE8ADA57-C9E7-4D05-A7DD-9DB62544BC5D}"/>
    <cellStyle name="Normal 8 5 3 2 2" xfId="32926" xr:uid="{9B0C24FD-0520-4C7D-83B0-086ACDC871C7}"/>
    <cellStyle name="Normal 8 5 3 3" xfId="24889" xr:uid="{67DCBF78-C7AD-4B85-9724-2DE1C5FD18CD}"/>
    <cellStyle name="Normal 8 5 4" xfId="4161" xr:uid="{7270A7FF-373C-4773-B21D-4611DAF1DAFE}"/>
    <cellStyle name="Normal 8 5 4 2" xfId="12438" xr:uid="{B9C3756C-CBC4-4E53-AA03-3457B225931E}"/>
    <cellStyle name="Normal 8 5 4 2 2" xfId="28923" xr:uid="{1160BCB6-AB90-412B-B248-9A08A28A48BC}"/>
    <cellStyle name="Normal 8 5 4 3" xfId="20886" xr:uid="{4D3AE2E8-F63D-4A10-A031-7FB68E8C3459}"/>
    <cellStyle name="Normal 8 5 5" xfId="10389" xr:uid="{7FEDBF52-8EEF-4906-A82B-CF7CE05C7450}"/>
    <cellStyle name="Normal 8 5 5 2" xfId="26908" xr:uid="{FFC2B0DE-47D1-4706-A085-80A743BA9601}"/>
    <cellStyle name="Normal 8 5 6" xfId="18870" xr:uid="{FF046111-7022-4585-BB21-6537C2654221}"/>
    <cellStyle name="Normal 8 6" xfId="4660" xr:uid="{1E8877A5-B95A-47F6-986A-430E2A062C4A}"/>
    <cellStyle name="Normal 8 6 2" xfId="12937" xr:uid="{4ADF465F-EE57-473E-AED4-0D20C6FE00C4}"/>
    <cellStyle name="Normal 8 6 2 2" xfId="29419" xr:uid="{61D14E52-87B3-4622-A9ED-D36EAB458100}"/>
    <cellStyle name="Normal 8 6 3" xfId="21382" xr:uid="{742FD7D1-4C03-4742-9C2B-39BA8E132CBE}"/>
    <cellStyle name="Normal 8 7" xfId="6688" xr:uid="{860482D1-89B1-4935-AE80-4A189C68AC5A}"/>
    <cellStyle name="Normal 8 7 2" xfId="14965" xr:uid="{2305B502-0911-4659-A113-E6905E8C63AA}"/>
    <cellStyle name="Normal 8 7 2 2" xfId="31420" xr:uid="{A4BEED2A-5F3E-42B6-8997-8B6BBD0F0DD8}"/>
    <cellStyle name="Normal 8 7 3" xfId="23383" xr:uid="{7C8C0C01-C9C5-48CD-B2C1-304EDF36FC67}"/>
    <cellStyle name="Normal 8 8" xfId="2613" xr:uid="{0764373D-778D-4BC6-A791-195AD31D4665}"/>
    <cellStyle name="Normal 8 8 2" xfId="10890" xr:uid="{C94AA491-0073-4805-AA2B-A0C18DE4E00B}"/>
    <cellStyle name="Normal 8 8 2 2" xfId="27404" xr:uid="{87296491-07DE-4AF1-BD7D-69526684068C}"/>
    <cellStyle name="Normal 8 8 3" xfId="19367" xr:uid="{EEEF0DDB-E1C8-47F5-902E-D1E8EB8BCA9E}"/>
    <cellStyle name="Normal 8 9" xfId="8843" xr:uid="{003C1B17-5B10-4050-B9CE-679BD081821C}"/>
    <cellStyle name="Normal 8 9 2" xfId="25389" xr:uid="{1E45CCE1-17AD-484C-B443-A88C0F3652F5}"/>
    <cellStyle name="Normal 9" xfId="535" xr:uid="{EEAD868C-E06D-4E0C-96D3-C38E3B53B52F}"/>
    <cellStyle name="Normal 9 10" xfId="8849" xr:uid="{D088B365-D846-427D-BEB3-F5761F0276F2}"/>
    <cellStyle name="Normal 9 10 2" xfId="25395" xr:uid="{953F845D-AE3B-496A-9C6D-5818763652B8}"/>
    <cellStyle name="Normal 9 11" xfId="17346" xr:uid="{276F8E25-C813-4690-9600-07A4ADEABB4B}"/>
    <cellStyle name="Normal 9 2" xfId="537" xr:uid="{3CEB784D-1D8E-4235-8EAA-19077B6241BD}"/>
    <cellStyle name="Normal 9 2 2" xfId="607" xr:uid="{27539CBB-B070-4BEF-8831-FAE642365915}"/>
    <cellStyle name="Normal 9 2 2 2" xfId="2162" xr:uid="{561EA730-55D2-4133-AAA0-23BAE17C548E}"/>
    <cellStyle name="Normal 9 3" xfId="538" xr:uid="{E57FC5E7-3EDD-41DD-866F-5EBE720D99B7}"/>
    <cellStyle name="Normal 9 3 2" xfId="1579" xr:uid="{CC0D5864-4084-4C0C-A16B-C0C30C2AE3AD}"/>
    <cellStyle name="Normal 9 3 2 2" xfId="5668" xr:uid="{9AE6C97A-C388-4CF7-9178-62A38C2B0DEF}"/>
    <cellStyle name="Normal 9 3 2 2 2" xfId="13945" xr:uid="{035DC585-E342-4DF6-AE4C-D7F27B44C3E5}"/>
    <cellStyle name="Normal 9 3 2 2 2 2" xfId="30422" xr:uid="{A93040E2-A58C-4EFA-8ADE-35872B4355C7}"/>
    <cellStyle name="Normal 9 3 2 2 3" xfId="22385" xr:uid="{EAFD0EB3-BB48-4D58-91B0-3672109695BE}"/>
    <cellStyle name="Normal 9 3 2 3" xfId="7690" xr:uid="{89791D8B-AA2F-45BD-A401-8508F8BC5C36}"/>
    <cellStyle name="Normal 9 3 2 3 2" xfId="15967" xr:uid="{F7909DFA-7D96-4B66-B96E-3F5FB5EB798F}"/>
    <cellStyle name="Normal 9 3 2 3 2 2" xfId="32422" xr:uid="{6B85FF5D-7AEA-42A9-AA7D-1FE3FEF82B93}"/>
    <cellStyle name="Normal 9 3 2 3 3" xfId="24385" xr:uid="{625F75CB-E202-4C34-A7AD-3246B901A510}"/>
    <cellStyle name="Normal 9 3 2 4" xfId="3634" xr:uid="{0D684692-E1FC-4659-A40A-42E1AA9B804F}"/>
    <cellStyle name="Normal 9 3 2 4 2" xfId="11911" xr:uid="{33FEF019-43F5-449B-9B7A-5D9E0B96DD35}"/>
    <cellStyle name="Normal 9 3 2 4 2 2" xfId="28418" xr:uid="{ADEB77A0-5B4D-4C4D-9652-BF26A5F40E1E}"/>
    <cellStyle name="Normal 9 3 2 4 3" xfId="20381" xr:uid="{DDA276A9-E677-4792-9662-F3E3F28400EE}"/>
    <cellStyle name="Normal 9 3 2 5" xfId="9862" xr:uid="{9126DBE3-817B-4B08-B74A-D6F803DE028B}"/>
    <cellStyle name="Normal 9 3 2 5 2" xfId="26403" xr:uid="{DF4C9DF8-A957-4720-8D96-575810A8C451}"/>
    <cellStyle name="Normal 9 3 2 6" xfId="18365" xr:uid="{DE6B8043-5123-4543-B412-BF74835D3A78}"/>
    <cellStyle name="Normal 9 3 3" xfId="1068" xr:uid="{1AAF5FEB-64EC-4D42-88B3-D978A106DA21}"/>
    <cellStyle name="Normal 9 3 3 2" xfId="5169" xr:uid="{8BFBEA9C-32AE-49C9-9C63-53C20ECBEE69}"/>
    <cellStyle name="Normal 9 3 3 2 2" xfId="13446" xr:uid="{56E4B73F-96F5-4CED-ACD5-71FDFEB1CB32}"/>
    <cellStyle name="Normal 9 3 3 2 2 2" xfId="29926" xr:uid="{95A8A28C-E58B-4B75-8344-AA1ED8B0402D}"/>
    <cellStyle name="Normal 9 3 3 2 3" xfId="21889" xr:uid="{4DD65E79-6F7B-48F1-8448-242228BFE5FA}"/>
    <cellStyle name="Normal 9 3 3 3" xfId="7194" xr:uid="{7CAE8519-79F0-430F-8A86-F9B56BA37233}"/>
    <cellStyle name="Normal 9 3 3 3 2" xfId="15471" xr:uid="{934128B3-BB5C-49B0-BF07-386DCE5769C3}"/>
    <cellStyle name="Normal 9 3 3 3 2 2" xfId="31926" xr:uid="{B3DA7B54-2536-45C0-B78B-F6AFB41F6AC1}"/>
    <cellStyle name="Normal 9 3 3 3 3" xfId="23889" xr:uid="{693B0AE2-F08E-45D1-8422-140023C4439C}"/>
    <cellStyle name="Normal 9 3 3 4" xfId="3127" xr:uid="{A071F03A-4D19-431B-898A-F941859BB6CD}"/>
    <cellStyle name="Normal 9 3 3 4 2" xfId="11404" xr:uid="{A221D806-82E2-42BB-866A-A76F290F2DF9}"/>
    <cellStyle name="Normal 9 3 3 4 2 2" xfId="27914" xr:uid="{A0C2DF8A-6801-426F-B6D8-6C509B19614E}"/>
    <cellStyle name="Normal 9 3 3 4 3" xfId="19877" xr:uid="{7EE0498D-5839-4E9B-B8C0-C26979DD970B}"/>
    <cellStyle name="Normal 9 3 3 5" xfId="9355" xr:uid="{06D93079-493A-4A0D-B8AB-F77CBC6E9D01}"/>
    <cellStyle name="Normal 9 3 3 5 2" xfId="25899" xr:uid="{0A09F80B-5C86-4064-8707-BB05937D9515}"/>
    <cellStyle name="Normal 9 3 3 6" xfId="17858" xr:uid="{CA0E5818-FC03-478A-9437-61B3F020A242}"/>
    <cellStyle name="Normal 9 3 4" xfId="2116" xr:uid="{35317481-FFC3-492D-B61D-D0B5FEBC8C6C}"/>
    <cellStyle name="Normal 9 3 4 2" xfId="6202" xr:uid="{539B6589-931C-4DED-A2FC-3A54C44524D4}"/>
    <cellStyle name="Normal 9 3 4 2 2" xfId="14479" xr:uid="{CDB3D04B-A621-4F9D-9AAE-7F0972EE1611}"/>
    <cellStyle name="Normal 9 3 4 2 2 2" xfId="30934" xr:uid="{BC480656-14B7-487F-8249-3205D57B2E25}"/>
    <cellStyle name="Normal 9 3 4 2 3" xfId="22897" xr:uid="{F0F7E64E-5F02-4833-806D-EC3A678ED465}"/>
    <cellStyle name="Normal 9 3 4 3" xfId="8202" xr:uid="{EFC497A2-FDF2-4FDF-B699-29560CE07C5F}"/>
    <cellStyle name="Normal 9 3 4 3 2" xfId="16479" xr:uid="{FDF5FA56-9C38-4B72-8348-8B3663F376F5}"/>
    <cellStyle name="Normal 9 3 4 3 2 2" xfId="32934" xr:uid="{B42191C3-65A7-4592-A6D2-7A492DFDA30E}"/>
    <cellStyle name="Normal 9 3 4 3 3" xfId="24897" xr:uid="{EBD529F0-8A04-4392-8BDB-478298D9CA42}"/>
    <cellStyle name="Normal 9 3 4 4" xfId="4169" xr:uid="{AA669AA4-3526-4939-9AF1-F3DE8CD76DAC}"/>
    <cellStyle name="Normal 9 3 4 4 2" xfId="12446" xr:uid="{AE20C59B-79DB-4146-8C6B-082D77FAFCCD}"/>
    <cellStyle name="Normal 9 3 4 4 2 2" xfId="28931" xr:uid="{7B3C841F-7CB3-42BD-A9AC-71A7A07B3422}"/>
    <cellStyle name="Normal 9 3 4 4 3" xfId="20894" xr:uid="{697707B0-85D7-42F2-988C-957827691CDE}"/>
    <cellStyle name="Normal 9 3 4 5" xfId="10397" xr:uid="{F0779F71-706F-4CF4-8DFA-52B374BC438E}"/>
    <cellStyle name="Normal 9 3 4 5 2" xfId="26916" xr:uid="{1168A797-5567-4031-9420-D58D128B79D1}"/>
    <cellStyle name="Normal 9 3 4 6" xfId="18878" xr:uid="{9CE87CC5-97AE-482B-95FE-2D39418F6860}"/>
    <cellStyle name="Normal 9 3 5" xfId="4668" xr:uid="{4A9F9C6C-F225-420B-A71A-DACC74BC68AA}"/>
    <cellStyle name="Normal 9 3 5 2" xfId="12945" xr:uid="{03D98D20-19FB-4908-8348-92F3AAE702BF}"/>
    <cellStyle name="Normal 9 3 5 2 2" xfId="29427" xr:uid="{FEFB2E79-4830-46A0-900C-A05A007D8324}"/>
    <cellStyle name="Normal 9 3 5 3" xfId="21390" xr:uid="{2B9A6743-C3F1-4477-9475-68C26C86D20E}"/>
    <cellStyle name="Normal 9 3 6" xfId="6696" xr:uid="{0846D9EC-E3C8-482F-9C09-1920547CD2AF}"/>
    <cellStyle name="Normal 9 3 6 2" xfId="14973" xr:uid="{1A66B69C-154B-46D8-A859-6A44B9D440D1}"/>
    <cellStyle name="Normal 9 3 6 2 2" xfId="31428" xr:uid="{358679CC-3576-4B92-A9BF-5698F853C5D8}"/>
    <cellStyle name="Normal 9 3 6 3" xfId="23391" xr:uid="{FE92F5AA-B125-4FAA-873A-62AD2DDCB499}"/>
    <cellStyle name="Normal 9 3 7" xfId="2621" xr:uid="{D515008A-F509-4AD9-8091-1C02D4BB57E3}"/>
    <cellStyle name="Normal 9 3 7 2" xfId="10898" xr:uid="{3A51295F-4DEE-4795-9530-E08ABF14451F}"/>
    <cellStyle name="Normal 9 3 7 2 2" xfId="27412" xr:uid="{E6692335-FAC5-43CF-8CE1-8AF23301307B}"/>
    <cellStyle name="Normal 9 3 7 3" xfId="19375" xr:uid="{C0CFC4DC-3514-428B-B2ED-F124474A4B46}"/>
    <cellStyle name="Normal 9 3 8" xfId="8851" xr:uid="{E8797E4E-DD0D-4E15-AB60-0F9A55DDBDB6}"/>
    <cellStyle name="Normal 9 3 8 2" xfId="25397" xr:uid="{6CD8378A-B941-4D0B-AA2C-53C239E976BF}"/>
    <cellStyle name="Normal 9 3 9" xfId="17348" xr:uid="{453D3C3D-931D-4E16-A637-F8CF2DAFA2A1}"/>
    <cellStyle name="Normal 9 4" xfId="1577" xr:uid="{C1743088-FC7A-485C-B635-189AA021AAD3}"/>
    <cellStyle name="Normal 9 4 2" xfId="5666" xr:uid="{7600868F-2D56-46E6-8CCF-7D802E72DFF8}"/>
    <cellStyle name="Normal 9 4 2 2" xfId="13943" xr:uid="{2D652FE4-4FF5-43F8-A64E-4E5E068B97FD}"/>
    <cellStyle name="Normal 9 4 2 2 2" xfId="30420" xr:uid="{B73C3B53-2EF0-4A09-8684-C9C4FF1C2D2F}"/>
    <cellStyle name="Normal 9 4 2 3" xfId="22383" xr:uid="{BEAEDB9C-C7CF-4A31-8891-820C0E487A50}"/>
    <cellStyle name="Normal 9 4 3" xfId="7688" xr:uid="{61D63361-57CC-430B-88BE-AE342316D153}"/>
    <cellStyle name="Normal 9 4 3 2" xfId="15965" xr:uid="{3CF71666-D90A-43A6-8583-6EC8D5625F89}"/>
    <cellStyle name="Normal 9 4 3 2 2" xfId="32420" xr:uid="{8AD660FB-343F-4AB9-B2D7-535DA2DEE584}"/>
    <cellStyle name="Normal 9 4 3 3" xfId="24383" xr:uid="{E2EC4206-F2F8-44AC-86CD-D85164846E06}"/>
    <cellStyle name="Normal 9 4 4" xfId="3632" xr:uid="{4CB291C5-16AB-4B67-9B63-405166645440}"/>
    <cellStyle name="Normal 9 4 4 2" xfId="11909" xr:uid="{FFD1078F-A1A5-4D7F-82BA-4855973D4F3B}"/>
    <cellStyle name="Normal 9 4 4 2 2" xfId="28416" xr:uid="{AB939897-E7EC-4E88-8988-413AD4568165}"/>
    <cellStyle name="Normal 9 4 4 3" xfId="20379" xr:uid="{C657792D-4DF2-4CB8-92F5-E72C829679BB}"/>
    <cellStyle name="Normal 9 4 5" xfId="9860" xr:uid="{6F04AA46-F2EF-4E2A-882C-CF8E9549881A}"/>
    <cellStyle name="Normal 9 4 5 2" xfId="26401" xr:uid="{DA0A2359-9AFE-4778-BB20-4F599A144608}"/>
    <cellStyle name="Normal 9 4 6" xfId="18363" xr:uid="{64E95A03-5D3F-4F96-A6FF-FCFC06D0065A}"/>
    <cellStyle name="Normal 9 5" xfId="1066" xr:uid="{C5498DFA-FA95-4EC1-BE57-E632AF89D6D4}"/>
    <cellStyle name="Normal 9 5 2" xfId="5167" xr:uid="{45161472-35E9-4538-ACDE-E2F6FA7A4FF0}"/>
    <cellStyle name="Normal 9 5 2 2" xfId="13444" xr:uid="{F5D05E7E-52C5-4BED-9527-5E100C271CD3}"/>
    <cellStyle name="Normal 9 5 2 2 2" xfId="29924" xr:uid="{A60EE9DD-9699-4E84-AB7C-10AC7A13BE4E}"/>
    <cellStyle name="Normal 9 5 2 3" xfId="21887" xr:uid="{C77F801B-C422-419E-85F6-B3C7E3BD22AD}"/>
    <cellStyle name="Normal 9 5 3" xfId="7192" xr:uid="{B98E08A4-B8FD-42D5-90D3-7E963BC3EC5B}"/>
    <cellStyle name="Normal 9 5 3 2" xfId="15469" xr:uid="{B0C69E7C-B3C8-43D1-920A-1688BBC568CC}"/>
    <cellStyle name="Normal 9 5 3 2 2" xfId="31924" xr:uid="{C641CE71-8DC5-4E95-9233-7719B620AE1B}"/>
    <cellStyle name="Normal 9 5 3 3" xfId="23887" xr:uid="{253CBD05-ADFD-4E19-9169-8BD3A65F5468}"/>
    <cellStyle name="Normal 9 5 4" xfId="3125" xr:uid="{DB673773-ED65-4120-9FB9-D6E6CFF3DD00}"/>
    <cellStyle name="Normal 9 5 4 2" xfId="11402" xr:uid="{2B5CDB7C-395C-47D3-8D70-2C3111E3FC94}"/>
    <cellStyle name="Normal 9 5 4 2 2" xfId="27912" xr:uid="{65175453-E607-431B-9387-CAB333DC3613}"/>
    <cellStyle name="Normal 9 5 4 3" xfId="19875" xr:uid="{C326942F-62AC-4990-B7C7-05F9A1C04BD8}"/>
    <cellStyle name="Normal 9 5 5" xfId="9353" xr:uid="{05515603-13D2-4F1B-9C39-5DA103CA6283}"/>
    <cellStyle name="Normal 9 5 5 2" xfId="25897" xr:uid="{A0B5F402-CD97-4931-AEB1-6993586ABF2B}"/>
    <cellStyle name="Normal 9 5 6" xfId="17856" xr:uid="{202D9DF9-2E43-4819-9E22-83D4153E9782}"/>
    <cellStyle name="Normal 9 6" xfId="2114" xr:uid="{C618FE26-BDAD-4EEF-A84D-74EFAD44E47B}"/>
    <cellStyle name="Normal 9 6 2" xfId="6200" xr:uid="{F5B5480C-B967-4723-92DE-D827AA6ABAD4}"/>
    <cellStyle name="Normal 9 6 2 2" xfId="14477" xr:uid="{18C1FF11-C2E6-47F4-8400-960755313F81}"/>
    <cellStyle name="Normal 9 6 2 2 2" xfId="30932" xr:uid="{DB3392E7-0275-4166-8A19-63F6C83823E5}"/>
    <cellStyle name="Normal 9 6 2 3" xfId="22895" xr:uid="{43A49995-1548-42AA-B962-C19C21378259}"/>
    <cellStyle name="Normal 9 6 3" xfId="8200" xr:uid="{7A8BE04E-918E-4A51-A8EE-F4A76C3C03EF}"/>
    <cellStyle name="Normal 9 6 3 2" xfId="16477" xr:uid="{480E22A9-71F7-416D-B194-43FCB6D36760}"/>
    <cellStyle name="Normal 9 6 3 2 2" xfId="32932" xr:uid="{DCA4E4D9-F169-4D6B-9EB1-385BCC96AC5F}"/>
    <cellStyle name="Normal 9 6 3 3" xfId="24895" xr:uid="{DBFF9490-8B24-4BAE-ABF9-57DDA8FC181F}"/>
    <cellStyle name="Normal 9 6 4" xfId="4167" xr:uid="{63A9AD38-CF8F-45B4-9A6A-F376893E94DE}"/>
    <cellStyle name="Normal 9 6 4 2" xfId="12444" xr:uid="{4861807D-1635-4D96-9F2B-045A1A676E65}"/>
    <cellStyle name="Normal 9 6 4 2 2" xfId="28929" xr:uid="{C63D8194-7DA6-4219-8831-77695764E41F}"/>
    <cellStyle name="Normal 9 6 4 3" xfId="20892" xr:uid="{99876164-A2AC-40C0-A995-8A0B7A2A1492}"/>
    <cellStyle name="Normal 9 6 5" xfId="10395" xr:uid="{0332CD4C-1366-4FE5-B92E-4431E93066B6}"/>
    <cellStyle name="Normal 9 6 5 2" xfId="26914" xr:uid="{8E94150F-8BA2-4FD7-84E5-ADB18C899692}"/>
    <cellStyle name="Normal 9 6 6" xfId="18876" xr:uid="{024F97C6-3665-4D8C-8CE2-2A933E66D2F0}"/>
    <cellStyle name="Normal 9 7" xfId="4666" xr:uid="{60D289BC-E8D3-4EAB-B363-7276AF473A5D}"/>
    <cellStyle name="Normal 9 7 2" xfId="12943" xr:uid="{0A2BD8B4-76DE-480D-B826-0FF7C370DB45}"/>
    <cellStyle name="Normal 9 7 2 2" xfId="29425" xr:uid="{39E55081-F867-4084-89B9-FE0E5031A7F3}"/>
    <cellStyle name="Normal 9 7 3" xfId="21388" xr:uid="{55A6256B-60CF-40A0-AAEF-3C6A2ED9F191}"/>
    <cellStyle name="Normal 9 8" xfId="6694" xr:uid="{C9121C85-1B99-46A7-AC4C-FE06DD8EFC40}"/>
    <cellStyle name="Normal 9 8 2" xfId="14971" xr:uid="{6C3AF55C-8125-47DE-9FD7-0CC55D8E676C}"/>
    <cellStyle name="Normal 9 8 2 2" xfId="31426" xr:uid="{6AB4FC16-9AE2-4D27-92B0-802AEA414A18}"/>
    <cellStyle name="Normal 9 8 3" xfId="23389" xr:uid="{47D50DC4-7011-4336-A0A6-AA6B79449E6F}"/>
    <cellStyle name="Normal 9 9" xfId="2619" xr:uid="{7EABF8B3-C57C-4101-B43E-583B455E1B6F}"/>
    <cellStyle name="Normal 9 9 2" xfId="10896" xr:uid="{D178D977-87D5-4422-B71F-EBCDEC721738}"/>
    <cellStyle name="Normal 9 9 2 2" xfId="27410" xr:uid="{69D53FE9-A83E-4D7D-A7B1-756FC428A727}"/>
    <cellStyle name="Normal 9 9 3" xfId="19373" xr:uid="{1D01D98C-6471-46F7-A837-FB279DEFA810}"/>
    <cellStyle name="Normal_Modelo Planilha Financeira" xfId="539" xr:uid="{B7E9EE82-960A-4C11-B987-497C7B054A7F}"/>
    <cellStyle name="Nota 10" xfId="540" xr:uid="{A493715A-24DE-40F8-972E-8EA021FAA02F}"/>
    <cellStyle name="Nota 10 10" xfId="17349" xr:uid="{37D522E8-F59F-46A2-ADD6-6E7913819DA6}"/>
    <cellStyle name="Nota 10 2" xfId="541" xr:uid="{B1F08890-CC9F-43AB-A364-9792D533AAF5}"/>
    <cellStyle name="Nota 10 2 2" xfId="1581" xr:uid="{0E7E8202-3B72-4514-A26F-5A7BFC440358}"/>
    <cellStyle name="Nota 10 2 2 2" xfId="5670" xr:uid="{3675CAF7-DB1D-45EE-ACDB-2A6CD94CDDE6}"/>
    <cellStyle name="Nota 10 2 2 2 2" xfId="13947" xr:uid="{F94F17BC-4DA9-4148-B8D5-DE67E1A597AF}"/>
    <cellStyle name="Nota 10 2 2 2 2 2" xfId="30424" xr:uid="{DDA0DFF9-A0A8-41CA-AEEC-19EE5452DD94}"/>
    <cellStyle name="Nota 10 2 2 2 3" xfId="22387" xr:uid="{A7C3B189-A403-4684-8644-3B1AB7493813}"/>
    <cellStyle name="Nota 10 2 2 3" xfId="7692" xr:uid="{B2485F16-A8A6-4CC3-8AE1-82C93181DA86}"/>
    <cellStyle name="Nota 10 2 2 3 2" xfId="15969" xr:uid="{35183811-BC79-49DA-99E6-57F60FDB21CD}"/>
    <cellStyle name="Nota 10 2 2 3 2 2" xfId="32424" xr:uid="{F50E6663-4D5A-4004-8BC2-14E664DF6DAC}"/>
    <cellStyle name="Nota 10 2 2 3 3" xfId="24387" xr:uid="{FB58AC0C-CBB8-4DB4-9C83-3A0102F9A0F9}"/>
    <cellStyle name="Nota 10 2 2 4" xfId="3636" xr:uid="{A53BDE8C-29B5-4C87-93F6-BA57FBB819EA}"/>
    <cellStyle name="Nota 10 2 2 4 2" xfId="11913" xr:uid="{E81B677D-489B-4F65-A1E1-55C9218FFB40}"/>
    <cellStyle name="Nota 10 2 2 4 2 2" xfId="28420" xr:uid="{E3235623-A47C-4785-B658-7844285642D0}"/>
    <cellStyle name="Nota 10 2 2 4 3" xfId="20383" xr:uid="{F6B4E516-90CF-457C-8A08-5114F941C5C8}"/>
    <cellStyle name="Nota 10 2 2 5" xfId="9864" xr:uid="{5233D353-6418-44AF-A9C6-5839617EBFFA}"/>
    <cellStyle name="Nota 10 2 2 5 2" xfId="26405" xr:uid="{A518E977-F6EA-4D2D-BB00-FB27EBCBFD80}"/>
    <cellStyle name="Nota 10 2 2 6" xfId="18367" xr:uid="{851FEBAA-0DE5-4512-B7C2-6377ADDC3096}"/>
    <cellStyle name="Nota 10 2 3" xfId="1070" xr:uid="{9434A13C-BF49-4CEB-B7B8-4AC28B2AD8E6}"/>
    <cellStyle name="Nota 10 2 3 2" xfId="5171" xr:uid="{00AD2A8A-81D5-46E0-B0D0-AE2166D68ECE}"/>
    <cellStyle name="Nota 10 2 3 2 2" xfId="13448" xr:uid="{D11FD74A-8EE9-4F1D-9440-3EBA3DBE4264}"/>
    <cellStyle name="Nota 10 2 3 2 2 2" xfId="29928" xr:uid="{997985F1-A8B8-416E-8D50-FE38EBFD239E}"/>
    <cellStyle name="Nota 10 2 3 2 3" xfId="21891" xr:uid="{77AE4FBE-A7E1-4C20-8189-9F40572200DD}"/>
    <cellStyle name="Nota 10 2 3 3" xfId="7196" xr:uid="{AB729730-9781-4E6B-AFE1-8E48D6F20F02}"/>
    <cellStyle name="Nota 10 2 3 3 2" xfId="15473" xr:uid="{42DC44BB-A192-4A4C-9DEB-863268056285}"/>
    <cellStyle name="Nota 10 2 3 3 2 2" xfId="31928" xr:uid="{57CAB5F0-1A47-4C2A-958E-6735BB373B28}"/>
    <cellStyle name="Nota 10 2 3 3 3" xfId="23891" xr:uid="{27C58DC2-3308-4771-8548-50280A41838F}"/>
    <cellStyle name="Nota 10 2 3 4" xfId="3129" xr:uid="{0672F71C-2765-4F7E-851E-2EDEC404678C}"/>
    <cellStyle name="Nota 10 2 3 4 2" xfId="11406" xr:uid="{0A850958-6B69-4572-855D-E35E7985A811}"/>
    <cellStyle name="Nota 10 2 3 4 2 2" xfId="27916" xr:uid="{1653E637-D2D4-4E99-9EE9-ABBBFB1BCB77}"/>
    <cellStyle name="Nota 10 2 3 4 3" xfId="19879" xr:uid="{0C5FD56A-C7E1-4CA7-824F-BC25120B0DA8}"/>
    <cellStyle name="Nota 10 2 3 5" xfId="9357" xr:uid="{485C6538-8530-4EB5-A302-1BE75D899D2B}"/>
    <cellStyle name="Nota 10 2 3 5 2" xfId="25901" xr:uid="{6A51FE18-F937-4607-A45A-7DE8FB78D9AD}"/>
    <cellStyle name="Nota 10 2 3 6" xfId="17860" xr:uid="{5D9C2BA9-D564-4978-869C-A40C963692B0}"/>
    <cellStyle name="Nota 10 2 4" xfId="2118" xr:uid="{7D438F17-7D09-48CC-837A-A5DE77E66E88}"/>
    <cellStyle name="Nota 10 2 4 2" xfId="6204" xr:uid="{7077E203-309F-4D65-A2C0-C04477DA48FC}"/>
    <cellStyle name="Nota 10 2 4 2 2" xfId="14481" xr:uid="{772DB17A-6926-435D-B6D0-F3E4C59CA706}"/>
    <cellStyle name="Nota 10 2 4 2 2 2" xfId="30936" xr:uid="{3084B495-7D3B-4E70-BDE3-156AF4FBA045}"/>
    <cellStyle name="Nota 10 2 4 2 3" xfId="22899" xr:uid="{9C6BAD83-F3F9-4075-800D-226BEBAA8584}"/>
    <cellStyle name="Nota 10 2 4 3" xfId="8204" xr:uid="{DC94A4C5-0D17-4D9A-8BD4-38A94E312368}"/>
    <cellStyle name="Nota 10 2 4 3 2" xfId="16481" xr:uid="{34C88C36-7F6B-4EE5-989A-CBC572D669CF}"/>
    <cellStyle name="Nota 10 2 4 3 2 2" xfId="32936" xr:uid="{A923AC52-B904-4D12-905F-74B10C50A1B9}"/>
    <cellStyle name="Nota 10 2 4 3 3" xfId="24899" xr:uid="{D2F72CC5-FF62-426B-8FC1-9B021D9F1236}"/>
    <cellStyle name="Nota 10 2 4 4" xfId="4171" xr:uid="{49A8FD09-0BE0-4B5E-B761-B9BD7AF952A5}"/>
    <cellStyle name="Nota 10 2 4 4 2" xfId="12448" xr:uid="{A8633A89-853F-4263-B729-89CFBE942BE9}"/>
    <cellStyle name="Nota 10 2 4 4 2 2" xfId="28933" xr:uid="{0CDB0F87-F654-4FC0-80E8-91BD8A6CA889}"/>
    <cellStyle name="Nota 10 2 4 4 3" xfId="20896" xr:uid="{578CE453-F8B9-4073-BB0D-A1C0CFF8BD25}"/>
    <cellStyle name="Nota 10 2 4 5" xfId="10399" xr:uid="{D8569002-92C9-4758-80C0-BD1837FCA2EE}"/>
    <cellStyle name="Nota 10 2 4 5 2" xfId="26918" xr:uid="{04964C5E-880C-45B3-A0D7-BA0013045BB2}"/>
    <cellStyle name="Nota 10 2 4 6" xfId="18880" xr:uid="{4DD7598C-03AF-4C5B-8A31-8151AF767E2F}"/>
    <cellStyle name="Nota 10 2 5" xfId="4670" xr:uid="{9990D85F-EA6A-4492-9DE0-96325712B30B}"/>
    <cellStyle name="Nota 10 2 5 2" xfId="12947" xr:uid="{EB50BD8A-3232-42DD-8E3F-E819973FCB33}"/>
    <cellStyle name="Nota 10 2 5 2 2" xfId="29429" xr:uid="{3F8C1B66-E55D-46CE-A781-71F709D6AC78}"/>
    <cellStyle name="Nota 10 2 5 3" xfId="21392" xr:uid="{BBABB648-B489-48CA-B09B-C576B9E4E4B1}"/>
    <cellStyle name="Nota 10 2 6" xfId="6698" xr:uid="{AE2EA08A-39AB-40EA-9206-E09083F5015B}"/>
    <cellStyle name="Nota 10 2 6 2" xfId="14975" xr:uid="{1F2CCDC8-EF1D-44C2-8D8D-2085940ADC69}"/>
    <cellStyle name="Nota 10 2 6 2 2" xfId="31430" xr:uid="{7BA7D615-8790-4B7F-94FF-C6F01F4EF044}"/>
    <cellStyle name="Nota 10 2 6 3" xfId="23393" xr:uid="{8EFED77F-1B18-4C64-83B0-44CE60BAB1AA}"/>
    <cellStyle name="Nota 10 2 7" xfId="2623" xr:uid="{BA3D353C-F0AB-47DA-9698-8F816A8E854F}"/>
    <cellStyle name="Nota 10 2 7 2" xfId="10900" xr:uid="{A2F72733-D7D6-4771-A5FB-91375E9FAF82}"/>
    <cellStyle name="Nota 10 2 7 2 2" xfId="27414" xr:uid="{972486DA-C91B-464E-AECA-FC2680B96A27}"/>
    <cellStyle name="Nota 10 2 7 3" xfId="19377" xr:uid="{3B9E82DB-042A-4F28-8E17-3C3F69A1E8E4}"/>
    <cellStyle name="Nota 10 2 8" xfId="8853" xr:uid="{7CF236A8-E046-4641-8388-7300C16D320D}"/>
    <cellStyle name="Nota 10 2 8 2" xfId="25399" xr:uid="{B5DC5190-3B51-4FF2-9163-F96C4DD1008F}"/>
    <cellStyle name="Nota 10 2 9" xfId="17350" xr:uid="{A352EABD-8AE8-4BF4-9778-9ADB6EDD5876}"/>
    <cellStyle name="Nota 10 3" xfId="1580" xr:uid="{88ADAFFC-4AE3-4781-8435-F26298A4F381}"/>
    <cellStyle name="Nota 10 3 2" xfId="5669" xr:uid="{EEF58337-6126-4927-9B46-8F63878B1D6B}"/>
    <cellStyle name="Nota 10 3 2 2" xfId="13946" xr:uid="{B9091D44-B74D-486A-A5B5-116B9DE16854}"/>
    <cellStyle name="Nota 10 3 2 2 2" xfId="30423" xr:uid="{679C299E-9507-4BA1-BBD0-50814A07CD0F}"/>
    <cellStyle name="Nota 10 3 2 3" xfId="22386" xr:uid="{220B3E7C-C8D9-4ECB-8FF7-736E0ADE105A}"/>
    <cellStyle name="Nota 10 3 3" xfId="7691" xr:uid="{98DC5275-29B8-4B45-A6B3-8BAAE913A92C}"/>
    <cellStyle name="Nota 10 3 3 2" xfId="15968" xr:uid="{4F639F2F-BE31-495F-8AB9-0E987538D864}"/>
    <cellStyle name="Nota 10 3 3 2 2" xfId="32423" xr:uid="{46C6B2A6-B974-4767-A7B7-3A8F6A2EDE4B}"/>
    <cellStyle name="Nota 10 3 3 3" xfId="24386" xr:uid="{F935E00F-B7EC-423C-8074-56C4EBE13B66}"/>
    <cellStyle name="Nota 10 3 4" xfId="3635" xr:uid="{6564BA80-8683-4C8B-B229-C753450AAF16}"/>
    <cellStyle name="Nota 10 3 4 2" xfId="11912" xr:uid="{A69E0044-0B24-44FA-9548-FED3FE086890}"/>
    <cellStyle name="Nota 10 3 4 2 2" xfId="28419" xr:uid="{0925E5A3-A3A6-46A2-984B-B705D953D3C7}"/>
    <cellStyle name="Nota 10 3 4 3" xfId="20382" xr:uid="{142B172A-0DDA-46F4-A283-9E20BE6351DC}"/>
    <cellStyle name="Nota 10 3 5" xfId="9863" xr:uid="{8A843B3B-9A24-40B0-B5E8-893D8170CB92}"/>
    <cellStyle name="Nota 10 3 5 2" xfId="26404" xr:uid="{DE826FA4-C11F-4916-BFB5-AC4434AD97F9}"/>
    <cellStyle name="Nota 10 3 6" xfId="18366" xr:uid="{5F7F9103-035A-4345-9777-009E71091B63}"/>
    <cellStyle name="Nota 10 4" xfId="1069" xr:uid="{3511EFFC-7A80-4E6D-B53B-BDD47E9A9AAE}"/>
    <cellStyle name="Nota 10 4 2" xfId="5170" xr:uid="{C5AAF66C-1A0B-4A38-9FD4-9E9A0E85E92C}"/>
    <cellStyle name="Nota 10 4 2 2" xfId="13447" xr:uid="{0B1CC310-5412-4F75-B16F-D1887B42A906}"/>
    <cellStyle name="Nota 10 4 2 2 2" xfId="29927" xr:uid="{461CCE30-97D4-4858-92CF-56D57113B78F}"/>
    <cellStyle name="Nota 10 4 2 3" xfId="21890" xr:uid="{B968204C-39D1-42BC-9D90-8FD5FFF0875A}"/>
    <cellStyle name="Nota 10 4 3" xfId="7195" xr:uid="{1C87E3BB-7E39-4EDF-AFAB-B4DA4916174A}"/>
    <cellStyle name="Nota 10 4 3 2" xfId="15472" xr:uid="{9E762284-2DC0-4E4C-B622-347B1DE025FB}"/>
    <cellStyle name="Nota 10 4 3 2 2" xfId="31927" xr:uid="{EB593C2C-90E8-432D-8895-E8CB9960B2FA}"/>
    <cellStyle name="Nota 10 4 3 3" xfId="23890" xr:uid="{56D9EB92-45F3-49CE-AC3A-93E238A02AE7}"/>
    <cellStyle name="Nota 10 4 4" xfId="3128" xr:uid="{7F553505-7316-4E81-B56D-49232174F622}"/>
    <cellStyle name="Nota 10 4 4 2" xfId="11405" xr:uid="{6F4914DA-114B-42E1-8BCD-293FC5926423}"/>
    <cellStyle name="Nota 10 4 4 2 2" xfId="27915" xr:uid="{73F160FD-8582-461F-946A-02B5F4CA0CE5}"/>
    <cellStyle name="Nota 10 4 4 3" xfId="19878" xr:uid="{D769A9BB-10CD-48FA-8D3D-6E182C36D8D0}"/>
    <cellStyle name="Nota 10 4 5" xfId="9356" xr:uid="{019EC065-915F-4FAB-B0A5-F70AD6676023}"/>
    <cellStyle name="Nota 10 4 5 2" xfId="25900" xr:uid="{A6BBC4E0-467A-4834-B29F-4470C0F44A10}"/>
    <cellStyle name="Nota 10 4 6" xfId="17859" xr:uid="{E68739E6-F84E-423F-B439-825C09313A0C}"/>
    <cellStyle name="Nota 10 5" xfId="2117" xr:uid="{AF31004B-9EB8-4A7C-BFFD-702B090D292C}"/>
    <cellStyle name="Nota 10 5 2" xfId="6203" xr:uid="{F00ACDE8-F826-468D-A224-72069D520F79}"/>
    <cellStyle name="Nota 10 5 2 2" xfId="14480" xr:uid="{90CE5411-4365-4CE8-897E-CC45B31AC687}"/>
    <cellStyle name="Nota 10 5 2 2 2" xfId="30935" xr:uid="{2B39E316-2EA9-4F1D-AF1F-F111F16FBB9F}"/>
    <cellStyle name="Nota 10 5 2 3" xfId="22898" xr:uid="{A2688912-BAAB-4ABD-8502-C6EAFF588E48}"/>
    <cellStyle name="Nota 10 5 3" xfId="8203" xr:uid="{122D257E-66E8-4E14-9A05-3AAB8F14BBB7}"/>
    <cellStyle name="Nota 10 5 3 2" xfId="16480" xr:uid="{CFB91533-03E3-470D-9839-7DCFF8B39E0E}"/>
    <cellStyle name="Nota 10 5 3 2 2" xfId="32935" xr:uid="{D0F1361E-8ED9-4229-949A-A25E92D90A14}"/>
    <cellStyle name="Nota 10 5 3 3" xfId="24898" xr:uid="{31CD51F4-510C-48E5-93F4-367A8578D1CB}"/>
    <cellStyle name="Nota 10 5 4" xfId="4170" xr:uid="{A1BC2A6D-FC4D-4537-9CC8-4EDF92E19972}"/>
    <cellStyle name="Nota 10 5 4 2" xfId="12447" xr:uid="{75CBE0C6-5722-4941-999A-5777491ADD3B}"/>
    <cellStyle name="Nota 10 5 4 2 2" xfId="28932" xr:uid="{3B0C6DCC-F30D-4ECD-A994-FAD3C0143ABB}"/>
    <cellStyle name="Nota 10 5 4 3" xfId="20895" xr:uid="{F3B02542-D34B-45A7-8D27-323D7B5AB89C}"/>
    <cellStyle name="Nota 10 5 5" xfId="10398" xr:uid="{2C98E662-14E5-4E8D-A915-E29C1EC18A04}"/>
    <cellStyle name="Nota 10 5 5 2" xfId="26917" xr:uid="{C945E322-A731-4F8F-A56D-2783E1E630B7}"/>
    <cellStyle name="Nota 10 5 6" xfId="18879" xr:uid="{763C8D2C-44A8-45EB-8562-B6B9DE7AF24D}"/>
    <cellStyle name="Nota 10 6" xfId="4669" xr:uid="{6F3954F9-DAAB-483E-B345-D652F720B5EF}"/>
    <cellStyle name="Nota 10 6 2" xfId="12946" xr:uid="{280F048F-878E-4730-9873-EE10E55FD6E8}"/>
    <cellStyle name="Nota 10 6 2 2" xfId="29428" xr:uid="{01789877-0CA2-4D94-82F2-35332375049B}"/>
    <cellStyle name="Nota 10 6 3" xfId="21391" xr:uid="{ECC70B74-7890-4E10-9077-7CB948ABC7AA}"/>
    <cellStyle name="Nota 10 7" xfId="6697" xr:uid="{7BE320A2-2F0D-4D04-90C8-4F1A0F968F4F}"/>
    <cellStyle name="Nota 10 7 2" xfId="14974" xr:uid="{367A7481-99D8-4A4F-9DA9-50BFDAD4C3A0}"/>
    <cellStyle name="Nota 10 7 2 2" xfId="31429" xr:uid="{EEB849AE-8E7A-4474-97D2-FA97CC9154F3}"/>
    <cellStyle name="Nota 10 7 3" xfId="23392" xr:uid="{CF3298BF-8789-4B2A-91A7-E8B2383A9026}"/>
    <cellStyle name="Nota 10 8" xfId="2622" xr:uid="{4AA5E9CB-A9CD-4B94-96C2-58FF4829230D}"/>
    <cellStyle name="Nota 10 8 2" xfId="10899" xr:uid="{BD8273F8-11C7-44E7-AA4F-7DFED13EC768}"/>
    <cellStyle name="Nota 10 8 2 2" xfId="27413" xr:uid="{939F0A9E-24CA-4D1E-9CE8-3CFF8E583D4D}"/>
    <cellStyle name="Nota 10 8 3" xfId="19376" xr:uid="{7C844366-F0E4-4AFF-9E86-A9BE183BFB71}"/>
    <cellStyle name="Nota 10 9" xfId="8852" xr:uid="{B3D5A360-9A94-4482-98A0-AA0F0A6ECA52}"/>
    <cellStyle name="Nota 10 9 2" xfId="25398" xr:uid="{59A7605D-AF1B-4276-B356-6870D445B1E0}"/>
    <cellStyle name="Nota 11" xfId="410" xr:uid="{146BBDD9-1EE2-4DC0-A13D-217E5AFEF776}"/>
    <cellStyle name="Nota 11 10" xfId="17256" xr:uid="{016CE7B7-AE3D-4146-B10F-93D2A4E3080F}"/>
    <cellStyle name="Nota 11 2" xfId="542" xr:uid="{83C61669-1FF1-42C4-BE21-266805D72CAA}"/>
    <cellStyle name="Nota 11 2 2" xfId="1582" xr:uid="{6DDBFDAC-0259-4ADB-B7D2-1045C98B5B04}"/>
    <cellStyle name="Nota 11 2 2 2" xfId="5671" xr:uid="{C79BAF44-11EA-4A16-B31F-C4461742B1ED}"/>
    <cellStyle name="Nota 11 2 2 2 2" xfId="13948" xr:uid="{E43EA5E6-B8B6-4591-A353-D59CBF5136AF}"/>
    <cellStyle name="Nota 11 2 2 2 2 2" xfId="30425" xr:uid="{706FE137-C533-4FF3-958A-DE584375A45E}"/>
    <cellStyle name="Nota 11 2 2 2 3" xfId="22388" xr:uid="{2F15E62F-8135-4408-85D2-B8FB1649228B}"/>
    <cellStyle name="Nota 11 2 2 3" xfId="7693" xr:uid="{330B328C-F465-42A3-B287-4683FB6F821E}"/>
    <cellStyle name="Nota 11 2 2 3 2" xfId="15970" xr:uid="{EB3373BC-8006-4049-83C6-02181D213CF5}"/>
    <cellStyle name="Nota 11 2 2 3 2 2" xfId="32425" xr:uid="{70A8D052-D227-42F9-88D8-EBE24296D970}"/>
    <cellStyle name="Nota 11 2 2 3 3" xfId="24388" xr:uid="{5E648C49-3092-4067-A4F5-A5700510E19D}"/>
    <cellStyle name="Nota 11 2 2 4" xfId="3637" xr:uid="{5523E8B1-7FC8-4495-850D-A16039568F61}"/>
    <cellStyle name="Nota 11 2 2 4 2" xfId="11914" xr:uid="{C588971E-B5C7-41CE-80F9-BEF54AB9C32C}"/>
    <cellStyle name="Nota 11 2 2 4 2 2" xfId="28421" xr:uid="{E91D3C5F-7971-49B2-B523-CCB4232911E4}"/>
    <cellStyle name="Nota 11 2 2 4 3" xfId="20384" xr:uid="{9D082F9E-1298-40CB-8D52-C3477788B6F3}"/>
    <cellStyle name="Nota 11 2 2 5" xfId="9865" xr:uid="{FB896E08-E81F-4432-9BD4-9E2B5B0BCAA0}"/>
    <cellStyle name="Nota 11 2 2 5 2" xfId="26406" xr:uid="{1F863749-D037-4651-B56C-757AD354C7B4}"/>
    <cellStyle name="Nota 11 2 2 6" xfId="18368" xr:uid="{191A1A93-6FF5-4376-B36C-3E4387D5F0D5}"/>
    <cellStyle name="Nota 11 2 3" xfId="1071" xr:uid="{7FF05D7D-828D-4C29-BED0-92BDF50E0EF2}"/>
    <cellStyle name="Nota 11 2 3 2" xfId="5172" xr:uid="{2C50FD26-C617-4B5E-8039-1E527C6F39B1}"/>
    <cellStyle name="Nota 11 2 3 2 2" xfId="13449" xr:uid="{30B32797-1FE6-4BC8-A0DC-B206D728ACB7}"/>
    <cellStyle name="Nota 11 2 3 2 2 2" xfId="29929" xr:uid="{94C266BC-B3FC-441F-BA2F-37067A9B4CDC}"/>
    <cellStyle name="Nota 11 2 3 2 3" xfId="21892" xr:uid="{95391D57-E7CC-471F-9EAC-18621D7F491E}"/>
    <cellStyle name="Nota 11 2 3 3" xfId="7197" xr:uid="{1901EA07-E375-4DDE-96F1-8174D1DC6A40}"/>
    <cellStyle name="Nota 11 2 3 3 2" xfId="15474" xr:uid="{A8A37634-6926-4549-99E3-24C4CD639B15}"/>
    <cellStyle name="Nota 11 2 3 3 2 2" xfId="31929" xr:uid="{B96B7D08-DD6A-4770-BAAA-4930296BD8CC}"/>
    <cellStyle name="Nota 11 2 3 3 3" xfId="23892" xr:uid="{7698FDD4-60DD-4DB5-9DD7-C13BC38FA5D9}"/>
    <cellStyle name="Nota 11 2 3 4" xfId="3130" xr:uid="{362928B6-7F54-427A-96E9-5C1CF315E64A}"/>
    <cellStyle name="Nota 11 2 3 4 2" xfId="11407" xr:uid="{AF5DD595-06F7-4290-8708-7B42CBBF8DE4}"/>
    <cellStyle name="Nota 11 2 3 4 2 2" xfId="27917" xr:uid="{7BBD2595-CB69-4791-9DC7-152682E3E673}"/>
    <cellStyle name="Nota 11 2 3 4 3" xfId="19880" xr:uid="{7B757B46-7EB5-44DE-A8AA-D334BA11EBBD}"/>
    <cellStyle name="Nota 11 2 3 5" xfId="9358" xr:uid="{C06F0ACB-9783-4D23-ACCB-BC6933D02491}"/>
    <cellStyle name="Nota 11 2 3 5 2" xfId="25902" xr:uid="{E6DE92C1-CCF0-4055-A5ED-C2000F9175A0}"/>
    <cellStyle name="Nota 11 2 3 6" xfId="17861" xr:uid="{59D2B9F3-5BFD-4BFF-84CB-0A1F8B72FDFA}"/>
    <cellStyle name="Nota 11 2 4" xfId="2119" xr:uid="{50EC50F4-32F7-4B03-8300-94AE62927629}"/>
    <cellStyle name="Nota 11 2 4 2" xfId="6205" xr:uid="{ADAB3BF0-90DE-4459-84EC-856BAE0EDD41}"/>
    <cellStyle name="Nota 11 2 4 2 2" xfId="14482" xr:uid="{DDABA187-723A-4127-97C8-0ED08AC44261}"/>
    <cellStyle name="Nota 11 2 4 2 2 2" xfId="30937" xr:uid="{1E1E02E1-F694-43E7-AB17-EDC5ADDF2396}"/>
    <cellStyle name="Nota 11 2 4 2 3" xfId="22900" xr:uid="{DBA92976-A9D5-4CF2-B2F1-063503D2E01B}"/>
    <cellStyle name="Nota 11 2 4 3" xfId="8205" xr:uid="{16014458-FAD5-4A71-B963-5B1C8572D77B}"/>
    <cellStyle name="Nota 11 2 4 3 2" xfId="16482" xr:uid="{1BA64A49-55FD-4758-9613-5BC3CFC21A29}"/>
    <cellStyle name="Nota 11 2 4 3 2 2" xfId="32937" xr:uid="{8F27D48B-A61B-4767-9933-CC738FF4EC46}"/>
    <cellStyle name="Nota 11 2 4 3 3" xfId="24900" xr:uid="{807D8029-857B-469A-AE07-A2E804377C09}"/>
    <cellStyle name="Nota 11 2 4 4" xfId="4172" xr:uid="{A83BB662-F7BD-4417-857D-4A86C05B747E}"/>
    <cellStyle name="Nota 11 2 4 4 2" xfId="12449" xr:uid="{C5924227-A77C-4496-BCC7-EBA1B5D0CFC2}"/>
    <cellStyle name="Nota 11 2 4 4 2 2" xfId="28934" xr:uid="{D346126D-3C1C-44E0-AB17-9AAB0EAF1CFC}"/>
    <cellStyle name="Nota 11 2 4 4 3" xfId="20897" xr:uid="{D52DCB17-D799-4C6E-83D9-2CB977C40E8B}"/>
    <cellStyle name="Nota 11 2 4 5" xfId="10400" xr:uid="{06F5977D-FD8C-4936-AABF-08FE8C790006}"/>
    <cellStyle name="Nota 11 2 4 5 2" xfId="26919" xr:uid="{CDDC0737-2815-4885-B55D-2C216CB5D09E}"/>
    <cellStyle name="Nota 11 2 4 6" xfId="18881" xr:uid="{C8531F01-DD39-4166-A011-7D3C3ED630C1}"/>
    <cellStyle name="Nota 11 2 5" xfId="4671" xr:uid="{9CB43913-CCFB-4AD7-A7B2-58BBCF0E54F4}"/>
    <cellStyle name="Nota 11 2 5 2" xfId="12948" xr:uid="{24E67C55-8D75-4AF0-8B0E-73CEE00D6475}"/>
    <cellStyle name="Nota 11 2 5 2 2" xfId="29430" xr:uid="{A05A1D00-FD97-4AAA-B085-51073665CBD0}"/>
    <cellStyle name="Nota 11 2 5 3" xfId="21393" xr:uid="{FF1ACC6E-9C38-4759-98BC-D9ACD707FFF5}"/>
    <cellStyle name="Nota 11 2 6" xfId="6699" xr:uid="{EB281F56-E64C-4EA1-AB85-D6CFCB8E6651}"/>
    <cellStyle name="Nota 11 2 6 2" xfId="14976" xr:uid="{4BAFFAD7-DA30-4505-AF1E-7D5638E5AA43}"/>
    <cellStyle name="Nota 11 2 6 2 2" xfId="31431" xr:uid="{E4E69AC7-81E5-4647-BF57-53A6C7FEB7C2}"/>
    <cellStyle name="Nota 11 2 6 3" xfId="23394" xr:uid="{2C48E56C-3EFD-463B-8171-6E1A020160AA}"/>
    <cellStyle name="Nota 11 2 7" xfId="2624" xr:uid="{93B7B3BE-F144-4320-AF55-1C7E24407796}"/>
    <cellStyle name="Nota 11 2 7 2" xfId="10901" xr:uid="{7B6D0B98-CBF6-475D-A30B-960C7A0B9496}"/>
    <cellStyle name="Nota 11 2 7 2 2" xfId="27415" xr:uid="{B5FA3911-1DA2-4EE4-BAD0-9F3914716F8C}"/>
    <cellStyle name="Nota 11 2 7 3" xfId="19378" xr:uid="{337E54CA-2489-4853-B504-70FAA0C71362}"/>
    <cellStyle name="Nota 11 2 8" xfId="8854" xr:uid="{15A82C59-3BD4-4386-BC99-4443EF2EFC16}"/>
    <cellStyle name="Nota 11 2 8 2" xfId="25400" xr:uid="{70D4DD1E-BFC0-4905-8B35-4F96C4D91BF2}"/>
    <cellStyle name="Nota 11 2 9" xfId="17351" xr:uid="{64763193-C1FC-4003-95FA-D4569C992519}"/>
    <cellStyle name="Nota 11 3" xfId="1485" xr:uid="{557053DE-1A37-4F80-AD5E-17322956BE74}"/>
    <cellStyle name="Nota 11 3 2" xfId="5575" xr:uid="{9CBF51BB-FA41-4713-B53B-4116A5879927}"/>
    <cellStyle name="Nota 11 3 2 2" xfId="13852" xr:uid="{07943238-A8F6-407E-A935-1B0A9260495C}"/>
    <cellStyle name="Nota 11 3 2 2 2" xfId="30331" xr:uid="{625F09B5-F5C2-4893-B961-6BE769C0D712}"/>
    <cellStyle name="Nota 11 3 2 3" xfId="22294" xr:uid="{7EB50299-7595-4A8F-9E97-ED75AEF78802}"/>
    <cellStyle name="Nota 11 3 3" xfId="7599" xr:uid="{ECD391E0-3D31-4DDA-83BE-76F16AE93513}"/>
    <cellStyle name="Nota 11 3 3 2" xfId="15876" xr:uid="{C60FCFC5-7CA4-471C-BB82-F8970D636CC9}"/>
    <cellStyle name="Nota 11 3 3 2 2" xfId="32331" xr:uid="{86E08036-E963-4011-983B-B71A3C2B4895}"/>
    <cellStyle name="Nota 11 3 3 3" xfId="24294" xr:uid="{E082FEE3-B141-4C43-8B36-98D3A270BCC6}"/>
    <cellStyle name="Nota 11 3 4" xfId="3541" xr:uid="{6ABFA1CC-499A-4D75-8AC3-87936058C4B0}"/>
    <cellStyle name="Nota 11 3 4 2" xfId="11818" xr:uid="{72D93C07-A54F-4736-9328-53E5647A8BF2}"/>
    <cellStyle name="Nota 11 3 4 2 2" xfId="28327" xr:uid="{34525BF5-5BFE-4BAE-8E1A-02E40D016FC9}"/>
    <cellStyle name="Nota 11 3 4 3" xfId="20290" xr:uid="{86217655-9BE6-4E69-A198-7EB231F0C19B}"/>
    <cellStyle name="Nota 11 3 5" xfId="9769" xr:uid="{8B98044F-E963-426E-8650-253E9ECF149F}"/>
    <cellStyle name="Nota 11 3 5 2" xfId="26312" xr:uid="{C56E3264-1082-4CB8-A6D3-E048E5C97E4D}"/>
    <cellStyle name="Nota 11 3 6" xfId="18273" xr:uid="{1AE9A972-0BD3-4E56-981D-45A9A935E298}"/>
    <cellStyle name="Nota 11 4" xfId="975" xr:uid="{2976C801-8B83-4FDC-8760-345B14346820}"/>
    <cellStyle name="Nota 11 4 2" xfId="5078" xr:uid="{2BB2268D-EEFE-417B-8C24-D31D20548980}"/>
    <cellStyle name="Nota 11 4 2 2" xfId="13355" xr:uid="{A85FCB35-39B5-4E58-A4D1-0BAFC250EE0F}"/>
    <cellStyle name="Nota 11 4 2 2 2" xfId="29835" xr:uid="{0B323F3A-BC66-4564-B59C-5C96CC86657A}"/>
    <cellStyle name="Nota 11 4 2 3" xfId="21798" xr:uid="{03D4F43D-58C3-424A-AD54-BCEC6EFA9D94}"/>
    <cellStyle name="Nota 11 4 3" xfId="7103" xr:uid="{7B179ABC-71CE-41DA-BE49-8F24F9011147}"/>
    <cellStyle name="Nota 11 4 3 2" xfId="15380" xr:uid="{3A433548-8715-4DE5-8336-8F8E8A94BEF9}"/>
    <cellStyle name="Nota 11 4 3 2 2" xfId="31835" xr:uid="{98A5A381-95CE-4968-8103-14DEAA1D4AAC}"/>
    <cellStyle name="Nota 11 4 3 3" xfId="23798" xr:uid="{45B07DEC-FFE5-4E58-A933-026A30B01614}"/>
    <cellStyle name="Nota 11 4 4" xfId="3035" xr:uid="{2096163E-830D-41ED-B571-B45565B91131}"/>
    <cellStyle name="Nota 11 4 4 2" xfId="11312" xr:uid="{5868DA63-174B-4D50-BB97-2E956961399D}"/>
    <cellStyle name="Nota 11 4 4 2 2" xfId="27823" xr:uid="{E27D34B6-9F78-4F48-B34E-843FE13BC020}"/>
    <cellStyle name="Nota 11 4 4 3" xfId="19786" xr:uid="{05055D71-53F3-4697-AD08-1D051BC86784}"/>
    <cellStyle name="Nota 11 4 5" xfId="9264" xr:uid="{8FCA52F7-098E-4B5D-9208-F3962C079D14}"/>
    <cellStyle name="Nota 11 4 5 2" xfId="25808" xr:uid="{D1A3E266-250A-45DE-818E-40E9D27F9845}"/>
    <cellStyle name="Nota 11 4 6" xfId="17766" xr:uid="{B71B3B1E-D4EA-467E-8931-FA32177D42EA}"/>
    <cellStyle name="Nota 11 5" xfId="2025" xr:uid="{2A926CF2-E0AC-4D92-9384-89AB05805950}"/>
    <cellStyle name="Nota 11 5 2" xfId="6111" xr:uid="{4F773D12-BB8B-4B4B-A039-ED7B77346C5D}"/>
    <cellStyle name="Nota 11 5 2 2" xfId="14388" xr:uid="{860AF699-8E49-44E5-850E-0C8623ACC764}"/>
    <cellStyle name="Nota 11 5 2 2 2" xfId="30843" xr:uid="{47582E62-D8AF-4258-8FAC-BE710952AC9C}"/>
    <cellStyle name="Nota 11 5 2 3" xfId="22806" xr:uid="{09F73026-E62F-460E-BA86-D79CC4C9069D}"/>
    <cellStyle name="Nota 11 5 3" xfId="8111" xr:uid="{6DCB1EF9-CE8C-490C-AC35-174AB4106A04}"/>
    <cellStyle name="Nota 11 5 3 2" xfId="16388" xr:uid="{C57476A7-B7FD-4753-B298-91B3999D0B87}"/>
    <cellStyle name="Nota 11 5 3 2 2" xfId="32843" xr:uid="{222A0BCF-9050-47DC-BA27-FAF315A918CF}"/>
    <cellStyle name="Nota 11 5 3 3" xfId="24806" xr:uid="{E55EBB6F-67B4-4CA7-B523-816DCAD1A0BA}"/>
    <cellStyle name="Nota 11 5 4" xfId="4078" xr:uid="{2D42AF93-9044-40D1-AFDD-FBD2DEBEF439}"/>
    <cellStyle name="Nota 11 5 4 2" xfId="12355" xr:uid="{46B9A32C-AB20-4D75-9D4C-E756D12104E9}"/>
    <cellStyle name="Nota 11 5 4 2 2" xfId="28840" xr:uid="{3F092329-458A-467E-9851-B06575A2D32B}"/>
    <cellStyle name="Nota 11 5 4 3" xfId="20803" xr:uid="{B386B0F9-5D40-4E05-A7E1-5B5F40BADC46}"/>
    <cellStyle name="Nota 11 5 5" xfId="10306" xr:uid="{07E5EA01-9094-4744-A4CE-DC24D9761B00}"/>
    <cellStyle name="Nota 11 5 5 2" xfId="26825" xr:uid="{66FB9154-E891-4F9C-8818-CC469F8836BF}"/>
    <cellStyle name="Nota 11 5 6" xfId="18787" xr:uid="{A8C560DC-FF3A-4B40-BEA4-4FC7ED0EE99E}"/>
    <cellStyle name="Nota 11 6" xfId="4575" xr:uid="{1B9CE7F6-FF2D-4B0F-83D6-EA9553977631}"/>
    <cellStyle name="Nota 11 6 2" xfId="12852" xr:uid="{96FD6FEA-C6D8-4D49-AEFC-044D5BC54549}"/>
    <cellStyle name="Nota 11 6 2 2" xfId="29336" xr:uid="{E0CF894B-73AD-4DFB-95EA-360E3E9DEF28}"/>
    <cellStyle name="Nota 11 6 3" xfId="21299" xr:uid="{07E0ECCF-9FE4-4A8F-9682-CD19E77FEF8E}"/>
    <cellStyle name="Nota 11 7" xfId="6605" xr:uid="{762B9847-9BF1-45EE-A270-FC1F870AAEAD}"/>
    <cellStyle name="Nota 11 7 2" xfId="14882" xr:uid="{A0AA2331-6D20-45E7-85A6-A75850190FB9}"/>
    <cellStyle name="Nota 11 7 2 2" xfId="31337" xr:uid="{CFC0438C-2527-4DFA-BE11-F9F15AD2DC1E}"/>
    <cellStyle name="Nota 11 7 3" xfId="23300" xr:uid="{14395B09-BD44-4CFE-A006-50B378B665FF}"/>
    <cellStyle name="Nota 11 8" xfId="2528" xr:uid="{E10AC62B-612D-4C6E-B864-7D231981A344}"/>
    <cellStyle name="Nota 11 8 2" xfId="10805" xr:uid="{F4EA3E7E-B1B6-4603-BB38-2962AE7D7B4D}"/>
    <cellStyle name="Nota 11 8 2 2" xfId="27321" xr:uid="{F7A98996-4EDC-4ED5-A8A4-12B1B1DD7625}"/>
    <cellStyle name="Nota 11 8 3" xfId="19284" xr:uid="{EA52CE54-AB0A-4D96-A132-A465427F6EAB}"/>
    <cellStyle name="Nota 11 9" xfId="8758" xr:uid="{65EEE9D8-3B33-44CB-A195-B19756B155BD}"/>
    <cellStyle name="Nota 11 9 2" xfId="25306" xr:uid="{FF7F34C9-FB8F-4433-9A78-939CEFB3269B}"/>
    <cellStyle name="Nota 12" xfId="543" xr:uid="{A14FA20F-ADA2-4031-9405-7F34E8ED7895}"/>
    <cellStyle name="Nota 12 2" xfId="1583" xr:uid="{8B9F3756-1EE9-4EFE-AC18-E84480FEBA1C}"/>
    <cellStyle name="Nota 12 2 2" xfId="5672" xr:uid="{031BF2D9-800A-433F-80B7-D341145A80D6}"/>
    <cellStyle name="Nota 12 2 2 2" xfId="13949" xr:uid="{4762F365-2258-45FC-8E82-BD394DDC9E98}"/>
    <cellStyle name="Nota 12 2 2 2 2" xfId="30426" xr:uid="{A188EA78-08BA-403E-B818-A2146DD41E1F}"/>
    <cellStyle name="Nota 12 2 2 3" xfId="22389" xr:uid="{D2E08F27-D68D-4CB9-95D3-585B925293C4}"/>
    <cellStyle name="Nota 12 2 3" xfId="7694" xr:uid="{ECB9C59B-E7AC-4CAE-AFFA-FFD391A73E7D}"/>
    <cellStyle name="Nota 12 2 3 2" xfId="15971" xr:uid="{BC920220-3104-48B9-AF64-01780889031C}"/>
    <cellStyle name="Nota 12 2 3 2 2" xfId="32426" xr:uid="{E7D8D9AF-27EE-49C1-9FB8-A336E0CDE19F}"/>
    <cellStyle name="Nota 12 2 3 3" xfId="24389" xr:uid="{DB7C88F9-A061-4828-8F0C-B3BACDC44CC4}"/>
    <cellStyle name="Nota 12 2 4" xfId="3638" xr:uid="{B36FE145-F34A-4C6D-918A-8EC48C2A34F6}"/>
    <cellStyle name="Nota 12 2 4 2" xfId="11915" xr:uid="{5661AAEE-BB43-407F-823B-C7DDE604B51F}"/>
    <cellStyle name="Nota 12 2 4 2 2" xfId="28422" xr:uid="{EBC1A412-397C-4EAB-A4AE-F9978D6161CA}"/>
    <cellStyle name="Nota 12 2 4 3" xfId="20385" xr:uid="{90106754-68B2-49D3-89C3-0A9AF8D3DD31}"/>
    <cellStyle name="Nota 12 2 5" xfId="9866" xr:uid="{EE12D3D9-F51E-487E-BDAC-53DC36BF9D2D}"/>
    <cellStyle name="Nota 12 2 5 2" xfId="26407" xr:uid="{2893F18C-9612-469B-8339-AF78B0EDE38D}"/>
    <cellStyle name="Nota 12 2 6" xfId="18369" xr:uid="{1123755D-3810-41BC-8AC2-3C815527F8FE}"/>
    <cellStyle name="Nota 12 3" xfId="1072" xr:uid="{FA67E9E6-1FE6-433B-88BE-BE2FFE1FB2F8}"/>
    <cellStyle name="Nota 12 3 2" xfId="5173" xr:uid="{C2229993-484A-46C8-8376-A7233DC405D3}"/>
    <cellStyle name="Nota 12 3 2 2" xfId="13450" xr:uid="{05CF5A54-1FC2-4757-8AF1-E12402701C0A}"/>
    <cellStyle name="Nota 12 3 2 2 2" xfId="29930" xr:uid="{66E33EF7-D798-4E14-90CF-C5B13095B9A9}"/>
    <cellStyle name="Nota 12 3 2 3" xfId="21893" xr:uid="{FB0DF416-EF38-4D31-8BBB-70B8AA39ECC2}"/>
    <cellStyle name="Nota 12 3 3" xfId="7198" xr:uid="{1A092186-3D5A-40D3-A832-EBCABF80A0D2}"/>
    <cellStyle name="Nota 12 3 3 2" xfId="15475" xr:uid="{D8F5673C-0940-443F-84C4-ED0667C457E0}"/>
    <cellStyle name="Nota 12 3 3 2 2" xfId="31930" xr:uid="{36794DDE-E029-41C1-B097-61C388603CCC}"/>
    <cellStyle name="Nota 12 3 3 3" xfId="23893" xr:uid="{F462DB34-45FA-4A6D-9901-BBB816C1A1AA}"/>
    <cellStyle name="Nota 12 3 4" xfId="3131" xr:uid="{C4BF01B0-84D9-4339-9FC7-31198FAE808A}"/>
    <cellStyle name="Nota 12 3 4 2" xfId="11408" xr:uid="{E4A61171-D4D9-4D46-8CF5-79B07581DE62}"/>
    <cellStyle name="Nota 12 3 4 2 2" xfId="27918" xr:uid="{CE9BCB6C-E6C6-4917-BB33-4019A52012E6}"/>
    <cellStyle name="Nota 12 3 4 3" xfId="19881" xr:uid="{B92F7C77-9191-4E16-85ED-CA4B8E00D183}"/>
    <cellStyle name="Nota 12 3 5" xfId="9359" xr:uid="{8C5B2DCE-F7AA-4AA2-A719-E9E1D28618D0}"/>
    <cellStyle name="Nota 12 3 5 2" xfId="25903" xr:uid="{B14A3871-7857-4DE7-B674-B3DA5A22EA54}"/>
    <cellStyle name="Nota 12 3 6" xfId="17862" xr:uid="{732A8B8C-8F74-4B34-B872-32DCA8DC42A9}"/>
    <cellStyle name="Nota 12 4" xfId="2120" xr:uid="{CB17F2FD-DF5E-4A76-84C0-FF5E7EDC74E9}"/>
    <cellStyle name="Nota 12 4 2" xfId="6206" xr:uid="{02533843-829A-4D8B-9471-3FEAD83A6390}"/>
    <cellStyle name="Nota 12 4 2 2" xfId="14483" xr:uid="{4E114B50-2CB8-43F3-BBA4-1224459374C4}"/>
    <cellStyle name="Nota 12 4 2 2 2" xfId="30938" xr:uid="{0A70B280-40BD-4DD7-82AC-0A63C7E9A4D5}"/>
    <cellStyle name="Nota 12 4 2 3" xfId="22901" xr:uid="{F2FE5C20-9C71-4553-8AF9-855D6C60A3D4}"/>
    <cellStyle name="Nota 12 4 3" xfId="8206" xr:uid="{AED53517-412D-4781-A2A9-EC5E63F1A0B9}"/>
    <cellStyle name="Nota 12 4 3 2" xfId="16483" xr:uid="{3304433A-8CAE-4E9B-8490-49B69C8FFF6A}"/>
    <cellStyle name="Nota 12 4 3 2 2" xfId="32938" xr:uid="{420CAA49-EF4D-43C9-AC58-0C454A6B59DB}"/>
    <cellStyle name="Nota 12 4 3 3" xfId="24901" xr:uid="{405D17E7-9B72-49A3-B2EF-771974EB5203}"/>
    <cellStyle name="Nota 12 4 4" xfId="4173" xr:uid="{F160866D-A904-467C-84DE-5AD0BB862D60}"/>
    <cellStyle name="Nota 12 4 4 2" xfId="12450" xr:uid="{FA2BD09E-AAE5-4279-A122-771483F73666}"/>
    <cellStyle name="Nota 12 4 4 2 2" xfId="28935" xr:uid="{3C0335D2-8F36-4F99-A798-00BAF79A2907}"/>
    <cellStyle name="Nota 12 4 4 3" xfId="20898" xr:uid="{5DB0D83E-E6CE-47C8-8B4B-E83D5F33071F}"/>
    <cellStyle name="Nota 12 4 5" xfId="10401" xr:uid="{661AFD78-C76B-4B14-9775-F8FAA93A927E}"/>
    <cellStyle name="Nota 12 4 5 2" xfId="26920" xr:uid="{7E10A953-067F-4EA4-A72D-5AA5D6DFD1E0}"/>
    <cellStyle name="Nota 12 4 6" xfId="18882" xr:uid="{59C2CCC8-8581-47D7-9273-54BC1C22483E}"/>
    <cellStyle name="Nota 12 5" xfId="4672" xr:uid="{28941912-4C2D-4A60-8811-80F979E89EB5}"/>
    <cellStyle name="Nota 12 5 2" xfId="12949" xr:uid="{E9FE0D26-10D7-4287-82AB-F5931D5B647D}"/>
    <cellStyle name="Nota 12 5 2 2" xfId="29431" xr:uid="{1FE88432-625A-4B1D-A426-C54E9723A60A}"/>
    <cellStyle name="Nota 12 5 3" xfId="21394" xr:uid="{04ADE009-66BD-4CC0-A471-F89BC5219F5B}"/>
    <cellStyle name="Nota 12 6" xfId="6700" xr:uid="{BCD2F366-731C-4A56-B57E-4212C2CA9434}"/>
    <cellStyle name="Nota 12 6 2" xfId="14977" xr:uid="{ECA52645-BBCE-4ED4-9C74-A16CF6C97DF0}"/>
    <cellStyle name="Nota 12 6 2 2" xfId="31432" xr:uid="{50D46B60-09BC-4A63-AB27-39EA9ADD4A4C}"/>
    <cellStyle name="Nota 12 6 3" xfId="23395" xr:uid="{8B3A832F-0894-4A77-B1E1-BEDB64E6F4A4}"/>
    <cellStyle name="Nota 12 7" xfId="2625" xr:uid="{C049A2EC-A9C4-4CE9-932D-F591053AFCA7}"/>
    <cellStyle name="Nota 12 7 2" xfId="10902" xr:uid="{33F4B0ED-616A-4F95-ABA4-0C533938DE45}"/>
    <cellStyle name="Nota 12 7 2 2" xfId="27416" xr:uid="{570BD40F-1AE7-476D-A236-0FCF2BFF5FB4}"/>
    <cellStyle name="Nota 12 7 3" xfId="19379" xr:uid="{632A7A81-0C75-4440-B544-5FBE6ED27B11}"/>
    <cellStyle name="Nota 12 8" xfId="8855" xr:uid="{064CC393-2FD0-49CF-AE20-807BE7DF3125}"/>
    <cellStyle name="Nota 12 8 2" xfId="25401" xr:uid="{E1A43075-27E5-4B80-8BD7-2C76D4424CEF}"/>
    <cellStyle name="Nota 12 9" xfId="17352" xr:uid="{9A95CF55-854D-4BE7-B675-2D66F8AE4814}"/>
    <cellStyle name="Nota 13" xfId="545" xr:uid="{1B51D268-9267-4940-ACFE-E4902A1E9AA3}"/>
    <cellStyle name="Nota 13 2" xfId="1584" xr:uid="{70C1BBC3-C930-469D-974E-D8A371B07268}"/>
    <cellStyle name="Nota 13 2 2" xfId="5673" xr:uid="{0C249539-FB56-4A2E-833C-76C3EFC6B9D0}"/>
    <cellStyle name="Nota 13 2 2 2" xfId="13950" xr:uid="{952B5EAB-5227-4B8A-9E7E-58F357131EF0}"/>
    <cellStyle name="Nota 13 2 2 2 2" xfId="30427" xr:uid="{C5B733BE-E674-49AE-8563-8B74E21C3E6E}"/>
    <cellStyle name="Nota 13 2 2 3" xfId="22390" xr:uid="{DF5C5025-E940-45C4-BB27-44D1820D9986}"/>
    <cellStyle name="Nota 13 2 3" xfId="7695" xr:uid="{3BD9F5A9-F37C-45CC-B148-EF678B41606C}"/>
    <cellStyle name="Nota 13 2 3 2" xfId="15972" xr:uid="{9D5180BD-1E1C-4BF0-B9B9-64B7C4DDA5A0}"/>
    <cellStyle name="Nota 13 2 3 2 2" xfId="32427" xr:uid="{C2B5FE0F-115F-4BE3-8C01-B65E1E99C3F0}"/>
    <cellStyle name="Nota 13 2 3 3" xfId="24390" xr:uid="{9E4E9035-DBE3-49C4-A77B-C4F1D735D919}"/>
    <cellStyle name="Nota 13 2 4" xfId="3639" xr:uid="{5B2EAE75-5A4B-4821-8EE6-3CAE307611E1}"/>
    <cellStyle name="Nota 13 2 4 2" xfId="11916" xr:uid="{0B4BB70D-F591-4972-BB5E-2F59C420B7EA}"/>
    <cellStyle name="Nota 13 2 4 2 2" xfId="28423" xr:uid="{98D3F011-F272-4170-BC73-C845CB105FC6}"/>
    <cellStyle name="Nota 13 2 4 3" xfId="20386" xr:uid="{05C02C52-E8F0-4322-A216-16CFA0DF6F2D}"/>
    <cellStyle name="Nota 13 2 5" xfId="9867" xr:uid="{9871B826-CB96-4BC0-AD98-37678C660A42}"/>
    <cellStyle name="Nota 13 2 5 2" xfId="26408" xr:uid="{A4557A74-CEF3-4942-8F95-F037D14A8149}"/>
    <cellStyle name="Nota 13 2 6" xfId="18370" xr:uid="{BD948719-55EE-4B1E-8AA8-CFCF9CE33241}"/>
    <cellStyle name="Nota 13 3" xfId="1073" xr:uid="{6F82B27A-B6F9-4063-BD0A-B4BA9F4143D1}"/>
    <cellStyle name="Nota 13 3 2" xfId="5174" xr:uid="{6C907A30-55E3-44D4-B675-3A66B7530D5F}"/>
    <cellStyle name="Nota 13 3 2 2" xfId="13451" xr:uid="{094EE9C5-9DE1-4956-BCBD-81CFB9A60326}"/>
    <cellStyle name="Nota 13 3 2 2 2" xfId="29931" xr:uid="{1469468C-7EF7-4E30-A4BA-EC783BF18320}"/>
    <cellStyle name="Nota 13 3 2 3" xfId="21894" xr:uid="{773224F5-F198-49C5-9F6A-3B04F28BC043}"/>
    <cellStyle name="Nota 13 3 3" xfId="7199" xr:uid="{ED3DB7F1-86C0-4535-AEFB-3414E3F2F9EF}"/>
    <cellStyle name="Nota 13 3 3 2" xfId="15476" xr:uid="{5AB0E5E5-1F6F-4E2A-A2F9-554BA368654E}"/>
    <cellStyle name="Nota 13 3 3 2 2" xfId="31931" xr:uid="{FAF553C4-AB06-4CB9-8121-E13846FEC833}"/>
    <cellStyle name="Nota 13 3 3 3" xfId="23894" xr:uid="{4B50BB44-20AD-4A83-82F9-883FBF25DC99}"/>
    <cellStyle name="Nota 13 3 4" xfId="3132" xr:uid="{8F74BDDF-3986-4488-8C9A-DD99994378B0}"/>
    <cellStyle name="Nota 13 3 4 2" xfId="11409" xr:uid="{D86B52D3-50C0-4BBF-80BA-14AF339DEE28}"/>
    <cellStyle name="Nota 13 3 4 2 2" xfId="27919" xr:uid="{9F14C73D-9DCE-4F57-90AB-A91B1E5818A9}"/>
    <cellStyle name="Nota 13 3 4 3" xfId="19882" xr:uid="{362E733B-10E5-4694-8D46-3AF3596DF9F3}"/>
    <cellStyle name="Nota 13 3 5" xfId="9360" xr:uid="{BB054C55-3E76-47D0-8458-BC30790AEA1B}"/>
    <cellStyle name="Nota 13 3 5 2" xfId="25904" xr:uid="{6B86DBCE-5DA0-4E0A-BB33-0A75DAD8CA83}"/>
    <cellStyle name="Nota 13 3 6" xfId="17863" xr:uid="{04766676-878A-4D40-B6DA-6996FF96A785}"/>
    <cellStyle name="Nota 13 4" xfId="2121" xr:uid="{054B2B78-E8B3-4745-BF7C-18DE9544ED98}"/>
    <cellStyle name="Nota 13 4 2" xfId="6207" xr:uid="{01AEAF0B-7EA1-4F55-A6A1-8665B185D103}"/>
    <cellStyle name="Nota 13 4 2 2" xfId="14484" xr:uid="{71853965-00B6-4828-90D3-A4091B9B6E96}"/>
    <cellStyle name="Nota 13 4 2 2 2" xfId="30939" xr:uid="{8135D172-9FCF-4F1B-88B1-A245F79181F1}"/>
    <cellStyle name="Nota 13 4 2 3" xfId="22902" xr:uid="{9338C039-F243-4747-8BA4-FC59CDB8D90F}"/>
    <cellStyle name="Nota 13 4 3" xfId="8207" xr:uid="{9FAAEFCE-8772-4DA8-8702-DE858A680FC7}"/>
    <cellStyle name="Nota 13 4 3 2" xfId="16484" xr:uid="{AF44CC28-7D7D-491C-9B00-FD9D96137F0D}"/>
    <cellStyle name="Nota 13 4 3 2 2" xfId="32939" xr:uid="{2CD9A731-2CEC-4D74-9DD8-0AD38E0FF078}"/>
    <cellStyle name="Nota 13 4 3 3" xfId="24902" xr:uid="{854722A6-07B6-4A12-9446-5CD220F7DE36}"/>
    <cellStyle name="Nota 13 4 4" xfId="4174" xr:uid="{E79A9DD3-3972-4368-AA85-B6B905E5515A}"/>
    <cellStyle name="Nota 13 4 4 2" xfId="12451" xr:uid="{FD086C00-41E0-4F4F-9548-0D8B73C847FC}"/>
    <cellStyle name="Nota 13 4 4 2 2" xfId="28936" xr:uid="{17C09392-5859-4ED8-8E38-5C39A02558C9}"/>
    <cellStyle name="Nota 13 4 4 3" xfId="20899" xr:uid="{F4A210AC-EB06-4594-BD3A-E64E4EE593AA}"/>
    <cellStyle name="Nota 13 4 5" xfId="10402" xr:uid="{1A0EFF42-8F8D-435A-952C-B3F7E5D6C40B}"/>
    <cellStyle name="Nota 13 4 5 2" xfId="26921" xr:uid="{F2B561C1-B754-472B-A320-B46EA8E70439}"/>
    <cellStyle name="Nota 13 4 6" xfId="18883" xr:uid="{E41A1E66-D1B5-419C-84C1-64F1F4037104}"/>
    <cellStyle name="Nota 13 5" xfId="4673" xr:uid="{F599079F-F833-439B-816F-B92A19973A18}"/>
    <cellStyle name="Nota 13 5 2" xfId="12950" xr:uid="{E07C3274-3F59-438B-A2B9-2E2B4436738F}"/>
    <cellStyle name="Nota 13 5 2 2" xfId="29432" xr:uid="{4FEE96C9-66A8-4FEA-BBAE-B6095DCC92FD}"/>
    <cellStyle name="Nota 13 5 3" xfId="21395" xr:uid="{8A5C6E29-B37D-4FAB-946E-5D85001FA99A}"/>
    <cellStyle name="Nota 13 6" xfId="6701" xr:uid="{737B9D85-EFFF-43F8-83F0-48BC36900BAB}"/>
    <cellStyle name="Nota 13 6 2" xfId="14978" xr:uid="{60115493-D185-4B30-AA74-26A252E70AA8}"/>
    <cellStyle name="Nota 13 6 2 2" xfId="31433" xr:uid="{579FF732-C556-484A-A365-065828D996E2}"/>
    <cellStyle name="Nota 13 6 3" xfId="23396" xr:uid="{CFCD5C83-A516-4947-8AED-88C599601FDD}"/>
    <cellStyle name="Nota 13 7" xfId="2626" xr:uid="{C7B08CBC-8826-4604-B6DA-ECD52D1704D3}"/>
    <cellStyle name="Nota 13 7 2" xfId="10903" xr:uid="{32F54961-FDFF-4FEC-8BD5-6165780C1663}"/>
    <cellStyle name="Nota 13 7 2 2" xfId="27417" xr:uid="{95D80656-8EFD-4A22-BEE1-A3B7CBA4708E}"/>
    <cellStyle name="Nota 13 7 3" xfId="19380" xr:uid="{34DBF686-3733-49A2-9F38-F6D4AFEF0553}"/>
    <cellStyle name="Nota 13 8" xfId="8856" xr:uid="{F5DE75AC-5D07-48D9-90AF-8E2D086AC3EE}"/>
    <cellStyle name="Nota 13 8 2" xfId="25402" xr:uid="{B4C0EBB8-3B7F-46DF-8C2C-BC6E676EC8E2}"/>
    <cellStyle name="Nota 13 9" xfId="17353" xr:uid="{3C93D137-39F2-496B-B911-196174FDF937}"/>
    <cellStyle name="Nota 14" xfId="331" xr:uid="{48D03C3D-FDB7-4B6A-96BA-A780A1AFD18B}"/>
    <cellStyle name="Nota 14 2" xfId="1416" xr:uid="{878770F7-9AEF-4A2E-9795-48D689E6DA66}"/>
    <cellStyle name="Nota 14 2 2" xfId="5506" xr:uid="{BED5E796-B94C-4249-B390-D638D9C84CFD}"/>
    <cellStyle name="Nota 14 2 2 2" xfId="13783" xr:uid="{899D5AC6-1DE4-4AA6-A4F1-9F31F3359743}"/>
    <cellStyle name="Nota 14 2 2 2 2" xfId="30263" xr:uid="{FB33A435-513C-4AF2-AA53-06F078E53779}"/>
    <cellStyle name="Nota 14 2 2 3" xfId="22226" xr:uid="{54F9B699-6FDF-4FBD-BFCE-1BF0E7FEBEAE}"/>
    <cellStyle name="Nota 14 2 3" xfId="7531" xr:uid="{6C972143-7F6C-4A5B-9AD1-4120751520D2}"/>
    <cellStyle name="Nota 14 2 3 2" xfId="15808" xr:uid="{C207C866-1989-4F10-917B-FBAC3D1A90E3}"/>
    <cellStyle name="Nota 14 2 3 2 2" xfId="32263" xr:uid="{C5890A6B-9E12-41E3-AAA7-048512BF31CD}"/>
    <cellStyle name="Nota 14 2 3 3" xfId="24226" xr:uid="{B778256C-2CE3-4EE1-8AC1-7086CE6A7F45}"/>
    <cellStyle name="Nota 14 2 4" xfId="3472" xr:uid="{16580A4D-91A9-445F-BAEB-54F75CF6B978}"/>
    <cellStyle name="Nota 14 2 4 2" xfId="11749" xr:uid="{BF92EBA6-F493-4543-B1A9-D1B2F48E2B3D}"/>
    <cellStyle name="Nota 14 2 4 2 2" xfId="28259" xr:uid="{5E50837D-A34E-47D1-B582-38119E2CA483}"/>
    <cellStyle name="Nota 14 2 4 3" xfId="20222" xr:uid="{D4601C7A-1AA2-4B7B-84A5-4DD0AF74F909}"/>
    <cellStyle name="Nota 14 2 5" xfId="9700" xr:uid="{13C13793-B109-4761-8B23-E0C01C1A87A5}"/>
    <cellStyle name="Nota 14 2 5 2" xfId="26244" xr:uid="{501D4E60-1C7F-4B0A-BA03-F59073D0BB31}"/>
    <cellStyle name="Nota 14 2 6" xfId="18205" xr:uid="{5BA674F8-88B5-4D67-A970-338F53EEB87E}"/>
    <cellStyle name="Nota 14 3" xfId="907" xr:uid="{D6C9EEE6-8F6A-4D2B-B550-C8FAB5524FD3}"/>
    <cellStyle name="Nota 14 3 2" xfId="5010" xr:uid="{70388997-65CE-40FA-96F7-AFDD639B39EB}"/>
    <cellStyle name="Nota 14 3 2 2" xfId="13287" xr:uid="{3DE2A55A-2B8C-41FB-81BF-31043F647434}"/>
    <cellStyle name="Nota 14 3 2 2 2" xfId="29767" xr:uid="{C33FB5F4-4803-4C44-B85F-815CA43D3675}"/>
    <cellStyle name="Nota 14 3 2 3" xfId="21730" xr:uid="{DDECE1EE-A8C3-4004-A93D-CFBBAA06B8BA}"/>
    <cellStyle name="Nota 14 3 3" xfId="7035" xr:uid="{D64F8783-9AE7-40AF-9251-90D37AF24A47}"/>
    <cellStyle name="Nota 14 3 3 2" xfId="15312" xr:uid="{752ABAFB-4B5E-4884-BCAE-1E867A37D374}"/>
    <cellStyle name="Nota 14 3 3 2 2" xfId="31767" xr:uid="{4DC30FE7-D767-47BC-9CBB-1C4E137C5298}"/>
    <cellStyle name="Nota 14 3 3 3" xfId="23730" xr:uid="{801D7943-CAFB-47E2-B1C0-F73018CDE935}"/>
    <cellStyle name="Nota 14 3 4" xfId="2967" xr:uid="{91815F70-2933-460C-819F-087E32D80913}"/>
    <cellStyle name="Nota 14 3 4 2" xfId="11244" xr:uid="{88C7C094-9F7A-48A8-A21A-12523CF3D844}"/>
    <cellStyle name="Nota 14 3 4 2 2" xfId="27755" xr:uid="{3FCB857E-A34E-42EF-96BB-94DABFF5BA34}"/>
    <cellStyle name="Nota 14 3 4 3" xfId="19718" xr:uid="{564C215B-8BB1-4906-9A87-901D4827A531}"/>
    <cellStyle name="Nota 14 3 5" xfId="9196" xr:uid="{707965C9-1499-4EF4-A2CF-02A6A12B3405}"/>
    <cellStyle name="Nota 14 3 5 2" xfId="25740" xr:uid="{011A0445-2BC1-4771-91E1-FA205D2E2EED}"/>
    <cellStyle name="Nota 14 3 6" xfId="17698" xr:uid="{93596250-4090-4F07-AC9F-407F13CE9ABD}"/>
    <cellStyle name="Nota 14 4" xfId="1957" xr:uid="{1C825B98-0FFC-44B7-99F8-3A0C677D31F8}"/>
    <cellStyle name="Nota 14 4 2" xfId="6043" xr:uid="{FBA2338C-422E-417F-A73C-AF1F6D4FE3B1}"/>
    <cellStyle name="Nota 14 4 2 2" xfId="14320" xr:uid="{9C0B6B89-0950-4724-B951-83386EDD892C}"/>
    <cellStyle name="Nota 14 4 2 2 2" xfId="30775" xr:uid="{A63FF865-9A58-4D3F-9756-6D4E2F39C854}"/>
    <cellStyle name="Nota 14 4 2 3" xfId="22738" xr:uid="{F86C0549-39F8-4888-8596-03EEFD1F6518}"/>
    <cellStyle name="Nota 14 4 3" xfId="8043" xr:uid="{DC65F416-3141-45E1-AA45-D85CD0B4D4CF}"/>
    <cellStyle name="Nota 14 4 3 2" xfId="16320" xr:uid="{2C4CD391-32B6-4E6C-8206-ECDD48D53C37}"/>
    <cellStyle name="Nota 14 4 3 2 2" xfId="32775" xr:uid="{1BF6B1B3-A594-481B-AFCB-97AAF48F42E1}"/>
    <cellStyle name="Nota 14 4 3 3" xfId="24738" xr:uid="{42DC3FA3-1773-46B0-A366-460DCF0AF9D3}"/>
    <cellStyle name="Nota 14 4 4" xfId="4010" xr:uid="{6B84D6EA-E2EA-4498-AA3B-BD9B820858C0}"/>
    <cellStyle name="Nota 14 4 4 2" xfId="12287" xr:uid="{A292911C-2A6F-42F4-AE02-723EE44ABA00}"/>
    <cellStyle name="Nota 14 4 4 2 2" xfId="28772" xr:uid="{4332FA1A-D153-40CA-B7B3-0739DEC59B76}"/>
    <cellStyle name="Nota 14 4 4 3" xfId="20735" xr:uid="{616A05AA-124B-46C6-A90E-0335C79E4678}"/>
    <cellStyle name="Nota 14 4 5" xfId="10238" xr:uid="{4B90320D-4D73-4AA4-934D-632F5CBDB538}"/>
    <cellStyle name="Nota 14 4 5 2" xfId="26757" xr:uid="{225D9F13-3CFA-4C29-89AD-5CE3F277446C}"/>
    <cellStyle name="Nota 14 4 6" xfId="18719" xr:uid="{FC5AEAFE-F3FE-4442-AD46-925E89E4DCD1}"/>
    <cellStyle name="Nota 14 5" xfId="4506" xr:uid="{018DB743-BBD6-4F9A-8487-92B0A892DF55}"/>
    <cellStyle name="Nota 14 5 2" xfId="12783" xr:uid="{48882407-86C8-4E30-A788-2BBF89F2EF4D}"/>
    <cellStyle name="Nota 14 5 2 2" xfId="29268" xr:uid="{988144D7-B816-47F7-AAEA-0B147DDA465F}"/>
    <cellStyle name="Nota 14 5 3" xfId="21231" xr:uid="{CDCF59F7-6956-458A-AD62-748DA6343DE8}"/>
    <cellStyle name="Nota 14 6" xfId="6537" xr:uid="{4AD92621-9C04-4FC7-9D5A-B59A40951FD9}"/>
    <cellStyle name="Nota 14 6 2" xfId="14814" xr:uid="{F3A51B6F-3B6B-4BCA-918F-CB71C557D188}"/>
    <cellStyle name="Nota 14 6 2 2" xfId="31269" xr:uid="{2E9B5FBA-82FF-4E1F-B3F5-C9B23CF278A0}"/>
    <cellStyle name="Nota 14 6 3" xfId="23232" xr:uid="{8FB06868-BD19-4D69-A506-354BDD85A9AE}"/>
    <cellStyle name="Nota 14 7" xfId="2458" xr:uid="{290D1E1A-0E52-4219-A5A2-A7D085C923AA}"/>
    <cellStyle name="Nota 14 7 2" xfId="10735" xr:uid="{D9023C79-7A1F-4A27-BF33-6C052C565BA5}"/>
    <cellStyle name="Nota 14 7 2 2" xfId="27253" xr:uid="{68EFEC37-D36E-44F7-9133-78B5F472D882}"/>
    <cellStyle name="Nota 14 7 3" xfId="19216" xr:uid="{614B8618-1299-43F3-81B5-BD5E5E557BE8}"/>
    <cellStyle name="Nota 14 8" xfId="8689" xr:uid="{BE1DB696-5CED-47E5-A78F-DF65C033850B}"/>
    <cellStyle name="Nota 14 8 2" xfId="25238" xr:uid="{A832AE70-F23A-4B72-8A64-632BA1B5E75B}"/>
    <cellStyle name="Nota 14 9" xfId="17188" xr:uid="{77D1D828-F568-4CFB-97DC-7C8512150ADF}"/>
    <cellStyle name="Nota 15" xfId="546" xr:uid="{B68E1E5B-2DE1-47D2-A83A-AD1351C655EE}"/>
    <cellStyle name="Nota 15 2" xfId="1585" xr:uid="{46EE0F31-8462-456D-BF2F-C31055CE8AC3}"/>
    <cellStyle name="Nota 15 2 2" xfId="5674" xr:uid="{D1E23F9D-C348-45E7-8013-F7026F922AAB}"/>
    <cellStyle name="Nota 15 2 2 2" xfId="13951" xr:uid="{3E83C65B-3A1F-46E7-83BD-77D01AD3B40B}"/>
    <cellStyle name="Nota 15 2 2 2 2" xfId="30428" xr:uid="{EE940C56-D1F3-43C5-A3A6-7CBFBD8FABFB}"/>
    <cellStyle name="Nota 15 2 2 3" xfId="22391" xr:uid="{490D39B5-77AA-4A7F-AFD8-C383C0E7C0AF}"/>
    <cellStyle name="Nota 15 2 3" xfId="7696" xr:uid="{0DEEEE2A-6670-455D-A7DD-48F8D61A201D}"/>
    <cellStyle name="Nota 15 2 3 2" xfId="15973" xr:uid="{B9AEC677-11FA-4BB6-98EB-99175BA10834}"/>
    <cellStyle name="Nota 15 2 3 2 2" xfId="32428" xr:uid="{5B04860E-69AD-4323-95EB-7C4FA817CACB}"/>
    <cellStyle name="Nota 15 2 3 3" xfId="24391" xr:uid="{13DA5A80-D0CE-4D78-B3C4-B97F872528FE}"/>
    <cellStyle name="Nota 15 2 4" xfId="3640" xr:uid="{34EE3672-78B3-4161-916F-0CF2761B1BB2}"/>
    <cellStyle name="Nota 15 2 4 2" xfId="11917" xr:uid="{6555AA98-2BE3-4FDD-9447-C616A18B3684}"/>
    <cellStyle name="Nota 15 2 4 2 2" xfId="28424" xr:uid="{5331FF74-352F-46A6-ACCA-E9CE261EA5BB}"/>
    <cellStyle name="Nota 15 2 4 3" xfId="20387" xr:uid="{9C1D6C80-DF6D-40FA-B56A-B94AF0E0456E}"/>
    <cellStyle name="Nota 15 2 5" xfId="9868" xr:uid="{FF586084-F6B1-456D-A3BB-EBE46A1D6B9D}"/>
    <cellStyle name="Nota 15 2 5 2" xfId="26409" xr:uid="{0C8FDC26-3D92-46AB-BDAD-30D88DB5DEEA}"/>
    <cellStyle name="Nota 15 2 6" xfId="18371" xr:uid="{83A81122-DACC-4F69-91C7-92D16BAE0D95}"/>
    <cellStyle name="Nota 15 3" xfId="1074" xr:uid="{49BC792A-E5E9-4521-89E1-3BF67D954413}"/>
    <cellStyle name="Nota 15 3 2" xfId="5175" xr:uid="{A42FE35B-9DC8-4F60-BAB8-BFE9D742EAD7}"/>
    <cellStyle name="Nota 15 3 2 2" xfId="13452" xr:uid="{EFA4B16F-CA52-4205-85C1-D5459824D342}"/>
    <cellStyle name="Nota 15 3 2 2 2" xfId="29932" xr:uid="{C2587568-BAC3-45C7-B0A8-A7AA2A642F97}"/>
    <cellStyle name="Nota 15 3 2 3" xfId="21895" xr:uid="{BFF0834F-D7CA-4AC3-B0DA-BF9B5CCF31B5}"/>
    <cellStyle name="Nota 15 3 3" xfId="7200" xr:uid="{901E542E-8744-4755-9FC1-E12A345861DA}"/>
    <cellStyle name="Nota 15 3 3 2" xfId="15477" xr:uid="{4E041DD2-5335-4C24-9677-34DDA734649F}"/>
    <cellStyle name="Nota 15 3 3 2 2" xfId="31932" xr:uid="{D4D48CD8-9B87-40D6-9BDA-C4388458E7AA}"/>
    <cellStyle name="Nota 15 3 3 3" xfId="23895" xr:uid="{AFC92E1A-3829-4319-B541-50C6F6AB9A5C}"/>
    <cellStyle name="Nota 15 3 4" xfId="3133" xr:uid="{BDBDB615-67D3-441A-9AF7-84ED4D669F71}"/>
    <cellStyle name="Nota 15 3 4 2" xfId="11410" xr:uid="{61003CCD-50EE-4AD4-B0AE-A958DF089A16}"/>
    <cellStyle name="Nota 15 3 4 2 2" xfId="27920" xr:uid="{6FA649DB-350D-4038-B3BC-3FEECA3170A1}"/>
    <cellStyle name="Nota 15 3 4 3" xfId="19883" xr:uid="{4754D62A-E284-4BD5-9882-EE777D58E7A6}"/>
    <cellStyle name="Nota 15 3 5" xfId="9361" xr:uid="{BCDE46E5-9181-4A4A-B582-50BA6CB66883}"/>
    <cellStyle name="Nota 15 3 5 2" xfId="25905" xr:uid="{B4727D20-7C7A-4061-AD96-14AA3616D9A3}"/>
    <cellStyle name="Nota 15 3 6" xfId="17864" xr:uid="{FA1E2769-52A9-491C-BA58-4B3AC855D6A2}"/>
    <cellStyle name="Nota 15 4" xfId="2122" xr:uid="{2D0FA2C3-4F8E-46AE-8C2B-A7F5027D65C2}"/>
    <cellStyle name="Nota 15 4 2" xfId="6208" xr:uid="{862C67E8-A38C-4D2F-807E-61DAAA9FDDAF}"/>
    <cellStyle name="Nota 15 4 2 2" xfId="14485" xr:uid="{2F5E680C-7BAC-426A-9A22-44D652D89AA5}"/>
    <cellStyle name="Nota 15 4 2 2 2" xfId="30940" xr:uid="{AF88115B-5545-426F-8A97-EDE5D0940059}"/>
    <cellStyle name="Nota 15 4 2 3" xfId="22903" xr:uid="{08DE5D1C-7BF2-446C-B190-86B3F7EF0979}"/>
    <cellStyle name="Nota 15 4 3" xfId="8208" xr:uid="{85F5241F-4243-40FF-B632-1FA7D1A70778}"/>
    <cellStyle name="Nota 15 4 3 2" xfId="16485" xr:uid="{CBB464D4-B765-4A74-A7DE-D896245BB4C3}"/>
    <cellStyle name="Nota 15 4 3 2 2" xfId="32940" xr:uid="{54CCCAD5-D952-4A12-9FF9-69C1A2D71E02}"/>
    <cellStyle name="Nota 15 4 3 3" xfId="24903" xr:uid="{E4CFCDB4-8463-427E-BFCB-39C209F183AA}"/>
    <cellStyle name="Nota 15 4 4" xfId="4175" xr:uid="{58C5FC34-382B-4F76-ABE5-E92AF845BDD4}"/>
    <cellStyle name="Nota 15 4 4 2" xfId="12452" xr:uid="{7B2E8046-46E0-4C95-B86E-CBABEB8BC156}"/>
    <cellStyle name="Nota 15 4 4 2 2" xfId="28937" xr:uid="{33031D67-D450-4DF6-9331-8B8C7A65E5E1}"/>
    <cellStyle name="Nota 15 4 4 3" xfId="20900" xr:uid="{F3C7E617-99CA-4755-BD36-A5AE92912791}"/>
    <cellStyle name="Nota 15 4 5" xfId="10403" xr:uid="{40CC04A0-D19A-41E8-BFB5-2B0EA684D519}"/>
    <cellStyle name="Nota 15 4 5 2" xfId="26922" xr:uid="{88BF227E-AD1D-4F3D-8190-EAB4D7C9F97F}"/>
    <cellStyle name="Nota 15 4 6" xfId="18884" xr:uid="{DFAC5FD6-A91E-4D90-BAED-596C132C77DE}"/>
    <cellStyle name="Nota 15 5" xfId="4674" xr:uid="{75C6CCA3-994A-406B-B846-0A333F52F313}"/>
    <cellStyle name="Nota 15 5 2" xfId="12951" xr:uid="{E7D3DE79-F2F2-43F0-9AF3-39C04907E33C}"/>
    <cellStyle name="Nota 15 5 2 2" xfId="29433" xr:uid="{31675356-36B3-4BDF-971D-212967EF628C}"/>
    <cellStyle name="Nota 15 5 3" xfId="21396" xr:uid="{95D674F5-3F97-4C7B-9267-DDD4DCDF6201}"/>
    <cellStyle name="Nota 15 6" xfId="6702" xr:uid="{5D63E886-41EC-425E-83A6-3E890EE93685}"/>
    <cellStyle name="Nota 15 6 2" xfId="14979" xr:uid="{25C43C7F-600B-4456-BCAB-D920CBDC26A0}"/>
    <cellStyle name="Nota 15 6 2 2" xfId="31434" xr:uid="{B6106585-0709-4DFC-9ECD-95F5A3499B67}"/>
    <cellStyle name="Nota 15 6 3" xfId="23397" xr:uid="{7E11C2BB-15D1-4CA8-BCF0-3BA504830460}"/>
    <cellStyle name="Nota 15 7" xfId="2627" xr:uid="{5B8D3980-482F-485F-A0D0-20DDD39EFD9C}"/>
    <cellStyle name="Nota 15 7 2" xfId="10904" xr:uid="{98B5B6FC-7A7D-4061-B2F3-847835B58B2C}"/>
    <cellStyle name="Nota 15 7 2 2" xfId="27418" xr:uid="{708F07F5-821E-41F7-A223-3418CD2F0BDF}"/>
    <cellStyle name="Nota 15 7 3" xfId="19381" xr:uid="{0BCB11D1-3EFE-47AD-A6EB-787A4226898D}"/>
    <cellStyle name="Nota 15 8" xfId="8857" xr:uid="{D1B80D58-DEDD-445C-9BDA-702912DA7066}"/>
    <cellStyle name="Nota 15 8 2" xfId="25403" xr:uid="{E47F6B26-A6C5-4AE6-BE65-5D1DB2FD8A76}"/>
    <cellStyle name="Nota 15 9" xfId="17354" xr:uid="{9DD06A6E-C646-4C16-BC0A-DBE1BE609A91}"/>
    <cellStyle name="Nota 16" xfId="548" xr:uid="{652C1D93-31D5-4054-9BCC-DF3B07C8138F}"/>
    <cellStyle name="Nota 16 2" xfId="1587" xr:uid="{163D573E-9557-4DBE-BBAC-04A96C645245}"/>
    <cellStyle name="Nota 16 2 2" xfId="5676" xr:uid="{986498E9-FA65-439B-A224-AC95881D3027}"/>
    <cellStyle name="Nota 16 2 2 2" xfId="13953" xr:uid="{25E887EA-13A4-455A-8AE6-3D658B4653E7}"/>
    <cellStyle name="Nota 16 2 2 2 2" xfId="30430" xr:uid="{2C6E8E1C-6C83-4893-AA7B-98459469814B}"/>
    <cellStyle name="Nota 16 2 2 3" xfId="22393" xr:uid="{881C2A7C-F931-4349-B925-327D5CA0199E}"/>
    <cellStyle name="Nota 16 2 3" xfId="7698" xr:uid="{560E43AE-9FBB-4BAA-B10F-9DA397E41345}"/>
    <cellStyle name="Nota 16 2 3 2" xfId="15975" xr:uid="{FCBCEB47-A61F-4395-8339-5E3E41040212}"/>
    <cellStyle name="Nota 16 2 3 2 2" xfId="32430" xr:uid="{2A1DA5C8-1206-40E9-BBF9-35D33FC3DE4A}"/>
    <cellStyle name="Nota 16 2 3 3" xfId="24393" xr:uid="{25A773E0-3FFC-41B7-B8DC-A3C3A3B250A7}"/>
    <cellStyle name="Nota 16 2 4" xfId="3642" xr:uid="{4ABD7F80-B6B6-4FC0-8A24-C9EC78157329}"/>
    <cellStyle name="Nota 16 2 4 2" xfId="11919" xr:uid="{342563BF-18B1-47B1-9872-D3CAA9421AD1}"/>
    <cellStyle name="Nota 16 2 4 2 2" xfId="28426" xr:uid="{C3B92D55-8F52-4C40-BC26-D57559963B0C}"/>
    <cellStyle name="Nota 16 2 4 3" xfId="20389" xr:uid="{73C80C26-2C77-45CC-9093-C3B77C80EEEA}"/>
    <cellStyle name="Nota 16 2 5" xfId="9870" xr:uid="{A85C90E5-0586-45F2-9A04-11AB926E9F6F}"/>
    <cellStyle name="Nota 16 2 5 2" xfId="26411" xr:uid="{0B95B580-7FDC-4B2C-86E5-558037CF6D8F}"/>
    <cellStyle name="Nota 16 2 6" xfId="18373" xr:uid="{8ABA1FAD-DA01-4CFD-A6CB-04F189940501}"/>
    <cellStyle name="Nota 16 3" xfId="1076" xr:uid="{664EBA93-E0B2-4884-8BBB-A70DA7B0DFA5}"/>
    <cellStyle name="Nota 16 3 2" xfId="5177" xr:uid="{C5032B18-15F0-4915-94F6-F96A0EB69ECB}"/>
    <cellStyle name="Nota 16 3 2 2" xfId="13454" xr:uid="{18F84829-1E8E-42DA-B42A-75FB6D992BB5}"/>
    <cellStyle name="Nota 16 3 2 2 2" xfId="29934" xr:uid="{C43EFE45-3E9A-4CDA-9E69-413F683EFD91}"/>
    <cellStyle name="Nota 16 3 2 3" xfId="21897" xr:uid="{3342F3CC-800F-4A13-8296-FD83B72412B7}"/>
    <cellStyle name="Nota 16 3 3" xfId="7202" xr:uid="{3A71D449-A7FD-43BF-BCBE-4DAA83864F22}"/>
    <cellStyle name="Nota 16 3 3 2" xfId="15479" xr:uid="{2DB4CF44-7A51-4CD3-B60F-B8C594FA490B}"/>
    <cellStyle name="Nota 16 3 3 2 2" xfId="31934" xr:uid="{A1E80A1A-6FC1-48C7-A6B4-E1BFE1AB5804}"/>
    <cellStyle name="Nota 16 3 3 3" xfId="23897" xr:uid="{B673C901-BE47-4DD8-98C9-A22C19C4547E}"/>
    <cellStyle name="Nota 16 3 4" xfId="3135" xr:uid="{8924DB75-ACDB-4EBE-9742-98CC02AC4755}"/>
    <cellStyle name="Nota 16 3 4 2" xfId="11412" xr:uid="{098A73B1-B342-45C0-869F-56224FEA118D}"/>
    <cellStyle name="Nota 16 3 4 2 2" xfId="27922" xr:uid="{41AEDB3A-1743-4E9B-A29D-9FFF8AD3DB6C}"/>
    <cellStyle name="Nota 16 3 4 3" xfId="19885" xr:uid="{4EAF71C0-C1C4-4839-B945-BC91D03F0D4F}"/>
    <cellStyle name="Nota 16 3 5" xfId="9363" xr:uid="{B9D7C33A-5C99-41B2-BE9C-EF3F7369E2C7}"/>
    <cellStyle name="Nota 16 3 5 2" xfId="25907" xr:uid="{59AEF8A2-1D59-4032-ADE8-927681F204E4}"/>
    <cellStyle name="Nota 16 3 6" xfId="17866" xr:uid="{28D73EA3-2B45-40E7-8FF4-89525060675C}"/>
    <cellStyle name="Nota 16 4" xfId="2124" xr:uid="{752539B1-A4B5-410F-8B44-41C901D3E3C4}"/>
    <cellStyle name="Nota 16 4 2" xfId="6210" xr:uid="{1D8FF0EE-1BF7-425C-BD37-F3C34C89DDC2}"/>
    <cellStyle name="Nota 16 4 2 2" xfId="14487" xr:uid="{255BBA0F-8CCB-493A-8CCA-44463A4E1C4B}"/>
    <cellStyle name="Nota 16 4 2 2 2" xfId="30942" xr:uid="{8554CEA6-EDF7-4D41-8412-029628F9FB11}"/>
    <cellStyle name="Nota 16 4 2 3" xfId="22905" xr:uid="{B3884F6F-9405-4C3A-889D-3D068CBBF132}"/>
    <cellStyle name="Nota 16 4 3" xfId="8210" xr:uid="{614646AB-BECB-4DB7-954B-7F028432779D}"/>
    <cellStyle name="Nota 16 4 3 2" xfId="16487" xr:uid="{0C4DFC0A-95FB-4C94-A366-52CAF3FFB123}"/>
    <cellStyle name="Nota 16 4 3 2 2" xfId="32942" xr:uid="{776DA8ED-C195-4831-80BF-D85724F13287}"/>
    <cellStyle name="Nota 16 4 3 3" xfId="24905" xr:uid="{D31BDCE8-E7BC-46FE-8D9E-F69475545FD6}"/>
    <cellStyle name="Nota 16 4 4" xfId="4177" xr:uid="{3318A677-3013-4219-A290-0BA34F0BC054}"/>
    <cellStyle name="Nota 16 4 4 2" xfId="12454" xr:uid="{12029C93-9F68-4EBA-A5DD-FD82A2CF43C8}"/>
    <cellStyle name="Nota 16 4 4 2 2" xfId="28939" xr:uid="{B69C6B86-1570-4F1C-A7FF-2B223AD66919}"/>
    <cellStyle name="Nota 16 4 4 3" xfId="20902" xr:uid="{85D05361-36E3-4669-85C9-352477E859CE}"/>
    <cellStyle name="Nota 16 4 5" xfId="10405" xr:uid="{E91E8C42-08F8-4BCB-8B0B-4CCA8300E1E7}"/>
    <cellStyle name="Nota 16 4 5 2" xfId="26924" xr:uid="{69D47426-7835-4D1B-857D-F6C829994127}"/>
    <cellStyle name="Nota 16 4 6" xfId="18886" xr:uid="{E8968C3F-17BA-4729-AA18-5120507D76B1}"/>
    <cellStyle name="Nota 16 5" xfId="4676" xr:uid="{86EAFF0A-45B6-4A5D-888C-36359808FD46}"/>
    <cellStyle name="Nota 16 5 2" xfId="12953" xr:uid="{DF4D713A-6926-40CE-AEB8-0CE104784B77}"/>
    <cellStyle name="Nota 16 5 2 2" xfId="29435" xr:uid="{0332F77A-E01E-471E-A018-4475AD1830DC}"/>
    <cellStyle name="Nota 16 5 3" xfId="21398" xr:uid="{7E9E6BAB-4EF3-4638-94AC-877762A2E0D9}"/>
    <cellStyle name="Nota 16 6" xfId="6704" xr:uid="{E6E5F493-E14B-4A86-84D3-E11144793956}"/>
    <cellStyle name="Nota 16 6 2" xfId="14981" xr:uid="{E9EE7B82-61D4-4692-AD60-7B282A8C4780}"/>
    <cellStyle name="Nota 16 6 2 2" xfId="31436" xr:uid="{20FEC287-AFCF-4DD5-AC28-A24562F80D3F}"/>
    <cellStyle name="Nota 16 6 3" xfId="23399" xr:uid="{7111317B-52D3-45ED-9153-EA6D5AE28CCB}"/>
    <cellStyle name="Nota 16 7" xfId="2629" xr:uid="{721D6BEB-9D34-4570-87CE-AF759B2B1DDA}"/>
    <cellStyle name="Nota 16 7 2" xfId="10906" xr:uid="{6BF1CC44-94C1-41E0-A8F3-719D753E5684}"/>
    <cellStyle name="Nota 16 7 2 2" xfId="27420" xr:uid="{85AAE984-6F9B-420C-B3DF-DC1031B29FC0}"/>
    <cellStyle name="Nota 16 7 3" xfId="19383" xr:uid="{126642A9-2521-4B67-8783-0B3ED0D72460}"/>
    <cellStyle name="Nota 16 8" xfId="8859" xr:uid="{BE29932F-2204-4684-ABD3-3833B4DA9764}"/>
    <cellStyle name="Nota 16 8 2" xfId="25405" xr:uid="{D2265BB4-7A42-4552-B4E9-E3DBAC205E04}"/>
    <cellStyle name="Nota 16 9" xfId="17356" xr:uid="{06CCD378-7C70-40A3-B51F-45CDFA550815}"/>
    <cellStyle name="Nota 17" xfId="550" xr:uid="{D0BEC7CA-C4A8-4E8B-931C-F1E5FA745B36}"/>
    <cellStyle name="Nota 17 2" xfId="1589" xr:uid="{CAFF9B41-83E6-47A9-9F6A-B84FD9B4E557}"/>
    <cellStyle name="Nota 17 2 2" xfId="5678" xr:uid="{502A0518-6E6F-441A-9884-A343D1EFA13D}"/>
    <cellStyle name="Nota 17 2 2 2" xfId="13955" xr:uid="{D572B18F-E43B-4BDD-9963-49F530A4A473}"/>
    <cellStyle name="Nota 17 2 2 2 2" xfId="30432" xr:uid="{80A941A7-65ED-4AC6-AE1F-9F98B2DF1D99}"/>
    <cellStyle name="Nota 17 2 2 3" xfId="22395" xr:uid="{CBDA24AB-6D64-4134-8C70-C29088A4486C}"/>
    <cellStyle name="Nota 17 2 3" xfId="7700" xr:uid="{94BE551C-E167-4BE4-A534-FBFE21891B9B}"/>
    <cellStyle name="Nota 17 2 3 2" xfId="15977" xr:uid="{9846A71E-63F5-41A9-A79F-2486ABA59B0E}"/>
    <cellStyle name="Nota 17 2 3 2 2" xfId="32432" xr:uid="{25310BC0-2B75-4D0A-AD14-AA1CB4B02D14}"/>
    <cellStyle name="Nota 17 2 3 3" xfId="24395" xr:uid="{CD1C688C-0920-4FE8-B30D-9073F03F244D}"/>
    <cellStyle name="Nota 17 2 4" xfId="3644" xr:uid="{835D02A6-A73A-496F-BBFA-F90C684D2B08}"/>
    <cellStyle name="Nota 17 2 4 2" xfId="11921" xr:uid="{D582F58A-14A9-497F-990F-FFBB48666378}"/>
    <cellStyle name="Nota 17 2 4 2 2" xfId="28428" xr:uid="{8F60D9EB-ADCB-4590-8496-A1965BA57F21}"/>
    <cellStyle name="Nota 17 2 4 3" xfId="20391" xr:uid="{17D4D4FC-795B-40B0-8CEB-804C1C6D955C}"/>
    <cellStyle name="Nota 17 2 5" xfId="9872" xr:uid="{0D480EF7-7DEE-4A5D-8B4B-67AD345CDCA5}"/>
    <cellStyle name="Nota 17 2 5 2" xfId="26413" xr:uid="{FE3C1BA8-131A-416D-B730-F155DA12E38C}"/>
    <cellStyle name="Nota 17 2 6" xfId="18375" xr:uid="{EBF5A71D-0022-40E7-A435-C53AF40150EC}"/>
    <cellStyle name="Nota 17 3" xfId="1078" xr:uid="{EC5E73ED-128C-465F-A987-F34527CE7616}"/>
    <cellStyle name="Nota 17 3 2" xfId="5179" xr:uid="{357FF9C4-3B8B-4076-B178-23D075E225F3}"/>
    <cellStyle name="Nota 17 3 2 2" xfId="13456" xr:uid="{1ACA5AF0-D5AE-4204-9B9E-596DEEA27BB4}"/>
    <cellStyle name="Nota 17 3 2 2 2" xfId="29936" xr:uid="{446906C7-FCFF-4047-9535-EC0F4D9F68DE}"/>
    <cellStyle name="Nota 17 3 2 3" xfId="21899" xr:uid="{133196F0-FD52-4F8C-8620-6D1F9A3B8C10}"/>
    <cellStyle name="Nota 17 3 3" xfId="7204" xr:uid="{381B749E-58A6-4D2B-8C3D-13BD2A3F441B}"/>
    <cellStyle name="Nota 17 3 3 2" xfId="15481" xr:uid="{569CF1BE-C26D-42F1-8A95-F718609748D0}"/>
    <cellStyle name="Nota 17 3 3 2 2" xfId="31936" xr:uid="{5C01C9BA-957C-4FC4-84FA-3D150220D7BC}"/>
    <cellStyle name="Nota 17 3 3 3" xfId="23899" xr:uid="{3F744D96-DED2-4DB5-910E-410C81835B00}"/>
    <cellStyle name="Nota 17 3 4" xfId="3137" xr:uid="{1031A5F0-C151-4B5D-AC07-9D379433B372}"/>
    <cellStyle name="Nota 17 3 4 2" xfId="11414" xr:uid="{2861FCB1-A0EF-4A25-8D56-AFC2DCF6CAC8}"/>
    <cellStyle name="Nota 17 3 4 2 2" xfId="27924" xr:uid="{33110546-77B6-4C3D-843A-6AF84F063944}"/>
    <cellStyle name="Nota 17 3 4 3" xfId="19887" xr:uid="{68304D13-6D83-4761-8E60-0E763467D9B6}"/>
    <cellStyle name="Nota 17 3 5" xfId="9365" xr:uid="{F5751157-9A8F-4874-B780-22B6DAE8E8BD}"/>
    <cellStyle name="Nota 17 3 5 2" xfId="25909" xr:uid="{FB45F760-8AE4-4108-ABF4-FA33F282748F}"/>
    <cellStyle name="Nota 17 3 6" xfId="17868" xr:uid="{4415A3B1-F6E5-49E1-9FE9-635EA0181487}"/>
    <cellStyle name="Nota 17 4" xfId="2126" xr:uid="{1F484F47-666A-40C0-9068-B103D5D1A473}"/>
    <cellStyle name="Nota 17 4 2" xfId="6212" xr:uid="{B4103D79-556D-4F8D-8509-B5FEA078FAEB}"/>
    <cellStyle name="Nota 17 4 2 2" xfId="14489" xr:uid="{219FE1EB-8C55-43F3-BD9C-D4A38E8C93CD}"/>
    <cellStyle name="Nota 17 4 2 2 2" xfId="30944" xr:uid="{BB8E0E27-9879-4E11-9902-24D5B527F0BE}"/>
    <cellStyle name="Nota 17 4 2 3" xfId="22907" xr:uid="{A01A0DC9-E669-41DA-97CC-F3E26C608A94}"/>
    <cellStyle name="Nota 17 4 3" xfId="8212" xr:uid="{46CBA369-C167-4ECC-AB88-46D36A967907}"/>
    <cellStyle name="Nota 17 4 3 2" xfId="16489" xr:uid="{957B5F76-2E7C-4983-8CD6-75B1301AC973}"/>
    <cellStyle name="Nota 17 4 3 2 2" xfId="32944" xr:uid="{3591856B-E9C6-4A0F-ACDE-7079FE40C1EA}"/>
    <cellStyle name="Nota 17 4 3 3" xfId="24907" xr:uid="{2A9DEDE8-9468-4569-83CA-FEB721FBA831}"/>
    <cellStyle name="Nota 17 4 4" xfId="4179" xr:uid="{547C12E9-F166-408B-9197-40D51821856A}"/>
    <cellStyle name="Nota 17 4 4 2" xfId="12456" xr:uid="{73594F39-9CDD-4327-A148-12FC3AF33AEE}"/>
    <cellStyle name="Nota 17 4 4 2 2" xfId="28941" xr:uid="{0426283F-D9FF-49A1-97E7-973105066AF9}"/>
    <cellStyle name="Nota 17 4 4 3" xfId="20904" xr:uid="{0DF8873B-D376-4A8F-8FA2-8DF3E9636619}"/>
    <cellStyle name="Nota 17 4 5" xfId="10407" xr:uid="{5BD5F14C-62B1-4F18-84B3-01717FF4C5A4}"/>
    <cellStyle name="Nota 17 4 5 2" xfId="26926" xr:uid="{E3952772-F985-45CF-9126-48D08021E6E1}"/>
    <cellStyle name="Nota 17 4 6" xfId="18888" xr:uid="{334FAA04-735E-4016-BBD1-B376EF9269F8}"/>
    <cellStyle name="Nota 17 5" xfId="4678" xr:uid="{C2644351-1BDD-4906-80E7-511A8FFC5756}"/>
    <cellStyle name="Nota 17 5 2" xfId="12955" xr:uid="{34D4822A-69B2-477E-905B-5908F89F288F}"/>
    <cellStyle name="Nota 17 5 2 2" xfId="29437" xr:uid="{8DD4D7B5-E56E-4D16-9075-F785A8C29A5C}"/>
    <cellStyle name="Nota 17 5 3" xfId="21400" xr:uid="{1A232F72-82B4-49F5-940A-0CB63FFE7623}"/>
    <cellStyle name="Nota 17 6" xfId="6706" xr:uid="{B112419D-E32E-4248-ADDF-EBD59B7224A7}"/>
    <cellStyle name="Nota 17 6 2" xfId="14983" xr:uid="{085A16B3-2FCD-4E4A-8A6E-B8B97CFD3326}"/>
    <cellStyle name="Nota 17 6 2 2" xfId="31438" xr:uid="{E098257D-48E0-4D1D-BA7D-28E8758109B4}"/>
    <cellStyle name="Nota 17 6 3" xfId="23401" xr:uid="{CCB16B27-D20F-4A56-A8BC-A47C38505448}"/>
    <cellStyle name="Nota 17 7" xfId="2631" xr:uid="{D2D555D3-B406-4F64-B5C9-D2FFCD753970}"/>
    <cellStyle name="Nota 17 7 2" xfId="10908" xr:uid="{2C8C211E-E39F-46E4-912A-999C18E25FD8}"/>
    <cellStyle name="Nota 17 7 2 2" xfId="27422" xr:uid="{BE61327B-D4C2-46F0-AF99-13951263146E}"/>
    <cellStyle name="Nota 17 7 3" xfId="19385" xr:uid="{D1FF5F86-94CD-41DB-88CC-38EBC96EBEB8}"/>
    <cellStyle name="Nota 17 8" xfId="8861" xr:uid="{A656AD3B-1D50-430A-9E6C-C1FBC7F0E909}"/>
    <cellStyle name="Nota 17 8 2" xfId="25407" xr:uid="{ACCC60F7-32F6-4C13-ADA9-90ED9E578C82}"/>
    <cellStyle name="Nota 17 9" xfId="17358" xr:uid="{89F18D2B-BF5F-4814-AC9A-A8AC80B52680}"/>
    <cellStyle name="Nota 18" xfId="552" xr:uid="{F2244D25-49BA-42A9-B738-F0526C66A62C}"/>
    <cellStyle name="Nota 18 2" xfId="1591" xr:uid="{80A6D435-3772-4BF0-B17E-6020C89D7C40}"/>
    <cellStyle name="Nota 18 2 2" xfId="5680" xr:uid="{13436E94-F364-47F1-85D3-45550021274D}"/>
    <cellStyle name="Nota 18 2 2 2" xfId="13957" xr:uid="{6EF08880-FD0B-4FC7-8773-6D7C4BE40672}"/>
    <cellStyle name="Nota 18 2 2 2 2" xfId="30434" xr:uid="{E70A7AEF-2A69-4882-B4C6-16E0E687F63B}"/>
    <cellStyle name="Nota 18 2 2 3" xfId="22397" xr:uid="{1782140A-7102-4C9D-8629-743BDBC18397}"/>
    <cellStyle name="Nota 18 2 3" xfId="7702" xr:uid="{D9AB032B-7299-408C-9F61-176D4138579B}"/>
    <cellStyle name="Nota 18 2 3 2" xfId="15979" xr:uid="{C13ADDF6-BB5B-4964-971E-4761DEA0F857}"/>
    <cellStyle name="Nota 18 2 3 2 2" xfId="32434" xr:uid="{1A981A9B-BAF7-4BDD-B2E3-8594C0B98231}"/>
    <cellStyle name="Nota 18 2 3 3" xfId="24397" xr:uid="{091E5FCC-834B-47B7-B89E-0DC04EC98BF8}"/>
    <cellStyle name="Nota 18 2 4" xfId="3646" xr:uid="{28CA8D48-23C1-4717-8177-44CA44FFE66F}"/>
    <cellStyle name="Nota 18 2 4 2" xfId="11923" xr:uid="{699069DB-52C2-4C43-8F08-F73ADAB78CB9}"/>
    <cellStyle name="Nota 18 2 4 2 2" xfId="28430" xr:uid="{5375A6B4-F2BD-453F-B255-AB9E516871C2}"/>
    <cellStyle name="Nota 18 2 4 3" xfId="20393" xr:uid="{3EDD5017-71CC-4E78-87CB-DF5AD2FF81EA}"/>
    <cellStyle name="Nota 18 2 5" xfId="9874" xr:uid="{D973D1FC-A589-47EA-886B-8991974FCDE0}"/>
    <cellStyle name="Nota 18 2 5 2" xfId="26415" xr:uid="{CDDCE09D-4361-44A7-AE68-E746FA893917}"/>
    <cellStyle name="Nota 18 2 6" xfId="18377" xr:uid="{EC68FCDC-AF6B-4284-8D32-C5F84E22A630}"/>
    <cellStyle name="Nota 18 3" xfId="1080" xr:uid="{2542D3D4-6154-42E4-8B2D-06DAA15CE494}"/>
    <cellStyle name="Nota 18 3 2" xfId="5181" xr:uid="{FAF34E84-9AC8-4350-A6F1-DC79214CA89A}"/>
    <cellStyle name="Nota 18 3 2 2" xfId="13458" xr:uid="{2ABA7004-CDF3-4EDE-85C9-8F7E1C05595A}"/>
    <cellStyle name="Nota 18 3 2 2 2" xfId="29938" xr:uid="{8025BFC9-BCDF-47F7-8344-AC6478BF3EB1}"/>
    <cellStyle name="Nota 18 3 2 3" xfId="21901" xr:uid="{CC7B883D-D004-4CC2-B825-C2B3634B0831}"/>
    <cellStyle name="Nota 18 3 3" xfId="7206" xr:uid="{8A3B9C77-81F0-46EA-BF96-0A6B07525437}"/>
    <cellStyle name="Nota 18 3 3 2" xfId="15483" xr:uid="{CDDBC38D-7A37-4847-8F35-4D0E321F1C31}"/>
    <cellStyle name="Nota 18 3 3 2 2" xfId="31938" xr:uid="{A256BDA9-BAF3-4E02-9162-AE8A3EE6F2AF}"/>
    <cellStyle name="Nota 18 3 3 3" xfId="23901" xr:uid="{FB951DD4-969B-4560-B700-53CE076B7EED}"/>
    <cellStyle name="Nota 18 3 4" xfId="3139" xr:uid="{C8EFC169-9B28-452D-892E-7673B3FF1D94}"/>
    <cellStyle name="Nota 18 3 4 2" xfId="11416" xr:uid="{E5537C01-0993-4505-B5A6-446640D0C191}"/>
    <cellStyle name="Nota 18 3 4 2 2" xfId="27926" xr:uid="{F3F701CD-5199-44BA-AD4C-1C72D7385D11}"/>
    <cellStyle name="Nota 18 3 4 3" xfId="19889" xr:uid="{BB5DCF43-0F52-48FF-B45A-20F2FF57FE70}"/>
    <cellStyle name="Nota 18 3 5" xfId="9367" xr:uid="{016ACA03-8867-4BFD-BC6C-3CCC143CDC1E}"/>
    <cellStyle name="Nota 18 3 5 2" xfId="25911" xr:uid="{4F5A92CD-A72C-465F-9F82-B36C89A7F278}"/>
    <cellStyle name="Nota 18 3 6" xfId="17870" xr:uid="{CCBBD802-1461-4834-87B3-05C8057AB3B4}"/>
    <cellStyle name="Nota 18 4" xfId="2128" xr:uid="{88787162-DDAB-4831-B102-2B3CC37A60BA}"/>
    <cellStyle name="Nota 18 4 2" xfId="6214" xr:uid="{C8B25053-D834-4E23-80A3-CE10939F5F37}"/>
    <cellStyle name="Nota 18 4 2 2" xfId="14491" xr:uid="{ED48C9C6-D19F-4DBB-B5FB-4051950CAE0D}"/>
    <cellStyle name="Nota 18 4 2 2 2" xfId="30946" xr:uid="{A8D47E2A-63E6-4FDB-BA46-6F0BD0C6080E}"/>
    <cellStyle name="Nota 18 4 2 3" xfId="22909" xr:uid="{421C0815-84A1-4D35-A4D1-8CC631A93BC1}"/>
    <cellStyle name="Nota 18 4 3" xfId="8214" xr:uid="{5A65D32F-0715-4459-B07C-5A1E1E38557A}"/>
    <cellStyle name="Nota 18 4 3 2" xfId="16491" xr:uid="{7BF74C46-62A9-4106-886B-8C2CF7E7C297}"/>
    <cellStyle name="Nota 18 4 3 2 2" xfId="32946" xr:uid="{EF5BF5AD-5843-4455-AAF3-BB74E7C37338}"/>
    <cellStyle name="Nota 18 4 3 3" xfId="24909" xr:uid="{F5127B7A-7320-4DCE-808D-507ACAA8B7D5}"/>
    <cellStyle name="Nota 18 4 4" xfId="4181" xr:uid="{6A42D5C7-6FF8-4180-9C60-EDD449001402}"/>
    <cellStyle name="Nota 18 4 4 2" xfId="12458" xr:uid="{946B39A3-B77D-4C57-9E35-84BB34EEB40E}"/>
    <cellStyle name="Nota 18 4 4 2 2" xfId="28943" xr:uid="{EE4805B2-89EF-478E-8E57-64D64DAE6F8E}"/>
    <cellStyle name="Nota 18 4 4 3" xfId="20906" xr:uid="{34ACA993-3487-4069-B7BE-FD1B8F24350E}"/>
    <cellStyle name="Nota 18 4 5" xfId="10409" xr:uid="{7840FFA7-56D1-4D6D-B7EA-F868925D9308}"/>
    <cellStyle name="Nota 18 4 5 2" xfId="26928" xr:uid="{984538E2-82E6-45DB-B8E0-2D25228B7A3B}"/>
    <cellStyle name="Nota 18 4 6" xfId="18890" xr:uid="{DE75BAC0-B916-442C-ABD8-BDDAA0F60E98}"/>
    <cellStyle name="Nota 18 5" xfId="4680" xr:uid="{1361D181-8A8B-4A31-A633-EDD0B3689EEB}"/>
    <cellStyle name="Nota 18 5 2" xfId="12957" xr:uid="{21553896-5831-47B7-ADAB-1D22FA84A76B}"/>
    <cellStyle name="Nota 18 5 2 2" xfId="29439" xr:uid="{C130E6D1-4C14-427F-B9CF-8136EDBFD182}"/>
    <cellStyle name="Nota 18 5 3" xfId="21402" xr:uid="{A1855454-D724-458D-ACBC-47616BE96D8F}"/>
    <cellStyle name="Nota 18 6" xfId="6708" xr:uid="{75A38E24-84F6-4B37-9808-4B87C757F9AA}"/>
    <cellStyle name="Nota 18 6 2" xfId="14985" xr:uid="{2F9CE3AF-C0B8-4850-AEE2-B89FA92FE2B2}"/>
    <cellStyle name="Nota 18 6 2 2" xfId="31440" xr:uid="{FC820FF7-236E-4D7A-A41D-EF9E8E346D45}"/>
    <cellStyle name="Nota 18 6 3" xfId="23403" xr:uid="{301F272A-E5EA-4D7F-9827-140E06D56DC1}"/>
    <cellStyle name="Nota 18 7" xfId="2633" xr:uid="{4F01CC22-9746-40FF-8D6E-D0D145CB64B1}"/>
    <cellStyle name="Nota 18 7 2" xfId="10910" xr:uid="{90EB971B-11A5-43EA-8AC9-699224566AE8}"/>
    <cellStyle name="Nota 18 7 2 2" xfId="27424" xr:uid="{1FA44F10-40ED-469D-86BD-AF0C03B999F3}"/>
    <cellStyle name="Nota 18 7 3" xfId="19387" xr:uid="{3D23B4E6-0F07-4868-BE81-B932A03AAA18}"/>
    <cellStyle name="Nota 18 8" xfId="8863" xr:uid="{C59F85E0-79B2-42B8-B5A4-8B9AA1174876}"/>
    <cellStyle name="Nota 18 8 2" xfId="25409" xr:uid="{8AE53A7C-31A6-49A0-9041-FF32CD23489B}"/>
    <cellStyle name="Nota 18 9" xfId="17360" xr:uid="{7D9741D4-DAD3-4783-9511-58A28D0DC6A4}"/>
    <cellStyle name="Nota 19" xfId="554" xr:uid="{A79F12D4-6300-47BC-B50D-84964A372E60}"/>
    <cellStyle name="Nota 19 2" xfId="1593" xr:uid="{421DFE62-7279-48A0-979A-AD8F809CD473}"/>
    <cellStyle name="Nota 19 2 2" xfId="5682" xr:uid="{91E3B542-EC52-4EB5-8947-E8A5A1EE36D3}"/>
    <cellStyle name="Nota 19 2 2 2" xfId="13959" xr:uid="{341F2729-79DC-404E-96CC-84782E7D87FB}"/>
    <cellStyle name="Nota 19 2 2 2 2" xfId="30435" xr:uid="{127AFB1E-53C3-4049-AFA8-D7BC9B552DE8}"/>
    <cellStyle name="Nota 19 2 2 3" xfId="22398" xr:uid="{F80AE8A8-1292-4E34-B997-AD2669E8CBC4}"/>
    <cellStyle name="Nota 19 2 3" xfId="7703" xr:uid="{E5409CDC-02B4-48B9-80B7-C68A7D4A51D0}"/>
    <cellStyle name="Nota 19 2 3 2" xfId="15980" xr:uid="{34F3AB33-1CC3-45E8-85FF-BA2707E5B5C0}"/>
    <cellStyle name="Nota 19 2 3 2 2" xfId="32435" xr:uid="{37DADC58-6398-4AB4-82D3-DD436688736A}"/>
    <cellStyle name="Nota 19 2 3 3" xfId="24398" xr:uid="{FF5176E5-66E2-434F-BCB6-84BDD5868D09}"/>
    <cellStyle name="Nota 19 2 4" xfId="3648" xr:uid="{EFD220AC-09A3-4BC0-9D42-1E6260703B1C}"/>
    <cellStyle name="Nota 19 2 4 2" xfId="11925" xr:uid="{F37FCD2B-0A05-4225-A220-B95B041FDFB8}"/>
    <cellStyle name="Nota 19 2 4 2 2" xfId="28431" xr:uid="{52486F26-9B41-4E91-9BE7-E88C7A97F110}"/>
    <cellStyle name="Nota 19 2 4 3" xfId="20394" xr:uid="{C21D93CF-D444-4D93-8FDA-F8634BFBB794}"/>
    <cellStyle name="Nota 19 2 5" xfId="9876" xr:uid="{5DF1F60E-AB1D-43B7-9B4C-EC89D7DE0599}"/>
    <cellStyle name="Nota 19 2 5 2" xfId="26416" xr:uid="{2AD094DF-82DB-4904-946F-C7790DF1BF3E}"/>
    <cellStyle name="Nota 19 2 6" xfId="18378" xr:uid="{DF331866-B6E9-4ECD-B5A0-0A72A95DCE9B}"/>
    <cellStyle name="Nota 19 3" xfId="1081" xr:uid="{CCE56B1D-B4AA-4692-B2C5-FF6EC70DEEBB}"/>
    <cellStyle name="Nota 19 3 2" xfId="5182" xr:uid="{B3833B51-16B0-4AFB-9CBE-DA897A592134}"/>
    <cellStyle name="Nota 19 3 2 2" xfId="13459" xr:uid="{6CCEBBA7-C33F-4FB6-B1B3-E0BC3A22206D}"/>
    <cellStyle name="Nota 19 3 2 2 2" xfId="29939" xr:uid="{B9369773-4534-4A8F-9568-D52E366193E3}"/>
    <cellStyle name="Nota 19 3 2 3" xfId="21902" xr:uid="{A5DC37B2-EF32-4940-864E-14D0A7997A72}"/>
    <cellStyle name="Nota 19 3 3" xfId="7207" xr:uid="{0048809B-EB69-4A73-B1C7-DC6421316C2F}"/>
    <cellStyle name="Nota 19 3 3 2" xfId="15484" xr:uid="{B59B883B-391F-4898-8A72-86482AC14C9E}"/>
    <cellStyle name="Nota 19 3 3 2 2" xfId="31939" xr:uid="{44A09F28-10B6-4429-A86D-961C10F79F23}"/>
    <cellStyle name="Nota 19 3 3 3" xfId="23902" xr:uid="{360635F2-CAFB-4523-A98B-7A8145452327}"/>
    <cellStyle name="Nota 19 3 4" xfId="3140" xr:uid="{B8E7CC1F-BAEF-4CA0-B3BF-802B2207BC31}"/>
    <cellStyle name="Nota 19 3 4 2" xfId="11417" xr:uid="{04D1E3B4-B79E-45F0-9542-10B3A5AC049C}"/>
    <cellStyle name="Nota 19 3 4 2 2" xfId="27927" xr:uid="{DCD17BE7-1231-4827-B380-16613FDF23D6}"/>
    <cellStyle name="Nota 19 3 4 3" xfId="19890" xr:uid="{6FD55200-34E6-4D9E-9C0D-3C437B13F36D}"/>
    <cellStyle name="Nota 19 3 5" xfId="9368" xr:uid="{94754264-DEA4-433A-B166-D607EB70ADFE}"/>
    <cellStyle name="Nota 19 3 5 2" xfId="25912" xr:uid="{FA3C55B0-BA2F-4151-9382-CF18B1B6D215}"/>
    <cellStyle name="Nota 19 3 6" xfId="17871" xr:uid="{DFBB085C-4810-4FEA-AE83-498B70DC3594}"/>
    <cellStyle name="Nota 19 4" xfId="2129" xr:uid="{19B4A295-009C-410F-8557-DF85EB692C34}"/>
    <cellStyle name="Nota 19 4 2" xfId="6215" xr:uid="{E3E03373-C582-4193-9222-9078F7F9F970}"/>
    <cellStyle name="Nota 19 4 2 2" xfId="14492" xr:uid="{FB9A530F-180C-4572-9CAA-FC5130D76236}"/>
    <cellStyle name="Nota 19 4 2 2 2" xfId="30947" xr:uid="{1A09B8DE-73A4-440C-9A3B-C6EC0126FC04}"/>
    <cellStyle name="Nota 19 4 2 3" xfId="22910" xr:uid="{73D3F7CA-DD6B-4C57-BFF3-BFFC6E0AD403}"/>
    <cellStyle name="Nota 19 4 3" xfId="8215" xr:uid="{A263DB32-8E5C-40F7-B0F5-DB65252A6F03}"/>
    <cellStyle name="Nota 19 4 3 2" xfId="16492" xr:uid="{966022A1-A640-4B4C-B782-32562003CE75}"/>
    <cellStyle name="Nota 19 4 3 2 2" xfId="32947" xr:uid="{4892F17B-611F-4599-9EC9-4E0CC5FD28BB}"/>
    <cellStyle name="Nota 19 4 3 3" xfId="24910" xr:uid="{9CB4F6FC-8FCF-4F08-9A51-414423DE8F9A}"/>
    <cellStyle name="Nota 19 4 4" xfId="4182" xr:uid="{CC573990-3C2E-47CB-A4A0-DE395C9859A7}"/>
    <cellStyle name="Nota 19 4 4 2" xfId="12459" xr:uid="{EA30C934-6187-4BFD-A217-07775B76F688}"/>
    <cellStyle name="Nota 19 4 4 2 2" xfId="28944" xr:uid="{EBFBCDA6-DDE9-4ED4-9D6E-65F949780212}"/>
    <cellStyle name="Nota 19 4 4 3" xfId="20907" xr:uid="{4057888A-2020-4221-9028-D0D01FF6E333}"/>
    <cellStyle name="Nota 19 4 5" xfId="10410" xr:uid="{25B8CEB3-41DB-4F19-A5F8-2BB0B6893843}"/>
    <cellStyle name="Nota 19 4 5 2" xfId="26929" xr:uid="{F4FDDC58-2E71-498C-AB5A-3197531908ED}"/>
    <cellStyle name="Nota 19 4 6" xfId="18891" xr:uid="{47AC5F32-2E27-45FB-AC46-6CFA777AB4E1}"/>
    <cellStyle name="Nota 19 5" xfId="4682" xr:uid="{2041F320-E7DA-4F69-90C2-BBB04B414BF8}"/>
    <cellStyle name="Nota 19 5 2" xfId="12959" xr:uid="{9E1E91F4-F85F-4E96-9D55-2D3CEED44215}"/>
    <cellStyle name="Nota 19 5 2 2" xfId="29440" xr:uid="{B3074232-EF63-470E-B200-CFF50D113B5F}"/>
    <cellStyle name="Nota 19 5 3" xfId="21403" xr:uid="{16088E1A-C5FF-46F7-8DBC-D96B155AD844}"/>
    <cellStyle name="Nota 19 6" xfId="6709" xr:uid="{24BB0A51-ED8D-4779-BCCA-A83CE4D569E6}"/>
    <cellStyle name="Nota 19 6 2" xfId="14986" xr:uid="{CC9B3AAC-9498-4977-BDAE-21378D465261}"/>
    <cellStyle name="Nota 19 6 2 2" xfId="31441" xr:uid="{E0A7E713-42A0-41B2-B437-BE402C50CA15}"/>
    <cellStyle name="Nota 19 6 3" xfId="23404" xr:uid="{83B588FD-8F1F-4188-B916-ADFFF90EA66E}"/>
    <cellStyle name="Nota 19 7" xfId="2635" xr:uid="{8160223B-B824-4EE9-9726-17C69C36E652}"/>
    <cellStyle name="Nota 19 7 2" xfId="10912" xr:uid="{3148FB0F-99E8-42CC-8016-B8D9442AD6B3}"/>
    <cellStyle name="Nota 19 7 2 2" xfId="27425" xr:uid="{6341F60D-9879-4BF9-BCC8-C7D3C8681CF0}"/>
    <cellStyle name="Nota 19 7 3" xfId="19388" xr:uid="{B916CEB2-C31C-4090-A7F5-0FF77064C062}"/>
    <cellStyle name="Nota 19 8" xfId="8865" xr:uid="{5E0FE50B-FFD9-4F45-A2C5-3046374920F9}"/>
    <cellStyle name="Nota 19 8 2" xfId="25410" xr:uid="{A096E57D-D46B-4450-A6AD-9D46C5DAEC4B}"/>
    <cellStyle name="Nota 19 9" xfId="17361" xr:uid="{1BC65DEE-CABA-4BE2-A354-81CEF932F38A}"/>
    <cellStyle name="Nota 2" xfId="492" xr:uid="{73CA3DE3-AE62-4310-9CB0-155FE4A1FDB3}"/>
    <cellStyle name="Nota 2 10" xfId="8815" xr:uid="{416AAA22-36FA-48FD-B2F5-4F87A9E95DFB}"/>
    <cellStyle name="Nota 2 10 2" xfId="25361" xr:uid="{4D3009A7-9EED-402B-BFC8-B9F66DC369B8}"/>
    <cellStyle name="Nota 2 11" xfId="17311" xr:uid="{300B4D78-16AB-4A4B-B18A-753E6D40C174}"/>
    <cellStyle name="Nota 2 2" xfId="22" xr:uid="{BA1AE4EF-3F91-492A-9AD0-7E3481F09B10}"/>
    <cellStyle name="Nota 2 2 10" xfId="16901" xr:uid="{D86ED940-3EED-47F5-BDC3-4844F56277D6}"/>
    <cellStyle name="Nota 2 2 2" xfId="184" xr:uid="{FC32CC0D-92F8-44ED-841B-95BBD7A50EE9}"/>
    <cellStyle name="Nota 2 2 2 2" xfId="1278" xr:uid="{C2F708D8-4040-4AF3-9B2B-43AA5455DFF4}"/>
    <cellStyle name="Nota 2 2 2 2 2" xfId="5369" xr:uid="{A6F0A5D4-56A9-4C79-91F7-5B56E0A2128A}"/>
    <cellStyle name="Nota 2 2 2 2 2 2" xfId="13646" xr:uid="{08A2076B-9EF8-4B2D-B78D-971E3789A4FA}"/>
    <cellStyle name="Nota 2 2 2 2 2 2 2" xfId="30126" xr:uid="{ADC80CDF-9A33-4988-BE07-18BA874548F8}"/>
    <cellStyle name="Nota 2 2 2 2 2 3" xfId="22089" xr:uid="{58A6F268-3F1D-450F-A229-91FBC8FC8D40}"/>
    <cellStyle name="Nota 2 2 2 2 3" xfId="7394" xr:uid="{0799FD8A-0F21-43B6-8ED3-33625D56DEA2}"/>
    <cellStyle name="Nota 2 2 2 2 3 2" xfId="15671" xr:uid="{AAC80A7F-A00F-494D-B4CC-176CEF85699C}"/>
    <cellStyle name="Nota 2 2 2 2 3 2 2" xfId="32126" xr:uid="{D7E8037B-E9B9-4D39-9DC2-C592F10339B3}"/>
    <cellStyle name="Nota 2 2 2 2 3 3" xfId="24089" xr:uid="{E732335A-19D4-4A0A-83E2-20419B3B858F}"/>
    <cellStyle name="Nota 2 2 2 2 4" xfId="3334" xr:uid="{425B9D03-D6FC-40D8-AD4B-67EB5031629B}"/>
    <cellStyle name="Nota 2 2 2 2 4 2" xfId="11611" xr:uid="{9BAE09A2-1A63-4D61-8D71-9D62E37C08BD}"/>
    <cellStyle name="Nota 2 2 2 2 4 2 2" xfId="28121" xr:uid="{5F6E48A3-DA6D-4C0A-B931-8176B4B3C654}"/>
    <cellStyle name="Nota 2 2 2 2 4 3" xfId="20084" xr:uid="{F301DC14-C0ED-48BB-8881-7CC6B6DD530A}"/>
    <cellStyle name="Nota 2 2 2 2 5" xfId="9562" xr:uid="{391F695B-5515-43BB-8B7D-D821612463B5}"/>
    <cellStyle name="Nota 2 2 2 2 5 2" xfId="26106" xr:uid="{46E0DFA6-700E-4655-852D-08B7FEB79803}"/>
    <cellStyle name="Nota 2 2 2 2 6" xfId="18067" xr:uid="{D16C32E4-7091-41A5-BF59-2D0134DA4ABE}"/>
    <cellStyle name="Nota 2 2 2 3" xfId="769" xr:uid="{10AF05A2-AC38-4D68-9CCD-403BF8097BB0}"/>
    <cellStyle name="Nota 2 2 2 3 2" xfId="4873" xr:uid="{A7B04C8F-AE96-46A3-BB17-44CFCCF84E9F}"/>
    <cellStyle name="Nota 2 2 2 3 2 2" xfId="13150" xr:uid="{365FD897-C627-47DD-BAB0-CC22104D2CF1}"/>
    <cellStyle name="Nota 2 2 2 3 2 2 2" xfId="29630" xr:uid="{3C103EE3-2D15-45C1-B849-455EA1F8F2B2}"/>
    <cellStyle name="Nota 2 2 2 3 2 3" xfId="21593" xr:uid="{1382E210-1840-4188-B0A1-30C53A7149B9}"/>
    <cellStyle name="Nota 2 2 2 3 3" xfId="6898" xr:uid="{A2B34B00-63D5-4CEA-A004-ADE7C0C3113D}"/>
    <cellStyle name="Nota 2 2 2 3 3 2" xfId="15175" xr:uid="{37A3E631-9002-450A-8F02-24EA8D1C9CA5}"/>
    <cellStyle name="Nota 2 2 2 3 3 2 2" xfId="31630" xr:uid="{E6EEC5BA-AC14-450E-B528-219F6F8CBBC8}"/>
    <cellStyle name="Nota 2 2 2 3 3 3" xfId="23593" xr:uid="{B1B3053B-B26F-40A7-A07E-DC3BBA1FA27C}"/>
    <cellStyle name="Nota 2 2 2 3 4" xfId="2829" xr:uid="{E942190D-B9A5-4E2D-A61B-6927C57C941C}"/>
    <cellStyle name="Nota 2 2 2 3 4 2" xfId="11106" xr:uid="{F2A74C07-FDE5-42AB-ACF0-5704F3D6EB60}"/>
    <cellStyle name="Nota 2 2 2 3 4 2 2" xfId="27617" xr:uid="{04FBE5A5-E0EC-46E2-BB45-12F0956FD8F9}"/>
    <cellStyle name="Nota 2 2 2 3 4 3" xfId="19580" xr:uid="{BC92DB8D-7A87-4418-9623-B4150CCF9265}"/>
    <cellStyle name="Nota 2 2 2 3 5" xfId="9058" xr:uid="{B028F842-1F10-4888-B3AA-75F7717766F9}"/>
    <cellStyle name="Nota 2 2 2 3 5 2" xfId="25602" xr:uid="{C0521370-3D1E-4F91-ACB2-6827278047AB}"/>
    <cellStyle name="Nota 2 2 2 3 6" xfId="17560" xr:uid="{55BED069-DFBB-4A65-ABA5-D2D15C20C9F7}"/>
    <cellStyle name="Nota 2 2 2 4" xfId="1819" xr:uid="{9E124602-5FA9-4211-B64A-457799D6FD1F}"/>
    <cellStyle name="Nota 2 2 2 4 2" xfId="5906" xr:uid="{A5C61336-887E-452A-A566-AAD8C965AD54}"/>
    <cellStyle name="Nota 2 2 2 4 2 2" xfId="14183" xr:uid="{C6028D92-7E96-46EB-A1CF-DFAACEA252F4}"/>
    <cellStyle name="Nota 2 2 2 4 2 2 2" xfId="30638" xr:uid="{D0E7DFDE-D6B5-460E-894B-CE8F2B3BC417}"/>
    <cellStyle name="Nota 2 2 2 4 2 3" xfId="22601" xr:uid="{E13F0AA8-9B4B-4BA6-9424-F2544E668382}"/>
    <cellStyle name="Nota 2 2 2 4 3" xfId="7906" xr:uid="{27A0FCB7-90DC-48DE-8540-DC5CEEA886A5}"/>
    <cellStyle name="Nota 2 2 2 4 3 2" xfId="16183" xr:uid="{53F0FF65-688E-41F4-9B25-1CB4E9F0FDCB}"/>
    <cellStyle name="Nota 2 2 2 4 3 2 2" xfId="32638" xr:uid="{FA5FB090-476E-4979-A08E-E07FD23ADAEF}"/>
    <cellStyle name="Nota 2 2 2 4 3 3" xfId="24601" xr:uid="{1D1E39A8-F552-422F-AD95-8D76400D717B}"/>
    <cellStyle name="Nota 2 2 2 4 4" xfId="3872" xr:uid="{CC136BF0-D220-40A9-AFBF-461B27FBC93D}"/>
    <cellStyle name="Nota 2 2 2 4 4 2" xfId="12149" xr:uid="{39965806-5955-4352-85D6-6F7ACA956C8F}"/>
    <cellStyle name="Nota 2 2 2 4 4 2 2" xfId="28634" xr:uid="{A4A77753-87C7-4610-9BB1-95BCDD639E47}"/>
    <cellStyle name="Nota 2 2 2 4 4 3" xfId="20597" xr:uid="{E0E64B1F-66C1-487F-86F5-BE29FBDF33A1}"/>
    <cellStyle name="Nota 2 2 2 4 5" xfId="10100" xr:uid="{BE737E58-9199-4CEE-B4BB-F9E06EBA55F1}"/>
    <cellStyle name="Nota 2 2 2 4 5 2" xfId="26619" xr:uid="{F0827B43-B663-4C5B-860C-382FF4EDA850}"/>
    <cellStyle name="Nota 2 2 2 4 6" xfId="18581" xr:uid="{19E57378-E7E3-4178-A3B6-EFD0AD6BEDC4}"/>
    <cellStyle name="Nota 2 2 2 5" xfId="4369" xr:uid="{CB21662D-26DC-4556-9E6B-281BF3304357}"/>
    <cellStyle name="Nota 2 2 2 5 2" xfId="12646" xr:uid="{FAB9FA89-D063-4CF1-B68F-66107FD6B599}"/>
    <cellStyle name="Nota 2 2 2 5 2 2" xfId="29131" xr:uid="{98B323BE-7C80-4E86-92F5-31BD5DC29930}"/>
    <cellStyle name="Nota 2 2 2 5 3" xfId="21094" xr:uid="{3FFDF832-4822-478F-B2C0-E9C9D6140321}"/>
    <cellStyle name="Nota 2 2 2 6" xfId="6400" xr:uid="{EA8B2787-8C49-48A3-B188-9EE5C679C971}"/>
    <cellStyle name="Nota 2 2 2 6 2" xfId="14677" xr:uid="{494E2187-67AC-4BB5-8ABA-A2932E0D866E}"/>
    <cellStyle name="Nota 2 2 2 6 2 2" xfId="31132" xr:uid="{0A81EC78-70A6-496E-BCDA-615D8D59574D}"/>
    <cellStyle name="Nota 2 2 2 6 3" xfId="23095" xr:uid="{4F7FB43F-373D-45E6-8D17-629411A46935}"/>
    <cellStyle name="Nota 2 2 2 7" xfId="2320" xr:uid="{EBC70646-611A-4BF7-8E55-11DBC45D7628}"/>
    <cellStyle name="Nota 2 2 2 7 2" xfId="10597" xr:uid="{716FE09B-D3ED-43C1-BD45-20097D05B189}"/>
    <cellStyle name="Nota 2 2 2 7 2 2" xfId="27115" xr:uid="{5A72FF6B-25DC-47D8-B75F-3D5048F7E57F}"/>
    <cellStyle name="Nota 2 2 2 7 3" xfId="19078" xr:uid="{F43D5F3A-C061-413A-9D83-D6DF55CC387E}"/>
    <cellStyle name="Nota 2 2 2 8" xfId="8551" xr:uid="{56168A9A-0783-49E4-ABA9-B678DF3309DA}"/>
    <cellStyle name="Nota 2 2 2 8 2" xfId="25100" xr:uid="{261F532E-A010-4842-B58F-E8885393893D}"/>
    <cellStyle name="Nota 2 2 2 9" xfId="17050" xr:uid="{38E506DC-8E7C-4FC4-82DF-E318EEF51692}"/>
    <cellStyle name="Nota 2 2 3" xfId="1129" xr:uid="{23D9B26B-3AF7-42B7-BE42-AF1CF0EC29D8}"/>
    <cellStyle name="Nota 2 2 3 2" xfId="5221" xr:uid="{0C95D565-7276-4DAA-9475-94665319CAA5}"/>
    <cellStyle name="Nota 2 2 3 2 2" xfId="13498" xr:uid="{483E919A-4482-4769-A942-432AE7C767D7}"/>
    <cellStyle name="Nota 2 2 3 2 2 2" xfId="29978" xr:uid="{0D793A7B-60BD-43A5-8657-1F77B4922157}"/>
    <cellStyle name="Nota 2 2 3 2 3" xfId="21941" xr:uid="{DED6B2DF-39DC-4ECF-80C2-193BF74D754F}"/>
    <cellStyle name="Nota 2 2 3 3" xfId="7246" xr:uid="{D27C482C-EF0E-46CC-BB8D-A8CCE9B3A554}"/>
    <cellStyle name="Nota 2 2 3 3 2" xfId="15523" xr:uid="{D50488B4-8FBD-43D1-91E8-644873A3419E}"/>
    <cellStyle name="Nota 2 2 3 3 2 2" xfId="31978" xr:uid="{33089F74-9188-4F1A-B152-24D369F748DF}"/>
    <cellStyle name="Nota 2 2 3 3 3" xfId="23941" xr:uid="{41270075-B419-458A-A61F-7016351DDBBC}"/>
    <cellStyle name="Nota 2 2 3 4" xfId="3186" xr:uid="{3D410D91-9CE9-4879-AFEE-9C2D1CBB18A1}"/>
    <cellStyle name="Nota 2 2 3 4 2" xfId="11463" xr:uid="{24717025-46C3-4CA2-928D-D97A383B65C2}"/>
    <cellStyle name="Nota 2 2 3 4 2 2" xfId="27973" xr:uid="{0B28E210-38F3-45C8-BDEF-ACE0309E4F6E}"/>
    <cellStyle name="Nota 2 2 3 4 3" xfId="19936" xr:uid="{22021677-054C-45E9-9DCF-5335B1BF88DF}"/>
    <cellStyle name="Nota 2 2 3 5" xfId="9414" xr:uid="{ACD43ACD-F56A-4EEC-B6B3-14ED5C615752}"/>
    <cellStyle name="Nota 2 2 3 5 2" xfId="25958" xr:uid="{479F16AF-2A0B-40A1-BFA5-449487062F57}"/>
    <cellStyle name="Nota 2 2 3 6" xfId="17918" xr:uid="{BE9AC7A5-E01A-4969-BE89-71DB42673086}"/>
    <cellStyle name="Nota 2 2 4" xfId="621" xr:uid="{4D693410-C9DE-4653-96A8-7AFDA327F502}"/>
    <cellStyle name="Nota 2 2 4 2" xfId="4727" xr:uid="{23F5CB72-B9A1-4902-99B0-D1FCCCB7E75E}"/>
    <cellStyle name="Nota 2 2 4 2 2" xfId="13004" xr:uid="{A43A985D-F22F-4163-AD41-5FB6EFE11CC9}"/>
    <cellStyle name="Nota 2 2 4 2 2 2" xfId="29484" xr:uid="{2D397411-BA6E-43BA-B685-587FC5190002}"/>
    <cellStyle name="Nota 2 2 4 2 3" xfId="21447" xr:uid="{1E6F15A5-C800-4A24-84B2-9623D8083459}"/>
    <cellStyle name="Nota 2 2 4 3" xfId="6752" xr:uid="{AABC5C01-E7F6-4FED-9BFD-52B041F0AA77}"/>
    <cellStyle name="Nota 2 2 4 3 2" xfId="15029" xr:uid="{E364250C-0465-41EE-9EC5-711B60D9F0A8}"/>
    <cellStyle name="Nota 2 2 4 3 2 2" xfId="31484" xr:uid="{29DF8B66-0024-4ABB-9675-522A8806E5AB}"/>
    <cellStyle name="Nota 2 2 4 3 3" xfId="23447" xr:uid="{4AC91787-A417-469F-8F99-0B0B6CF88632}"/>
    <cellStyle name="Nota 2 2 4 4" xfId="2682" xr:uid="{8031636F-481E-4A14-99E6-14AAA381C67E}"/>
    <cellStyle name="Nota 2 2 4 4 2" xfId="10959" xr:uid="{69971E22-7122-4A38-A999-AA7D33FC5DA3}"/>
    <cellStyle name="Nota 2 2 4 4 2 2" xfId="27470" xr:uid="{130D4BF7-CE2D-42CD-BE56-5D34FFC1BD86}"/>
    <cellStyle name="Nota 2 2 4 4 3" xfId="19433" xr:uid="{93EBA0EA-A6AA-4214-98A9-D70FB6E0D442}"/>
    <cellStyle name="Nota 2 2 4 5" xfId="8911" xr:uid="{832C4974-8D9F-4267-BB8A-2FDBDE93D6EC}"/>
    <cellStyle name="Nota 2 2 4 5 2" xfId="25455" xr:uid="{2E4063CD-A49E-43C2-87B6-92F90259D206}"/>
    <cellStyle name="Nota 2 2 4 6" xfId="17412" xr:uid="{9DB23051-1FBF-42DF-B973-2C4BE0D82196}"/>
    <cellStyle name="Nota 2 2 5" xfId="1673" xr:uid="{8FBBCCFB-1E73-4B27-9BA2-5004BBCC63F6}"/>
    <cellStyle name="Nota 2 2 5 2" xfId="5760" xr:uid="{EC513BD9-9261-4410-8AE6-FBEFEAC50DDC}"/>
    <cellStyle name="Nota 2 2 5 2 2" xfId="14037" xr:uid="{36E72CD6-D164-4E0B-986D-A3DB80FD6523}"/>
    <cellStyle name="Nota 2 2 5 2 2 2" xfId="30492" xr:uid="{B892C681-E275-4907-9051-CCC00EED9D39}"/>
    <cellStyle name="Nota 2 2 5 2 3" xfId="22455" xr:uid="{E284DA87-FBD8-4E68-9BF1-31ACF13270F5}"/>
    <cellStyle name="Nota 2 2 5 3" xfId="7760" xr:uid="{C394E0A3-3DA0-4E98-BCFB-590A5AAE2917}"/>
    <cellStyle name="Nota 2 2 5 3 2" xfId="16037" xr:uid="{E9CF8D81-6695-46B3-A63A-784211A0364B}"/>
    <cellStyle name="Nota 2 2 5 3 2 2" xfId="32492" xr:uid="{E3A43996-BD03-4D02-BB0A-CE8FDCCCF2B9}"/>
    <cellStyle name="Nota 2 2 5 3 3" xfId="24455" xr:uid="{76F81EE4-D09E-4135-958D-C79CC556C432}"/>
    <cellStyle name="Nota 2 2 5 4" xfId="3726" xr:uid="{185637DF-072F-4680-81C9-A803AF4AE220}"/>
    <cellStyle name="Nota 2 2 5 4 2" xfId="12003" xr:uid="{838CE0D9-5CF2-41A2-9F6D-E177B0D921A1}"/>
    <cellStyle name="Nota 2 2 5 4 2 2" xfId="28488" xr:uid="{4B87A06F-76A4-4DE8-B685-ED75CF961259}"/>
    <cellStyle name="Nota 2 2 5 4 3" xfId="20451" xr:uid="{92901DCF-6DED-4658-AAB4-D3E1BEABD686}"/>
    <cellStyle name="Nota 2 2 5 5" xfId="9954" xr:uid="{5676284A-5B55-4E33-B346-9BB0C2E85A85}"/>
    <cellStyle name="Nota 2 2 5 5 2" xfId="26473" xr:uid="{C83D7659-3BDC-4296-9F2E-25FA608B3B6B}"/>
    <cellStyle name="Nota 2 2 5 6" xfId="18435" xr:uid="{E33FFE4C-920D-49CF-9BE9-03D0E2BECBF0}"/>
    <cellStyle name="Nota 2 2 6" xfId="4223" xr:uid="{99935B95-EF31-48C1-B93B-D8222A97B491}"/>
    <cellStyle name="Nota 2 2 6 2" xfId="12500" xr:uid="{5E95A97E-C863-44C2-B258-FA3A677B3455}"/>
    <cellStyle name="Nota 2 2 6 2 2" xfId="28985" xr:uid="{10B6D31C-AFDA-47CF-984E-1ADC6AC5C2A7}"/>
    <cellStyle name="Nota 2 2 6 3" xfId="20948" xr:uid="{92A04ED5-68A9-46F8-91DB-31C10392A887}"/>
    <cellStyle name="Nota 2 2 7" xfId="6254" xr:uid="{98832DCA-910E-4693-8DAD-82A1A772F3DC}"/>
    <cellStyle name="Nota 2 2 7 2" xfId="14531" xr:uid="{FFA79D8D-DAAA-4072-8202-C8FAD589DF45}"/>
    <cellStyle name="Nota 2 2 7 2 2" xfId="30986" xr:uid="{C9D29E05-6E2A-457B-A368-A0C8C3BDE691}"/>
    <cellStyle name="Nota 2 2 7 3" xfId="22949" xr:uid="{75D50842-4CB6-48B9-9ECD-DBB018D68F99}"/>
    <cellStyle name="Nota 2 2 8" xfId="2173" xr:uid="{76378EE3-3C9D-44E3-9EA8-C1697BADD07D}"/>
    <cellStyle name="Nota 2 2 8 2" xfId="10450" xr:uid="{65DED789-D2B2-4E8E-BAFE-42712135F8CB}"/>
    <cellStyle name="Nota 2 2 8 2 2" xfId="26969" xr:uid="{A0E1FDEE-FD25-4FF1-B849-F218F795730A}"/>
    <cellStyle name="Nota 2 2 8 3" xfId="18932" xr:uid="{92C18A00-4715-4761-AB33-E3C0FEC975B6}"/>
    <cellStyle name="Nota 2 2 9" xfId="8405" xr:uid="{FF6FDBD4-C1B4-4B95-96B8-3DF4A90899D5}"/>
    <cellStyle name="Nota 2 2 9 2" xfId="24954" xr:uid="{CBDEE6AB-A16A-4BEB-B031-C9AF5E5AD053}"/>
    <cellStyle name="Nota 2 3" xfId="555" xr:uid="{A5EF0BFF-F848-4D7D-B7C8-CBED4126636C}"/>
    <cellStyle name="Nota 2 3 2" xfId="1594" xr:uid="{8D27949C-E730-4EFE-8C00-DC278F6E1DCB}"/>
    <cellStyle name="Nota 2 3 2 2" xfId="5683" xr:uid="{33CB5663-4AB2-4691-AE12-2932365D6578}"/>
    <cellStyle name="Nota 2 3 2 2 2" xfId="13960" xr:uid="{4F431D2B-1ECF-4F97-A3C8-A1FF3D40AEC0}"/>
    <cellStyle name="Nota 2 3 2 2 2 2" xfId="30436" xr:uid="{04A04943-2CFB-46B0-8D16-024ADDED933F}"/>
    <cellStyle name="Nota 2 3 2 2 3" xfId="22399" xr:uid="{653CF86F-05EF-4BF8-8ECE-03828B243830}"/>
    <cellStyle name="Nota 2 3 2 3" xfId="7704" xr:uid="{F3E2C8E1-2F17-4B88-8334-2096E6358A71}"/>
    <cellStyle name="Nota 2 3 2 3 2" xfId="15981" xr:uid="{1E20BFD3-C83E-4E2B-943B-15BD18CBF064}"/>
    <cellStyle name="Nota 2 3 2 3 2 2" xfId="32436" xr:uid="{9908A33C-7417-402D-91EA-39B0C06075CD}"/>
    <cellStyle name="Nota 2 3 2 3 3" xfId="24399" xr:uid="{16663759-2DAE-4A1C-9BB9-F5E82C56A826}"/>
    <cellStyle name="Nota 2 3 2 4" xfId="3649" xr:uid="{9CFAB498-553B-4CDF-8553-C69AC3286783}"/>
    <cellStyle name="Nota 2 3 2 4 2" xfId="11926" xr:uid="{D4D39F05-0F18-49E6-BA01-40C91433CC77}"/>
    <cellStyle name="Nota 2 3 2 4 2 2" xfId="28432" xr:uid="{DFAD2A7E-1430-4444-99C5-FA82F58C7AB3}"/>
    <cellStyle name="Nota 2 3 2 4 3" xfId="20395" xr:uid="{CEF2B50D-86FE-4E82-8D56-807EC67E8B4D}"/>
    <cellStyle name="Nota 2 3 2 5" xfId="9877" xr:uid="{D919D22E-F622-4916-B266-C23D248096EC}"/>
    <cellStyle name="Nota 2 3 2 5 2" xfId="26417" xr:uid="{4259F415-8AAC-4BA4-89EE-14ADCC652C96}"/>
    <cellStyle name="Nota 2 3 2 6" xfId="18379" xr:uid="{77C3A9A4-AA92-4E17-B8F0-98376F74C236}"/>
    <cellStyle name="Nota 2 3 3" xfId="1082" xr:uid="{6AA04510-A425-4D64-9563-4DDDCFAD2D46}"/>
    <cellStyle name="Nota 2 3 3 2" xfId="5183" xr:uid="{7EDE8708-2D0D-48D7-88C2-DA0813DEEDF2}"/>
    <cellStyle name="Nota 2 3 3 2 2" xfId="13460" xr:uid="{ACBD0C23-B8D7-4E46-BD08-4EBB0DEF0EAA}"/>
    <cellStyle name="Nota 2 3 3 2 2 2" xfId="29940" xr:uid="{C35FD42A-B688-439F-B3DF-D00F26EF0294}"/>
    <cellStyle name="Nota 2 3 3 2 3" xfId="21903" xr:uid="{47B4C130-1BF9-4AC7-8A96-42E823356536}"/>
    <cellStyle name="Nota 2 3 3 3" xfId="7208" xr:uid="{97E1D7A3-2911-47D2-B2B0-B2223CC68B3E}"/>
    <cellStyle name="Nota 2 3 3 3 2" xfId="15485" xr:uid="{889EE124-6CBC-4183-B64C-A18FFCD697C9}"/>
    <cellStyle name="Nota 2 3 3 3 2 2" xfId="31940" xr:uid="{94C0F87F-EB53-4E2E-A54B-690E196CB063}"/>
    <cellStyle name="Nota 2 3 3 3 3" xfId="23903" xr:uid="{8C0B1EA5-CD61-483D-B304-DA2E3F70FDEF}"/>
    <cellStyle name="Nota 2 3 3 4" xfId="3141" xr:uid="{0128991B-12B3-4692-ACB0-F68760EF2D24}"/>
    <cellStyle name="Nota 2 3 3 4 2" xfId="11418" xr:uid="{411EC453-93E5-4A28-9CF2-6297F8051CB8}"/>
    <cellStyle name="Nota 2 3 3 4 2 2" xfId="27928" xr:uid="{9CB0D391-83E7-488D-BA4C-80945213C66D}"/>
    <cellStyle name="Nota 2 3 3 4 3" xfId="19891" xr:uid="{0ED0D7AF-4DD6-47A5-9FF3-C47681C88BB2}"/>
    <cellStyle name="Nota 2 3 3 5" xfId="9369" xr:uid="{49111B93-2A5D-4699-BA72-21F5DC2A0299}"/>
    <cellStyle name="Nota 2 3 3 5 2" xfId="25913" xr:uid="{0F7C62B7-20B4-4960-A4D3-A92A43C672DF}"/>
    <cellStyle name="Nota 2 3 3 6" xfId="17872" xr:uid="{635714D4-8EFF-441C-81E6-43BE492AA2DA}"/>
    <cellStyle name="Nota 2 3 4" xfId="2130" xr:uid="{22E1FF68-11EA-4A50-B2AA-98A8D365228F}"/>
    <cellStyle name="Nota 2 3 4 2" xfId="6216" xr:uid="{762090FD-6405-44EF-BE85-A63FB4BCDED1}"/>
    <cellStyle name="Nota 2 3 4 2 2" xfId="14493" xr:uid="{05580BEE-8336-408C-95B6-0B0203E183CE}"/>
    <cellStyle name="Nota 2 3 4 2 2 2" xfId="30948" xr:uid="{996D5EF1-9892-4B02-9BEB-052641A47C62}"/>
    <cellStyle name="Nota 2 3 4 2 3" xfId="22911" xr:uid="{713F9FEE-C4C3-45FD-8107-F2ABB97ECD1C}"/>
    <cellStyle name="Nota 2 3 4 3" xfId="8216" xr:uid="{A24FBA45-D223-4143-A35D-6D06F071EA69}"/>
    <cellStyle name="Nota 2 3 4 3 2" xfId="16493" xr:uid="{E06956FB-0BA1-42AE-B344-792107D8C4C5}"/>
    <cellStyle name="Nota 2 3 4 3 2 2" xfId="32948" xr:uid="{8A1CDA16-524B-4E31-A313-7B38EB252D69}"/>
    <cellStyle name="Nota 2 3 4 3 3" xfId="24911" xr:uid="{9975C54C-8E66-40DF-AB5E-80F07A7237B8}"/>
    <cellStyle name="Nota 2 3 4 4" xfId="4183" xr:uid="{D35E5CAB-0CFE-46F2-B808-B6C4E73BE392}"/>
    <cellStyle name="Nota 2 3 4 4 2" xfId="12460" xr:uid="{78B49776-BE71-4C98-9DB4-B66CC8BCBB52}"/>
    <cellStyle name="Nota 2 3 4 4 2 2" xfId="28945" xr:uid="{C3824207-2D0B-4AD1-9DAF-9B46F1A46073}"/>
    <cellStyle name="Nota 2 3 4 4 3" xfId="20908" xr:uid="{2BF02247-C069-439D-A2D1-ABAC95148835}"/>
    <cellStyle name="Nota 2 3 4 5" xfId="10411" xr:uid="{28CE41E3-9F21-4E36-8962-0BA0B2FCB025}"/>
    <cellStyle name="Nota 2 3 4 5 2" xfId="26930" xr:uid="{BD9CB8E9-6953-47F9-86E6-E574070D8FD7}"/>
    <cellStyle name="Nota 2 3 4 6" xfId="18892" xr:uid="{0793C66F-BF53-43A6-B32D-31AE2338FCEF}"/>
    <cellStyle name="Nota 2 3 5" xfId="4683" xr:uid="{9B737F60-5B47-4D1B-81F5-65DEE3FC5CBF}"/>
    <cellStyle name="Nota 2 3 5 2" xfId="12960" xr:uid="{28F6AAB9-7EE1-46B5-9399-6B238C079924}"/>
    <cellStyle name="Nota 2 3 5 2 2" xfId="29441" xr:uid="{395D7558-CB48-403F-B44C-E452DCED8365}"/>
    <cellStyle name="Nota 2 3 5 3" xfId="21404" xr:uid="{F1606664-DC04-44A9-82B2-36B1F3ABCC03}"/>
    <cellStyle name="Nota 2 3 6" xfId="6710" xr:uid="{B1AE80CC-94A3-4E93-A2E6-15A31CDA80C8}"/>
    <cellStyle name="Nota 2 3 6 2" xfId="14987" xr:uid="{DE6B961A-A58C-44EB-BCF1-98C8DD9CF619}"/>
    <cellStyle name="Nota 2 3 6 2 2" xfId="31442" xr:uid="{3471FBBE-8CE9-4D3D-9FE6-73620B25A69B}"/>
    <cellStyle name="Nota 2 3 6 3" xfId="23405" xr:uid="{A66E4214-C3BD-4910-95D2-57F628588162}"/>
    <cellStyle name="Nota 2 3 7" xfId="2636" xr:uid="{9AD19475-46E6-404E-B502-2A424B5C6B68}"/>
    <cellStyle name="Nota 2 3 7 2" xfId="10913" xr:uid="{B5688545-7DE4-48A2-A33B-677E685727A6}"/>
    <cellStyle name="Nota 2 3 7 2 2" xfId="27426" xr:uid="{7A8B6986-E46F-41F4-B139-47570EDC2899}"/>
    <cellStyle name="Nota 2 3 7 3" xfId="19389" xr:uid="{C588E29D-6E42-418A-B14A-8EC4A2D79A74}"/>
    <cellStyle name="Nota 2 3 8" xfId="8866" xr:uid="{C1442B3C-9655-4485-92BF-7409099907FA}"/>
    <cellStyle name="Nota 2 3 8 2" xfId="25411" xr:uid="{558A2FB7-0C42-49CD-A5B3-4E99AFB46CEB}"/>
    <cellStyle name="Nota 2 3 9" xfId="17362" xr:uid="{E591B48D-8C22-4724-B80B-5A496D43BC96}"/>
    <cellStyle name="Nota 2 4" xfId="1542" xr:uid="{8146EC12-658C-48D3-A133-29A2C9EA0C89}"/>
    <cellStyle name="Nota 2 4 2" xfId="5632" xr:uid="{6C2F98FA-A271-4068-9028-670A9A311B2E}"/>
    <cellStyle name="Nota 2 4 2 2" xfId="13909" xr:uid="{32B30880-23C7-4974-A776-8A8C1BB053BB}"/>
    <cellStyle name="Nota 2 4 2 2 2" xfId="30386" xr:uid="{5D6CA097-195F-4B68-8FF3-B8BC5D8A2195}"/>
    <cellStyle name="Nota 2 4 2 3" xfId="22349" xr:uid="{94476FC6-519A-4AD2-AB56-C09D504EB9F0}"/>
    <cellStyle name="Nota 2 4 3" xfId="7654" xr:uid="{BC43888E-D086-4075-A85A-EE7E36B34898}"/>
    <cellStyle name="Nota 2 4 3 2" xfId="15931" xr:uid="{B5B530A8-4C94-4A0A-A6F0-B66DE7D171EC}"/>
    <cellStyle name="Nota 2 4 3 2 2" xfId="32386" xr:uid="{A5B9064C-1DD3-4EF5-8341-93FC21F5743B}"/>
    <cellStyle name="Nota 2 4 3 3" xfId="24349" xr:uid="{7FECFCBF-D1A5-4025-AB34-B5DDB40C7C22}"/>
    <cellStyle name="Nota 2 4 4" xfId="3598" xr:uid="{720C8068-3B93-4349-8C7E-1CAD42E17F26}"/>
    <cellStyle name="Nota 2 4 4 2" xfId="11875" xr:uid="{F0C27818-FB6B-437E-9687-1F1A4AAE2F5B}"/>
    <cellStyle name="Nota 2 4 4 2 2" xfId="28382" xr:uid="{503BEFF7-A7BE-4685-A619-2539088CF8CA}"/>
    <cellStyle name="Nota 2 4 4 3" xfId="20345" xr:uid="{7FBA15C3-3913-42BE-9507-091D3062263D}"/>
    <cellStyle name="Nota 2 4 5" xfId="9826" xr:uid="{31330BEE-5DFF-427A-A2C7-5C6D1ADDAC6B}"/>
    <cellStyle name="Nota 2 4 5 2" xfId="26367" xr:uid="{A123851D-3DA6-4189-A394-B8FFF75C0C32}"/>
    <cellStyle name="Nota 2 4 6" xfId="18328" xr:uid="{4E3CBE62-859E-412B-97FF-B6B60BA8242B}"/>
    <cellStyle name="Nota 2 5" xfId="1030" xr:uid="{2CCCC81A-F61D-490A-8380-254314E1B94E}"/>
    <cellStyle name="Nota 2 5 2" xfId="5133" xr:uid="{2FE0631B-D8A4-4117-BC31-0749C711B507}"/>
    <cellStyle name="Nota 2 5 2 2" xfId="13410" xr:uid="{E910E77C-9DC5-4331-B424-B9F19AE7796E}"/>
    <cellStyle name="Nota 2 5 2 2 2" xfId="29890" xr:uid="{5963A606-CCA0-45D2-9843-71054C5306D2}"/>
    <cellStyle name="Nota 2 5 2 3" xfId="21853" xr:uid="{1D090C22-534A-41F5-8D8E-3DAB776E995D}"/>
    <cellStyle name="Nota 2 5 3" xfId="7158" xr:uid="{53828D91-6239-403F-9BF0-BA75C2BF0A38}"/>
    <cellStyle name="Nota 2 5 3 2" xfId="15435" xr:uid="{7C4F79C0-746B-4144-AF9B-206CFF0713B3}"/>
    <cellStyle name="Nota 2 5 3 2 2" xfId="31890" xr:uid="{6B284691-A93A-43B0-A7C5-25D76AA5E0AC}"/>
    <cellStyle name="Nota 2 5 3 3" xfId="23853" xr:uid="{AF31C260-E89F-49CD-A7A7-5F7AC09B5007}"/>
    <cellStyle name="Nota 2 5 4" xfId="3090" xr:uid="{55332E1D-D019-4CE2-A5CC-25A1E1E7B216}"/>
    <cellStyle name="Nota 2 5 4 2" xfId="11367" xr:uid="{96E362EC-6395-4D2F-AE9C-13A6D3CEB8C2}"/>
    <cellStyle name="Nota 2 5 4 2 2" xfId="27878" xr:uid="{13A62894-E29A-4735-A141-C3DFC110110B}"/>
    <cellStyle name="Nota 2 5 4 3" xfId="19841" xr:uid="{A2A956F7-EB1C-45B4-921D-D8A79F1DB344}"/>
    <cellStyle name="Nota 2 5 5" xfId="9319" xr:uid="{C1FC2C4F-D5DE-4672-AED0-B8B53F11ED61}"/>
    <cellStyle name="Nota 2 5 5 2" xfId="25863" xr:uid="{7E810EE2-04D6-4C95-AED3-F93326C98B6E}"/>
    <cellStyle name="Nota 2 5 6" xfId="17821" xr:uid="{2266F1B5-C6B5-4153-BD80-C5E8E4178B68}"/>
    <cellStyle name="Nota 2 6" xfId="2080" xr:uid="{2C8027CD-B40E-4FCB-BD47-77CA57A7FF58}"/>
    <cellStyle name="Nota 2 6 2" xfId="6166" xr:uid="{A2732529-B608-4C8E-80B4-089AB2EB27CA}"/>
    <cellStyle name="Nota 2 6 2 2" xfId="14443" xr:uid="{C35A8735-193E-48E8-A205-6FA93CB86142}"/>
    <cellStyle name="Nota 2 6 2 2 2" xfId="30898" xr:uid="{B43E5C13-647B-4C22-9DD0-2055FEDCFDAC}"/>
    <cellStyle name="Nota 2 6 2 3" xfId="22861" xr:uid="{0FB2D14B-EF4C-46DB-887A-CB88CC5378A7}"/>
    <cellStyle name="Nota 2 6 3" xfId="8166" xr:uid="{628758B8-65D3-43E5-9AF0-9529D6F04ABE}"/>
    <cellStyle name="Nota 2 6 3 2" xfId="16443" xr:uid="{3D6B9CBC-C095-4CCF-B87E-8DCDDACBFE71}"/>
    <cellStyle name="Nota 2 6 3 2 2" xfId="32898" xr:uid="{60034F70-01C1-48CA-9E5E-49CED649F7EE}"/>
    <cellStyle name="Nota 2 6 3 3" xfId="24861" xr:uid="{C4AED9BE-6CB3-4CAB-A52E-E2CADB0CFB4A}"/>
    <cellStyle name="Nota 2 6 4" xfId="4133" xr:uid="{2AB2D070-E099-4D0F-916B-14AC94EE8217}"/>
    <cellStyle name="Nota 2 6 4 2" xfId="12410" xr:uid="{B57C6E37-8883-4AE1-A106-C93247FE0992}"/>
    <cellStyle name="Nota 2 6 4 2 2" xfId="28895" xr:uid="{C472203F-F73E-495C-83C3-50F024444AEB}"/>
    <cellStyle name="Nota 2 6 4 3" xfId="20858" xr:uid="{FB3FFDF0-1E12-4A61-9BDC-23DC396DF13F}"/>
    <cellStyle name="Nota 2 6 5" xfId="10361" xr:uid="{003F5DE8-37B2-4308-A054-E14F69C50E0F}"/>
    <cellStyle name="Nota 2 6 5 2" xfId="26880" xr:uid="{BE98FF82-BB2B-4EDD-A2A3-0C42B67F97EC}"/>
    <cellStyle name="Nota 2 6 6" xfId="18842" xr:uid="{36598433-E781-4EB5-AE37-CA8127464DE5}"/>
    <cellStyle name="Nota 2 7" xfId="4632" xr:uid="{9591BA3A-FC49-4FEA-A1F7-9293BF752AFB}"/>
    <cellStyle name="Nota 2 7 2" xfId="12909" xr:uid="{AFB7C215-A253-437B-86AD-9EDEFB25F6F6}"/>
    <cellStyle name="Nota 2 7 2 2" xfId="29391" xr:uid="{2393FE29-58FF-42E7-A1D9-9ADAB353C025}"/>
    <cellStyle name="Nota 2 7 3" xfId="21354" xr:uid="{A223C8B9-9029-46E0-B10C-537E6AC62F04}"/>
    <cellStyle name="Nota 2 8" xfId="6660" xr:uid="{BBB062F1-C871-4661-ACBE-405582B3434B}"/>
    <cellStyle name="Nota 2 8 2" xfId="14937" xr:uid="{2968C0E5-8034-44AF-91B8-7CED4519A658}"/>
    <cellStyle name="Nota 2 8 2 2" xfId="31392" xr:uid="{DFEDC3E4-6A80-4068-9951-BC98C5803AA0}"/>
    <cellStyle name="Nota 2 8 3" xfId="23355" xr:uid="{70EBD895-2B11-4BF6-9699-F8C3B2CBF832}"/>
    <cellStyle name="Nota 2 9" xfId="2585" xr:uid="{361ED195-728E-4090-B09E-1EDA732CCDC3}"/>
    <cellStyle name="Nota 2 9 2" xfId="10862" xr:uid="{2396D9B2-F755-44FD-8324-B33AE1B7C9AC}"/>
    <cellStyle name="Nota 2 9 2 2" xfId="27376" xr:uid="{9770F556-8DCE-4526-BD02-72AE8F4A3488}"/>
    <cellStyle name="Nota 2 9 3" xfId="19339" xr:uid="{0CDA4B65-5274-4958-8F52-4CB8EB7EB6B2}"/>
    <cellStyle name="Nota 20" xfId="547" xr:uid="{76ACC94E-7F09-4AA7-993A-7AB9EFB8638F}"/>
    <cellStyle name="Nota 20 2" xfId="1586" xr:uid="{7A44D6CA-2E63-49B7-8C1A-F786D5C4E5AC}"/>
    <cellStyle name="Nota 20 2 2" xfId="5675" xr:uid="{E698E87F-6917-4590-ABC7-5AF4C0A043A3}"/>
    <cellStyle name="Nota 20 2 2 2" xfId="13952" xr:uid="{AF9F219F-627F-42FA-93E8-AF1438138611}"/>
    <cellStyle name="Nota 20 2 2 2 2" xfId="30429" xr:uid="{FF2E796B-408D-448D-84C7-B88E60099B79}"/>
    <cellStyle name="Nota 20 2 2 3" xfId="22392" xr:uid="{AF43F310-4689-4705-A71B-1F80B794C4B8}"/>
    <cellStyle name="Nota 20 2 3" xfId="7697" xr:uid="{BC993BCB-EB3A-4A61-857D-A67270D25D88}"/>
    <cellStyle name="Nota 20 2 3 2" xfId="15974" xr:uid="{1522AA05-59E8-42D2-9AC3-FA2DE3DAF695}"/>
    <cellStyle name="Nota 20 2 3 2 2" xfId="32429" xr:uid="{A736BAA3-6284-473A-8413-013E73816A55}"/>
    <cellStyle name="Nota 20 2 3 3" xfId="24392" xr:uid="{6F3998E1-EE5E-4905-A4DB-904FEB5A39E0}"/>
    <cellStyle name="Nota 20 2 4" xfId="3641" xr:uid="{DE4731A7-0633-4771-AE4F-AB68650FAAC2}"/>
    <cellStyle name="Nota 20 2 4 2" xfId="11918" xr:uid="{C2F4407E-FA2F-4F4F-9946-E53C2C149055}"/>
    <cellStyle name="Nota 20 2 4 2 2" xfId="28425" xr:uid="{DAD78C4A-89E5-45AC-99B8-CDC47FDA7B32}"/>
    <cellStyle name="Nota 20 2 4 3" xfId="20388" xr:uid="{3D3888E5-2D60-4FDC-9A56-EFE80CED8309}"/>
    <cellStyle name="Nota 20 2 5" xfId="9869" xr:uid="{B2FC74FA-4802-4343-B6FA-34FA86782FFF}"/>
    <cellStyle name="Nota 20 2 5 2" xfId="26410" xr:uid="{969423E3-FFCE-4B2C-96C6-3091EB20EB8F}"/>
    <cellStyle name="Nota 20 2 6" xfId="18372" xr:uid="{A4563D71-1AFD-445F-8535-FC29DADCD7FF}"/>
    <cellStyle name="Nota 20 3" xfId="1075" xr:uid="{E8A00FB1-D3DC-4A1C-A0B1-A8A23EAA1620}"/>
    <cellStyle name="Nota 20 3 2" xfId="5176" xr:uid="{D1F25C46-61D0-41CB-993D-DA4B13112231}"/>
    <cellStyle name="Nota 20 3 2 2" xfId="13453" xr:uid="{6279D97B-5353-42B4-B37D-1645C0985E87}"/>
    <cellStyle name="Nota 20 3 2 2 2" xfId="29933" xr:uid="{E77396CC-56D5-4857-9A55-1F6FB74E06A4}"/>
    <cellStyle name="Nota 20 3 2 3" xfId="21896" xr:uid="{51010377-600E-46BA-86BC-87D735242F18}"/>
    <cellStyle name="Nota 20 3 3" xfId="7201" xr:uid="{F3D0911C-BD19-4C96-9FEA-9543D6B2BD44}"/>
    <cellStyle name="Nota 20 3 3 2" xfId="15478" xr:uid="{8931D35F-412B-4803-9904-C1C9140AB1D4}"/>
    <cellStyle name="Nota 20 3 3 2 2" xfId="31933" xr:uid="{C6DFC58D-3983-4F28-801D-8E7C30D06EC9}"/>
    <cellStyle name="Nota 20 3 3 3" xfId="23896" xr:uid="{B5CADEAC-215F-4E0E-B765-09799C05527E}"/>
    <cellStyle name="Nota 20 3 4" xfId="3134" xr:uid="{FC4CDA08-877E-4A37-A448-A89D7D67CA35}"/>
    <cellStyle name="Nota 20 3 4 2" xfId="11411" xr:uid="{F409EB59-653B-4605-A1F0-85B5E633A8D2}"/>
    <cellStyle name="Nota 20 3 4 2 2" xfId="27921" xr:uid="{27C4D1E9-A4D6-4B03-9FC3-002F84D54EBA}"/>
    <cellStyle name="Nota 20 3 4 3" xfId="19884" xr:uid="{982773A5-2096-4947-886F-9CBF18C13130}"/>
    <cellStyle name="Nota 20 3 5" xfId="9362" xr:uid="{9DAAF3CE-C251-4F4B-8E62-034B820AB317}"/>
    <cellStyle name="Nota 20 3 5 2" xfId="25906" xr:uid="{5D41E9A7-FD2E-4F70-BFE7-351E37A5576E}"/>
    <cellStyle name="Nota 20 3 6" xfId="17865" xr:uid="{08997AA3-8353-4FF0-816A-2E139A0CF8AB}"/>
    <cellStyle name="Nota 20 4" xfId="2123" xr:uid="{B9FBA749-E0E5-47A5-9CA4-07CFB0BEFCC5}"/>
    <cellStyle name="Nota 20 4 2" xfId="6209" xr:uid="{89D4C368-44BE-423E-AA40-E7F7E7FBF931}"/>
    <cellStyle name="Nota 20 4 2 2" xfId="14486" xr:uid="{4DEEEB20-44F0-46A3-A43E-91F885D799CF}"/>
    <cellStyle name="Nota 20 4 2 2 2" xfId="30941" xr:uid="{54ADF4D1-1250-4242-91B6-14DFB97C2F95}"/>
    <cellStyle name="Nota 20 4 2 3" xfId="22904" xr:uid="{4003DCD3-ABCD-4FEF-A869-DE18D134FCD3}"/>
    <cellStyle name="Nota 20 4 3" xfId="8209" xr:uid="{9F6456CE-3EE7-4892-83A6-354D1C665334}"/>
    <cellStyle name="Nota 20 4 3 2" xfId="16486" xr:uid="{AEBDAEF4-CA06-4CDB-9F2E-147DA103366D}"/>
    <cellStyle name="Nota 20 4 3 2 2" xfId="32941" xr:uid="{92B6C9DD-C38A-4D11-9E39-9EFFCA1B1DBD}"/>
    <cellStyle name="Nota 20 4 3 3" xfId="24904" xr:uid="{84C0B4FB-3B94-44DA-B7DE-3A30B87AE77C}"/>
    <cellStyle name="Nota 20 4 4" xfId="4176" xr:uid="{999D6D49-EB20-404E-AD33-D3E9F34F3B2D}"/>
    <cellStyle name="Nota 20 4 4 2" xfId="12453" xr:uid="{637428FE-06DC-411A-9638-4B39BE030794}"/>
    <cellStyle name="Nota 20 4 4 2 2" xfId="28938" xr:uid="{03B4EA7C-90E5-4CAC-985F-F5F1055FDA7B}"/>
    <cellStyle name="Nota 20 4 4 3" xfId="20901" xr:uid="{C9DA011F-A54A-42BA-9FEA-C7CCF9D8420A}"/>
    <cellStyle name="Nota 20 4 5" xfId="10404" xr:uid="{70D30435-F1A4-4376-8789-5D8436B65224}"/>
    <cellStyle name="Nota 20 4 5 2" xfId="26923" xr:uid="{470E98ED-CC9F-4897-817C-60F898BF401A}"/>
    <cellStyle name="Nota 20 4 6" xfId="18885" xr:uid="{2C3EBA23-0E01-4561-8EB0-4DF2F0DEB3BD}"/>
    <cellStyle name="Nota 20 5" xfId="4675" xr:uid="{CCF3B15B-BF03-43B8-9FFD-E161DAA07F43}"/>
    <cellStyle name="Nota 20 5 2" xfId="12952" xr:uid="{6C1AC2F5-6BCE-4C42-838D-F2097B854826}"/>
    <cellStyle name="Nota 20 5 2 2" xfId="29434" xr:uid="{CF77FB4C-6157-4220-9000-13F7B86BCEB4}"/>
    <cellStyle name="Nota 20 5 3" xfId="21397" xr:uid="{E67C28D5-4CC4-4A53-9D77-141FF5D0F6F4}"/>
    <cellStyle name="Nota 20 6" xfId="6703" xr:uid="{BD984A12-7D80-4251-B703-A314C0F69957}"/>
    <cellStyle name="Nota 20 6 2" xfId="14980" xr:uid="{F9E24C69-5115-4F56-B579-9110A4B9550D}"/>
    <cellStyle name="Nota 20 6 2 2" xfId="31435" xr:uid="{357766C9-3AB6-49DA-BC87-03E86EBF623C}"/>
    <cellStyle name="Nota 20 6 3" xfId="23398" xr:uid="{49998305-14C1-4070-A6D8-78B543A95367}"/>
    <cellStyle name="Nota 20 7" xfId="2628" xr:uid="{D22A76D7-1563-44E4-A339-78EC76C8D3B1}"/>
    <cellStyle name="Nota 20 7 2" xfId="10905" xr:uid="{DC30F9A4-420D-435F-80C4-F8F7AACCD031}"/>
    <cellStyle name="Nota 20 7 2 2" xfId="27419" xr:uid="{C40BA684-0F6D-41BD-B1E5-A67A0BCB4B2C}"/>
    <cellStyle name="Nota 20 7 3" xfId="19382" xr:uid="{75111074-3BA6-45EE-BA85-BA3F6019CC6B}"/>
    <cellStyle name="Nota 20 8" xfId="8858" xr:uid="{B2CE74C4-04C2-4AD9-87A7-3B954B53E203}"/>
    <cellStyle name="Nota 20 8 2" xfId="25404" xr:uid="{6954FD64-4FD1-493D-AB67-56B77E7CF60D}"/>
    <cellStyle name="Nota 20 9" xfId="17355" xr:uid="{3A912F02-5D69-46A2-A99D-9D5691F107A3}"/>
    <cellStyle name="Nota 21" xfId="549" xr:uid="{5633F3E1-5362-4D1C-8DA6-699B15B07FA5}"/>
    <cellStyle name="Nota 21 2" xfId="1588" xr:uid="{5DDAC21F-949C-4864-A234-E201EF76C736}"/>
    <cellStyle name="Nota 21 2 2" xfId="5677" xr:uid="{53AC32AF-8EB5-4A8C-8855-72CB103963E2}"/>
    <cellStyle name="Nota 21 2 2 2" xfId="13954" xr:uid="{FEE37C86-0378-4BA0-B9D6-071B8F6012EC}"/>
    <cellStyle name="Nota 21 2 2 2 2" xfId="30431" xr:uid="{BE131B2E-C036-42D0-99C1-BA281110DBD7}"/>
    <cellStyle name="Nota 21 2 2 3" xfId="22394" xr:uid="{3CFD3FF5-4831-4069-9E43-AE679C2353C1}"/>
    <cellStyle name="Nota 21 2 3" xfId="7699" xr:uid="{6FD2A124-115A-49CA-8702-CB39B5E617F7}"/>
    <cellStyle name="Nota 21 2 3 2" xfId="15976" xr:uid="{7A5005E5-69A3-4747-A068-6268190BEEDF}"/>
    <cellStyle name="Nota 21 2 3 2 2" xfId="32431" xr:uid="{B154F918-11E2-4A1F-A2ED-31EA4063E514}"/>
    <cellStyle name="Nota 21 2 3 3" xfId="24394" xr:uid="{9FB16F78-A4F0-4006-9AFF-C1E8D9AC6134}"/>
    <cellStyle name="Nota 21 2 4" xfId="3643" xr:uid="{9C7ED4FD-0749-4066-8AA8-EDF65F7792CC}"/>
    <cellStyle name="Nota 21 2 4 2" xfId="11920" xr:uid="{B15A9609-1CD6-47C2-82D3-2262CB1F5F06}"/>
    <cellStyle name="Nota 21 2 4 2 2" xfId="28427" xr:uid="{563A6AEA-950E-4A1A-915A-8581B3295BF3}"/>
    <cellStyle name="Nota 21 2 4 3" xfId="20390" xr:uid="{118BEA86-8940-4402-B021-40971004D92E}"/>
    <cellStyle name="Nota 21 2 5" xfId="9871" xr:uid="{BF149BD8-9AE4-41B7-8F42-8869427DAFC9}"/>
    <cellStyle name="Nota 21 2 5 2" xfId="26412" xr:uid="{4CF26CEF-3643-48D2-8D37-92677DC13576}"/>
    <cellStyle name="Nota 21 2 6" xfId="18374" xr:uid="{A6BB7C57-E90F-4B4A-8192-969C3B4D9E77}"/>
    <cellStyle name="Nota 21 3" xfId="1077" xr:uid="{41AF1636-C8A3-4B67-BFC4-81954D408A9E}"/>
    <cellStyle name="Nota 21 3 2" xfId="5178" xr:uid="{CCC470EA-9DFA-46F2-A2BC-A2901C061DF4}"/>
    <cellStyle name="Nota 21 3 2 2" xfId="13455" xr:uid="{C753A0F3-37CA-484A-BAC6-EB5E0AF383DA}"/>
    <cellStyle name="Nota 21 3 2 2 2" xfId="29935" xr:uid="{64E5B735-E0D2-4683-8E6C-D9C70DC02408}"/>
    <cellStyle name="Nota 21 3 2 3" xfId="21898" xr:uid="{4CD0299D-6CF5-4969-AA18-FAFE14D04303}"/>
    <cellStyle name="Nota 21 3 3" xfId="7203" xr:uid="{8C16A491-E5D2-4642-B459-1122584DD96E}"/>
    <cellStyle name="Nota 21 3 3 2" xfId="15480" xr:uid="{BC1EDA00-F915-4171-8EC4-773C392FFCCE}"/>
    <cellStyle name="Nota 21 3 3 2 2" xfId="31935" xr:uid="{B4BA4AC3-FF12-4E0B-A5CF-DA3887F7E026}"/>
    <cellStyle name="Nota 21 3 3 3" xfId="23898" xr:uid="{D0862EB0-4AF4-473B-B849-29890679530F}"/>
    <cellStyle name="Nota 21 3 4" xfId="3136" xr:uid="{08B77B53-A011-4902-8459-568E0FCD034E}"/>
    <cellStyle name="Nota 21 3 4 2" xfId="11413" xr:uid="{E07FEC43-8D3E-446B-9A82-86865E87C15C}"/>
    <cellStyle name="Nota 21 3 4 2 2" xfId="27923" xr:uid="{5BBA2D3D-D8A1-463A-8E6B-5DD3A7F9BCA3}"/>
    <cellStyle name="Nota 21 3 4 3" xfId="19886" xr:uid="{F1DAF4F3-F128-43A2-8C24-2C0F9B7E0BB2}"/>
    <cellStyle name="Nota 21 3 5" xfId="9364" xr:uid="{11CA9057-34DB-4A81-B85C-18BEC1C49696}"/>
    <cellStyle name="Nota 21 3 5 2" xfId="25908" xr:uid="{F0129025-B167-49BF-87AC-39F8D1CA4D72}"/>
    <cellStyle name="Nota 21 3 6" xfId="17867" xr:uid="{22AC5E7C-7822-4698-BE70-913A1E9DAD0E}"/>
    <cellStyle name="Nota 21 4" xfId="2125" xr:uid="{496F07C9-2B0A-426B-9D97-39537082ECFC}"/>
    <cellStyle name="Nota 21 4 2" xfId="6211" xr:uid="{420B43F2-052D-4DFC-B97D-CEDA9F78D507}"/>
    <cellStyle name="Nota 21 4 2 2" xfId="14488" xr:uid="{6845378C-3D49-4842-9279-0A43FD6DACDD}"/>
    <cellStyle name="Nota 21 4 2 2 2" xfId="30943" xr:uid="{15CF03E8-4113-486B-9E7D-2B29B6833774}"/>
    <cellStyle name="Nota 21 4 2 3" xfId="22906" xr:uid="{5A91E381-9F01-49E6-9819-717B72CCCD6C}"/>
    <cellStyle name="Nota 21 4 3" xfId="8211" xr:uid="{DB41EC81-9FEF-4C9E-B6C4-163BD768CA8C}"/>
    <cellStyle name="Nota 21 4 3 2" xfId="16488" xr:uid="{626233DF-8ECF-4668-A841-0AFFE8DAB590}"/>
    <cellStyle name="Nota 21 4 3 2 2" xfId="32943" xr:uid="{F7AE06D3-4460-4451-AB39-7F138058F9EB}"/>
    <cellStyle name="Nota 21 4 3 3" xfId="24906" xr:uid="{77313A08-61CF-443C-B17C-A7848884492A}"/>
    <cellStyle name="Nota 21 4 4" xfId="4178" xr:uid="{58825656-6F70-403F-AE2D-1FA03BCC6046}"/>
    <cellStyle name="Nota 21 4 4 2" xfId="12455" xr:uid="{1F119D63-D8C0-4EE8-8542-AB75F05EE7F9}"/>
    <cellStyle name="Nota 21 4 4 2 2" xfId="28940" xr:uid="{D167BD21-623C-4EA0-9C42-4CC394291928}"/>
    <cellStyle name="Nota 21 4 4 3" xfId="20903" xr:uid="{1A759039-3583-4DE3-B84F-FBA48D8F845D}"/>
    <cellStyle name="Nota 21 4 5" xfId="10406" xr:uid="{C344869F-5F75-4590-B60F-F34A4BCA6DF7}"/>
    <cellStyle name="Nota 21 4 5 2" xfId="26925" xr:uid="{572FA191-5E8B-4A2B-8F3B-84B9DE405028}"/>
    <cellStyle name="Nota 21 4 6" xfId="18887" xr:uid="{6F6D2608-ACFB-4E55-9B8C-7C1B79755D43}"/>
    <cellStyle name="Nota 21 5" xfId="4677" xr:uid="{2FD265D9-F6B1-4A11-8CAF-4E10020F85C8}"/>
    <cellStyle name="Nota 21 5 2" xfId="12954" xr:uid="{106A52F9-C35A-48BA-BCCE-006F1CDD1560}"/>
    <cellStyle name="Nota 21 5 2 2" xfId="29436" xr:uid="{165EE918-9D72-435D-8A0D-9357AE2B2382}"/>
    <cellStyle name="Nota 21 5 3" xfId="21399" xr:uid="{1735E7C4-C52F-49E8-AE11-9CA1D7405CDB}"/>
    <cellStyle name="Nota 21 6" xfId="6705" xr:uid="{9DC6F67C-8A6D-4266-B914-1FECE24F085A}"/>
    <cellStyle name="Nota 21 6 2" xfId="14982" xr:uid="{C88E8BC4-6287-4D15-80E6-F5204F76C63E}"/>
    <cellStyle name="Nota 21 6 2 2" xfId="31437" xr:uid="{DCD0E349-C494-44C0-8D69-960D99909E97}"/>
    <cellStyle name="Nota 21 6 3" xfId="23400" xr:uid="{6DC41DBF-A83C-470D-A326-409D003BE807}"/>
    <cellStyle name="Nota 21 7" xfId="2630" xr:uid="{4241EEF3-E87C-4E8B-831B-D7B1EE64348B}"/>
    <cellStyle name="Nota 21 7 2" xfId="10907" xr:uid="{6ECC571B-72A3-4B51-B5F4-406A3EFFCCA0}"/>
    <cellStyle name="Nota 21 7 2 2" xfId="27421" xr:uid="{9EF830E0-70E8-46F7-980C-51476D139293}"/>
    <cellStyle name="Nota 21 7 3" xfId="19384" xr:uid="{7F69192F-E6A7-498E-8C46-68D151CC5CF0}"/>
    <cellStyle name="Nota 21 8" xfId="8860" xr:uid="{A5CD5FF9-18F4-4F9B-BD0D-99E49E009C99}"/>
    <cellStyle name="Nota 21 8 2" xfId="25406" xr:uid="{02A88E4F-E0AC-419A-BDFE-EC1621536525}"/>
    <cellStyle name="Nota 21 9" xfId="17357" xr:uid="{8FD508AD-18A6-4AF4-B8CA-8F21C5F00508}"/>
    <cellStyle name="Nota 22" xfId="551" xr:uid="{CC97E5C8-BA2B-4E68-8865-2AAF8F0FC847}"/>
    <cellStyle name="Nota 22 2" xfId="1590" xr:uid="{4D6392CF-D4BB-4413-92B3-4BD32E3E6396}"/>
    <cellStyle name="Nota 22 2 2" xfId="5679" xr:uid="{3F7B2D77-89D2-41A1-B32E-1129B1933E13}"/>
    <cellStyle name="Nota 22 2 2 2" xfId="13956" xr:uid="{7DDB6AD9-760E-4E02-9D13-38A2B87BF7A0}"/>
    <cellStyle name="Nota 22 2 2 2 2" xfId="30433" xr:uid="{B48632EE-84BA-401B-A046-8049D5CEF856}"/>
    <cellStyle name="Nota 22 2 2 3" xfId="22396" xr:uid="{E69E5E65-9CCC-4610-8490-930F81C6A8D2}"/>
    <cellStyle name="Nota 22 2 3" xfId="7701" xr:uid="{75F8E45B-70D0-4AFC-B289-2DB1372F3124}"/>
    <cellStyle name="Nota 22 2 3 2" xfId="15978" xr:uid="{DCE95A90-468C-48D7-9F94-6AA823C5A087}"/>
    <cellStyle name="Nota 22 2 3 2 2" xfId="32433" xr:uid="{F9A38803-9588-4CF2-97F2-B8B6DF1C172E}"/>
    <cellStyle name="Nota 22 2 3 3" xfId="24396" xr:uid="{3DC32785-9918-4A36-BA48-19182091E82D}"/>
    <cellStyle name="Nota 22 2 4" xfId="3645" xr:uid="{89D9A4C3-ABD6-409F-94F1-A67BB1C77AB0}"/>
    <cellStyle name="Nota 22 2 4 2" xfId="11922" xr:uid="{F7B41C3C-3915-49F8-89FB-67299695FECD}"/>
    <cellStyle name="Nota 22 2 4 2 2" xfId="28429" xr:uid="{456A1625-64EB-4AF7-8B86-6019A3A6CE57}"/>
    <cellStyle name="Nota 22 2 4 3" xfId="20392" xr:uid="{CB4C34BD-DFEC-464D-BCBE-4F1D6B5B6402}"/>
    <cellStyle name="Nota 22 2 5" xfId="9873" xr:uid="{CF3F711B-9300-43AF-AF64-14B9CD31E170}"/>
    <cellStyle name="Nota 22 2 5 2" xfId="26414" xr:uid="{0CCADC04-6A66-4C6D-B6DC-B8BECAB09C71}"/>
    <cellStyle name="Nota 22 2 6" xfId="18376" xr:uid="{A4E465C6-00DB-4035-886F-84F3083B8D5B}"/>
    <cellStyle name="Nota 22 3" xfId="1079" xr:uid="{C5923E10-18F1-4309-B039-8E0A79B2F093}"/>
    <cellStyle name="Nota 22 3 2" xfId="5180" xr:uid="{9E0B742B-D228-4B4E-81EE-A1D21E2AF96C}"/>
    <cellStyle name="Nota 22 3 2 2" xfId="13457" xr:uid="{31DA1F83-6081-4051-9CBF-1E218FC66A62}"/>
    <cellStyle name="Nota 22 3 2 2 2" xfId="29937" xr:uid="{1624DD4D-D199-46E5-91B7-AC2010A21DF0}"/>
    <cellStyle name="Nota 22 3 2 3" xfId="21900" xr:uid="{27F7E6EA-9104-4C50-A0EF-266DF9A2BC3A}"/>
    <cellStyle name="Nota 22 3 3" xfId="7205" xr:uid="{19CD02DE-3068-4695-BF43-CB9E10D49D9A}"/>
    <cellStyle name="Nota 22 3 3 2" xfId="15482" xr:uid="{437A218F-8FA8-4F1D-9F7F-D9B7741F2ABF}"/>
    <cellStyle name="Nota 22 3 3 2 2" xfId="31937" xr:uid="{7BA4DF7F-1AE4-44D9-87C5-E8DAE899CF32}"/>
    <cellStyle name="Nota 22 3 3 3" xfId="23900" xr:uid="{D05D0C94-B119-4FE3-80DD-85DD3D3DC7F4}"/>
    <cellStyle name="Nota 22 3 4" xfId="3138" xr:uid="{126AC726-C7FE-4C34-8779-A4472FE2331F}"/>
    <cellStyle name="Nota 22 3 4 2" xfId="11415" xr:uid="{0660357E-8945-4EEC-9414-A561082BEA91}"/>
    <cellStyle name="Nota 22 3 4 2 2" xfId="27925" xr:uid="{96B2CA28-E9AF-47A3-B6F7-2010319F7F6B}"/>
    <cellStyle name="Nota 22 3 4 3" xfId="19888" xr:uid="{E911EFCF-4958-4677-9B1A-02F75F3D0A2E}"/>
    <cellStyle name="Nota 22 3 5" xfId="9366" xr:uid="{03CA2FE6-EE57-4B0A-8216-6222D412FEA4}"/>
    <cellStyle name="Nota 22 3 5 2" xfId="25910" xr:uid="{BB14A7A9-EEA5-41C2-8945-CF51145DDE4F}"/>
    <cellStyle name="Nota 22 3 6" xfId="17869" xr:uid="{069293BA-0FAF-41BC-84F4-3F32485EF9FC}"/>
    <cellStyle name="Nota 22 4" xfId="2127" xr:uid="{61438676-366A-490D-9A08-98031D17023E}"/>
    <cellStyle name="Nota 22 4 2" xfId="6213" xr:uid="{124F1C64-0F54-46AB-B001-B522ABA00B7D}"/>
    <cellStyle name="Nota 22 4 2 2" xfId="14490" xr:uid="{2C3834C9-899F-4C4B-9E6A-A759E4EEADE3}"/>
    <cellStyle name="Nota 22 4 2 2 2" xfId="30945" xr:uid="{DFF01973-5595-4330-AE80-80D2A4DA10E5}"/>
    <cellStyle name="Nota 22 4 2 3" xfId="22908" xr:uid="{4D209ACA-3112-49F8-8971-12C96EC8A88C}"/>
    <cellStyle name="Nota 22 4 3" xfId="8213" xr:uid="{7C588045-0BEC-48F7-8B80-BE2EA9B787B9}"/>
    <cellStyle name="Nota 22 4 3 2" xfId="16490" xr:uid="{FB19A649-4F62-4620-9728-984A0656E01D}"/>
    <cellStyle name="Nota 22 4 3 2 2" xfId="32945" xr:uid="{A26920BC-7FEE-4112-B95A-07FF1A9E4E7A}"/>
    <cellStyle name="Nota 22 4 3 3" xfId="24908" xr:uid="{27FFFC08-B3D8-4E99-9D17-36375A21C904}"/>
    <cellStyle name="Nota 22 4 4" xfId="4180" xr:uid="{51A233D1-5701-405C-8374-4867FD002AFB}"/>
    <cellStyle name="Nota 22 4 4 2" xfId="12457" xr:uid="{47CC37DC-8357-440B-84B8-6365D7DBE214}"/>
    <cellStyle name="Nota 22 4 4 2 2" xfId="28942" xr:uid="{6E4136C9-A4CE-49A1-8665-C5F9BB8A755B}"/>
    <cellStyle name="Nota 22 4 4 3" xfId="20905" xr:uid="{10675B5B-F74D-443E-8E8A-A5EB77AF4981}"/>
    <cellStyle name="Nota 22 4 5" xfId="10408" xr:uid="{65A102F2-EE82-4363-8756-E8625681D746}"/>
    <cellStyle name="Nota 22 4 5 2" xfId="26927" xr:uid="{30B7C962-134E-4689-8882-302B0CF5A54A}"/>
    <cellStyle name="Nota 22 4 6" xfId="18889" xr:uid="{C2E443D5-9287-4325-8758-7B1DE1236D54}"/>
    <cellStyle name="Nota 22 5" xfId="4679" xr:uid="{385A6C2A-1F34-4C66-BCEB-4314D717182F}"/>
    <cellStyle name="Nota 22 5 2" xfId="12956" xr:uid="{B57E2D98-C12C-4A0D-8AA8-D4E01C0F5CD0}"/>
    <cellStyle name="Nota 22 5 2 2" xfId="29438" xr:uid="{93F7526F-2D56-4E36-9C1E-AD9141FD1E20}"/>
    <cellStyle name="Nota 22 5 3" xfId="21401" xr:uid="{674B35E4-B5B7-492B-A49B-9EC0B02E175B}"/>
    <cellStyle name="Nota 22 6" xfId="6707" xr:uid="{FD1DA64C-7167-4E4F-8395-779E14CFC0AD}"/>
    <cellStyle name="Nota 22 6 2" xfId="14984" xr:uid="{95734ED6-91C5-49EE-ADAD-FE826F5CDE49}"/>
    <cellStyle name="Nota 22 6 2 2" xfId="31439" xr:uid="{9B0791B8-CCC4-43D9-AB6A-3715418A2CCB}"/>
    <cellStyle name="Nota 22 6 3" xfId="23402" xr:uid="{81B6734D-F83E-441D-8B43-561A5FAE85B0}"/>
    <cellStyle name="Nota 22 7" xfId="2632" xr:uid="{5CB7E03F-B51D-4E33-AD87-B476E58F7DAB}"/>
    <cellStyle name="Nota 22 7 2" xfId="10909" xr:uid="{E65CA55A-A134-47A9-BECF-2CE66A37BE15}"/>
    <cellStyle name="Nota 22 7 2 2" xfId="27423" xr:uid="{F95F2BDA-7657-45BF-AD15-156176D87200}"/>
    <cellStyle name="Nota 22 7 3" xfId="19386" xr:uid="{D00305F0-B580-47B3-B1FC-C8ADE24523D8}"/>
    <cellStyle name="Nota 22 8" xfId="8862" xr:uid="{47689012-4C76-4C0C-AC90-2ED171824C52}"/>
    <cellStyle name="Nota 22 8 2" xfId="25408" xr:uid="{89E6AE3F-1B65-41D1-8199-19A9D572B6BE}"/>
    <cellStyle name="Nota 22 9" xfId="17359" xr:uid="{60D3C328-BAD3-461E-AF0D-905BEB77C3B6}"/>
    <cellStyle name="Nota 23" xfId="553" xr:uid="{3478FD50-D439-4621-8B1C-59BEEAAAFE7B}"/>
    <cellStyle name="Nota 23 2" xfId="1592" xr:uid="{DCC07C97-A5A5-496B-BB48-627F7B4264A7}"/>
    <cellStyle name="Nota 23 2 2" xfId="5681" xr:uid="{B31B84AF-7378-4BFD-9EEE-DCF995243296}"/>
    <cellStyle name="Nota 23 2 2 2" xfId="8326" xr:uid="{3F559F57-4E81-4539-ABB2-1D98DE94117D}"/>
    <cellStyle name="Nota 23 2 2 2 2" xfId="16603" xr:uid="{51A80BC4-3191-4B08-94FA-0C98A8D78ACC}"/>
    <cellStyle name="Nota 23 2 2 2 3" xfId="16813" xr:uid="{F12EC69A-3C60-41D3-81BF-4B480E05EC0F}"/>
    <cellStyle name="Nota 23 2 2 3" xfId="8376" xr:uid="{3031FEC6-29B0-4FA6-8F7B-F19AD8627C24}"/>
    <cellStyle name="Nota 23 2 2 3 2" xfId="16653" xr:uid="{3CF21ECC-1172-4F75-AE65-177FC00B8EA8}"/>
    <cellStyle name="Nota 23 2 2 3 3" xfId="16863" xr:uid="{FB96A5BC-5465-43E9-9D8F-6910CBECD36C}"/>
    <cellStyle name="Nota 23 2 2 4" xfId="8250" xr:uid="{41EA80BF-62CC-46E4-A0AC-6BAE814113C3}"/>
    <cellStyle name="Nota 23 2 2 4 2" xfId="16527" xr:uid="{629D7AA8-E26C-4EBF-82E1-CED62AAAB0CC}"/>
    <cellStyle name="Nota 23 2 2 4 3" xfId="16742" xr:uid="{9B34830E-FFA9-416C-99E9-462C3A560605}"/>
    <cellStyle name="Nota 23 2 2 5" xfId="8364" xr:uid="{FEBEF2A5-7156-4F3A-B4C1-4B23563E8EC2}"/>
    <cellStyle name="Nota 23 2 2 5 2" xfId="16641" xr:uid="{54B809DA-1B3A-44BC-BDE3-0021E27CF3B7}"/>
    <cellStyle name="Nota 23 2 2 5 3" xfId="16851" xr:uid="{170E30DF-F51A-4EC7-928F-B86BD5F67184}"/>
    <cellStyle name="Nota 23 2 2 6" xfId="8358" xr:uid="{69F355ED-CE11-488D-8180-D0BC2C7F95E8}"/>
    <cellStyle name="Nota 23 2 2 6 2" xfId="16635" xr:uid="{87E63D12-F6D1-4724-8A53-AD403F6AE54F}"/>
    <cellStyle name="Nota 23 2 2 6 3" xfId="16845" xr:uid="{A8B184CF-9A5A-488E-A992-B1323F0D8E4F}"/>
    <cellStyle name="Nota 23 2 2 7" xfId="13958" xr:uid="{88723A1D-832E-46D0-BD7C-FD9B09E32859}"/>
    <cellStyle name="Nota 23 2 2 8" xfId="16716" xr:uid="{280E58F3-C08F-494E-9AA7-926F571496BE}"/>
    <cellStyle name="Nota 23 2 3" xfId="3647" xr:uid="{3A3F6B8E-AF32-418D-827A-6FF9F634406A}"/>
    <cellStyle name="Nota 23 2 3 2" xfId="11924" xr:uid="{0B030AB1-365E-4F74-809D-FC8AE4C00C70}"/>
    <cellStyle name="Nota 23 2 3 3" xfId="16686" xr:uid="{A6A262AF-87C9-4E89-99E3-D70ABDAA55A3}"/>
    <cellStyle name="Nota 23 2 4" xfId="9875" xr:uid="{8A763B47-12CB-491C-828A-24FD62647FD3}"/>
    <cellStyle name="Nota 23 3" xfId="1644" xr:uid="{DF81FA39-5170-4AD6-9F7A-BCFAF1E9A516}"/>
    <cellStyle name="Nota 23 3 2" xfId="5731" xr:uid="{BC352A58-DF3A-4C37-A0AC-4C9A58477D86}"/>
    <cellStyle name="Nota 23 3 2 2" xfId="8339" xr:uid="{02A4AF40-52AB-419E-9575-1D6813FEE79C}"/>
    <cellStyle name="Nota 23 3 2 2 2" xfId="16616" xr:uid="{A659321C-6918-404E-8A92-631CD6EF5137}"/>
    <cellStyle name="Nota 23 3 2 2 3" xfId="16826" xr:uid="{215234D2-758A-4E44-8510-CEDA68631F70}"/>
    <cellStyle name="Nota 23 3 2 3" xfId="8265" xr:uid="{009C495C-D4DF-42A9-8F7D-DB2D29C18DB7}"/>
    <cellStyle name="Nota 23 3 2 3 2" xfId="16542" xr:uid="{3462AF3B-B74C-4144-ABF9-5220F3498827}"/>
    <cellStyle name="Nota 23 3 2 3 3" xfId="16756" xr:uid="{74E50821-E282-4E37-9D06-A5328EC757AE}"/>
    <cellStyle name="Nota 23 3 2 4" xfId="8268" xr:uid="{941D32BC-E7BB-4DF7-85B7-D2AB1B66EF6B}"/>
    <cellStyle name="Nota 23 3 2 4 2" xfId="16545" xr:uid="{66B9F895-6F72-4ACA-A1B7-26FCF021CE32}"/>
    <cellStyle name="Nota 23 3 2 4 3" xfId="16759" xr:uid="{5AAF3B17-78F7-4505-85AB-719D8B2754E5}"/>
    <cellStyle name="Nota 23 3 2 5" xfId="8359" xr:uid="{7C94EF0A-1FF4-4A37-82F9-B5C717DA594F}"/>
    <cellStyle name="Nota 23 3 2 5 2" xfId="16636" xr:uid="{CE1D1D8C-B982-45E7-901E-ACBFC9366A26}"/>
    <cellStyle name="Nota 23 3 2 5 3" xfId="16846" xr:uid="{1A76866B-4F71-4CE0-879E-024DAB85B444}"/>
    <cellStyle name="Nota 23 3 2 6" xfId="8352" xr:uid="{EC3D5AFD-0A81-42E2-9776-BB5F2F5EE35B}"/>
    <cellStyle name="Nota 23 3 2 6 2" xfId="16629" xr:uid="{60089208-AD6B-456D-804E-5803F9BA2A62}"/>
    <cellStyle name="Nota 23 3 2 6 3" xfId="16839" xr:uid="{B79616CD-DA66-4401-AFFD-940C28C38F10}"/>
    <cellStyle name="Nota 23 3 2 7" xfId="14008" xr:uid="{5D28D57A-642E-450A-8007-EACD25E747F8}"/>
    <cellStyle name="Nota 23 3 2 8" xfId="16728" xr:uid="{BE5F9C87-E717-493A-BC6F-FFD96DF67BD2}"/>
    <cellStyle name="Nota 23 3 3" xfId="3697" xr:uid="{885A5203-5769-4954-8EB2-497197972444}"/>
    <cellStyle name="Nota 23 3 3 2" xfId="11974" xr:uid="{F397563B-0EF1-42AC-ACEA-7584931DF15C}"/>
    <cellStyle name="Nota 23 3 3 3" xfId="16698" xr:uid="{F494A60D-4E2F-4491-AE4A-1DC4AA07E1BB}"/>
    <cellStyle name="Nota 23 3 4" xfId="9925" xr:uid="{A15474AB-631E-4F3A-A9C0-D307DFBC27C3}"/>
    <cellStyle name="Nota 23 4" xfId="1634" xr:uid="{B7B25F59-EB13-4B03-A0A1-3892CFA35A59}"/>
    <cellStyle name="Nota 23 4 2" xfId="5721" xr:uid="{F54C4216-0F0A-4ACA-AC90-3DE59659EB20}"/>
    <cellStyle name="Nota 23 4 2 2" xfId="8330" xr:uid="{C207ACE9-D8B4-486E-A84F-72C2ABAF6622}"/>
    <cellStyle name="Nota 23 4 2 2 2" xfId="16607" xr:uid="{C2B3ED28-D92D-4316-9C7D-08BD9528C026}"/>
    <cellStyle name="Nota 23 4 2 2 3" xfId="16817" xr:uid="{91C8C318-8560-486C-9F4F-541F3090A76D}"/>
    <cellStyle name="Nota 23 4 2 3" xfId="8271" xr:uid="{6238235F-F37A-4223-877E-A870E7D8F142}"/>
    <cellStyle name="Nota 23 4 2 3 2" xfId="16548" xr:uid="{9B42B56B-44BC-4A54-8236-1A3C0A576988}"/>
    <cellStyle name="Nota 23 4 2 3 3" xfId="16762" xr:uid="{F339ACD2-07D0-4FB0-B711-AE7B0C9FAD1B}"/>
    <cellStyle name="Nota 23 4 2 4" xfId="8246" xr:uid="{6E43951E-43D6-43A3-8352-DE0B256E3BDA}"/>
    <cellStyle name="Nota 23 4 2 4 2" xfId="16523" xr:uid="{A8BAA6FD-0C84-4154-B975-D91BB9759046}"/>
    <cellStyle name="Nota 23 4 2 4 3" xfId="16738" xr:uid="{B0A2E7D3-B075-483B-A6AF-6D2A6BE20A17}"/>
    <cellStyle name="Nota 23 4 2 5" xfId="8292" xr:uid="{900EF988-DE21-4B18-83DB-55A4F42B73D3}"/>
    <cellStyle name="Nota 23 4 2 5 2" xfId="16569" xr:uid="{9DFB61DE-E83A-44F5-BB60-A46D6E6D93EB}"/>
    <cellStyle name="Nota 23 4 2 5 3" xfId="16781" xr:uid="{CC7F0EC9-28F3-4435-8F58-616C32C5BEF2}"/>
    <cellStyle name="Nota 23 4 2 6" xfId="8248" xr:uid="{70B52A25-E16D-47E8-90B7-2A6951714368}"/>
    <cellStyle name="Nota 23 4 2 6 2" xfId="16525" xr:uid="{1C0BC53C-9B6C-43E6-A1F1-FC4119EE96D2}"/>
    <cellStyle name="Nota 23 4 2 6 3" xfId="16740" xr:uid="{4B8E31E5-4245-4E40-98FA-7D26721C3F09}"/>
    <cellStyle name="Nota 23 4 2 7" xfId="13998" xr:uid="{E6F65252-DBC2-443C-B686-D4C953032383}"/>
    <cellStyle name="Nota 23 4 2 8" xfId="16719" xr:uid="{A7F00AB4-E134-45A7-9393-5D64208F9E8A}"/>
    <cellStyle name="Nota 23 4 3" xfId="3687" xr:uid="{740922F6-8C7B-4EC9-ADC4-BFFB88DA99F7}"/>
    <cellStyle name="Nota 23 4 3 2" xfId="11964" xr:uid="{A5E0DD7B-2FD0-46DC-B49B-D7DA28EA8E73}"/>
    <cellStyle name="Nota 23 4 3 3" xfId="16689" xr:uid="{01B7FE5F-101C-4206-AE2F-C4919F501599}"/>
    <cellStyle name="Nota 23 4 4" xfId="9915" xr:uid="{D557760B-E48A-42D4-A19E-11386FFAEB21}"/>
    <cellStyle name="Nota 23 5" xfId="1653" xr:uid="{BE0E5E8E-2AEA-4C21-BDD8-510910233A5C}"/>
    <cellStyle name="Nota 23 5 2" xfId="5740" xr:uid="{301D562B-ED46-4E8F-8705-038715BA64A0}"/>
    <cellStyle name="Nota 23 5 2 2" xfId="8347" xr:uid="{EB2AAD0F-B057-41BF-B874-182969B55656}"/>
    <cellStyle name="Nota 23 5 2 2 2" xfId="16624" xr:uid="{EBA5B31B-3343-4EDF-B4CF-9A14558BB0CB}"/>
    <cellStyle name="Nota 23 5 2 2 3" xfId="16834" xr:uid="{659266AD-B007-46B2-B1F6-525067BC13B9}"/>
    <cellStyle name="Nota 23 5 2 3" xfId="8375" xr:uid="{1955263C-6CBD-4841-BA5B-4682FBAD3C12}"/>
    <cellStyle name="Nota 23 5 2 3 2" xfId="16652" xr:uid="{EBA89DDE-5814-49E0-8F9B-A7976245C728}"/>
    <cellStyle name="Nota 23 5 2 3 3" xfId="16862" xr:uid="{DBD75C58-2689-4C80-9097-BB4761EF4D66}"/>
    <cellStyle name="Nota 23 5 2 4" xfId="8382" xr:uid="{2C8EBEBE-CDBD-497A-8A1B-BD9CC2992AA7}"/>
    <cellStyle name="Nota 23 5 2 4 2" xfId="16659" xr:uid="{7E9A64A6-273E-496F-A161-F040FEEE39D6}"/>
    <cellStyle name="Nota 23 5 2 4 3" xfId="16869" xr:uid="{7CCCCFEE-3763-42CD-B739-C0081E839661}"/>
    <cellStyle name="Nota 23 5 2 5" xfId="8386" xr:uid="{CD208B28-66D8-4E1F-B847-BE4217FEAEB2}"/>
    <cellStyle name="Nota 23 5 2 5 2" xfId="16663" xr:uid="{C5F24FEC-2A59-4BE6-9E73-098F94BA397B}"/>
    <cellStyle name="Nota 23 5 2 5 3" xfId="16873" xr:uid="{082CF059-BF2F-4EE5-9C71-61583FB53550}"/>
    <cellStyle name="Nota 23 5 2 6" xfId="8355" xr:uid="{61EDA0D8-7ACC-4C15-AA89-7F2ADDBB747F}"/>
    <cellStyle name="Nota 23 5 2 6 2" xfId="16632" xr:uid="{0255F419-CCA6-45BC-8A99-CB6E24D87B3D}"/>
    <cellStyle name="Nota 23 5 2 6 3" xfId="16842" xr:uid="{DCDF74DC-135A-4D27-9B1B-1CC084559D69}"/>
    <cellStyle name="Nota 23 5 2 7" xfId="14017" xr:uid="{16320251-EEA5-4ECF-9102-CCC79AC72F25}"/>
    <cellStyle name="Nota 23 5 2 8" xfId="16736" xr:uid="{3FA5686C-3801-4743-AF6C-5AE1AD41D4F0}"/>
    <cellStyle name="Nota 23 5 3" xfId="3706" xr:uid="{FB065C1B-591A-4870-8E68-28DE5EDF7728}"/>
    <cellStyle name="Nota 23 5 3 2" xfId="11983" xr:uid="{BC3AC13C-DD18-49D0-9ED0-9CDA16121BB3}"/>
    <cellStyle name="Nota 23 5 3 3" xfId="16706" xr:uid="{D6A34BF9-5146-474C-B42C-A620E172A1A1}"/>
    <cellStyle name="Nota 23 5 4" xfId="9934" xr:uid="{B8787B99-8DCE-47A7-B060-D205B2BE463D}"/>
    <cellStyle name="Nota 23 6" xfId="1643" xr:uid="{E7C5E20D-9169-4E75-8BDE-7EB2F83CAE0D}"/>
    <cellStyle name="Nota 23 6 2" xfId="5730" xr:uid="{73730DBA-8D5E-48D6-8E98-1071F453823F}"/>
    <cellStyle name="Nota 23 6 2 2" xfId="8338" xr:uid="{F8FCFA48-8B9A-41AB-AC44-9C7D435A00EA}"/>
    <cellStyle name="Nota 23 6 2 2 2" xfId="16615" xr:uid="{75AA31FD-A9C0-4032-AD21-723F0E856FF5}"/>
    <cellStyle name="Nota 23 6 2 2 3" xfId="16825" xr:uid="{7015C725-AAA6-4949-90D6-DD15D540234F}"/>
    <cellStyle name="Nota 23 6 2 3" xfId="8306" xr:uid="{CBE902D8-1113-41BA-B347-7A058251B2B9}"/>
    <cellStyle name="Nota 23 6 2 3 2" xfId="16583" xr:uid="{CDB76B87-0125-4498-9ACE-130B1D0F02F6}"/>
    <cellStyle name="Nota 23 6 2 3 3" xfId="16795" xr:uid="{6F1E9B50-B94B-4A94-B0B5-9E16027953E8}"/>
    <cellStyle name="Nota 23 6 2 4" xfId="8377" xr:uid="{3BA82E99-B8F7-4BC6-83E6-597E6105991F}"/>
    <cellStyle name="Nota 23 6 2 4 2" xfId="16654" xr:uid="{6C1107DC-D087-498A-960F-07942D56BF70}"/>
    <cellStyle name="Nota 23 6 2 4 3" xfId="16864" xr:uid="{80387C4E-0055-430B-9866-F4ED4F65F295}"/>
    <cellStyle name="Nota 23 6 2 5" xfId="8315" xr:uid="{2388515B-BC30-4E41-9E6B-F58DEC5C1C92}"/>
    <cellStyle name="Nota 23 6 2 5 2" xfId="16592" xr:uid="{D18E71F9-152F-4BBD-9A6F-7B31DDE4583C}"/>
    <cellStyle name="Nota 23 6 2 5 3" xfId="16803" xr:uid="{807C5EFB-7A9C-43AC-B856-8BDE2EA544CB}"/>
    <cellStyle name="Nota 23 6 2 6" xfId="8293" xr:uid="{1D770DF8-2040-455A-8AD4-809F63934D84}"/>
    <cellStyle name="Nota 23 6 2 6 2" xfId="16570" xr:uid="{B2FBCAF5-6FA5-43B0-AAF4-9F98C286A14D}"/>
    <cellStyle name="Nota 23 6 2 6 3" xfId="16782" xr:uid="{D66906A2-9369-4931-A1BF-247DF9F70E51}"/>
    <cellStyle name="Nota 23 6 2 7" xfId="14007" xr:uid="{5AC15FA9-7E4B-4290-A966-1799AB4A1E09}"/>
    <cellStyle name="Nota 23 6 2 8" xfId="16727" xr:uid="{F4063BD6-6B5A-4033-AA6C-B222DB7A152A}"/>
    <cellStyle name="Nota 23 6 3" xfId="3696" xr:uid="{DFC429CB-9AB3-4FF4-8005-348CE6BDD93F}"/>
    <cellStyle name="Nota 23 6 3 2" xfId="11973" xr:uid="{10FF772A-3C5C-4193-8E4F-B0CB3EB4088C}"/>
    <cellStyle name="Nota 23 6 3 3" xfId="16697" xr:uid="{61966FA2-54EE-4E6A-9756-0B35894AD9E0}"/>
    <cellStyle name="Nota 23 6 4" xfId="9924" xr:uid="{A9B2327D-5199-4AED-B17D-6DF32BCB3307}"/>
    <cellStyle name="Nota 23 7" xfId="4681" xr:uid="{DABB6DAA-AE64-4CB9-A380-C7E4A5A36D19}"/>
    <cellStyle name="Nota 23 7 2" xfId="8303" xr:uid="{C39B2302-70A6-49C0-943E-08963902A735}"/>
    <cellStyle name="Nota 23 7 2 2" xfId="16580" xr:uid="{6B5E38A3-9584-40C6-9824-A5A34D30A016}"/>
    <cellStyle name="Nota 23 7 2 3" xfId="16792" xr:uid="{E2F179DE-8A08-4626-891E-95AC586FEC1F}"/>
    <cellStyle name="Nota 23 7 3" xfId="8289" xr:uid="{46D859F5-2DE6-4F9D-ABAD-14EF5BB37B58}"/>
    <cellStyle name="Nota 23 7 3 2" xfId="16566" xr:uid="{7B02A1E8-B8DF-46DD-BFE5-9F2A009F2720}"/>
    <cellStyle name="Nota 23 7 3 3" xfId="16779" xr:uid="{3832CF43-EDF3-44EC-AA16-BD36BE44C016}"/>
    <cellStyle name="Nota 23 7 4" xfId="8294" xr:uid="{C670C695-2C2C-4EBE-92EC-B5AD8AF28489}"/>
    <cellStyle name="Nota 23 7 4 2" xfId="16571" xr:uid="{6B7B0F4B-5D1E-4A58-B08D-2DA73EA98BCB}"/>
    <cellStyle name="Nota 23 7 4 3" xfId="16783" xr:uid="{C04974FB-0171-4C81-9B3A-EB4EF4C265AF}"/>
    <cellStyle name="Nota 23 7 5" xfId="8370" xr:uid="{2D4E86F3-A409-4007-90CE-E0F1EF0A4D24}"/>
    <cellStyle name="Nota 23 7 5 2" xfId="16647" xr:uid="{F4389A0A-0C7B-414A-A9C0-65C4B3D1890E}"/>
    <cellStyle name="Nota 23 7 5 3" xfId="16857" xr:uid="{9BFA95B0-27AD-47DA-8934-CC180213B467}"/>
    <cellStyle name="Nota 23 7 6" xfId="8273" xr:uid="{FDB1CF78-E10C-4CB0-8763-28E1F0439CB6}"/>
    <cellStyle name="Nota 23 7 6 2" xfId="16550" xr:uid="{574CCEE4-7BD2-42D9-A7D2-35CB18623F1D}"/>
    <cellStyle name="Nota 23 7 6 3" xfId="16764" xr:uid="{E9C196E6-5C14-47A1-9202-272A060BF54F}"/>
    <cellStyle name="Nota 23 7 7" xfId="12958" xr:uid="{FEFECF53-3175-4316-94E2-2A40F4A28E79}"/>
    <cellStyle name="Nota 23 7 8" xfId="16711" xr:uid="{96CE5532-ED69-4130-B170-492B91A3DBCB}"/>
    <cellStyle name="Nota 23 8" xfId="2634" xr:uid="{299D6588-591A-4BF4-8A55-F7A08B7E57C6}"/>
    <cellStyle name="Nota 23 8 2" xfId="10911" xr:uid="{872BD7FD-B668-4AA1-86E5-B2500AB5AB4B}"/>
    <cellStyle name="Nota 23 8 3" xfId="16679" xr:uid="{DFE5A3DF-B882-486D-8621-8EC8CF11D5A2}"/>
    <cellStyle name="Nota 23 9" xfId="8864" xr:uid="{B665C834-4C85-4962-99EB-B189BFC4A7FF}"/>
    <cellStyle name="Nota 3" xfId="527" xr:uid="{85294B11-46CD-4826-AE1A-B605B6A85603}"/>
    <cellStyle name="Nota 3 10" xfId="17338" xr:uid="{B430FFC7-7459-4153-9F82-EEC501584F60}"/>
    <cellStyle name="Nota 3 2" xfId="530" xr:uid="{A3CA9A24-F8BB-41AC-B55C-304079C9F6AB}"/>
    <cellStyle name="Nota 3 2 2" xfId="1572" xr:uid="{3073B5F7-5B27-4F29-A588-630FA9028148}"/>
    <cellStyle name="Nota 3 2 2 2" xfId="5661" xr:uid="{D8978C00-EC7E-4840-A9A5-85A8E7CFB020}"/>
    <cellStyle name="Nota 3 2 2 2 2" xfId="13938" xr:uid="{FF68F164-7626-42AE-89AB-1A9F3245590F}"/>
    <cellStyle name="Nota 3 2 2 2 2 2" xfId="30415" xr:uid="{4B47A586-FABC-44F3-83B9-64C0FBB5F7F6}"/>
    <cellStyle name="Nota 3 2 2 2 3" xfId="22378" xr:uid="{4F346A0E-E9B7-4A92-A5DD-755926E3AABF}"/>
    <cellStyle name="Nota 3 2 2 3" xfId="7683" xr:uid="{7D2D4324-C1C2-4F43-BBA3-733CC8EF76FE}"/>
    <cellStyle name="Nota 3 2 2 3 2" xfId="15960" xr:uid="{91A34D4B-AF57-47B3-A68C-2A0E0A50C441}"/>
    <cellStyle name="Nota 3 2 2 3 2 2" xfId="32415" xr:uid="{F00E3C5A-4F93-44F1-ABCB-6C9C72D3EF88}"/>
    <cellStyle name="Nota 3 2 2 3 3" xfId="24378" xr:uid="{89B10C89-22A1-43F4-A152-9C8689A644A9}"/>
    <cellStyle name="Nota 3 2 2 4" xfId="3627" xr:uid="{35B403BC-FCF2-4099-818A-F6A80E5E1974}"/>
    <cellStyle name="Nota 3 2 2 4 2" xfId="11904" xr:uid="{5D71689D-F1AD-4047-9067-76552ACB1A74}"/>
    <cellStyle name="Nota 3 2 2 4 2 2" xfId="28411" xr:uid="{45860495-79F0-48B8-9F1C-A409A866EB25}"/>
    <cellStyle name="Nota 3 2 2 4 3" xfId="20374" xr:uid="{521837C7-4ADB-4F49-947E-3850EFED9DC3}"/>
    <cellStyle name="Nota 3 2 2 5" xfId="9855" xr:uid="{F44CA60D-23C1-4B1F-A488-821B6206220B}"/>
    <cellStyle name="Nota 3 2 2 5 2" xfId="26396" xr:uid="{C53A8D29-0236-4547-9EBE-0051BD894570}"/>
    <cellStyle name="Nota 3 2 2 6" xfId="18358" xr:uid="{89A6969B-5606-41CB-A942-1929712DE724}"/>
    <cellStyle name="Nota 3 2 3" xfId="1061" xr:uid="{36C28270-BABA-43AA-B3F1-AAADFA325118}"/>
    <cellStyle name="Nota 3 2 3 2" xfId="5162" xr:uid="{0AC1B8A1-F0DB-4A7A-BA4D-8442B48CCEDB}"/>
    <cellStyle name="Nota 3 2 3 2 2" xfId="13439" xr:uid="{A34373A3-E059-4D7F-AEE3-6D4F8DE03838}"/>
    <cellStyle name="Nota 3 2 3 2 2 2" xfId="29919" xr:uid="{1A89A2CB-CA2C-4ACD-8640-23465D8465B7}"/>
    <cellStyle name="Nota 3 2 3 2 3" xfId="21882" xr:uid="{3AEABF6D-2F7F-46B8-9998-2593E0CC3543}"/>
    <cellStyle name="Nota 3 2 3 3" xfId="7187" xr:uid="{EC29AD53-BE11-4246-998D-2ED6155110F8}"/>
    <cellStyle name="Nota 3 2 3 3 2" xfId="15464" xr:uid="{7A5CC623-BB15-4575-8772-6720BD5B46FF}"/>
    <cellStyle name="Nota 3 2 3 3 2 2" xfId="31919" xr:uid="{48B6D9B6-ADF7-44DA-85F7-105C9A4EA2FD}"/>
    <cellStyle name="Nota 3 2 3 3 3" xfId="23882" xr:uid="{6196F24D-A87B-4424-B573-0FABD43A3C40}"/>
    <cellStyle name="Nota 3 2 3 4" xfId="3120" xr:uid="{552E9DB0-C864-499D-8A84-3C192B2297CC}"/>
    <cellStyle name="Nota 3 2 3 4 2" xfId="11397" xr:uid="{F02DEADA-9A16-486B-9A84-19B821DDA789}"/>
    <cellStyle name="Nota 3 2 3 4 2 2" xfId="27907" xr:uid="{02AF7F86-2A1A-488F-998E-257D191613D2}"/>
    <cellStyle name="Nota 3 2 3 4 3" xfId="19870" xr:uid="{FD6B15D9-8AA8-43B0-A57A-14E6665C2B41}"/>
    <cellStyle name="Nota 3 2 3 5" xfId="9348" xr:uid="{E12BE21F-165E-49D6-BE66-F8720DED01CF}"/>
    <cellStyle name="Nota 3 2 3 5 2" xfId="25892" xr:uid="{4577A3A2-F961-47B4-A37D-E0829896A2B2}"/>
    <cellStyle name="Nota 3 2 3 6" xfId="17851" xr:uid="{48F76219-CC63-4D6C-838E-92F117E935A3}"/>
    <cellStyle name="Nota 3 2 4" xfId="2109" xr:uid="{79C6C4C0-3625-468C-BB67-B9186CA8CEFB}"/>
    <cellStyle name="Nota 3 2 4 2" xfId="6195" xr:uid="{F2C63891-071E-4AC7-AB80-F93145F57B2A}"/>
    <cellStyle name="Nota 3 2 4 2 2" xfId="14472" xr:uid="{905DD1F2-E180-4ADB-9687-EFBB84937AF3}"/>
    <cellStyle name="Nota 3 2 4 2 2 2" xfId="30927" xr:uid="{9B7018A5-9276-402B-AC24-427B5DEAB921}"/>
    <cellStyle name="Nota 3 2 4 2 3" xfId="22890" xr:uid="{71B0EBE3-8A94-467C-9810-B85406492DCC}"/>
    <cellStyle name="Nota 3 2 4 3" xfId="8195" xr:uid="{94D7754D-0E5A-4220-A73C-B5D3FAE75504}"/>
    <cellStyle name="Nota 3 2 4 3 2" xfId="16472" xr:uid="{AB231377-7393-42CF-B926-22D88562AC67}"/>
    <cellStyle name="Nota 3 2 4 3 2 2" xfId="32927" xr:uid="{01B3E350-113D-4686-ADB5-099984667207}"/>
    <cellStyle name="Nota 3 2 4 3 3" xfId="24890" xr:uid="{2D9F2707-CCD3-4BDC-9EC1-B25DB26A1289}"/>
    <cellStyle name="Nota 3 2 4 4" xfId="4162" xr:uid="{DB52E708-4648-4601-BE62-A755AFEEE541}"/>
    <cellStyle name="Nota 3 2 4 4 2" xfId="12439" xr:uid="{F42CC068-0705-4722-BD05-7AB23CFB7D1A}"/>
    <cellStyle name="Nota 3 2 4 4 2 2" xfId="28924" xr:uid="{7E147A21-A7FD-412D-AC55-6D2F2AA44655}"/>
    <cellStyle name="Nota 3 2 4 4 3" xfId="20887" xr:uid="{2DAA8723-133C-48B3-8AC3-1B3C17AFD660}"/>
    <cellStyle name="Nota 3 2 4 5" xfId="10390" xr:uid="{DBCE20D3-FD32-49BA-9CC6-1E2C7D5D07F5}"/>
    <cellStyle name="Nota 3 2 4 5 2" xfId="26909" xr:uid="{E2649A7E-60B2-4161-9F1F-DA972F98B533}"/>
    <cellStyle name="Nota 3 2 4 6" xfId="18871" xr:uid="{185EA199-5D3F-4EE8-846A-199EE9D9EE5D}"/>
    <cellStyle name="Nota 3 2 5" xfId="4661" xr:uid="{FF15CF1C-032C-4CE9-898C-0FF66E463119}"/>
    <cellStyle name="Nota 3 2 5 2" xfId="12938" xr:uid="{AEECFFC7-A167-4FA7-B3DB-15EA78F93DA2}"/>
    <cellStyle name="Nota 3 2 5 2 2" xfId="29420" xr:uid="{841198B5-AD4F-4CB6-BD8F-D8EC4DB8ADC9}"/>
    <cellStyle name="Nota 3 2 5 3" xfId="21383" xr:uid="{794B78C6-1AE3-4667-8DB1-DEE5789C6DC5}"/>
    <cellStyle name="Nota 3 2 6" xfId="6689" xr:uid="{E4B7C521-7CD2-417E-A899-BBD2D30A67D5}"/>
    <cellStyle name="Nota 3 2 6 2" xfId="14966" xr:uid="{4403CE06-F05D-45CF-AB4A-CCDD6E4D9A89}"/>
    <cellStyle name="Nota 3 2 6 2 2" xfId="31421" xr:uid="{8CB13833-702A-482C-BB34-8666880B65FF}"/>
    <cellStyle name="Nota 3 2 6 3" xfId="23384" xr:uid="{82EC5127-C85B-47A0-8FE9-4A52E1CA1F7C}"/>
    <cellStyle name="Nota 3 2 7" xfId="2614" xr:uid="{465B49FD-3EE1-41B1-8E94-A01C96AEBA1B}"/>
    <cellStyle name="Nota 3 2 7 2" xfId="10891" xr:uid="{CABA9097-68C5-43D5-81BD-CEEDDE290B1B}"/>
    <cellStyle name="Nota 3 2 7 2 2" xfId="27405" xr:uid="{616D3FBC-69C9-4468-8DC7-824D6972B617}"/>
    <cellStyle name="Nota 3 2 7 3" xfId="19368" xr:uid="{2C59AF49-ABD9-420F-9616-75206073B561}"/>
    <cellStyle name="Nota 3 2 8" xfId="8844" xr:uid="{50C16A9C-F84F-4C19-8D7A-4BAF68099837}"/>
    <cellStyle name="Nota 3 2 8 2" xfId="25390" xr:uid="{7FFAA62D-7980-4FB9-9EF1-4DFCD16F5440}"/>
    <cellStyle name="Nota 3 2 9" xfId="17341" xr:uid="{3B4CBE24-6727-418A-8DEE-E7B3F30A4F69}"/>
    <cellStyle name="Nota 3 3" xfId="1569" xr:uid="{D55EF458-D87B-4E73-9924-222E2B72E951}"/>
    <cellStyle name="Nota 3 3 2" xfId="5658" xr:uid="{3AB0EEE3-3E92-4FE4-BEE3-88757586ADFE}"/>
    <cellStyle name="Nota 3 3 2 2" xfId="13935" xr:uid="{9C83E72D-30D4-4047-A450-530C6999AB18}"/>
    <cellStyle name="Nota 3 3 2 2 2" xfId="30412" xr:uid="{BEF94B53-132C-4DF3-B63D-DA2A1FE9DE3C}"/>
    <cellStyle name="Nota 3 3 2 3" xfId="22375" xr:uid="{6713A102-9DB3-4B87-A57D-3804FA59450C}"/>
    <cellStyle name="Nota 3 3 3" xfId="7680" xr:uid="{EF0CBFF2-960E-4C9D-A702-2D14F393B9B5}"/>
    <cellStyle name="Nota 3 3 3 2" xfId="15957" xr:uid="{9D9C2FCF-334A-4820-938A-FB48B80D0DE7}"/>
    <cellStyle name="Nota 3 3 3 2 2" xfId="32412" xr:uid="{EE8D9E30-9346-41FD-B924-358D5E2D3464}"/>
    <cellStyle name="Nota 3 3 3 3" xfId="24375" xr:uid="{53438377-FB07-4694-8B3D-4F41B71BF73A}"/>
    <cellStyle name="Nota 3 3 4" xfId="3624" xr:uid="{47804CB4-059C-4943-B62D-582E4E7AD8B4}"/>
    <cellStyle name="Nota 3 3 4 2" xfId="11901" xr:uid="{9686B856-D074-4AC7-A3DA-5C638290971E}"/>
    <cellStyle name="Nota 3 3 4 2 2" xfId="28408" xr:uid="{B5E16EAA-78BF-4EEB-AE56-3D1749A31772}"/>
    <cellStyle name="Nota 3 3 4 3" xfId="20371" xr:uid="{CCF6F67E-92F3-43AD-AB62-9407611A4AC4}"/>
    <cellStyle name="Nota 3 3 5" xfId="9852" xr:uid="{2FA435B9-5948-477C-9F75-6597425B4B83}"/>
    <cellStyle name="Nota 3 3 5 2" xfId="26393" xr:uid="{5F32EF93-44AE-4B71-B99E-10428BDEEB5E}"/>
    <cellStyle name="Nota 3 3 6" xfId="18355" xr:uid="{83457965-9715-41AD-9D6E-34C81F60C442}"/>
    <cellStyle name="Nota 3 4" xfId="1058" xr:uid="{A74A5DCA-EDC1-46E8-879E-DB51E3520A89}"/>
    <cellStyle name="Nota 3 4 2" xfId="5159" xr:uid="{991369B4-E2D5-4EF9-A78E-D65D1B8C961B}"/>
    <cellStyle name="Nota 3 4 2 2" xfId="13436" xr:uid="{502BEE39-C9E2-435C-AE9A-F5269E0B8843}"/>
    <cellStyle name="Nota 3 4 2 2 2" xfId="29916" xr:uid="{7AF65040-5633-44CA-8A0A-DBD676629176}"/>
    <cellStyle name="Nota 3 4 2 3" xfId="21879" xr:uid="{D5505E4E-4404-466D-AB2A-703657FF0163}"/>
    <cellStyle name="Nota 3 4 3" xfId="7184" xr:uid="{8E4AF388-690F-4ED4-85E9-9F175898A1EE}"/>
    <cellStyle name="Nota 3 4 3 2" xfId="15461" xr:uid="{D213BCD6-4E34-4BA5-86BE-9F67BD28D227}"/>
    <cellStyle name="Nota 3 4 3 2 2" xfId="31916" xr:uid="{DB4F32D4-8D2F-4E81-8908-AF6448BA8DBD}"/>
    <cellStyle name="Nota 3 4 3 3" xfId="23879" xr:uid="{26EEF95E-6179-43BE-8F8D-1C57B5DF4530}"/>
    <cellStyle name="Nota 3 4 4" xfId="3117" xr:uid="{A0920829-AE15-4904-85E1-9DE454C78D19}"/>
    <cellStyle name="Nota 3 4 4 2" xfId="11394" xr:uid="{707F6C15-5CF5-4C34-9A2E-2F4BEFB791D6}"/>
    <cellStyle name="Nota 3 4 4 2 2" xfId="27904" xr:uid="{E872338E-E1D1-4C70-A794-19AC95EE5C7A}"/>
    <cellStyle name="Nota 3 4 4 3" xfId="19867" xr:uid="{4D48168E-560A-4698-ADCA-FD6D5495D689}"/>
    <cellStyle name="Nota 3 4 5" xfId="9345" xr:uid="{03304E5D-0C63-4C41-A4A7-CFE8B87D286C}"/>
    <cellStyle name="Nota 3 4 5 2" xfId="25889" xr:uid="{0D6BC6D6-A016-44C7-B3A0-E4741DD994D6}"/>
    <cellStyle name="Nota 3 4 6" xfId="17848" xr:uid="{9C6ADB34-668A-4F8F-8A76-114C3993BF65}"/>
    <cellStyle name="Nota 3 5" xfId="2106" xr:uid="{75521109-A1DF-494B-BFB5-E0FBC3F4B1C3}"/>
    <cellStyle name="Nota 3 5 2" xfId="6192" xr:uid="{82B148D9-BF6C-4F3D-96FF-6ED20F454B6C}"/>
    <cellStyle name="Nota 3 5 2 2" xfId="14469" xr:uid="{6A9CB732-14D1-46B3-82D5-142D49E414F4}"/>
    <cellStyle name="Nota 3 5 2 2 2" xfId="30924" xr:uid="{53020AB4-92C3-48B7-8D5E-E83445FFAAD2}"/>
    <cellStyle name="Nota 3 5 2 3" xfId="22887" xr:uid="{40EBD0B1-F056-45A7-87BE-910155750B47}"/>
    <cellStyle name="Nota 3 5 3" xfId="8192" xr:uid="{6BFB8A92-178F-4DB2-B6D5-8F383576B082}"/>
    <cellStyle name="Nota 3 5 3 2" xfId="16469" xr:uid="{E18703CA-A0CF-4FFF-A33F-EC819E583D6D}"/>
    <cellStyle name="Nota 3 5 3 2 2" xfId="32924" xr:uid="{999BB43C-C6DA-4B47-B29B-1AAC945E1601}"/>
    <cellStyle name="Nota 3 5 3 3" xfId="24887" xr:uid="{F2ECFF5C-A142-4B01-B58E-58E5A670E98C}"/>
    <cellStyle name="Nota 3 5 4" xfId="4159" xr:uid="{CCCF471F-9CBE-46EE-A312-59301EAA45F4}"/>
    <cellStyle name="Nota 3 5 4 2" xfId="12436" xr:uid="{4209765B-2C1B-4A49-9590-398DFAA1BA82}"/>
    <cellStyle name="Nota 3 5 4 2 2" xfId="28921" xr:uid="{15E6699D-062C-48B7-8236-82F64C882C1E}"/>
    <cellStyle name="Nota 3 5 4 3" xfId="20884" xr:uid="{B36BF85B-99ED-4866-8357-64C971993ACC}"/>
    <cellStyle name="Nota 3 5 5" xfId="10387" xr:uid="{0DB37C07-7EDB-4402-B8DA-17A2610C38A0}"/>
    <cellStyle name="Nota 3 5 5 2" xfId="26906" xr:uid="{28EBD3DA-DC02-4889-A725-C225077631E3}"/>
    <cellStyle name="Nota 3 5 6" xfId="18868" xr:uid="{5D99D2EE-5FE3-443B-B202-9D092EE8B4B1}"/>
    <cellStyle name="Nota 3 6" xfId="4658" xr:uid="{5787DABB-07AB-405B-BF27-3114838444D8}"/>
    <cellStyle name="Nota 3 6 2" xfId="12935" xr:uid="{F314D26D-EEAD-475B-A81E-E0EC0F8FFB5D}"/>
    <cellStyle name="Nota 3 6 2 2" xfId="29417" xr:uid="{0D781536-F0CD-4C77-A5CC-12DD921A970D}"/>
    <cellStyle name="Nota 3 6 3" xfId="21380" xr:uid="{C9E8B2E7-484D-40E2-9D3D-123D95163899}"/>
    <cellStyle name="Nota 3 7" xfId="6686" xr:uid="{3DC4BDC8-3E76-49DC-BFF1-72D5CDD941E7}"/>
    <cellStyle name="Nota 3 7 2" xfId="14963" xr:uid="{3FABD453-72F6-4BA5-AD27-BF44B7A0DA40}"/>
    <cellStyle name="Nota 3 7 2 2" xfId="31418" xr:uid="{2A21C5D8-F74E-49B2-BDC8-ED3828C32338}"/>
    <cellStyle name="Nota 3 7 3" xfId="23381" xr:uid="{DA3D33CC-3226-4314-B1FA-49DC05B6086D}"/>
    <cellStyle name="Nota 3 8" xfId="2611" xr:uid="{DDC33808-8635-4526-AB1A-A4882FEA4497}"/>
    <cellStyle name="Nota 3 8 2" xfId="10888" xr:uid="{DD973DE6-FE3E-4F0C-A3B9-86971D2CCFA3}"/>
    <cellStyle name="Nota 3 8 2 2" xfId="27402" xr:uid="{BD584AE7-D106-4BBA-8685-DDE9BBEA1AD2}"/>
    <cellStyle name="Nota 3 8 3" xfId="19365" xr:uid="{2D331EF4-EB9E-4BE7-A899-DE4E4D733181}"/>
    <cellStyle name="Nota 3 9" xfId="8841" xr:uid="{16AD030A-99CC-4639-9142-C5A30360640B}"/>
    <cellStyle name="Nota 3 9 2" xfId="25387" xr:uid="{C13C7D97-2427-4CDC-A0B0-07215FCD4125}"/>
    <cellStyle name="Nota 4" xfId="533" xr:uid="{D0A4CC46-F0DB-48F7-9E27-E67FB78B4813}"/>
    <cellStyle name="Nota 4 10" xfId="17344" xr:uid="{69BD28D7-73BF-46BD-A569-0B7234BBCAA3}"/>
    <cellStyle name="Nota 4 2" xfId="536" xr:uid="{A508E124-42D0-4538-A126-329B1AD1B966}"/>
    <cellStyle name="Nota 4 2 2" xfId="1578" xr:uid="{D43D4CB7-ABD3-42D8-A8F4-FDF93E1C909F}"/>
    <cellStyle name="Nota 4 2 2 2" xfId="5667" xr:uid="{9639FBA1-34E8-4583-8863-9AF87C8C8EBB}"/>
    <cellStyle name="Nota 4 2 2 2 2" xfId="13944" xr:uid="{9AADB87D-01BF-4261-B8D7-EB1081F264D3}"/>
    <cellStyle name="Nota 4 2 2 2 2 2" xfId="30421" xr:uid="{12BB3368-B86A-4CC6-80EE-5727DB4C3C3A}"/>
    <cellStyle name="Nota 4 2 2 2 3" xfId="22384" xr:uid="{E97B22C4-579D-42A6-9C2F-6010B50119F7}"/>
    <cellStyle name="Nota 4 2 2 3" xfId="7689" xr:uid="{77226A35-74B3-43B1-A562-0F2BB9819996}"/>
    <cellStyle name="Nota 4 2 2 3 2" xfId="15966" xr:uid="{8F745478-7F29-470C-83D6-DC7472086E3B}"/>
    <cellStyle name="Nota 4 2 2 3 2 2" xfId="32421" xr:uid="{1D146F6A-D2E0-4D0A-BD07-C492A802589F}"/>
    <cellStyle name="Nota 4 2 2 3 3" xfId="24384" xr:uid="{AC16CAA3-E9A0-43DD-AF3A-3B7307AC7063}"/>
    <cellStyle name="Nota 4 2 2 4" xfId="3633" xr:uid="{11F4F6D8-1603-4B3B-99DD-ACEF6F755046}"/>
    <cellStyle name="Nota 4 2 2 4 2" xfId="11910" xr:uid="{F7DAEEBB-4A06-437B-8D3B-C05AAE3410E9}"/>
    <cellStyle name="Nota 4 2 2 4 2 2" xfId="28417" xr:uid="{06C01B3A-5485-4D89-9933-96AB88E947FB}"/>
    <cellStyle name="Nota 4 2 2 4 3" xfId="20380" xr:uid="{1A0FA1E3-E267-401A-9C58-7A40E4A6953E}"/>
    <cellStyle name="Nota 4 2 2 5" xfId="9861" xr:uid="{AE0118CD-48B4-4EDB-A11B-EA852E285510}"/>
    <cellStyle name="Nota 4 2 2 5 2" xfId="26402" xr:uid="{2A813E49-7F61-462B-904D-69BF5B62884E}"/>
    <cellStyle name="Nota 4 2 2 6" xfId="18364" xr:uid="{FD41690C-F8DE-4AB8-965A-A694899B232D}"/>
    <cellStyle name="Nota 4 2 3" xfId="1067" xr:uid="{8A9CDB05-5BD6-4CD8-B7AB-48B71AEAF8D9}"/>
    <cellStyle name="Nota 4 2 3 2" xfId="5168" xr:uid="{0FEFEE4A-3A5B-47D0-B572-3147E3F17E9B}"/>
    <cellStyle name="Nota 4 2 3 2 2" xfId="13445" xr:uid="{D2A2BE9A-D7CE-4797-8379-FDBF473CBD77}"/>
    <cellStyle name="Nota 4 2 3 2 2 2" xfId="29925" xr:uid="{EA40379D-76B1-4D58-8DD3-0AF2CC0C04AF}"/>
    <cellStyle name="Nota 4 2 3 2 3" xfId="21888" xr:uid="{FBFAF5ED-3FA3-4939-9745-842A65175766}"/>
    <cellStyle name="Nota 4 2 3 3" xfId="7193" xr:uid="{961B0964-C1DE-46FD-9D7F-349EEAA7A045}"/>
    <cellStyle name="Nota 4 2 3 3 2" xfId="15470" xr:uid="{C193C84D-2503-4264-82B3-71FB48A0D260}"/>
    <cellStyle name="Nota 4 2 3 3 2 2" xfId="31925" xr:uid="{2B29AD5B-5B4D-4CA6-903F-6E0E4FB94458}"/>
    <cellStyle name="Nota 4 2 3 3 3" xfId="23888" xr:uid="{8D6649E1-232A-40E8-862F-5DE854B022C6}"/>
    <cellStyle name="Nota 4 2 3 4" xfId="3126" xr:uid="{761C5D38-EE19-4A07-9077-FC5623A82FEB}"/>
    <cellStyle name="Nota 4 2 3 4 2" xfId="11403" xr:uid="{DD567E94-A413-4B3A-83DA-0415A1DF9804}"/>
    <cellStyle name="Nota 4 2 3 4 2 2" xfId="27913" xr:uid="{CED9982A-3FAE-4482-ABB6-982752D5B265}"/>
    <cellStyle name="Nota 4 2 3 4 3" xfId="19876" xr:uid="{07118AC6-AE4F-4078-8DAA-B3B2AAD99EB1}"/>
    <cellStyle name="Nota 4 2 3 5" xfId="9354" xr:uid="{F92A12CE-2642-43AA-A6ED-A771F146F3E4}"/>
    <cellStyle name="Nota 4 2 3 5 2" xfId="25898" xr:uid="{0E29E012-AFA1-4F4D-8F6E-4E1EB09142CA}"/>
    <cellStyle name="Nota 4 2 3 6" xfId="17857" xr:uid="{0FA369AC-1D76-42C6-A5A1-521D05F15ED8}"/>
    <cellStyle name="Nota 4 2 4" xfId="2115" xr:uid="{528D3F93-F9F6-49AF-BADE-960478D89AC5}"/>
    <cellStyle name="Nota 4 2 4 2" xfId="6201" xr:uid="{981C8353-7172-499D-AA31-777421A339FA}"/>
    <cellStyle name="Nota 4 2 4 2 2" xfId="14478" xr:uid="{876BB823-B138-4C5B-848C-986349E799EE}"/>
    <cellStyle name="Nota 4 2 4 2 2 2" xfId="30933" xr:uid="{FF3E913A-5791-47E7-9601-661DEEBB2296}"/>
    <cellStyle name="Nota 4 2 4 2 3" xfId="22896" xr:uid="{AD3CFF72-4A3D-4D65-8D2E-72A39C20F27E}"/>
    <cellStyle name="Nota 4 2 4 3" xfId="8201" xr:uid="{A64EE4D3-55B6-4D0F-946E-EB57BDDDB05D}"/>
    <cellStyle name="Nota 4 2 4 3 2" xfId="16478" xr:uid="{7BA9689F-9C17-4ED0-8AFF-761FED5DBB24}"/>
    <cellStyle name="Nota 4 2 4 3 2 2" xfId="32933" xr:uid="{5F218CCC-DD06-4A45-898E-481C4C6C811A}"/>
    <cellStyle name="Nota 4 2 4 3 3" xfId="24896" xr:uid="{C0FC7A83-1225-4B83-91E8-B57BFB1D41CB}"/>
    <cellStyle name="Nota 4 2 4 4" xfId="4168" xr:uid="{8DB0A938-F76B-4479-ACE5-BC2D2B5A557E}"/>
    <cellStyle name="Nota 4 2 4 4 2" xfId="12445" xr:uid="{AD18C249-CFB7-4CFA-8DFD-BF9EFDB9C94D}"/>
    <cellStyle name="Nota 4 2 4 4 2 2" xfId="28930" xr:uid="{36C3012D-FEF6-4BC0-AF73-9EC63780E69E}"/>
    <cellStyle name="Nota 4 2 4 4 3" xfId="20893" xr:uid="{07F4B01C-5842-4913-9088-0D9BBA0CE464}"/>
    <cellStyle name="Nota 4 2 4 5" xfId="10396" xr:uid="{405D0393-C3F2-4C5E-96E8-372F338F21B2}"/>
    <cellStyle name="Nota 4 2 4 5 2" xfId="26915" xr:uid="{8A10DD29-8694-4DB0-B4DB-58ACACACDC6D}"/>
    <cellStyle name="Nota 4 2 4 6" xfId="18877" xr:uid="{7EC4372D-D493-48FD-9B45-4A02035829CA}"/>
    <cellStyle name="Nota 4 2 5" xfId="4667" xr:uid="{EEF4692B-97DE-4167-8AF2-BB6932A6B316}"/>
    <cellStyle name="Nota 4 2 5 2" xfId="12944" xr:uid="{56E9E38B-3A24-4F02-9ACB-E3B399D5F584}"/>
    <cellStyle name="Nota 4 2 5 2 2" xfId="29426" xr:uid="{EE3ED0AF-814B-4D43-9E7E-0BA46158D3F5}"/>
    <cellStyle name="Nota 4 2 5 3" xfId="21389" xr:uid="{A020D526-5709-46B7-88BC-02FE37AFFD38}"/>
    <cellStyle name="Nota 4 2 6" xfId="6695" xr:uid="{8899821E-42DC-4D07-8B8C-AB61DA9C6D66}"/>
    <cellStyle name="Nota 4 2 6 2" xfId="14972" xr:uid="{EC2E358A-E446-41C6-B77D-272B57B04568}"/>
    <cellStyle name="Nota 4 2 6 2 2" xfId="31427" xr:uid="{13656EB3-5418-4D83-ADFF-5D4EA759B5D2}"/>
    <cellStyle name="Nota 4 2 6 3" xfId="23390" xr:uid="{82D68539-4500-4E7B-8B7F-AB8800C51D64}"/>
    <cellStyle name="Nota 4 2 7" xfId="2620" xr:uid="{2D71C5C5-331B-441F-9325-CB223979510F}"/>
    <cellStyle name="Nota 4 2 7 2" xfId="10897" xr:uid="{9432D073-196B-4239-BF98-CFEDF8358DC5}"/>
    <cellStyle name="Nota 4 2 7 2 2" xfId="27411" xr:uid="{990D17BA-1E59-499A-835B-5439D78368EB}"/>
    <cellStyle name="Nota 4 2 7 3" xfId="19374" xr:uid="{4FCD732C-6C4E-4E3D-B5F8-B420B8198A62}"/>
    <cellStyle name="Nota 4 2 8" xfId="8850" xr:uid="{A6B3EFED-930E-4236-B1D7-5E7A512D0ABD}"/>
    <cellStyle name="Nota 4 2 8 2" xfId="25396" xr:uid="{96CEFE95-8062-47D5-BB66-FA9C2271865E}"/>
    <cellStyle name="Nota 4 2 9" xfId="17347" xr:uid="{B1E6F2F0-864F-4D38-9374-363ADDD25780}"/>
    <cellStyle name="Nota 4 3" xfId="1575" xr:uid="{F89F27EA-FF92-4428-AA34-D5269BBD1145}"/>
    <cellStyle name="Nota 4 3 2" xfId="5664" xr:uid="{F2DA1D8A-ACB8-4D6C-84B3-61AC05BFFCC8}"/>
    <cellStyle name="Nota 4 3 2 2" xfId="13941" xr:uid="{5E4AE8C9-C4DD-4FB9-BB89-6F5A89BF4176}"/>
    <cellStyle name="Nota 4 3 2 2 2" xfId="30418" xr:uid="{37C04E5F-BCFD-4C72-BED4-2D15CB2889F5}"/>
    <cellStyle name="Nota 4 3 2 3" xfId="22381" xr:uid="{5422957F-CC50-42FB-8874-74E0F590B7A3}"/>
    <cellStyle name="Nota 4 3 3" xfId="7686" xr:uid="{10CFE619-6ADC-4697-B9F7-655B899BDF1F}"/>
    <cellStyle name="Nota 4 3 3 2" xfId="15963" xr:uid="{CBC7A599-831F-487E-8157-504BADDECA5A}"/>
    <cellStyle name="Nota 4 3 3 2 2" xfId="32418" xr:uid="{1843D4AB-5059-4C2F-806E-13299A6ECE85}"/>
    <cellStyle name="Nota 4 3 3 3" xfId="24381" xr:uid="{B8C9AF8E-1570-4635-827A-A03C8F391982}"/>
    <cellStyle name="Nota 4 3 4" xfId="3630" xr:uid="{0AB4CDE8-1D21-4184-B3D2-78DE33BDD67A}"/>
    <cellStyle name="Nota 4 3 4 2" xfId="11907" xr:uid="{89E787F7-FBFB-4BCD-BADF-5E2763E04F6B}"/>
    <cellStyle name="Nota 4 3 4 2 2" xfId="28414" xr:uid="{9F8FD094-DDCF-48CE-820F-339AAD0C0BC3}"/>
    <cellStyle name="Nota 4 3 4 3" xfId="20377" xr:uid="{30EA795F-CF2F-4C9C-B290-1476D8E3E2A7}"/>
    <cellStyle name="Nota 4 3 5" xfId="9858" xr:uid="{E8D21AD6-1C66-4E11-B5C2-68DD270AB7B9}"/>
    <cellStyle name="Nota 4 3 5 2" xfId="26399" xr:uid="{1CFBCB7E-CFFC-4736-B4B1-6A5E283988C4}"/>
    <cellStyle name="Nota 4 3 6" xfId="18361" xr:uid="{89576B40-3015-4FC3-9D4E-E730BB7A2937}"/>
    <cellStyle name="Nota 4 4" xfId="1064" xr:uid="{659FFF66-AD7F-4698-AD22-85DB0DD9488D}"/>
    <cellStyle name="Nota 4 4 2" xfId="5165" xr:uid="{D60A573A-A73A-40E0-8D7F-F5A4FAD26255}"/>
    <cellStyle name="Nota 4 4 2 2" xfId="13442" xr:uid="{32928D64-BEB0-462E-9C49-A934CABF25C7}"/>
    <cellStyle name="Nota 4 4 2 2 2" xfId="29922" xr:uid="{43DE32B5-E344-42E9-B9AA-9BE3674837FF}"/>
    <cellStyle name="Nota 4 4 2 3" xfId="21885" xr:uid="{BA9F2B63-402C-4619-BAD1-C540AAA78A45}"/>
    <cellStyle name="Nota 4 4 3" xfId="7190" xr:uid="{C681AE83-EFB6-4F82-9247-3D0F1062E0ED}"/>
    <cellStyle name="Nota 4 4 3 2" xfId="15467" xr:uid="{6C727DBD-F0EA-402F-B05B-E2D72706B510}"/>
    <cellStyle name="Nota 4 4 3 2 2" xfId="31922" xr:uid="{3A805478-6979-4C4F-BF71-63F231BBC362}"/>
    <cellStyle name="Nota 4 4 3 3" xfId="23885" xr:uid="{1108B796-2CE6-4841-8138-7FCB5D7F1AF3}"/>
    <cellStyle name="Nota 4 4 4" xfId="3123" xr:uid="{249E4A1F-0C0D-4E3F-9BCA-C69770FC70CD}"/>
    <cellStyle name="Nota 4 4 4 2" xfId="11400" xr:uid="{A0114EF6-6B6F-4954-A03D-070961BFA16C}"/>
    <cellStyle name="Nota 4 4 4 2 2" xfId="27910" xr:uid="{AFBBA0E1-8F43-4449-8F7E-20AB5D04A1BB}"/>
    <cellStyle name="Nota 4 4 4 3" xfId="19873" xr:uid="{811195F8-D313-4254-834B-4E43EC8770B3}"/>
    <cellStyle name="Nota 4 4 5" xfId="9351" xr:uid="{ED4C1CE6-8A78-421E-90EB-6FDBAFE2AECD}"/>
    <cellStyle name="Nota 4 4 5 2" xfId="25895" xr:uid="{2DB66512-EF30-46FF-AD30-F56A23DCAD23}"/>
    <cellStyle name="Nota 4 4 6" xfId="17854" xr:uid="{33764C65-28D7-4390-A8CE-C1E687C1815C}"/>
    <cellStyle name="Nota 4 5" xfId="2112" xr:uid="{0313B85B-B2B9-463F-A633-0782FE6C52AA}"/>
    <cellStyle name="Nota 4 5 2" xfId="6198" xr:uid="{F334AAB2-D262-4E79-941E-9EF42CEBF000}"/>
    <cellStyle name="Nota 4 5 2 2" xfId="14475" xr:uid="{5653E588-08D4-4E11-A4DB-D321882E313D}"/>
    <cellStyle name="Nota 4 5 2 2 2" xfId="30930" xr:uid="{B727154B-07A3-4A1C-A5B0-6ED6A5A74040}"/>
    <cellStyle name="Nota 4 5 2 3" xfId="22893" xr:uid="{58D5733E-7B50-4BF1-8FF9-C290E0CC3D9E}"/>
    <cellStyle name="Nota 4 5 3" xfId="8198" xr:uid="{9C896F84-2F3B-4E4F-8D28-2780E15927A5}"/>
    <cellStyle name="Nota 4 5 3 2" xfId="16475" xr:uid="{1AF68684-36AD-491A-A900-45F493AD4607}"/>
    <cellStyle name="Nota 4 5 3 2 2" xfId="32930" xr:uid="{A93EB4CD-1F91-49EF-A5D2-BB0D79D279C0}"/>
    <cellStyle name="Nota 4 5 3 3" xfId="24893" xr:uid="{136F550A-51ED-4CB4-B811-72AC09AB126D}"/>
    <cellStyle name="Nota 4 5 4" xfId="4165" xr:uid="{5A21E7C1-964C-49E1-9488-B12BE3DDDA12}"/>
    <cellStyle name="Nota 4 5 4 2" xfId="12442" xr:uid="{1B05E487-AA67-4F91-B481-C5734D575BC6}"/>
    <cellStyle name="Nota 4 5 4 2 2" xfId="28927" xr:uid="{F36A11C1-CBB6-44F0-98FE-9A4951037427}"/>
    <cellStyle name="Nota 4 5 4 3" xfId="20890" xr:uid="{F7B3AAC5-7E41-40E5-A609-B652C523E93B}"/>
    <cellStyle name="Nota 4 5 5" xfId="10393" xr:uid="{1A7C0C7A-B914-436E-8ECC-0D723B90408E}"/>
    <cellStyle name="Nota 4 5 5 2" xfId="26912" xr:uid="{DCCA74F2-8156-435F-BBD0-B1E33525C116}"/>
    <cellStyle name="Nota 4 5 6" xfId="18874" xr:uid="{B9951EEA-15F9-4E63-A60D-AA8CC2DD7990}"/>
    <cellStyle name="Nota 4 6" xfId="4664" xr:uid="{3C10CF63-986C-468E-97DD-324DBF46D548}"/>
    <cellStyle name="Nota 4 6 2" xfId="12941" xr:uid="{41AB9EFA-A112-4D12-8FCC-4D851E32F9EF}"/>
    <cellStyle name="Nota 4 6 2 2" xfId="29423" xr:uid="{3DA5D373-97F4-410F-9233-DE7E3E9363A5}"/>
    <cellStyle name="Nota 4 6 3" xfId="21386" xr:uid="{FD5346F0-FDA5-49E7-A472-01A0FE9EDF70}"/>
    <cellStyle name="Nota 4 7" xfId="6692" xr:uid="{403A3761-B701-4012-A802-FC34DC800EDB}"/>
    <cellStyle name="Nota 4 7 2" xfId="14969" xr:uid="{0C5152E0-E642-420E-8383-167F55910170}"/>
    <cellStyle name="Nota 4 7 2 2" xfId="31424" xr:uid="{B79F72AF-B166-4690-A73B-67CE6620907E}"/>
    <cellStyle name="Nota 4 7 3" xfId="23387" xr:uid="{5C6E6234-139A-4830-A5AB-9AD8C07A82C2}"/>
    <cellStyle name="Nota 4 8" xfId="2617" xr:uid="{466FECBF-7526-4A49-8C6F-9348F9D3AC5B}"/>
    <cellStyle name="Nota 4 8 2" xfId="10894" xr:uid="{A082F603-93FE-4CEA-BAB9-69F40A146215}"/>
    <cellStyle name="Nota 4 8 2 2" xfId="27408" xr:uid="{55A24A8A-071E-447C-8223-423F6F4B9B46}"/>
    <cellStyle name="Nota 4 8 3" xfId="19371" xr:uid="{EA705DE0-D882-4609-8C5A-2E0103D8A295}"/>
    <cellStyle name="Nota 4 9" xfId="8847" xr:uid="{311A25A3-A97B-4956-BE5C-1B319D795046}"/>
    <cellStyle name="Nota 4 9 2" xfId="25393" xr:uid="{BD4591BF-2B59-4278-8407-1296E3163A1F}"/>
    <cellStyle name="Nota 5" xfId="556" xr:uid="{6D51966F-47AD-4D87-BF6D-9B58265B5141}"/>
    <cellStyle name="Nota 5 10" xfId="17363" xr:uid="{FEF0E3C7-9E85-40BE-85EE-18AEB9B6F106}"/>
    <cellStyle name="Nota 5 2" xfId="557" xr:uid="{E995DCE1-F3E4-4A68-A3B2-6E8CCBBE1D7C}"/>
    <cellStyle name="Nota 5 2 2" xfId="1596" xr:uid="{F9C9B5D6-C2EE-431B-8FCD-42D5291FBF18}"/>
    <cellStyle name="Nota 5 2 2 2" xfId="5685" xr:uid="{3B6D303E-117A-488F-84BC-ED5EB080C9D3}"/>
    <cellStyle name="Nota 5 2 2 2 2" xfId="13962" xr:uid="{E2BDBC89-9254-40C5-A587-E521BD3AC332}"/>
    <cellStyle name="Nota 5 2 2 2 2 2" xfId="30438" xr:uid="{BB3C7CB7-691D-4239-A9E9-01CC4860A85F}"/>
    <cellStyle name="Nota 5 2 2 2 3" xfId="22401" xr:uid="{109A462E-66F5-4F2B-AC8A-E42AC31B1C92}"/>
    <cellStyle name="Nota 5 2 2 3" xfId="7706" xr:uid="{09963EE3-1F8D-4D47-9B69-E22AEB071EA3}"/>
    <cellStyle name="Nota 5 2 2 3 2" xfId="15983" xr:uid="{A84941E0-8F76-4782-B385-BE32C77EE4ED}"/>
    <cellStyle name="Nota 5 2 2 3 2 2" xfId="32438" xr:uid="{62A601C6-D190-4EE9-B308-E7817FB6F43E}"/>
    <cellStyle name="Nota 5 2 2 3 3" xfId="24401" xr:uid="{E7D19310-2D4B-44A0-8E83-0B6B2333FE38}"/>
    <cellStyle name="Nota 5 2 2 4" xfId="3651" xr:uid="{3F64E5CD-EC6B-43B6-BAC3-EBB29243A5B1}"/>
    <cellStyle name="Nota 5 2 2 4 2" xfId="11928" xr:uid="{5CE71907-5322-44BB-8D5E-2A5CAD3833C4}"/>
    <cellStyle name="Nota 5 2 2 4 2 2" xfId="28434" xr:uid="{E3865C65-E793-468C-A388-997BAB60FE00}"/>
    <cellStyle name="Nota 5 2 2 4 3" xfId="20397" xr:uid="{DF8A4B78-CE28-41B0-AB29-87CC8E78018E}"/>
    <cellStyle name="Nota 5 2 2 5" xfId="9879" xr:uid="{26516557-7223-4364-8484-CC5F440DAE49}"/>
    <cellStyle name="Nota 5 2 2 5 2" xfId="26419" xr:uid="{F3C8A8BF-D233-48BA-89C8-9ECCE0F448A3}"/>
    <cellStyle name="Nota 5 2 2 6" xfId="18381" xr:uid="{129D2C02-06AA-4349-940F-9D23C74156CC}"/>
    <cellStyle name="Nota 5 2 3" xfId="1084" xr:uid="{FBE807FA-552F-4DB5-B129-5BE61F2D4FEF}"/>
    <cellStyle name="Nota 5 2 3 2" xfId="5185" xr:uid="{FE51398C-E9FA-4D1C-91F3-12BDB544C55C}"/>
    <cellStyle name="Nota 5 2 3 2 2" xfId="13462" xr:uid="{9081C4E7-9A31-40A9-A385-980F4D0041DE}"/>
    <cellStyle name="Nota 5 2 3 2 2 2" xfId="29942" xr:uid="{37F3DEC1-98C3-46FE-817B-A353AC0A280B}"/>
    <cellStyle name="Nota 5 2 3 2 3" xfId="21905" xr:uid="{7E15084F-F7E6-4324-B2E5-73C97AF860F3}"/>
    <cellStyle name="Nota 5 2 3 3" xfId="7210" xr:uid="{BB2301B4-7900-4A2A-ADB0-0FF15ACDFFC4}"/>
    <cellStyle name="Nota 5 2 3 3 2" xfId="15487" xr:uid="{7D53EB24-B5E2-4278-8765-C574AB986956}"/>
    <cellStyle name="Nota 5 2 3 3 2 2" xfId="31942" xr:uid="{F06B4EA3-8E3B-4D96-9848-850816B80DCA}"/>
    <cellStyle name="Nota 5 2 3 3 3" xfId="23905" xr:uid="{6D298BE9-A83E-4550-AF4C-86656764F4CD}"/>
    <cellStyle name="Nota 5 2 3 4" xfId="3143" xr:uid="{DAF5550E-112E-4A61-972A-611A3AB3410F}"/>
    <cellStyle name="Nota 5 2 3 4 2" xfId="11420" xr:uid="{802B5D95-8DBA-4B0D-8DFE-E5EBF47F3976}"/>
    <cellStyle name="Nota 5 2 3 4 2 2" xfId="27930" xr:uid="{AC8CA09C-66E9-4457-B536-FE6EF5F1CD87}"/>
    <cellStyle name="Nota 5 2 3 4 3" xfId="19893" xr:uid="{81ECE78C-8016-4311-8137-DE7CA607E873}"/>
    <cellStyle name="Nota 5 2 3 5" xfId="9371" xr:uid="{82E9B9DE-7787-4DD4-830D-615C4C85EE03}"/>
    <cellStyle name="Nota 5 2 3 5 2" xfId="25915" xr:uid="{7A441EC8-2DBC-4EC0-B546-E6215813673D}"/>
    <cellStyle name="Nota 5 2 3 6" xfId="17874" xr:uid="{7265D9E2-6E75-4C7A-AADE-9874EE4C4209}"/>
    <cellStyle name="Nota 5 2 4" xfId="2132" xr:uid="{04F0E068-542E-4B58-8C35-4782E85F2294}"/>
    <cellStyle name="Nota 5 2 4 2" xfId="6218" xr:uid="{99384105-315B-483B-B817-00D6B5C17DBA}"/>
    <cellStyle name="Nota 5 2 4 2 2" xfId="14495" xr:uid="{8AAA39B8-F3BE-4DD8-8EC9-21089F8A0E8C}"/>
    <cellStyle name="Nota 5 2 4 2 2 2" xfId="30950" xr:uid="{DA6B52EE-9F2F-4E5D-A630-F90C6BE59F58}"/>
    <cellStyle name="Nota 5 2 4 2 3" xfId="22913" xr:uid="{E9E4C1CC-B8D1-452A-BB57-6B62D9AD2DFE}"/>
    <cellStyle name="Nota 5 2 4 3" xfId="8218" xr:uid="{E6EFA888-4F24-4936-B536-F5F9446E1258}"/>
    <cellStyle name="Nota 5 2 4 3 2" xfId="16495" xr:uid="{10906F6B-ADC1-40F9-B74A-EF59D80E2EDD}"/>
    <cellStyle name="Nota 5 2 4 3 2 2" xfId="32950" xr:uid="{F8D742E6-44CB-4C37-B2C5-BFF1172D9880}"/>
    <cellStyle name="Nota 5 2 4 3 3" xfId="24913" xr:uid="{7C2EED6E-0402-4BE7-A8C5-BCFCFD75572E}"/>
    <cellStyle name="Nota 5 2 4 4" xfId="4185" xr:uid="{63227F2C-651A-4D5E-98C3-04BB19066946}"/>
    <cellStyle name="Nota 5 2 4 4 2" xfId="12462" xr:uid="{710EA0E7-C771-4145-A11C-88F27AE8037A}"/>
    <cellStyle name="Nota 5 2 4 4 2 2" xfId="28947" xr:uid="{3982F3F0-BBDE-49C6-892C-1A1305FCEBFF}"/>
    <cellStyle name="Nota 5 2 4 4 3" xfId="20910" xr:uid="{D698E422-2690-4C95-BEBC-3CA78A226536}"/>
    <cellStyle name="Nota 5 2 4 5" xfId="10413" xr:uid="{3AAF7716-D2A9-4FF9-97F9-FF1D907E857F}"/>
    <cellStyle name="Nota 5 2 4 5 2" xfId="26932" xr:uid="{FA9B5E7C-B71A-4B0E-8F7B-E20B7B38991E}"/>
    <cellStyle name="Nota 5 2 4 6" xfId="18894" xr:uid="{4EC567E2-03FC-4BC4-93F1-7C63D5EE4FD4}"/>
    <cellStyle name="Nota 5 2 5" xfId="4685" xr:uid="{A034B09C-4B80-4ECF-A8DF-CD58277B4431}"/>
    <cellStyle name="Nota 5 2 5 2" xfId="12962" xr:uid="{29DC91AD-7BB5-4D6C-964E-BA7C9589737C}"/>
    <cellStyle name="Nota 5 2 5 2 2" xfId="29443" xr:uid="{0C4EAE66-6A7B-4DA8-9882-AFED00B128B6}"/>
    <cellStyle name="Nota 5 2 5 3" xfId="21406" xr:uid="{2540C013-0B21-4113-9695-6A632C63F164}"/>
    <cellStyle name="Nota 5 2 6" xfId="6712" xr:uid="{D3966998-F648-4215-B5D1-E9289E5FD44D}"/>
    <cellStyle name="Nota 5 2 6 2" xfId="14989" xr:uid="{E43B2D94-F37F-45BC-A1E2-8154ECEF80DC}"/>
    <cellStyle name="Nota 5 2 6 2 2" xfId="31444" xr:uid="{FB373CDC-3E45-4E84-A2BF-A39F4E7B5122}"/>
    <cellStyle name="Nota 5 2 6 3" xfId="23407" xr:uid="{009703A3-5EB1-4706-9265-6E978EA9ABF0}"/>
    <cellStyle name="Nota 5 2 7" xfId="2638" xr:uid="{CC74F30D-F926-409A-8F52-171BC5E8DC9B}"/>
    <cellStyle name="Nota 5 2 7 2" xfId="10915" xr:uid="{75402502-F557-4D45-A287-93D5DDF9287C}"/>
    <cellStyle name="Nota 5 2 7 2 2" xfId="27428" xr:uid="{5984A88F-3B31-44D6-9F7B-68BCB1C3E8E3}"/>
    <cellStyle name="Nota 5 2 7 3" xfId="19391" xr:uid="{59A2AEF4-EF2E-4DD0-BF1F-6C1E9F68919C}"/>
    <cellStyle name="Nota 5 2 8" xfId="8868" xr:uid="{6CF03E1A-791A-44D5-8C57-D10713FFFA58}"/>
    <cellStyle name="Nota 5 2 8 2" xfId="25413" xr:uid="{5DA5DE4A-99EC-4E54-8B7C-A54F8742AC1B}"/>
    <cellStyle name="Nota 5 2 9" xfId="17364" xr:uid="{ECC01218-EAEA-44F4-9BBC-7308248E6BBB}"/>
    <cellStyle name="Nota 5 3" xfId="1595" xr:uid="{257BD3DA-5773-4AE9-875E-5ECD4EDF1D8F}"/>
    <cellStyle name="Nota 5 3 2" xfId="5684" xr:uid="{E8995EB3-DC18-4769-B991-739D6BA5BEA8}"/>
    <cellStyle name="Nota 5 3 2 2" xfId="13961" xr:uid="{8A5B4FB6-E8EF-4C84-A0EE-81E77FDD57DD}"/>
    <cellStyle name="Nota 5 3 2 2 2" xfId="30437" xr:uid="{F3470CAC-AE7F-4A67-8B7F-F6B252EFBF3E}"/>
    <cellStyle name="Nota 5 3 2 3" xfId="22400" xr:uid="{19635E69-4F68-4F15-A891-C7CF98125812}"/>
    <cellStyle name="Nota 5 3 3" xfId="7705" xr:uid="{9D2540F5-7292-4B80-8DDE-882F5F666093}"/>
    <cellStyle name="Nota 5 3 3 2" xfId="15982" xr:uid="{E4982ADE-CB53-4434-9512-FAAB0B3FDA9C}"/>
    <cellStyle name="Nota 5 3 3 2 2" xfId="32437" xr:uid="{C32B8BB8-5CEE-45C1-8B55-02024F9C4999}"/>
    <cellStyle name="Nota 5 3 3 3" xfId="24400" xr:uid="{3593D93A-44F9-46DE-9FC9-5E96BC75D0C8}"/>
    <cellStyle name="Nota 5 3 4" xfId="3650" xr:uid="{9B70B416-666A-4683-A084-703EC82506EE}"/>
    <cellStyle name="Nota 5 3 4 2" xfId="11927" xr:uid="{1B0E8E86-1882-4699-AC87-CA7019CC6C52}"/>
    <cellStyle name="Nota 5 3 4 2 2" xfId="28433" xr:uid="{60500D01-B822-4D29-BC32-B061C1163692}"/>
    <cellStyle name="Nota 5 3 4 3" xfId="20396" xr:uid="{C80BF304-E630-47AA-98D7-82A4DC57B2F2}"/>
    <cellStyle name="Nota 5 3 5" xfId="9878" xr:uid="{736F5025-FAF5-4D5C-BE09-9098927E2DE3}"/>
    <cellStyle name="Nota 5 3 5 2" xfId="26418" xr:uid="{1737A63C-3B11-4577-817B-A01A6F93BC38}"/>
    <cellStyle name="Nota 5 3 6" xfId="18380" xr:uid="{22ECF975-201B-4BEE-86D2-0D5DF58234A1}"/>
    <cellStyle name="Nota 5 4" xfId="1083" xr:uid="{88890CBF-F179-485B-99E3-6CB0486DB7EC}"/>
    <cellStyle name="Nota 5 4 2" xfId="5184" xr:uid="{11402828-C594-49CC-AC0C-26238DC66D9C}"/>
    <cellStyle name="Nota 5 4 2 2" xfId="13461" xr:uid="{3E13DB3F-786C-4EFE-B63E-981D3592890C}"/>
    <cellStyle name="Nota 5 4 2 2 2" xfId="29941" xr:uid="{EFF76DDC-780A-40FD-9F87-0F3B1B81273A}"/>
    <cellStyle name="Nota 5 4 2 3" xfId="21904" xr:uid="{CC722B74-79AC-4729-B3B3-A757568F2E99}"/>
    <cellStyle name="Nota 5 4 3" xfId="7209" xr:uid="{13C81A15-DD32-4476-A92A-14A9ACB41E4D}"/>
    <cellStyle name="Nota 5 4 3 2" xfId="15486" xr:uid="{CED4822B-324E-4182-AC69-8E7374AC26E1}"/>
    <cellStyle name="Nota 5 4 3 2 2" xfId="31941" xr:uid="{287D913E-AA47-4947-8B45-435A138DC5E1}"/>
    <cellStyle name="Nota 5 4 3 3" xfId="23904" xr:uid="{808E847F-214A-4522-A053-58A0637E650A}"/>
    <cellStyle name="Nota 5 4 4" xfId="3142" xr:uid="{56B43CC8-DE7E-408E-A21C-0A99B1BE97D7}"/>
    <cellStyle name="Nota 5 4 4 2" xfId="11419" xr:uid="{406EEC4E-C2FB-440C-9E46-EE4501FADB5C}"/>
    <cellStyle name="Nota 5 4 4 2 2" xfId="27929" xr:uid="{BE10FE42-15EE-43D0-BD0C-25FC2E28BB0F}"/>
    <cellStyle name="Nota 5 4 4 3" xfId="19892" xr:uid="{4C0DDC57-AEED-40A7-965C-337F4316A335}"/>
    <cellStyle name="Nota 5 4 5" xfId="9370" xr:uid="{7EED4E01-71CD-4CAA-A6C5-470AA2EB747E}"/>
    <cellStyle name="Nota 5 4 5 2" xfId="25914" xr:uid="{853590F2-06FB-43FC-A2B7-825F8DCF07AA}"/>
    <cellStyle name="Nota 5 4 6" xfId="17873" xr:uid="{68084C9F-C743-4FF9-808D-BDE14A03D05F}"/>
    <cellStyle name="Nota 5 5" xfId="2131" xr:uid="{99607B1A-7BF2-4A6E-8DAC-28E54E3022A1}"/>
    <cellStyle name="Nota 5 5 2" xfId="6217" xr:uid="{0B9754EB-4C66-41C2-AA2A-C3800063A892}"/>
    <cellStyle name="Nota 5 5 2 2" xfId="14494" xr:uid="{3D4B4AE8-1131-4DD5-959C-C35548EE779E}"/>
    <cellStyle name="Nota 5 5 2 2 2" xfId="30949" xr:uid="{C254B96C-4732-48B9-921E-5984A984D17E}"/>
    <cellStyle name="Nota 5 5 2 3" xfId="22912" xr:uid="{5FEC070E-9C41-42AD-92BD-D44F2BE715BB}"/>
    <cellStyle name="Nota 5 5 3" xfId="8217" xr:uid="{F9760D4B-8271-451E-9DBC-1EDB23C28CC8}"/>
    <cellStyle name="Nota 5 5 3 2" xfId="16494" xr:uid="{51402DC1-99B2-4849-A7A6-90C992E283B6}"/>
    <cellStyle name="Nota 5 5 3 2 2" xfId="32949" xr:uid="{FCCF4B49-B040-4F68-B442-B83D1F7F36F6}"/>
    <cellStyle name="Nota 5 5 3 3" xfId="24912" xr:uid="{7E04C45D-C714-4F36-A0E7-C9A7CCC89456}"/>
    <cellStyle name="Nota 5 5 4" xfId="4184" xr:uid="{8288B4A2-730C-47C6-A241-EB55876F8115}"/>
    <cellStyle name="Nota 5 5 4 2" xfId="12461" xr:uid="{7C24A7B7-7C2D-430A-A742-E7C3CAAAFE98}"/>
    <cellStyle name="Nota 5 5 4 2 2" xfId="28946" xr:uid="{79A1D96B-AFF3-4F43-B01B-19784E048B6D}"/>
    <cellStyle name="Nota 5 5 4 3" xfId="20909" xr:uid="{A6030978-00EB-4AEC-A273-D0E3CCF7605B}"/>
    <cellStyle name="Nota 5 5 5" xfId="10412" xr:uid="{D73BD0FF-06F0-4E8E-8500-AF604EFB1AE4}"/>
    <cellStyle name="Nota 5 5 5 2" xfId="26931" xr:uid="{9F1A7EB8-026C-446E-BC90-A1248245F70C}"/>
    <cellStyle name="Nota 5 5 6" xfId="18893" xr:uid="{A2275FEC-189F-46BC-AF25-9E979CB93ACA}"/>
    <cellStyle name="Nota 5 6" xfId="4684" xr:uid="{0CC9A832-0534-44F8-B02B-147EDCC01A8E}"/>
    <cellStyle name="Nota 5 6 2" xfId="12961" xr:uid="{2A94FFCB-1867-4569-8549-A12C257E10D2}"/>
    <cellStyle name="Nota 5 6 2 2" xfId="29442" xr:uid="{6E132763-979E-4E6F-AC7B-F7F57F7D3100}"/>
    <cellStyle name="Nota 5 6 3" xfId="21405" xr:uid="{FD552DAA-DE2A-41DC-ABED-6D03F411ACD8}"/>
    <cellStyle name="Nota 5 7" xfId="6711" xr:uid="{D28BBB71-B090-4397-9E9E-1B7371141B81}"/>
    <cellStyle name="Nota 5 7 2" xfId="14988" xr:uid="{359E7F53-6B58-4963-83CB-B507E9416957}"/>
    <cellStyle name="Nota 5 7 2 2" xfId="31443" xr:uid="{0D90A46D-4F94-4233-AA7A-368BEDDFA184}"/>
    <cellStyle name="Nota 5 7 3" xfId="23406" xr:uid="{BE0AF283-C4AE-4660-B4F0-4B5E48D8A65C}"/>
    <cellStyle name="Nota 5 8" xfId="2637" xr:uid="{165E97C2-49DF-4DBC-B6FD-421D3AF4FA49}"/>
    <cellStyle name="Nota 5 8 2" xfId="10914" xr:uid="{A09B3DA8-4F30-4977-87EE-C077263566ED}"/>
    <cellStyle name="Nota 5 8 2 2" xfId="27427" xr:uid="{4AA593D4-8646-4AC8-A545-CA2ADE21B72F}"/>
    <cellStyle name="Nota 5 8 3" xfId="19390" xr:uid="{8CDEEBBE-372E-41AC-A2EE-26517F485971}"/>
    <cellStyle name="Nota 5 9" xfId="8867" xr:uid="{83E4751E-A079-4FC6-9F47-D04837AF2E00}"/>
    <cellStyle name="Nota 5 9 2" xfId="25412" xr:uid="{619C30D5-0871-4128-A688-5A72CB71C170}"/>
    <cellStyle name="Nota 6" xfId="558" xr:uid="{5973982B-DAC6-4EBF-A70E-831CA6389692}"/>
    <cellStyle name="Nota 6 10" xfId="17365" xr:uid="{3096D199-95E6-4EB8-BC99-8252D6AC9EEF}"/>
    <cellStyle name="Nota 6 2" xfId="559" xr:uid="{A46AD81F-F3C9-4FC0-BC3E-7EC438151D6D}"/>
    <cellStyle name="Nota 6 2 2" xfId="1598" xr:uid="{7440C0DC-76F6-46A8-9780-71DA2E5D98F2}"/>
    <cellStyle name="Nota 6 2 2 2" xfId="5687" xr:uid="{CA2729F3-0E11-4BCD-97C8-43AA1D10CDB6}"/>
    <cellStyle name="Nota 6 2 2 2 2" xfId="13964" xr:uid="{F2B22C00-C0F4-4A8C-8BE4-0B8479731B59}"/>
    <cellStyle name="Nota 6 2 2 2 2 2" xfId="30440" xr:uid="{560C75A3-B2E6-46F7-B6F1-C90FB124DDCF}"/>
    <cellStyle name="Nota 6 2 2 2 3" xfId="22403" xr:uid="{1E8226B9-83ED-49AF-9365-092EB466CA88}"/>
    <cellStyle name="Nota 6 2 2 3" xfId="7708" xr:uid="{140F40E0-8338-4E52-857E-8239931BB5A6}"/>
    <cellStyle name="Nota 6 2 2 3 2" xfId="15985" xr:uid="{229879B5-3A2F-46F4-A747-63A7802C0E77}"/>
    <cellStyle name="Nota 6 2 2 3 2 2" xfId="32440" xr:uid="{F56A3B98-39A3-4024-93BC-2DE4A5D13749}"/>
    <cellStyle name="Nota 6 2 2 3 3" xfId="24403" xr:uid="{6FBEEFFD-E399-441A-ABEC-5B3993DE1A24}"/>
    <cellStyle name="Nota 6 2 2 4" xfId="3653" xr:uid="{599F2C92-34B9-4C2A-9130-EB8B8BDBD893}"/>
    <cellStyle name="Nota 6 2 2 4 2" xfId="11930" xr:uid="{4B73BE9C-4CD2-4EA4-8C3B-61662234D198}"/>
    <cellStyle name="Nota 6 2 2 4 2 2" xfId="28436" xr:uid="{0C7095E4-3738-403D-97F4-F23ECBCA2022}"/>
    <cellStyle name="Nota 6 2 2 4 3" xfId="20399" xr:uid="{A30A5AB1-3138-449F-B14F-43B31FF89177}"/>
    <cellStyle name="Nota 6 2 2 5" xfId="9881" xr:uid="{3B02E07E-D5CA-49EB-A7A4-C985DA67E34E}"/>
    <cellStyle name="Nota 6 2 2 5 2" xfId="26421" xr:uid="{1A6DFD20-E12F-4BD1-86FD-AFEEA32ABCB9}"/>
    <cellStyle name="Nota 6 2 2 6" xfId="18383" xr:uid="{B76B8EBA-52C7-4F16-AD50-BEB9692BFBAE}"/>
    <cellStyle name="Nota 6 2 3" xfId="1086" xr:uid="{3E8D4E1B-F9DE-4CE4-BD5E-6510F8BDF848}"/>
    <cellStyle name="Nota 6 2 3 2" xfId="5187" xr:uid="{E48E04A0-EA96-4E20-A18F-5CB58CE13B84}"/>
    <cellStyle name="Nota 6 2 3 2 2" xfId="13464" xr:uid="{A58748C9-0B63-4A38-8D51-7755FDE1974D}"/>
    <cellStyle name="Nota 6 2 3 2 2 2" xfId="29944" xr:uid="{5F1AC7A5-D5A0-42FA-8BAB-B075F303C1F6}"/>
    <cellStyle name="Nota 6 2 3 2 3" xfId="21907" xr:uid="{3D5DCC4C-EB6F-419B-91BE-C0DBE4FA1012}"/>
    <cellStyle name="Nota 6 2 3 3" xfId="7212" xr:uid="{B495A502-EBCE-404E-ABDD-10256E586C03}"/>
    <cellStyle name="Nota 6 2 3 3 2" xfId="15489" xr:uid="{53C5659E-AC88-4BD8-8078-DD72200BA10D}"/>
    <cellStyle name="Nota 6 2 3 3 2 2" xfId="31944" xr:uid="{07828906-8D49-496D-8F96-C22871EF56CB}"/>
    <cellStyle name="Nota 6 2 3 3 3" xfId="23907" xr:uid="{301D769D-0C28-4981-832A-747BE71E7E88}"/>
    <cellStyle name="Nota 6 2 3 4" xfId="3145" xr:uid="{0448F49F-F01B-4D4D-B1A7-E50CF656056F}"/>
    <cellStyle name="Nota 6 2 3 4 2" xfId="11422" xr:uid="{92C6CDEA-90A9-44F4-80A4-FB027E4A116E}"/>
    <cellStyle name="Nota 6 2 3 4 2 2" xfId="27932" xr:uid="{C2F3BC42-E91E-4F72-A05E-8E2F6881B441}"/>
    <cellStyle name="Nota 6 2 3 4 3" xfId="19895" xr:uid="{2548010C-9C9F-4F6B-A43A-F3A13521FB6B}"/>
    <cellStyle name="Nota 6 2 3 5" xfId="9373" xr:uid="{97DD7265-D171-4C30-BC14-AFF90357CEA1}"/>
    <cellStyle name="Nota 6 2 3 5 2" xfId="25917" xr:uid="{01828573-FE76-440B-B9F8-0AB75F894788}"/>
    <cellStyle name="Nota 6 2 3 6" xfId="17876" xr:uid="{52049322-1673-4910-BC25-21F19CBB64DD}"/>
    <cellStyle name="Nota 6 2 4" xfId="2134" xr:uid="{E0A114B2-447E-4A8F-8655-857003DB0B99}"/>
    <cellStyle name="Nota 6 2 4 2" xfId="6220" xr:uid="{26755D1C-21E6-4767-8885-08400F1A6EBA}"/>
    <cellStyle name="Nota 6 2 4 2 2" xfId="14497" xr:uid="{F7F79529-0BCD-428C-80D6-68E79174E259}"/>
    <cellStyle name="Nota 6 2 4 2 2 2" xfId="30952" xr:uid="{FA266C0A-8322-4C3E-8AFF-E053ADC61FCC}"/>
    <cellStyle name="Nota 6 2 4 2 3" xfId="22915" xr:uid="{9E388EF3-66B1-438F-8EF6-6A1428068141}"/>
    <cellStyle name="Nota 6 2 4 3" xfId="8220" xr:uid="{07EB2F4B-1EF5-42E6-A3CE-55A745732C27}"/>
    <cellStyle name="Nota 6 2 4 3 2" xfId="16497" xr:uid="{531AEE33-C061-4EB1-9C43-AE8CD0B62CEA}"/>
    <cellStyle name="Nota 6 2 4 3 2 2" xfId="32952" xr:uid="{98746B92-94AF-4A63-9392-549FD1DA8257}"/>
    <cellStyle name="Nota 6 2 4 3 3" xfId="24915" xr:uid="{8A0EFC8D-C5D6-4106-B06D-AFE751EBE4FF}"/>
    <cellStyle name="Nota 6 2 4 4" xfId="4187" xr:uid="{7F683499-5B62-4902-B2A6-C2C6B06F3596}"/>
    <cellStyle name="Nota 6 2 4 4 2" xfId="12464" xr:uid="{AA1AD646-BC34-4EB8-9911-497EA0EAA3F2}"/>
    <cellStyle name="Nota 6 2 4 4 2 2" xfId="28949" xr:uid="{CFDDB7AD-0B63-470E-8EFF-25B1D63CA499}"/>
    <cellStyle name="Nota 6 2 4 4 3" xfId="20912" xr:uid="{EE039E10-AFAF-4DF2-B69F-D5138DA581A9}"/>
    <cellStyle name="Nota 6 2 4 5" xfId="10415" xr:uid="{685BB90F-BE03-4255-9B0A-369C24A0401C}"/>
    <cellStyle name="Nota 6 2 4 5 2" xfId="26934" xr:uid="{53BDEBA9-F334-4FBB-95CE-FD99A79016B9}"/>
    <cellStyle name="Nota 6 2 4 6" xfId="18896" xr:uid="{FC3E9ED3-065C-4B12-8BFB-C314A53B6A26}"/>
    <cellStyle name="Nota 6 2 5" xfId="4687" xr:uid="{382FF3D7-1984-439E-9BC7-A71029E51BB7}"/>
    <cellStyle name="Nota 6 2 5 2" xfId="12964" xr:uid="{A6A9A3E1-403B-4E54-955E-A3E86C6CFDBE}"/>
    <cellStyle name="Nota 6 2 5 2 2" xfId="29445" xr:uid="{25952B26-7FF9-4C0C-892F-268D1AF88FEC}"/>
    <cellStyle name="Nota 6 2 5 3" xfId="21408" xr:uid="{8A36BA1C-E36E-4456-8559-2959E9CA08EC}"/>
    <cellStyle name="Nota 6 2 6" xfId="6714" xr:uid="{37A81530-3B5F-41B7-9404-749D590358ED}"/>
    <cellStyle name="Nota 6 2 6 2" xfId="14991" xr:uid="{F23ABA1E-9ADC-42F2-B9F2-C05DC5CE53F2}"/>
    <cellStyle name="Nota 6 2 6 2 2" xfId="31446" xr:uid="{6A7B2D61-947E-4859-8F66-822455FC1641}"/>
    <cellStyle name="Nota 6 2 6 3" xfId="23409" xr:uid="{2C8F37BA-2E93-4D7D-BA37-CEF85CE75DAF}"/>
    <cellStyle name="Nota 6 2 7" xfId="2640" xr:uid="{E61F8F06-C5AB-4797-903C-14AF56CB3305}"/>
    <cellStyle name="Nota 6 2 7 2" xfId="10917" xr:uid="{4CBE19BF-E854-460A-97B5-1F2D87BFF055}"/>
    <cellStyle name="Nota 6 2 7 2 2" xfId="27430" xr:uid="{A0EA30CD-A3F2-4E78-AE23-1D37EE1C037F}"/>
    <cellStyle name="Nota 6 2 7 3" xfId="19393" xr:uid="{0C7B5287-19A7-4E00-A786-304420EA8AB3}"/>
    <cellStyle name="Nota 6 2 8" xfId="8870" xr:uid="{94E3E3D1-48D2-4463-9C28-F96345855460}"/>
    <cellStyle name="Nota 6 2 8 2" xfId="25415" xr:uid="{6C0A899E-306C-45A7-8501-4E7761540266}"/>
    <cellStyle name="Nota 6 2 9" xfId="17366" xr:uid="{88AF0F2B-EBD9-4FD8-BCA5-0E60DCE1015E}"/>
    <cellStyle name="Nota 6 3" xfId="1597" xr:uid="{03F19B37-6D80-44A9-BE15-AE01ABC530FC}"/>
    <cellStyle name="Nota 6 3 2" xfId="5686" xr:uid="{061142FC-B13F-42B3-8539-71CBF464D648}"/>
    <cellStyle name="Nota 6 3 2 2" xfId="13963" xr:uid="{D957516B-9638-4E65-8F5D-0A049C11B872}"/>
    <cellStyle name="Nota 6 3 2 2 2" xfId="30439" xr:uid="{08BC9F06-3D00-473E-B9B8-AFB1B26401E8}"/>
    <cellStyle name="Nota 6 3 2 3" xfId="22402" xr:uid="{1442C9D6-8C0B-4347-BCC4-18360E843724}"/>
    <cellStyle name="Nota 6 3 3" xfId="7707" xr:uid="{2AA8A17F-5DCD-4746-8BBC-8DEFF56FE881}"/>
    <cellStyle name="Nota 6 3 3 2" xfId="15984" xr:uid="{98C4F0F5-7A86-4BC7-8A27-60FA3C4E394D}"/>
    <cellStyle name="Nota 6 3 3 2 2" xfId="32439" xr:uid="{435BCFAC-9096-4394-9D25-467B9239166D}"/>
    <cellStyle name="Nota 6 3 3 3" xfId="24402" xr:uid="{24E78D03-6845-4EFC-999F-B6FCB27B5EF0}"/>
    <cellStyle name="Nota 6 3 4" xfId="3652" xr:uid="{714D1B30-E885-4655-B59A-CE8608A3B6F2}"/>
    <cellStyle name="Nota 6 3 4 2" xfId="11929" xr:uid="{D09953C2-E842-4221-864E-09AB7042ED3D}"/>
    <cellStyle name="Nota 6 3 4 2 2" xfId="28435" xr:uid="{8BFC8A24-1143-45A4-B709-FA0005909CD8}"/>
    <cellStyle name="Nota 6 3 4 3" xfId="20398" xr:uid="{25E5AC5A-1FF6-4FDA-BAF4-B022E92690B0}"/>
    <cellStyle name="Nota 6 3 5" xfId="9880" xr:uid="{EF4A0D72-EB0A-4D84-949E-139AA0DF7D64}"/>
    <cellStyle name="Nota 6 3 5 2" xfId="26420" xr:uid="{6DFBF0C7-D1C1-4333-88F9-7E5EB634C3CA}"/>
    <cellStyle name="Nota 6 3 6" xfId="18382" xr:uid="{9E5A7E67-DF30-40D3-A05D-09A58A5748C5}"/>
    <cellStyle name="Nota 6 4" xfId="1085" xr:uid="{1200B64A-95C1-4EBC-A8D1-C72FE0977C36}"/>
    <cellStyle name="Nota 6 4 2" xfId="5186" xr:uid="{884E9F5A-C19C-4DA8-907B-E8F5703DCE2E}"/>
    <cellStyle name="Nota 6 4 2 2" xfId="13463" xr:uid="{353DBA02-D44D-4192-ACBB-F1A0852AC1CD}"/>
    <cellStyle name="Nota 6 4 2 2 2" xfId="29943" xr:uid="{91A8B770-58CC-40BE-804D-5EBC772CEA9E}"/>
    <cellStyle name="Nota 6 4 2 3" xfId="21906" xr:uid="{0EB52EE9-5251-4FA6-BCCD-56C65D030F25}"/>
    <cellStyle name="Nota 6 4 3" xfId="7211" xr:uid="{F2FE6130-2A71-4E59-B63E-F86DE88739CB}"/>
    <cellStyle name="Nota 6 4 3 2" xfId="15488" xr:uid="{5ECA68EA-91B2-41BE-9689-BF8630ED0FAC}"/>
    <cellStyle name="Nota 6 4 3 2 2" xfId="31943" xr:uid="{0378D922-A375-4B2E-AB2E-06DFE9781677}"/>
    <cellStyle name="Nota 6 4 3 3" xfId="23906" xr:uid="{316C665E-14DC-48D6-8583-9FB96D6DD29B}"/>
    <cellStyle name="Nota 6 4 4" xfId="3144" xr:uid="{03FD21A5-7475-44CA-8B61-4AE5656D422F}"/>
    <cellStyle name="Nota 6 4 4 2" xfId="11421" xr:uid="{46CDAF62-B9F7-4520-8D43-AA983A80795F}"/>
    <cellStyle name="Nota 6 4 4 2 2" xfId="27931" xr:uid="{53BC685F-53B9-404F-9952-F1C989C0EE78}"/>
    <cellStyle name="Nota 6 4 4 3" xfId="19894" xr:uid="{EF92C3E8-D505-44B8-9DB0-09ACEB2ECDDE}"/>
    <cellStyle name="Nota 6 4 5" xfId="9372" xr:uid="{6036B230-F1DE-478A-8095-17BC1B6E6DDC}"/>
    <cellStyle name="Nota 6 4 5 2" xfId="25916" xr:uid="{07158FE1-05E5-498F-BDCA-192F712FD1BA}"/>
    <cellStyle name="Nota 6 4 6" xfId="17875" xr:uid="{99B3B433-D795-4C70-96F0-1EF8C5D109D3}"/>
    <cellStyle name="Nota 6 5" xfId="2133" xr:uid="{C5521C28-2496-4A06-A070-A89C41B8BE33}"/>
    <cellStyle name="Nota 6 5 2" xfId="6219" xr:uid="{B65F2925-AE2B-47F5-9BD0-ADFC88DCF9A0}"/>
    <cellStyle name="Nota 6 5 2 2" xfId="14496" xr:uid="{8B3B5E6D-ACD4-4256-A6A0-8141C4D1BE9D}"/>
    <cellStyle name="Nota 6 5 2 2 2" xfId="30951" xr:uid="{DB6837A6-7F99-45FB-85A9-C765F8E41324}"/>
    <cellStyle name="Nota 6 5 2 3" xfId="22914" xr:uid="{FDA61A4B-4A2E-48C2-94E0-21CA94F817FA}"/>
    <cellStyle name="Nota 6 5 3" xfId="8219" xr:uid="{13831EFB-DB2B-42DC-A926-005A8B98859C}"/>
    <cellStyle name="Nota 6 5 3 2" xfId="16496" xr:uid="{E4709413-D940-4582-829E-42928EB68C89}"/>
    <cellStyle name="Nota 6 5 3 2 2" xfId="32951" xr:uid="{07F731BE-58B4-4A3A-B789-58663A6B4B20}"/>
    <cellStyle name="Nota 6 5 3 3" xfId="24914" xr:uid="{2C1EE2C8-16D6-48F4-A1DC-CB670DB1F70E}"/>
    <cellStyle name="Nota 6 5 4" xfId="4186" xr:uid="{4284D390-9CA1-4933-9E7A-B543BA3BBF9C}"/>
    <cellStyle name="Nota 6 5 4 2" xfId="12463" xr:uid="{285746C0-44B4-4853-97DC-E4E1A3D8865C}"/>
    <cellStyle name="Nota 6 5 4 2 2" xfId="28948" xr:uid="{66650F0B-18B3-46EC-AC37-336F2A5B1A52}"/>
    <cellStyle name="Nota 6 5 4 3" xfId="20911" xr:uid="{7CBAEE9D-DB6F-4B99-8C9A-6035342C29D1}"/>
    <cellStyle name="Nota 6 5 5" xfId="10414" xr:uid="{06BE5C70-E9F0-4FDC-A518-1B6E5FBD15F1}"/>
    <cellStyle name="Nota 6 5 5 2" xfId="26933" xr:uid="{16BA8E0F-7ABD-4A73-9B93-A3CB89256D25}"/>
    <cellStyle name="Nota 6 5 6" xfId="18895" xr:uid="{3E835116-C77E-4F04-8A26-5F2EF1390A57}"/>
    <cellStyle name="Nota 6 6" xfId="4686" xr:uid="{FDA30587-4D4F-4583-84A2-8709CC519D90}"/>
    <cellStyle name="Nota 6 6 2" xfId="12963" xr:uid="{25484266-E7B6-447A-A439-4EC8F405BB9B}"/>
    <cellStyle name="Nota 6 6 2 2" xfId="29444" xr:uid="{70BC8F7C-0268-43B5-B62C-1FFEAC9B4E35}"/>
    <cellStyle name="Nota 6 6 3" xfId="21407" xr:uid="{0C0AAC21-3382-44CD-B41F-DCD9149980B2}"/>
    <cellStyle name="Nota 6 7" xfId="6713" xr:uid="{32B43026-0057-42CA-820A-319F35A83D06}"/>
    <cellStyle name="Nota 6 7 2" xfId="14990" xr:uid="{407172D9-BD4B-4EA3-B4F4-F768C0F0192A}"/>
    <cellStyle name="Nota 6 7 2 2" xfId="31445" xr:uid="{3ACA32E2-8807-4B05-90C3-57F9DB0E9B60}"/>
    <cellStyle name="Nota 6 7 3" xfId="23408" xr:uid="{B33C2520-DC7C-4199-8B64-2E40DDA12461}"/>
    <cellStyle name="Nota 6 8" xfId="2639" xr:uid="{2BC83428-B7B4-436B-BFE7-19DA0BAEAB52}"/>
    <cellStyle name="Nota 6 8 2" xfId="10916" xr:uid="{9120349F-5EC2-43CC-9FA0-1C0FC3678BAE}"/>
    <cellStyle name="Nota 6 8 2 2" xfId="27429" xr:uid="{8BC9ECE4-8415-4260-836E-435A7EA9012C}"/>
    <cellStyle name="Nota 6 8 3" xfId="19392" xr:uid="{27F128A1-3655-4958-8666-B0284658F604}"/>
    <cellStyle name="Nota 6 9" xfId="8869" xr:uid="{ED252ECC-9660-4C5A-B928-368C0358153E}"/>
    <cellStyle name="Nota 6 9 2" xfId="25414" xr:uid="{A5D90A6F-EAE8-49C1-8680-D69632823EB0}"/>
    <cellStyle name="Nota 7" xfId="560" xr:uid="{87BD71F6-61C9-4BEA-B418-AF68825E2E5A}"/>
    <cellStyle name="Nota 7 10" xfId="17367" xr:uid="{C446F8F1-89A5-4E7C-B0C2-3CD235306601}"/>
    <cellStyle name="Nota 7 2" xfId="334" xr:uid="{C5DC5D48-E0A5-4155-A435-BF92823348F2}"/>
    <cellStyle name="Nota 7 2 2" xfId="1419" xr:uid="{D767BCCD-0079-4207-B900-4FC73B3D67AE}"/>
    <cellStyle name="Nota 7 2 2 2" xfId="5509" xr:uid="{FF2FA719-0A2A-4E4D-B53C-1753C4A0FD09}"/>
    <cellStyle name="Nota 7 2 2 2 2" xfId="13786" xr:uid="{4F35F69E-02DC-4CCF-A01E-E24E09DC92A0}"/>
    <cellStyle name="Nota 7 2 2 2 2 2" xfId="30266" xr:uid="{F9A4637D-BAC1-424B-9BA6-B404CBA8A06F}"/>
    <cellStyle name="Nota 7 2 2 2 3" xfId="22229" xr:uid="{AAB6D9C6-06D0-4B0F-AF8A-4BAE4A06AFD0}"/>
    <cellStyle name="Nota 7 2 2 3" xfId="7534" xr:uid="{8C2BBAF1-0FAD-4BCD-AF22-7B7077EF83DA}"/>
    <cellStyle name="Nota 7 2 2 3 2" xfId="15811" xr:uid="{96058EA2-6B73-44EB-BB07-56F0E8FE9D13}"/>
    <cellStyle name="Nota 7 2 2 3 2 2" xfId="32266" xr:uid="{62081400-6375-4884-A036-FF2CE7221D3C}"/>
    <cellStyle name="Nota 7 2 2 3 3" xfId="24229" xr:uid="{F1AA19E0-0BB1-4899-84FD-6D404C13382A}"/>
    <cellStyle name="Nota 7 2 2 4" xfId="3475" xr:uid="{6CA201D9-D422-4616-BD42-D96E1507A358}"/>
    <cellStyle name="Nota 7 2 2 4 2" xfId="11752" xr:uid="{B31AD70D-4E5F-4616-A72D-82DDABA40E15}"/>
    <cellStyle name="Nota 7 2 2 4 2 2" xfId="28262" xr:uid="{FBA7F024-D64F-4BAF-BF95-B9FF19A8C525}"/>
    <cellStyle name="Nota 7 2 2 4 3" xfId="20225" xr:uid="{9DC6A992-0D42-47D4-AF96-5FEFBACEE935}"/>
    <cellStyle name="Nota 7 2 2 5" xfId="9703" xr:uid="{FDE700A8-3EAE-4107-884A-9539415BF5D9}"/>
    <cellStyle name="Nota 7 2 2 5 2" xfId="26247" xr:uid="{437C6855-D076-439E-BDA1-1D6CB53251C4}"/>
    <cellStyle name="Nota 7 2 2 6" xfId="18208" xr:uid="{E6217D15-72DE-4029-976A-FCC83B3653CE}"/>
    <cellStyle name="Nota 7 2 3" xfId="910" xr:uid="{C359D1D4-1878-4B6C-A0CB-4E57B930A082}"/>
    <cellStyle name="Nota 7 2 3 2" xfId="5013" xr:uid="{58A34B3F-FF6A-4CD8-9C3C-FE1C36833BCA}"/>
    <cellStyle name="Nota 7 2 3 2 2" xfId="13290" xr:uid="{AFE6178F-6F85-4513-A78D-DD2697953BDD}"/>
    <cellStyle name="Nota 7 2 3 2 2 2" xfId="29770" xr:uid="{8BADFF4C-FDFF-4255-9781-843D3DD7C57C}"/>
    <cellStyle name="Nota 7 2 3 2 3" xfId="21733" xr:uid="{8533DF3B-E348-4C4F-9A9B-7E561315D22E}"/>
    <cellStyle name="Nota 7 2 3 3" xfId="7038" xr:uid="{C71746A4-F90B-4127-BD8F-42A431633A7E}"/>
    <cellStyle name="Nota 7 2 3 3 2" xfId="15315" xr:uid="{25BB6393-2405-43C0-89E4-F14609297A68}"/>
    <cellStyle name="Nota 7 2 3 3 2 2" xfId="31770" xr:uid="{8BAF8F7D-03B3-4B41-9364-3E31B0C21619}"/>
    <cellStyle name="Nota 7 2 3 3 3" xfId="23733" xr:uid="{9B31471C-2272-435A-A613-D6DC8AC74270}"/>
    <cellStyle name="Nota 7 2 3 4" xfId="2970" xr:uid="{2847861C-E3EB-4B05-9448-D625C7E09F7C}"/>
    <cellStyle name="Nota 7 2 3 4 2" xfId="11247" xr:uid="{2DD94D57-9ED2-40EA-8216-944116076974}"/>
    <cellStyle name="Nota 7 2 3 4 2 2" xfId="27758" xr:uid="{E0B6BDB5-63AF-4732-8D8B-C3402A362235}"/>
    <cellStyle name="Nota 7 2 3 4 3" xfId="19721" xr:uid="{1FD4E059-CE4E-440C-A77B-B7A8E5F54E72}"/>
    <cellStyle name="Nota 7 2 3 5" xfId="9199" xr:uid="{EAF86F2D-01CD-4EC7-9A87-2EEF7AE51AD5}"/>
    <cellStyle name="Nota 7 2 3 5 2" xfId="25743" xr:uid="{A0E07E61-A267-4D69-944C-33BDEA642CDE}"/>
    <cellStyle name="Nota 7 2 3 6" xfId="17701" xr:uid="{88A4B5B1-3F13-409E-9514-88A9EA23C2D3}"/>
    <cellStyle name="Nota 7 2 4" xfId="1960" xr:uid="{162A3C36-24F6-44F9-A09D-8F083C60B65D}"/>
    <cellStyle name="Nota 7 2 4 2" xfId="6046" xr:uid="{ADCACA63-CAD1-4149-8AB9-F46632ADA096}"/>
    <cellStyle name="Nota 7 2 4 2 2" xfId="14323" xr:uid="{A1361A09-E96A-405A-B0BA-36D0BB293A8D}"/>
    <cellStyle name="Nota 7 2 4 2 2 2" xfId="30778" xr:uid="{6E873EB3-7178-4D52-9DCB-A5675D323A56}"/>
    <cellStyle name="Nota 7 2 4 2 3" xfId="22741" xr:uid="{BA4AD474-AEBC-4703-A6E4-16E11797DBF0}"/>
    <cellStyle name="Nota 7 2 4 3" xfId="8046" xr:uid="{D7441CA4-77A4-448C-A9DB-B10855851C90}"/>
    <cellStyle name="Nota 7 2 4 3 2" xfId="16323" xr:uid="{CC04CE73-0235-4AA0-ACAF-C35841BA80A3}"/>
    <cellStyle name="Nota 7 2 4 3 2 2" xfId="32778" xr:uid="{26A29102-7BD0-4689-BBF2-D8D37604336D}"/>
    <cellStyle name="Nota 7 2 4 3 3" xfId="24741" xr:uid="{B920A6AB-8A00-461D-BC52-1028CB107ED3}"/>
    <cellStyle name="Nota 7 2 4 4" xfId="4013" xr:uid="{66BC5D5D-442E-4D3F-8019-900F5A7E0890}"/>
    <cellStyle name="Nota 7 2 4 4 2" xfId="12290" xr:uid="{10B3D917-1703-42BF-A4B7-27C695395A72}"/>
    <cellStyle name="Nota 7 2 4 4 2 2" xfId="28775" xr:uid="{2AF3A9C9-BB65-4BCC-A15A-C354B9A46993}"/>
    <cellStyle name="Nota 7 2 4 4 3" xfId="20738" xr:uid="{D16A4901-A774-4B7B-82C6-3B5AB73A38FC}"/>
    <cellStyle name="Nota 7 2 4 5" xfId="10241" xr:uid="{E774FC2E-924D-4FCF-9BEC-8D0072E32CB0}"/>
    <cellStyle name="Nota 7 2 4 5 2" xfId="26760" xr:uid="{296F10B0-8A2C-4D96-A40F-326863B7D72A}"/>
    <cellStyle name="Nota 7 2 4 6" xfId="18722" xr:uid="{C00730A0-745B-4514-9B04-0C97F5F36FCB}"/>
    <cellStyle name="Nota 7 2 5" xfId="4509" xr:uid="{4DBE6EC5-8822-4757-8264-2C035E0CE2A6}"/>
    <cellStyle name="Nota 7 2 5 2" xfId="12786" xr:uid="{1E61B0FF-357C-4D5D-B38C-92898CFC475C}"/>
    <cellStyle name="Nota 7 2 5 2 2" xfId="29271" xr:uid="{4DB63853-0A1A-494A-A927-C3898FF44FBB}"/>
    <cellStyle name="Nota 7 2 5 3" xfId="21234" xr:uid="{DC282ADA-1E7B-45E2-9365-62DD87B1128D}"/>
    <cellStyle name="Nota 7 2 6" xfId="6540" xr:uid="{1230C38E-B637-4910-B92F-6D037C3DFFE5}"/>
    <cellStyle name="Nota 7 2 6 2" xfId="14817" xr:uid="{8A058CD6-F204-4266-9C76-BCD28CE25559}"/>
    <cellStyle name="Nota 7 2 6 2 2" xfId="31272" xr:uid="{8308647D-D0F4-4EEC-9A74-2FF5A70B0E7F}"/>
    <cellStyle name="Nota 7 2 6 3" xfId="23235" xr:uid="{CEDC932C-A5C6-48C6-9233-D8CF2C47CDFC}"/>
    <cellStyle name="Nota 7 2 7" xfId="2461" xr:uid="{1A077E97-729B-4012-BE47-F32920C90753}"/>
    <cellStyle name="Nota 7 2 7 2" xfId="10738" xr:uid="{9065822C-3842-4452-88B4-60B7375B25C2}"/>
    <cellStyle name="Nota 7 2 7 2 2" xfId="27256" xr:uid="{898E7958-6D8A-405E-940A-F2D12751CE17}"/>
    <cellStyle name="Nota 7 2 7 3" xfId="19219" xr:uid="{15BF0482-BF37-4C93-9E6C-88BE89E75F5C}"/>
    <cellStyle name="Nota 7 2 8" xfId="8692" xr:uid="{6927FCF6-0EBE-473C-BDEE-574887F8100A}"/>
    <cellStyle name="Nota 7 2 8 2" xfId="25241" xr:uid="{F70FBB7F-2DD4-4B3F-9827-B1C07BE54566}"/>
    <cellStyle name="Nota 7 2 9" xfId="17191" xr:uid="{9D60A020-6C0C-4225-BED0-F409B26DAD59}"/>
    <cellStyle name="Nota 7 3" xfId="1599" xr:uid="{AB32E131-EE07-4F62-9FB9-CE759D5A41F9}"/>
    <cellStyle name="Nota 7 3 2" xfId="5688" xr:uid="{D5C5A7E9-423B-42CC-9A3B-3A4189D29E1B}"/>
    <cellStyle name="Nota 7 3 2 2" xfId="13965" xr:uid="{FBBD9F4A-F5A3-4D9E-B6FB-F953EFE901DA}"/>
    <cellStyle name="Nota 7 3 2 2 2" xfId="30441" xr:uid="{71119CC9-4036-416B-AC3C-701CA0AF9EF3}"/>
    <cellStyle name="Nota 7 3 2 3" xfId="22404" xr:uid="{D090E2AF-A481-482F-9796-E5DA956CB395}"/>
    <cellStyle name="Nota 7 3 3" xfId="7709" xr:uid="{FBF7E03E-0C65-4011-B002-4E8EC85DDC67}"/>
    <cellStyle name="Nota 7 3 3 2" xfId="15986" xr:uid="{FE5BFE1B-C047-4DB7-91DD-563C8ADFD16D}"/>
    <cellStyle name="Nota 7 3 3 2 2" xfId="32441" xr:uid="{40EABB03-357D-4917-A3E7-2A11B61A2B27}"/>
    <cellStyle name="Nota 7 3 3 3" xfId="24404" xr:uid="{6D5F7C78-D4FE-441E-9A7B-8FBF8D33B873}"/>
    <cellStyle name="Nota 7 3 4" xfId="3654" xr:uid="{A74C596C-CB42-4309-9DC0-35D3BB8C3638}"/>
    <cellStyle name="Nota 7 3 4 2" xfId="11931" xr:uid="{50EE50D3-DB6E-4467-A555-217B6A96E26C}"/>
    <cellStyle name="Nota 7 3 4 2 2" xfId="28437" xr:uid="{81B2ACCC-4EE3-4D87-BE5A-168CD96C91D2}"/>
    <cellStyle name="Nota 7 3 4 3" xfId="20400" xr:uid="{F7900253-CB31-4AA1-A4F6-705561745AA8}"/>
    <cellStyle name="Nota 7 3 5" xfId="9882" xr:uid="{E51664A5-90F6-4386-A902-FED6DBAB4245}"/>
    <cellStyle name="Nota 7 3 5 2" xfId="26422" xr:uid="{44F23F3F-717F-44C9-95F0-BCEA7BB57112}"/>
    <cellStyle name="Nota 7 3 6" xfId="18384" xr:uid="{9BAE0420-2EA5-4177-AEAF-669EAE00AC10}"/>
    <cellStyle name="Nota 7 4" xfId="1087" xr:uid="{F7838886-D8AD-4FB6-95F2-DEEFCF1A52EF}"/>
    <cellStyle name="Nota 7 4 2" xfId="5188" xr:uid="{BF1673DC-6B6D-4912-BD95-F9BEA4386294}"/>
    <cellStyle name="Nota 7 4 2 2" xfId="13465" xr:uid="{8361D521-F3A6-464C-8C94-DC86AAB883BD}"/>
    <cellStyle name="Nota 7 4 2 2 2" xfId="29945" xr:uid="{F338386D-CEDB-4FF8-8DDF-698BAFE358AD}"/>
    <cellStyle name="Nota 7 4 2 3" xfId="21908" xr:uid="{D57A132F-A39C-47EC-95BE-3E7C6AEFFEF5}"/>
    <cellStyle name="Nota 7 4 3" xfId="7213" xr:uid="{09F0CA45-2E91-4DB8-AA7C-918E65204875}"/>
    <cellStyle name="Nota 7 4 3 2" xfId="15490" xr:uid="{5C0D36A2-ABE3-405C-8EDC-C7A37B4B405B}"/>
    <cellStyle name="Nota 7 4 3 2 2" xfId="31945" xr:uid="{B86C5DDE-34EA-4B2C-8DD2-8D1C74A19DBC}"/>
    <cellStyle name="Nota 7 4 3 3" xfId="23908" xr:uid="{5BE93A95-A9C1-4C73-84D6-BBE1DE11842B}"/>
    <cellStyle name="Nota 7 4 4" xfId="3146" xr:uid="{50BB9B85-D3DA-424B-AF03-42A9BDBCF5A5}"/>
    <cellStyle name="Nota 7 4 4 2" xfId="11423" xr:uid="{BD5F6D56-47CF-4136-BBDC-CC537FDF17FD}"/>
    <cellStyle name="Nota 7 4 4 2 2" xfId="27933" xr:uid="{2CE390E3-FEA2-4B81-848B-69236467BD43}"/>
    <cellStyle name="Nota 7 4 4 3" xfId="19896" xr:uid="{CE752B6B-0A2A-400E-8485-074CC2103C0A}"/>
    <cellStyle name="Nota 7 4 5" xfId="9374" xr:uid="{9784CA8D-3324-412A-A661-AD03163DC8D5}"/>
    <cellStyle name="Nota 7 4 5 2" xfId="25918" xr:uid="{3E863F94-1E87-4916-B14E-6B0514B2A408}"/>
    <cellStyle name="Nota 7 4 6" xfId="17877" xr:uid="{40A6101C-B6F9-4A28-AEF4-8222E5D16C8B}"/>
    <cellStyle name="Nota 7 5" xfId="2135" xr:uid="{611F46B6-21D0-486A-87BC-DD712F124FE2}"/>
    <cellStyle name="Nota 7 5 2" xfId="6221" xr:uid="{2A876CBE-C21E-4C48-8873-4C1FE3C5D327}"/>
    <cellStyle name="Nota 7 5 2 2" xfId="14498" xr:uid="{219B6FD6-EAE2-467B-B2A6-EDCF488D6CF3}"/>
    <cellStyle name="Nota 7 5 2 2 2" xfId="30953" xr:uid="{266BB289-FF86-4154-959B-643B0EFCA125}"/>
    <cellStyle name="Nota 7 5 2 3" xfId="22916" xr:uid="{9FDC3519-238F-4081-8DF0-3582159B4ACD}"/>
    <cellStyle name="Nota 7 5 3" xfId="8221" xr:uid="{879A9E1C-E154-405C-A232-82BCA70FAAB4}"/>
    <cellStyle name="Nota 7 5 3 2" xfId="16498" xr:uid="{51FDBAEA-DDD6-41F1-B92B-096CEF1A68E8}"/>
    <cellStyle name="Nota 7 5 3 2 2" xfId="32953" xr:uid="{80AE02A5-83AB-4AAD-9745-78EBCE295BB2}"/>
    <cellStyle name="Nota 7 5 3 3" xfId="24916" xr:uid="{BF50B2BC-9C4A-42FF-B7D6-C76B1B1BE3DD}"/>
    <cellStyle name="Nota 7 5 4" xfId="4188" xr:uid="{589AD906-B485-428E-BA62-C196AF68E8F1}"/>
    <cellStyle name="Nota 7 5 4 2" xfId="12465" xr:uid="{35EF2151-D6D3-4C27-B8CF-6B81E43148DC}"/>
    <cellStyle name="Nota 7 5 4 2 2" xfId="28950" xr:uid="{A69C2902-68A7-43E8-A461-CCC7859F8FEE}"/>
    <cellStyle name="Nota 7 5 4 3" xfId="20913" xr:uid="{96EC84CC-B114-4ABA-9C61-B46D1D3B1F15}"/>
    <cellStyle name="Nota 7 5 5" xfId="10416" xr:uid="{C21D712B-895A-4A42-B984-F7EE54AC0B11}"/>
    <cellStyle name="Nota 7 5 5 2" xfId="26935" xr:uid="{D67CC0D0-F2DD-483C-82CC-D2F1825851DF}"/>
    <cellStyle name="Nota 7 5 6" xfId="18897" xr:uid="{3D4D116E-E1D5-406C-BBEA-457FB7B42994}"/>
    <cellStyle name="Nota 7 6" xfId="4688" xr:uid="{91736439-85F8-421C-AD2E-621D50FE4A0D}"/>
    <cellStyle name="Nota 7 6 2" xfId="12965" xr:uid="{9BF8F7DF-058C-4E70-B039-F419C6902FB7}"/>
    <cellStyle name="Nota 7 6 2 2" xfId="29446" xr:uid="{481ACA20-44EC-469A-BE45-951296EDE47A}"/>
    <cellStyle name="Nota 7 6 3" xfId="21409" xr:uid="{69F85EDA-E50D-462B-9ABD-1D93F1FF86DB}"/>
    <cellStyle name="Nota 7 7" xfId="6715" xr:uid="{7944F741-AC12-43EC-83BA-25C7E64B9EC4}"/>
    <cellStyle name="Nota 7 7 2" xfId="14992" xr:uid="{2A97C530-494D-4D7E-8D5C-D8F013F39872}"/>
    <cellStyle name="Nota 7 7 2 2" xfId="31447" xr:uid="{915BAC10-1706-47C3-B7EE-3BF0F35356B2}"/>
    <cellStyle name="Nota 7 7 3" xfId="23410" xr:uid="{4AB9B583-6B80-40F0-9898-A1C6020C070A}"/>
    <cellStyle name="Nota 7 8" xfId="2641" xr:uid="{D85B685B-9037-44E6-988F-A8A823147B8B}"/>
    <cellStyle name="Nota 7 8 2" xfId="10918" xr:uid="{F200317A-050E-4826-9926-E60A7364705E}"/>
    <cellStyle name="Nota 7 8 2 2" xfId="27431" xr:uid="{FAB13032-0016-41EB-9F65-C3AEBA13DDEA}"/>
    <cellStyle name="Nota 7 8 3" xfId="19394" xr:uid="{EC06E25A-7F31-4469-962E-F1D062018FE1}"/>
    <cellStyle name="Nota 7 9" xfId="8871" xr:uid="{BAF03012-7355-4615-B407-4D1F833B5A12}"/>
    <cellStyle name="Nota 7 9 2" xfId="25416" xr:uid="{30752E91-62FC-4A1B-A390-2326A9F72FCD}"/>
    <cellStyle name="Nota 8" xfId="561" xr:uid="{E599F673-3740-423F-AA93-1F495F8A6792}"/>
    <cellStyle name="Nota 8 10" xfId="17368" xr:uid="{B394A6D5-85B4-4263-9A43-5F3614DE27B2}"/>
    <cellStyle name="Nota 8 2" xfId="562" xr:uid="{4CAABFD4-A9C9-4564-A48C-CFF768B4631E}"/>
    <cellStyle name="Nota 8 2 2" xfId="1601" xr:uid="{733F6924-CEE3-4E00-B561-15C0A08F1740}"/>
    <cellStyle name="Nota 8 2 2 2" xfId="5690" xr:uid="{4016B0FF-243A-4980-9C12-41F2453D61B5}"/>
    <cellStyle name="Nota 8 2 2 2 2" xfId="13967" xr:uid="{BDD85C02-457D-4702-87D6-DE9A5D7F6245}"/>
    <cellStyle name="Nota 8 2 2 2 2 2" xfId="30443" xr:uid="{F035D2E4-D93B-4617-BD15-30BA980A8E49}"/>
    <cellStyle name="Nota 8 2 2 2 3" xfId="22406" xr:uid="{02448ED0-2E7D-43E5-92B1-4C10791673DC}"/>
    <cellStyle name="Nota 8 2 2 3" xfId="7711" xr:uid="{6256DE92-1092-4823-BDB3-FCF95AB7CF67}"/>
    <cellStyle name="Nota 8 2 2 3 2" xfId="15988" xr:uid="{7787E11C-21FE-4BF4-BFD6-2835F2E5F2BB}"/>
    <cellStyle name="Nota 8 2 2 3 2 2" xfId="32443" xr:uid="{8F943158-59E8-40DC-91B1-093BDE969342}"/>
    <cellStyle name="Nota 8 2 2 3 3" xfId="24406" xr:uid="{359EA553-6E1B-4C65-B689-9A5ED0D330D0}"/>
    <cellStyle name="Nota 8 2 2 4" xfId="3656" xr:uid="{DD19615E-D65B-4DC0-A36C-953988D7BF8A}"/>
    <cellStyle name="Nota 8 2 2 4 2" xfId="11933" xr:uid="{EA54AB28-207E-42C3-8B04-3258BE2DD002}"/>
    <cellStyle name="Nota 8 2 2 4 2 2" xfId="28439" xr:uid="{147375E9-F1DD-4608-B975-5EB621701826}"/>
    <cellStyle name="Nota 8 2 2 4 3" xfId="20402" xr:uid="{EF7DDB64-D578-4CAB-A7B0-3FCFE8F37D1D}"/>
    <cellStyle name="Nota 8 2 2 5" xfId="9884" xr:uid="{F6889D36-0609-4E8F-B4B2-251228B7C807}"/>
    <cellStyle name="Nota 8 2 2 5 2" xfId="26424" xr:uid="{183E408F-A108-4CEB-A271-B89C60B37A1C}"/>
    <cellStyle name="Nota 8 2 2 6" xfId="18386" xr:uid="{E87F2237-F651-4826-A24C-B6A5D7F6E832}"/>
    <cellStyle name="Nota 8 2 3" xfId="1089" xr:uid="{F6E54324-C6D1-4B13-A69A-28DCFE2BAEAF}"/>
    <cellStyle name="Nota 8 2 3 2" xfId="5190" xr:uid="{EC2584E4-E51B-45A0-82D8-284445388847}"/>
    <cellStyle name="Nota 8 2 3 2 2" xfId="13467" xr:uid="{BE4E7976-1A58-46F8-A305-16C8E4404AF6}"/>
    <cellStyle name="Nota 8 2 3 2 2 2" xfId="29947" xr:uid="{CC0E29B5-7FBE-4F18-A1E1-7494ADD55AB0}"/>
    <cellStyle name="Nota 8 2 3 2 3" xfId="21910" xr:uid="{25CE7DC6-EBA3-4ECA-A9B1-178FAEFDB7D0}"/>
    <cellStyle name="Nota 8 2 3 3" xfId="7215" xr:uid="{4E2257DA-CCA8-402B-97B2-3389376716E8}"/>
    <cellStyle name="Nota 8 2 3 3 2" xfId="15492" xr:uid="{F3074D39-170C-469D-965C-D09B0C4837EB}"/>
    <cellStyle name="Nota 8 2 3 3 2 2" xfId="31947" xr:uid="{48B8CA94-5A0E-434F-B471-69B2EA877B09}"/>
    <cellStyle name="Nota 8 2 3 3 3" xfId="23910" xr:uid="{E442F320-8365-4757-8E92-E506F4574C61}"/>
    <cellStyle name="Nota 8 2 3 4" xfId="3148" xr:uid="{80DEFC8C-CB92-4400-BC42-A4621E100F92}"/>
    <cellStyle name="Nota 8 2 3 4 2" xfId="11425" xr:uid="{07DE5452-E1E6-40A1-823D-CD043BFC4F72}"/>
    <cellStyle name="Nota 8 2 3 4 2 2" xfId="27935" xr:uid="{137641DD-DBB6-463F-AEBF-A405D153F525}"/>
    <cellStyle name="Nota 8 2 3 4 3" xfId="19898" xr:uid="{DF6E1A84-A9CC-4ECE-ABEC-49B1F28FBBEE}"/>
    <cellStyle name="Nota 8 2 3 5" xfId="9376" xr:uid="{74ACC617-B1FA-44E2-8C3B-C9A660D0C0A5}"/>
    <cellStyle name="Nota 8 2 3 5 2" xfId="25920" xr:uid="{8EB7E63A-F3B7-4D22-B0A9-29FDE10A7619}"/>
    <cellStyle name="Nota 8 2 3 6" xfId="17879" xr:uid="{CB7C825F-E88D-4BF3-BDAD-C82AD59C2A48}"/>
    <cellStyle name="Nota 8 2 4" xfId="2137" xr:uid="{43CD4B04-33F6-42D7-B8BE-449189488219}"/>
    <cellStyle name="Nota 8 2 4 2" xfId="6223" xr:uid="{CE9F6EC3-FB58-47FE-84DA-60F9E378A4BA}"/>
    <cellStyle name="Nota 8 2 4 2 2" xfId="14500" xr:uid="{66CFF772-B280-4548-9027-297ADDD5E366}"/>
    <cellStyle name="Nota 8 2 4 2 2 2" xfId="30955" xr:uid="{49E285AD-56BD-4D99-BCD1-86AD48CFF317}"/>
    <cellStyle name="Nota 8 2 4 2 3" xfId="22918" xr:uid="{1D072F56-F8F6-481B-8892-2B7EA9801892}"/>
    <cellStyle name="Nota 8 2 4 3" xfId="8223" xr:uid="{CAFD50D5-575B-48D8-98B4-9853CBC5E1F5}"/>
    <cellStyle name="Nota 8 2 4 3 2" xfId="16500" xr:uid="{35AE5B99-EC51-42FB-80BD-31E1A7C0FF88}"/>
    <cellStyle name="Nota 8 2 4 3 2 2" xfId="32955" xr:uid="{AE861DD7-1446-4857-9F9E-6EFD8BAA3434}"/>
    <cellStyle name="Nota 8 2 4 3 3" xfId="24918" xr:uid="{BB909EF9-A1BF-43FD-B73C-1AFE8789FC0D}"/>
    <cellStyle name="Nota 8 2 4 4" xfId="4190" xr:uid="{F9A2FA32-935D-4C85-A67E-4338872E602D}"/>
    <cellStyle name="Nota 8 2 4 4 2" xfId="12467" xr:uid="{E94816D5-A261-448B-8235-EA3B07C89AC5}"/>
    <cellStyle name="Nota 8 2 4 4 2 2" xfId="28952" xr:uid="{B2A71D2C-4994-4EA6-A548-5FAED64BDAD6}"/>
    <cellStyle name="Nota 8 2 4 4 3" xfId="20915" xr:uid="{84CCE139-595A-411B-AEFD-300CE0BC7914}"/>
    <cellStyle name="Nota 8 2 4 5" xfId="10418" xr:uid="{6ADD42ED-0E8F-4E74-8B75-4E5305A42B57}"/>
    <cellStyle name="Nota 8 2 4 5 2" xfId="26937" xr:uid="{7F2C6FFD-D0E6-4435-939A-3584D7102FDE}"/>
    <cellStyle name="Nota 8 2 4 6" xfId="18899" xr:uid="{2CCD8EEF-B896-4FC5-9451-B084B86D82C7}"/>
    <cellStyle name="Nota 8 2 5" xfId="4690" xr:uid="{630AE208-D6B1-4A6A-B4F7-484763B32246}"/>
    <cellStyle name="Nota 8 2 5 2" xfId="12967" xr:uid="{60772371-6590-4018-9F29-DB7A390BF4DD}"/>
    <cellStyle name="Nota 8 2 5 2 2" xfId="29448" xr:uid="{26880E23-C090-469B-A9E1-8DCB8CE747E3}"/>
    <cellStyle name="Nota 8 2 5 3" xfId="21411" xr:uid="{C2A9E41B-57D1-4600-9562-528250147C65}"/>
    <cellStyle name="Nota 8 2 6" xfId="6717" xr:uid="{23B1641A-8A9F-4890-8546-26EFA504FC71}"/>
    <cellStyle name="Nota 8 2 6 2" xfId="14994" xr:uid="{A8E81B3D-6CB7-427B-B850-9FB4125F20D9}"/>
    <cellStyle name="Nota 8 2 6 2 2" xfId="31449" xr:uid="{B90D9BF0-83E2-4970-A122-1233FB2F7104}"/>
    <cellStyle name="Nota 8 2 6 3" xfId="23412" xr:uid="{5D111BB6-2087-47A1-BCC1-2837F9997EFE}"/>
    <cellStyle name="Nota 8 2 7" xfId="2643" xr:uid="{9B2B5350-88FD-4EA0-93E1-FE67D70EFA91}"/>
    <cellStyle name="Nota 8 2 7 2" xfId="10920" xr:uid="{F977D50C-A6B3-45B3-BB6A-AB3E509BFE4C}"/>
    <cellStyle name="Nota 8 2 7 2 2" xfId="27433" xr:uid="{759E38D4-58F3-4BA2-ABF1-FBE2909E3E86}"/>
    <cellStyle name="Nota 8 2 7 3" xfId="19396" xr:uid="{33488ACD-CC5F-4FB6-A672-D730F4A54B47}"/>
    <cellStyle name="Nota 8 2 8" xfId="8873" xr:uid="{EFC2E141-AB50-4105-BD46-9DE660D17BCB}"/>
    <cellStyle name="Nota 8 2 8 2" xfId="25418" xr:uid="{CAC09B70-DC48-4069-B558-5A5C560D3F9B}"/>
    <cellStyle name="Nota 8 2 9" xfId="17369" xr:uid="{D1950DA9-7DA3-41E6-B8F4-6CA5740818AD}"/>
    <cellStyle name="Nota 8 3" xfId="1600" xr:uid="{C6D7C931-5822-4DE5-BDEC-0E5F21ED86F3}"/>
    <cellStyle name="Nota 8 3 2" xfId="5689" xr:uid="{7B31C780-AD98-4D09-9902-7483F26A2B44}"/>
    <cellStyle name="Nota 8 3 2 2" xfId="13966" xr:uid="{C1FDC39F-622D-48B3-AAEA-9418E7737870}"/>
    <cellStyle name="Nota 8 3 2 2 2" xfId="30442" xr:uid="{E41A1051-FA94-4B7D-8751-190A18CD4B86}"/>
    <cellStyle name="Nota 8 3 2 3" xfId="22405" xr:uid="{91EB7DD9-9A85-4170-AD2D-65A65E83DCED}"/>
    <cellStyle name="Nota 8 3 3" xfId="7710" xr:uid="{9922B336-24CE-4C83-88DB-014CEFCD8952}"/>
    <cellStyle name="Nota 8 3 3 2" xfId="15987" xr:uid="{8183B15A-61DB-4419-957C-C18C371F2F20}"/>
    <cellStyle name="Nota 8 3 3 2 2" xfId="32442" xr:uid="{43CDBDBA-7AB6-486D-88CC-A372E0C8CBA9}"/>
    <cellStyle name="Nota 8 3 3 3" xfId="24405" xr:uid="{8978F05F-4F7C-402A-B3F0-63FC89557E2A}"/>
    <cellStyle name="Nota 8 3 4" xfId="3655" xr:uid="{68097C19-79FC-4713-816E-013DF6FF3602}"/>
    <cellStyle name="Nota 8 3 4 2" xfId="11932" xr:uid="{49BDB20A-06F7-431C-8BF2-8B979F14D6D4}"/>
    <cellStyle name="Nota 8 3 4 2 2" xfId="28438" xr:uid="{8FF17CA0-0FF7-49C7-ABA9-141794C17C5C}"/>
    <cellStyle name="Nota 8 3 4 3" xfId="20401" xr:uid="{0027E4A1-D9F0-4FA4-8492-A1EE11E46BA2}"/>
    <cellStyle name="Nota 8 3 5" xfId="9883" xr:uid="{D344F93B-CD8E-45A6-A5DA-D5D01BF890F2}"/>
    <cellStyle name="Nota 8 3 5 2" xfId="26423" xr:uid="{BF42D0BD-AB4E-4474-8213-487F6702967D}"/>
    <cellStyle name="Nota 8 3 6" xfId="18385" xr:uid="{76C17594-344E-4682-80B3-D976CE319B36}"/>
    <cellStyle name="Nota 8 4" xfId="1088" xr:uid="{7A42636A-B009-4E89-BC7D-310CE58AF908}"/>
    <cellStyle name="Nota 8 4 2" xfId="5189" xr:uid="{D68F23D2-90E1-4DC1-98C8-3E9C15A4DF69}"/>
    <cellStyle name="Nota 8 4 2 2" xfId="13466" xr:uid="{37CD54FE-3F43-4480-A35C-3E01CCE06BFA}"/>
    <cellStyle name="Nota 8 4 2 2 2" xfId="29946" xr:uid="{F7D7405B-B937-4D6D-9ACB-A88C9830EED7}"/>
    <cellStyle name="Nota 8 4 2 3" xfId="21909" xr:uid="{0C8C8C8C-95FB-46B2-8303-D148D4DCB80C}"/>
    <cellStyle name="Nota 8 4 3" xfId="7214" xr:uid="{79EFD87B-1284-4B75-8483-C6E02E0A9A6C}"/>
    <cellStyle name="Nota 8 4 3 2" xfId="15491" xr:uid="{9E0D3C72-8D26-454D-8E32-828FA083F306}"/>
    <cellStyle name="Nota 8 4 3 2 2" xfId="31946" xr:uid="{7C271335-D29F-44BF-ADEB-9564AE982F06}"/>
    <cellStyle name="Nota 8 4 3 3" xfId="23909" xr:uid="{DBDB10DF-CB41-40B2-AC84-41AD09F16C6B}"/>
    <cellStyle name="Nota 8 4 4" xfId="3147" xr:uid="{776A3C5A-86F0-490D-83D3-7D69E1703EE9}"/>
    <cellStyle name="Nota 8 4 4 2" xfId="11424" xr:uid="{9B253F2C-C4B2-4B0C-8459-54661A90D03C}"/>
    <cellStyle name="Nota 8 4 4 2 2" xfId="27934" xr:uid="{CB8D9099-9EEF-4BBF-A738-25191C989266}"/>
    <cellStyle name="Nota 8 4 4 3" xfId="19897" xr:uid="{EEF3C826-F1CD-4EB2-B238-8BB7EDBCE111}"/>
    <cellStyle name="Nota 8 4 5" xfId="9375" xr:uid="{DCAA1714-F5A8-486C-9D54-AC34F4291D90}"/>
    <cellStyle name="Nota 8 4 5 2" xfId="25919" xr:uid="{4CDB0682-D71D-43AA-918C-FE915E7FA67A}"/>
    <cellStyle name="Nota 8 4 6" xfId="17878" xr:uid="{A0B93035-387B-4974-963A-5908C09FD7A0}"/>
    <cellStyle name="Nota 8 5" xfId="2136" xr:uid="{F7819859-BF6C-4F09-A5F6-82B9DAD454C8}"/>
    <cellStyle name="Nota 8 5 2" xfId="6222" xr:uid="{6F1B06B0-A00B-46B1-BCF9-2AE2039AA63A}"/>
    <cellStyle name="Nota 8 5 2 2" xfId="14499" xr:uid="{ECFF72E5-A5B9-46AE-B6C5-B8E14EC4A4AE}"/>
    <cellStyle name="Nota 8 5 2 2 2" xfId="30954" xr:uid="{E76A8C0B-6488-4D77-B493-9D67857B3D15}"/>
    <cellStyle name="Nota 8 5 2 3" xfId="22917" xr:uid="{5FD3050D-E5FA-4DB2-BC38-8B9DFE1B4C52}"/>
    <cellStyle name="Nota 8 5 3" xfId="8222" xr:uid="{F4BDFFAC-B4A0-4AEB-8AAA-B0B06CD2C7DF}"/>
    <cellStyle name="Nota 8 5 3 2" xfId="16499" xr:uid="{94D6376F-D5B5-47C2-B4D2-4BAA1E549DFC}"/>
    <cellStyle name="Nota 8 5 3 2 2" xfId="32954" xr:uid="{5343C954-7979-4D6F-8D32-92F701137AE2}"/>
    <cellStyle name="Nota 8 5 3 3" xfId="24917" xr:uid="{3636C536-814B-491C-8FEF-458D6C699A38}"/>
    <cellStyle name="Nota 8 5 4" xfId="4189" xr:uid="{6B300261-650C-440B-B510-756003ED5931}"/>
    <cellStyle name="Nota 8 5 4 2" xfId="12466" xr:uid="{08025F7D-396E-4703-964F-920569FB7F85}"/>
    <cellStyle name="Nota 8 5 4 2 2" xfId="28951" xr:uid="{C3BB3B44-F423-41D0-A95E-9AF6C6839EF8}"/>
    <cellStyle name="Nota 8 5 4 3" xfId="20914" xr:uid="{90DE3C1B-0E1E-4220-86B2-A1A355759EED}"/>
    <cellStyle name="Nota 8 5 5" xfId="10417" xr:uid="{F471C909-C097-4B9A-B479-EC916ADDEA4B}"/>
    <cellStyle name="Nota 8 5 5 2" xfId="26936" xr:uid="{A7E7C3F8-2E2D-4F94-9750-08D192A9C51A}"/>
    <cellStyle name="Nota 8 5 6" xfId="18898" xr:uid="{930EE389-A1F5-4C8D-94EE-4FC5B59DA33D}"/>
    <cellStyle name="Nota 8 6" xfId="4689" xr:uid="{61802758-741C-48BB-91C3-EA185AE42CD7}"/>
    <cellStyle name="Nota 8 6 2" xfId="12966" xr:uid="{6906CE58-8380-4C52-872B-589089C62459}"/>
    <cellStyle name="Nota 8 6 2 2" xfId="29447" xr:uid="{BD740EEA-BD9C-4C9D-9DAD-ABFB0531D64E}"/>
    <cellStyle name="Nota 8 6 3" xfId="21410" xr:uid="{6C31FD6F-DBB4-4CBB-A97E-CAA5B23E0C95}"/>
    <cellStyle name="Nota 8 7" xfId="6716" xr:uid="{F6B97CDC-0F9A-40D1-AFAC-90AB876F33EC}"/>
    <cellStyle name="Nota 8 7 2" xfId="14993" xr:uid="{03C99E20-EBFF-4650-A6C9-5E15970425A7}"/>
    <cellStyle name="Nota 8 7 2 2" xfId="31448" xr:uid="{37B9212C-270C-43DA-B362-5E4EFCD5BD59}"/>
    <cellStyle name="Nota 8 7 3" xfId="23411" xr:uid="{F88F1DA7-968A-4680-AA8B-EFA6804E26EB}"/>
    <cellStyle name="Nota 8 8" xfId="2642" xr:uid="{7982063B-DC28-4430-BD98-EA90484C30F5}"/>
    <cellStyle name="Nota 8 8 2" xfId="10919" xr:uid="{F504E85D-6019-412E-884B-4EDF4B9D5B57}"/>
    <cellStyle name="Nota 8 8 2 2" xfId="27432" xr:uid="{522136E4-377D-4C62-BD11-C30424E33A2B}"/>
    <cellStyle name="Nota 8 8 3" xfId="19395" xr:uid="{7FEAF546-4380-49F5-BE09-C7F89A1A83EA}"/>
    <cellStyle name="Nota 8 9" xfId="8872" xr:uid="{911C296D-B13D-4649-8DC0-527020A25EAA}"/>
    <cellStyle name="Nota 8 9 2" xfId="25417" xr:uid="{6918A25E-2AD5-4AD6-B3F3-178D549C5F30}"/>
    <cellStyle name="Nota 9" xfId="563" xr:uid="{56A8F74B-5C6B-4145-971C-1010DD382AF5}"/>
    <cellStyle name="Nota 9 10" xfId="17370" xr:uid="{704491C7-5858-451F-B092-5E38A974BE43}"/>
    <cellStyle name="Nota 9 2" xfId="564" xr:uid="{3040D0C6-7597-499A-B222-BA6ECEEA7A88}"/>
    <cellStyle name="Nota 9 2 2" xfId="1603" xr:uid="{B790E4BA-676D-446E-8652-02354544D63B}"/>
    <cellStyle name="Nota 9 2 2 2" xfId="5692" xr:uid="{213DE481-04F0-4F9F-A1CB-43856307022F}"/>
    <cellStyle name="Nota 9 2 2 2 2" xfId="13969" xr:uid="{9E873EB7-2A36-467A-8764-1042E6AACA85}"/>
    <cellStyle name="Nota 9 2 2 2 2 2" xfId="30445" xr:uid="{92D22CF6-06AE-4C69-B17E-72616EB384F5}"/>
    <cellStyle name="Nota 9 2 2 2 3" xfId="22408" xr:uid="{597F0BB0-AF9F-40EA-B83E-C8DFEA99E2D6}"/>
    <cellStyle name="Nota 9 2 2 3" xfId="7713" xr:uid="{D6376682-6A83-47C2-B520-47CD61EF85D1}"/>
    <cellStyle name="Nota 9 2 2 3 2" xfId="15990" xr:uid="{8AD0E16A-8FD1-4BE8-B2DC-60067D1151B6}"/>
    <cellStyle name="Nota 9 2 2 3 2 2" xfId="32445" xr:uid="{C94BE9DF-09FF-4B09-8CD3-C29A2E07533B}"/>
    <cellStyle name="Nota 9 2 2 3 3" xfId="24408" xr:uid="{AD1FADE9-30BA-4E66-9986-1DB5C7BEDFFF}"/>
    <cellStyle name="Nota 9 2 2 4" xfId="3658" xr:uid="{3E2FF4CF-4F8F-4FB1-91D1-C78297C97F63}"/>
    <cellStyle name="Nota 9 2 2 4 2" xfId="11935" xr:uid="{AD60EBF1-5825-4815-A989-1E53C46B89A0}"/>
    <cellStyle name="Nota 9 2 2 4 2 2" xfId="28441" xr:uid="{6AC0304C-67AA-4B6A-850E-A9D45E2827C5}"/>
    <cellStyle name="Nota 9 2 2 4 3" xfId="20404" xr:uid="{28FB2418-7CE5-4360-94A6-04615FE889A9}"/>
    <cellStyle name="Nota 9 2 2 5" xfId="9886" xr:uid="{A4CD5466-C217-4954-86C0-BE59676AECCC}"/>
    <cellStyle name="Nota 9 2 2 5 2" xfId="26426" xr:uid="{D3132E16-0C58-48DE-B0FC-5574D7E89A14}"/>
    <cellStyle name="Nota 9 2 2 6" xfId="18388" xr:uid="{FCFEBCC3-DAA1-4F06-B74D-FBE5268FF7C1}"/>
    <cellStyle name="Nota 9 2 3" xfId="1091" xr:uid="{F9D9882C-66E2-4606-8521-C6ABAA756860}"/>
    <cellStyle name="Nota 9 2 3 2" xfId="5192" xr:uid="{A645530D-A820-4431-87FA-C4DA0E02B845}"/>
    <cellStyle name="Nota 9 2 3 2 2" xfId="13469" xr:uid="{88D1ED2D-669F-46E9-BF06-647142CA51D0}"/>
    <cellStyle name="Nota 9 2 3 2 2 2" xfId="29949" xr:uid="{64743372-3342-4176-8084-44A32D5F1C1E}"/>
    <cellStyle name="Nota 9 2 3 2 3" xfId="21912" xr:uid="{C336112D-E601-4620-9E2F-079A57A1B41C}"/>
    <cellStyle name="Nota 9 2 3 3" xfId="7217" xr:uid="{30C5BD15-E0F6-4F8D-B3D2-25074E4F2392}"/>
    <cellStyle name="Nota 9 2 3 3 2" xfId="15494" xr:uid="{E911213A-07C3-4D3E-B476-1F4F300E1065}"/>
    <cellStyle name="Nota 9 2 3 3 2 2" xfId="31949" xr:uid="{5CA0C658-ADCD-491E-95A8-F6627AD04983}"/>
    <cellStyle name="Nota 9 2 3 3 3" xfId="23912" xr:uid="{86E3B75D-07B6-4970-AEDC-9A206A2108EA}"/>
    <cellStyle name="Nota 9 2 3 4" xfId="3150" xr:uid="{EF21F9F3-E987-4844-9D39-E18E763B01A6}"/>
    <cellStyle name="Nota 9 2 3 4 2" xfId="11427" xr:uid="{EBAE7AFE-DCC7-465D-93A5-E8D4869A6D05}"/>
    <cellStyle name="Nota 9 2 3 4 2 2" xfId="27937" xr:uid="{154585B2-9581-4998-B972-79EDFB33926D}"/>
    <cellStyle name="Nota 9 2 3 4 3" xfId="19900" xr:uid="{C2D0F751-9BE3-463E-8DA4-9CA9BC907607}"/>
    <cellStyle name="Nota 9 2 3 5" xfId="9378" xr:uid="{C0887817-5275-4AE8-B666-27B995BC480B}"/>
    <cellStyle name="Nota 9 2 3 5 2" xfId="25922" xr:uid="{1CABE9A8-CEC9-488A-9EE6-61E4069B6CE1}"/>
    <cellStyle name="Nota 9 2 3 6" xfId="17881" xr:uid="{D370810F-8A2D-4049-A99C-C69776144C00}"/>
    <cellStyle name="Nota 9 2 4" xfId="2139" xr:uid="{EBF35947-0D09-4C33-A93C-179A6C41032B}"/>
    <cellStyle name="Nota 9 2 4 2" xfId="6225" xr:uid="{CB69BD42-D3C7-4995-B0AD-DF37686E60F3}"/>
    <cellStyle name="Nota 9 2 4 2 2" xfId="14502" xr:uid="{AF0ADC2C-E69D-40C9-9D6E-EC9C7D48BCF0}"/>
    <cellStyle name="Nota 9 2 4 2 2 2" xfId="30957" xr:uid="{B977EDE7-B32F-4F76-8661-398B3155AF1E}"/>
    <cellStyle name="Nota 9 2 4 2 3" xfId="22920" xr:uid="{FC2A8601-F565-4EF3-BE04-86AF7D131088}"/>
    <cellStyle name="Nota 9 2 4 3" xfId="8225" xr:uid="{0C7BA7D2-99CB-42BE-8E0B-6E56487B9341}"/>
    <cellStyle name="Nota 9 2 4 3 2" xfId="16502" xr:uid="{9A425597-703C-4DFE-9032-7FAA78D7357D}"/>
    <cellStyle name="Nota 9 2 4 3 2 2" xfId="32957" xr:uid="{D77B3714-C64B-4B05-8389-F62B85C7E81E}"/>
    <cellStyle name="Nota 9 2 4 3 3" xfId="24920" xr:uid="{3540D367-20DA-488B-90F9-4FC56799BAA1}"/>
    <cellStyle name="Nota 9 2 4 4" xfId="4192" xr:uid="{EAEBA7B8-1C09-4346-B3E9-FF38BF7A7918}"/>
    <cellStyle name="Nota 9 2 4 4 2" xfId="12469" xr:uid="{03B53CBD-AD79-466F-8016-F61A4A133D7C}"/>
    <cellStyle name="Nota 9 2 4 4 2 2" xfId="28954" xr:uid="{9F5C3083-53F9-4457-9247-BA11DA894F75}"/>
    <cellStyle name="Nota 9 2 4 4 3" xfId="20917" xr:uid="{A34DC9AA-4DB5-4E39-ABC6-D358BA3D9AB1}"/>
    <cellStyle name="Nota 9 2 4 5" xfId="10420" xr:uid="{38389396-7981-407A-8F50-7CC9648D8D90}"/>
    <cellStyle name="Nota 9 2 4 5 2" xfId="26939" xr:uid="{A55EBB94-F8C8-4DCD-B9C8-0B20B2E7664D}"/>
    <cellStyle name="Nota 9 2 4 6" xfId="18901" xr:uid="{C8531172-71A8-41C1-9F66-13A43F81908D}"/>
    <cellStyle name="Nota 9 2 5" xfId="4692" xr:uid="{92097FA2-1BDF-44FD-9192-0BD35629B28D}"/>
    <cellStyle name="Nota 9 2 5 2" xfId="12969" xr:uid="{3A91BABF-A24B-4E56-919D-A8DBF366BD8A}"/>
    <cellStyle name="Nota 9 2 5 2 2" xfId="29450" xr:uid="{1B3A5974-ADB7-4BD5-8B5B-C248F8794693}"/>
    <cellStyle name="Nota 9 2 5 3" xfId="21413" xr:uid="{670DB642-23EF-44B9-8367-C555C47B331C}"/>
    <cellStyle name="Nota 9 2 6" xfId="6719" xr:uid="{7F1543F6-8013-4F63-8267-201E7E0C2E71}"/>
    <cellStyle name="Nota 9 2 6 2" xfId="14996" xr:uid="{BAE25427-B689-4427-BBB8-FA74A54D2BA0}"/>
    <cellStyle name="Nota 9 2 6 2 2" xfId="31451" xr:uid="{3C45EE17-BD3A-4C7C-ACFE-3A894026FD3F}"/>
    <cellStyle name="Nota 9 2 6 3" xfId="23414" xr:uid="{168B8ED8-C05B-493D-9572-4B6A632EDDC9}"/>
    <cellStyle name="Nota 9 2 7" xfId="2645" xr:uid="{1864DDCC-EB5D-4AB1-AC7D-CB687C51A982}"/>
    <cellStyle name="Nota 9 2 7 2" xfId="10922" xr:uid="{51936BAB-3D2A-42B8-BB1D-903FFAC7FBF9}"/>
    <cellStyle name="Nota 9 2 7 2 2" xfId="27435" xr:uid="{6A81A38A-BAD7-4801-B283-81C81D66C36F}"/>
    <cellStyle name="Nota 9 2 7 3" xfId="19398" xr:uid="{FE5412F2-9787-4BCD-85FD-0EEE7C76D8DD}"/>
    <cellStyle name="Nota 9 2 8" xfId="8875" xr:uid="{C98FD4C1-14A5-49C7-9F82-F69ABAC5FDDD}"/>
    <cellStyle name="Nota 9 2 8 2" xfId="25420" xr:uid="{40B0D71F-B0FB-4099-8319-A29E1089D1AC}"/>
    <cellStyle name="Nota 9 2 9" xfId="17371" xr:uid="{94B27E69-0C45-40E4-A57A-22E3EDBDDD9B}"/>
    <cellStyle name="Nota 9 3" xfId="1602" xr:uid="{09EE78AF-F274-46E0-B1B8-CC6518AAAFC2}"/>
    <cellStyle name="Nota 9 3 2" xfId="5691" xr:uid="{265DF914-B910-468D-AF09-A5A2DEC9A871}"/>
    <cellStyle name="Nota 9 3 2 2" xfId="13968" xr:uid="{064E7021-1E6C-4E10-B6A2-7CD8C5432BD5}"/>
    <cellStyle name="Nota 9 3 2 2 2" xfId="30444" xr:uid="{D868C841-D6D5-4D09-9FBA-3B4F37E3D023}"/>
    <cellStyle name="Nota 9 3 2 3" xfId="22407" xr:uid="{25164684-728A-4894-A5BD-327400CBB33F}"/>
    <cellStyle name="Nota 9 3 3" xfId="7712" xr:uid="{E0C4ECAF-0F0E-4D04-8D2A-805BB5B6A254}"/>
    <cellStyle name="Nota 9 3 3 2" xfId="15989" xr:uid="{D2F886BE-B2E9-4DD8-AF29-43ADD62FCD46}"/>
    <cellStyle name="Nota 9 3 3 2 2" xfId="32444" xr:uid="{7B683563-8A54-4027-B24D-655C4178DC63}"/>
    <cellStyle name="Nota 9 3 3 3" xfId="24407" xr:uid="{2A56BDE2-CFE9-4882-95AB-2CAA1DE6D00B}"/>
    <cellStyle name="Nota 9 3 4" xfId="3657" xr:uid="{8A9DDC0B-BB26-4B47-80B8-C273F6D3515B}"/>
    <cellStyle name="Nota 9 3 4 2" xfId="11934" xr:uid="{D318BE12-7415-4C15-8E30-665B5A6DC6E6}"/>
    <cellStyle name="Nota 9 3 4 2 2" xfId="28440" xr:uid="{9C830671-DFE7-420B-A1DE-5CB0A72D08C2}"/>
    <cellStyle name="Nota 9 3 4 3" xfId="20403" xr:uid="{4AED082F-CF96-4A89-978F-0DD14308901E}"/>
    <cellStyle name="Nota 9 3 5" xfId="9885" xr:uid="{10FA5683-F1A8-4FD8-AA76-22B4B9B33817}"/>
    <cellStyle name="Nota 9 3 5 2" xfId="26425" xr:uid="{9AF6EAE4-8001-4BD6-8120-E43E1CC04D9D}"/>
    <cellStyle name="Nota 9 3 6" xfId="18387" xr:uid="{99E2D7D9-67E5-4F55-82AD-7DDA4C56F28E}"/>
    <cellStyle name="Nota 9 4" xfId="1090" xr:uid="{0A893BEB-9E59-448C-976F-21528DF44078}"/>
    <cellStyle name="Nota 9 4 2" xfId="5191" xr:uid="{61DF208C-4C39-4DBA-A12C-EDA94F930AC2}"/>
    <cellStyle name="Nota 9 4 2 2" xfId="13468" xr:uid="{05892959-F961-4B4E-BE5A-6EFAF81705D9}"/>
    <cellStyle name="Nota 9 4 2 2 2" xfId="29948" xr:uid="{9F248720-2F29-4718-83E0-6EA5C802BA4E}"/>
    <cellStyle name="Nota 9 4 2 3" xfId="21911" xr:uid="{3A25C1D0-5255-4507-B365-38405A066CD5}"/>
    <cellStyle name="Nota 9 4 3" xfId="7216" xr:uid="{FBFEECEE-BD4C-456E-B2B9-034E8CE72BAB}"/>
    <cellStyle name="Nota 9 4 3 2" xfId="15493" xr:uid="{6F1CFA8A-8E2E-4FF9-9A34-B6BDE70A1A03}"/>
    <cellStyle name="Nota 9 4 3 2 2" xfId="31948" xr:uid="{954492BD-EBF5-4C95-9701-A52ECD889893}"/>
    <cellStyle name="Nota 9 4 3 3" xfId="23911" xr:uid="{FC160FEF-A7FD-48D9-B635-C47563C5EF5B}"/>
    <cellStyle name="Nota 9 4 4" xfId="3149" xr:uid="{F5A0EEEE-EC2F-4F2D-B80B-AC334BA0FDEB}"/>
    <cellStyle name="Nota 9 4 4 2" xfId="11426" xr:uid="{0962C74C-823A-416C-A4C6-A4D922553DD3}"/>
    <cellStyle name="Nota 9 4 4 2 2" xfId="27936" xr:uid="{B47F0456-C192-43C9-9784-709B1E344357}"/>
    <cellStyle name="Nota 9 4 4 3" xfId="19899" xr:uid="{3D2EBF04-FBEF-4D54-B092-4FC5DD1C2AD8}"/>
    <cellStyle name="Nota 9 4 5" xfId="9377" xr:uid="{CEE21322-CF10-4F5A-BA9A-2F17E6C403CA}"/>
    <cellStyle name="Nota 9 4 5 2" xfId="25921" xr:uid="{68205DF6-CBBB-4C86-A3DD-B67315E0D3E5}"/>
    <cellStyle name="Nota 9 4 6" xfId="17880" xr:uid="{10439989-8691-43C2-BABA-19545E38F550}"/>
    <cellStyle name="Nota 9 5" xfId="2138" xr:uid="{2D0C7824-F8DC-43E1-8264-5663FC7D4B64}"/>
    <cellStyle name="Nota 9 5 2" xfId="6224" xr:uid="{C48DDC2A-99D1-47E1-8184-1BAF0FEE1689}"/>
    <cellStyle name="Nota 9 5 2 2" xfId="14501" xr:uid="{F009CADB-B1EE-4A79-8C01-1AD3BADDBF4D}"/>
    <cellStyle name="Nota 9 5 2 2 2" xfId="30956" xr:uid="{AF325F2D-A617-4428-8428-44C0CB86438D}"/>
    <cellStyle name="Nota 9 5 2 3" xfId="22919" xr:uid="{EBCF74A5-0B29-4A98-A292-084A52D9372B}"/>
    <cellStyle name="Nota 9 5 3" xfId="8224" xr:uid="{DD87063F-57C7-4853-8E1D-967418B12C4B}"/>
    <cellStyle name="Nota 9 5 3 2" xfId="16501" xr:uid="{F052AAB3-1308-4E94-A018-9B61D30243DD}"/>
    <cellStyle name="Nota 9 5 3 2 2" xfId="32956" xr:uid="{1F904747-A3C6-4E57-B5C8-B7344453DE4E}"/>
    <cellStyle name="Nota 9 5 3 3" xfId="24919" xr:uid="{D8239945-4A15-4E76-AC9E-1C7456B8E539}"/>
    <cellStyle name="Nota 9 5 4" xfId="4191" xr:uid="{288D6105-C7CC-44D2-B39D-A228A9B75B7E}"/>
    <cellStyle name="Nota 9 5 4 2" xfId="12468" xr:uid="{90869B6A-5791-4D0F-B3E4-4109FEF10D9A}"/>
    <cellStyle name="Nota 9 5 4 2 2" xfId="28953" xr:uid="{79649773-47FD-4276-9E08-5B68A21ABF66}"/>
    <cellStyle name="Nota 9 5 4 3" xfId="20916" xr:uid="{AA4ACE9B-937E-46F2-B9FB-23B855CD08F5}"/>
    <cellStyle name="Nota 9 5 5" xfId="10419" xr:uid="{E464E830-1EF9-46A1-A64A-E6A1CE7BB1A0}"/>
    <cellStyle name="Nota 9 5 5 2" xfId="26938" xr:uid="{4083707C-B42C-4F1A-B5A0-A506BACC568A}"/>
    <cellStyle name="Nota 9 5 6" xfId="18900" xr:uid="{FA827227-A6DB-441D-9A52-7DEBA01E92F6}"/>
    <cellStyle name="Nota 9 6" xfId="4691" xr:uid="{9BDF4B43-000E-47F7-B44E-9F40CF2E1ED7}"/>
    <cellStyle name="Nota 9 6 2" xfId="12968" xr:uid="{40B80087-2752-4DCD-8BEF-AC059175027C}"/>
    <cellStyle name="Nota 9 6 2 2" xfId="29449" xr:uid="{C12C7396-5151-4567-B4CD-1B41B1E2FF22}"/>
    <cellStyle name="Nota 9 6 3" xfId="21412" xr:uid="{AB97B2B9-D4CC-4F22-925C-39FB7E47E0BA}"/>
    <cellStyle name="Nota 9 7" xfId="6718" xr:uid="{8CFA1A65-E302-44F6-8E9D-F2BF04FD4D58}"/>
    <cellStyle name="Nota 9 7 2" xfId="14995" xr:uid="{4B925201-A326-40D4-B1F6-B9A28D6214E4}"/>
    <cellStyle name="Nota 9 7 2 2" xfId="31450" xr:uid="{161265C6-8910-46FF-91D7-987D09E31650}"/>
    <cellStyle name="Nota 9 7 3" xfId="23413" xr:uid="{BB1EFADC-3489-40BA-9DB6-53FDF6826917}"/>
    <cellStyle name="Nota 9 8" xfId="2644" xr:uid="{027666BA-00EA-4E07-8340-D6B5FAA69C9C}"/>
    <cellStyle name="Nota 9 8 2" xfId="10921" xr:uid="{76CF6ED7-C83C-47D2-BE59-45CE94FC726B}"/>
    <cellStyle name="Nota 9 8 2 2" xfId="27434" xr:uid="{1824EA63-6153-48EA-AE5B-9B0453894E9E}"/>
    <cellStyle name="Nota 9 8 3" xfId="19397" xr:uid="{91A54AED-9908-4E10-B650-BE480AAD2EA7}"/>
    <cellStyle name="Nota 9 9" xfId="8874" xr:uid="{317BA6A4-3799-4255-8D27-7A049C955E34}"/>
    <cellStyle name="Nota 9 9 2" xfId="25419" xr:uid="{5F0959AD-AA5D-4E3B-B1BF-996192B40786}"/>
    <cellStyle name="Porcentagem" xfId="16884" builtinId="5"/>
    <cellStyle name="Porcentagem 2" xfId="565" xr:uid="{12BE66CD-A1D7-476C-AB7A-CD0F83E0628E}"/>
    <cellStyle name="Porcentagem 2 2" xfId="1604" xr:uid="{A10A9F0A-BE22-4627-A52C-0C6EAED386D0}"/>
    <cellStyle name="Porcentagem 2 3" xfId="1092" xr:uid="{2E8B821F-00FB-40D0-9138-A0ADC68A94D2}"/>
    <cellStyle name="Porcentagem 3" xfId="1161" xr:uid="{6D1B7128-B508-4C43-8842-7C5073BD44D0}"/>
    <cellStyle name="Porcentagem 3 2" xfId="5253" xr:uid="{EC546C37-CD39-4DF1-A2BD-C675E4705AE4}"/>
    <cellStyle name="Porcentagem 3 2 2" xfId="13530" xr:uid="{68CCAB48-9900-4A90-A8F1-3102B1C8E951}"/>
    <cellStyle name="Porcentagem 3 2 2 2" xfId="30010" xr:uid="{FD151A75-0226-480F-9A8C-4DCA36FB3121}"/>
    <cellStyle name="Porcentagem 3 2 3" xfId="21973" xr:uid="{69E93B54-9A08-46B9-9DF5-B669F3E22F8C}"/>
    <cellStyle name="Porcentagem 3 3" xfId="7278" xr:uid="{1CB40064-3AD0-4A2A-81D8-487EED588401}"/>
    <cellStyle name="Porcentagem 3 3 2" xfId="15555" xr:uid="{97183D9B-91D2-4CFE-8787-F3190DA7ACD3}"/>
    <cellStyle name="Porcentagem 3 3 2 2" xfId="32010" xr:uid="{E773C776-B7D0-4EF8-A7F3-1754F66D99AC}"/>
    <cellStyle name="Porcentagem 3 3 3" xfId="23973" xr:uid="{2E75C418-E006-4A1F-9B2C-F1B89073CA97}"/>
    <cellStyle name="Porcentagem 3 4" xfId="3218" xr:uid="{172008BE-51BF-47E6-98D5-A7687FC6FAD4}"/>
    <cellStyle name="Porcentagem 3 4 2" xfId="11495" xr:uid="{7C0E49BC-EAAF-4D97-8632-CC67220935BC}"/>
    <cellStyle name="Porcentagem 3 4 2 2" xfId="28005" xr:uid="{C3B6942B-A4DC-45E6-8EF8-8F87B6E41D79}"/>
    <cellStyle name="Porcentagem 3 4 3" xfId="19968" xr:uid="{F3F2B810-ABF5-4D83-B52E-F1FECB4C9251}"/>
    <cellStyle name="Porcentagem 3 5" xfId="9446" xr:uid="{334248DE-F81D-4E44-B59D-20B931AF38F3}"/>
    <cellStyle name="Porcentagem 3 5 2" xfId="25990" xr:uid="{D15E76FB-9DE1-48AE-9F76-36E334ED4AC7}"/>
    <cellStyle name="Porcentagem 3 6" xfId="17950" xr:uid="{20AD0B50-596D-4557-894C-1F9DDE9F4A09}"/>
    <cellStyle name="Porcentagem 4" xfId="1658" xr:uid="{1A3BC8B4-1BDA-4E36-9D81-FC9E3E606D56}"/>
    <cellStyle name="Porcentagem 4 2" xfId="5745" xr:uid="{E9679AB6-AA8C-497E-9133-9D505D80957B}"/>
    <cellStyle name="Porcentagem 4 2 2" xfId="14022" xr:uid="{A9E9627C-665F-470F-94C9-4D2AF95B6D6A}"/>
    <cellStyle name="Porcentagem 4 2 2 2" xfId="30477" xr:uid="{CA1800A0-A353-4B51-92C9-879113C456A7}"/>
    <cellStyle name="Porcentagem 4 2 3" xfId="22440" xr:uid="{4CACED52-D3D3-4FDB-8DDA-0F2363ACCB24}"/>
    <cellStyle name="Porcentagem 4 3" xfId="7745" xr:uid="{B05848AF-7AC2-4D62-BF78-7B20A255F546}"/>
    <cellStyle name="Porcentagem 4 3 2" xfId="16022" xr:uid="{F7D71386-1D3E-403C-83D0-35D21C6F51D3}"/>
    <cellStyle name="Porcentagem 4 3 2 2" xfId="32477" xr:uid="{BD566D92-A4AD-4015-A240-2DE7CFA84BAD}"/>
    <cellStyle name="Porcentagem 4 3 3" xfId="24440" xr:uid="{2352745A-1BA9-4EF9-A833-07CBD3033031}"/>
    <cellStyle name="Porcentagem 4 4" xfId="3711" xr:uid="{00F5DF3D-03ED-4DFB-A079-CB021C192CCE}"/>
    <cellStyle name="Porcentagem 4 4 2" xfId="11988" xr:uid="{C41E3C0A-F82B-40F7-B512-7B070599FD86}"/>
    <cellStyle name="Porcentagem 4 4 2 2" xfId="28473" xr:uid="{F19F466A-E14B-4E94-85DE-68A9E944D472}"/>
    <cellStyle name="Porcentagem 4 4 3" xfId="20436" xr:uid="{F0C9DEE8-B3CD-46C3-91AA-D6E095E196F4}"/>
    <cellStyle name="Porcentagem 4 5" xfId="9939" xr:uid="{FF8F623F-80ED-4924-83C0-F7041716F163}"/>
    <cellStyle name="Porcentagem 4 5 2" xfId="26458" xr:uid="{4263A0D8-4F82-4538-A43F-2BEDD85C4175}"/>
    <cellStyle name="Porcentagem 4 6" xfId="18420" xr:uid="{FDDC85D9-92A7-4602-A0D9-E1848C63395E}"/>
    <cellStyle name="Porcentagem 5" xfId="8245" xr:uid="{8A77EC10-00DA-4459-A7B4-590AF9AFE247}"/>
    <cellStyle name="Porcentagem 5 2" xfId="16522" xr:uid="{38F4F34F-88D5-4E41-A468-97FF7A30E45D}"/>
    <cellStyle name="Porcentagem 5 2 2" xfId="32977" xr:uid="{7E9E3430-625A-4256-93EC-81F69152DBF2}"/>
    <cellStyle name="Porcentagem 5 3" xfId="24940" xr:uid="{616D6AF0-92E3-4A56-9AD9-8997A2526628}"/>
    <cellStyle name="Porcentagem 6" xfId="2164" xr:uid="{C159534D-5C75-4DA5-B83A-02304311F98D}"/>
    <cellStyle name="Porcentagem 6 2" xfId="18923" xr:uid="{CAC5B922-E2DF-4848-BD19-36FF5ACBFBA9}"/>
    <cellStyle name="Porcentagem 7" xfId="32983" xr:uid="{BFFEF4AD-B04D-4D5D-B25B-0A965EC85F66}"/>
    <cellStyle name="Saída 2" xfId="448" xr:uid="{52359A52-2BB9-4505-B92C-D2E2E96EC964}"/>
    <cellStyle name="Saída 3" xfId="452" xr:uid="{B7165AFF-D7F5-4CA3-9693-903D15F3BE51}"/>
    <cellStyle name="Saída 3 2" xfId="1519" xr:uid="{27C36FB2-8E14-4D80-BC26-A71127DD005A}"/>
    <cellStyle name="Saída 3 2 2" xfId="5609" xr:uid="{B02DBC46-3B51-451D-A0F7-1C4DE28F0D84}"/>
    <cellStyle name="Saída 3 2 2 2" xfId="8323" xr:uid="{EFBF1952-F39D-42A8-9CF2-042F623696C6}"/>
    <cellStyle name="Saída 3 2 2 2 2" xfId="16600" xr:uid="{F879D5E6-0EFA-4B82-9C31-CD61537973AF}"/>
    <cellStyle name="Saída 3 2 2 2 3" xfId="16810" xr:uid="{BDB1D41B-88DA-4E84-B4AC-D99B6C42C595}"/>
    <cellStyle name="Saída 3 2 2 3" xfId="8373" xr:uid="{7DDAC0A2-B6AB-4A3F-BA90-1899905AD51C}"/>
    <cellStyle name="Saída 3 2 2 3 2" xfId="16650" xr:uid="{FE532FF8-2703-4A99-A457-F0C6197FFB65}"/>
    <cellStyle name="Saída 3 2 2 3 3" xfId="16860" xr:uid="{0D839B38-0149-40F8-BE4C-173F4BA59E79}"/>
    <cellStyle name="Saída 3 2 2 4" xfId="8305" xr:uid="{6404A2E6-D1B0-41C7-BB3A-E71268A7AA2A}"/>
    <cellStyle name="Saída 3 2 2 4 2" xfId="16582" xr:uid="{E3D360E8-BB51-425E-9EFB-1DA72EA6C83C}"/>
    <cellStyle name="Saída 3 2 2 4 3" xfId="16794" xr:uid="{65E8A711-790E-43B4-B3F5-6622BA7C766F}"/>
    <cellStyle name="Saída 3 2 2 5" xfId="8378" xr:uid="{80C33FF3-3348-42CA-9E77-5B25E8377B49}"/>
    <cellStyle name="Saída 3 2 2 5 2" xfId="16655" xr:uid="{32A8FF1E-EDC2-4AFA-B931-B9F29E12D5BA}"/>
    <cellStyle name="Saída 3 2 2 5 3" xfId="16865" xr:uid="{BFA25B71-51DE-41CA-8936-4B11524DB7D1}"/>
    <cellStyle name="Saída 3 2 2 6" xfId="8365" xr:uid="{36B856E8-CE96-4F49-99D5-48587034F598}"/>
    <cellStyle name="Saída 3 2 2 6 2" xfId="16642" xr:uid="{338D5FA5-CD94-48E4-BD05-B72CDFAA04B6}"/>
    <cellStyle name="Saída 3 2 2 6 3" xfId="16852" xr:uid="{0EAF5A69-614F-41B4-908C-159888DDAEF8}"/>
    <cellStyle name="Saída 3 2 2 7" xfId="13886" xr:uid="{6D46B0BE-364E-4844-AAC4-A2D7D2A310D3}"/>
    <cellStyle name="Saída 3 2 2 8" xfId="16714" xr:uid="{9416949D-B47A-4BDE-B4E5-B5E96816818E}"/>
    <cellStyle name="Saída 3 2 3" xfId="3575" xr:uid="{4F303FC8-0186-493A-8FF9-F31216677385}"/>
    <cellStyle name="Saída 3 2 3 2" xfId="11852" xr:uid="{6D2B7E17-DECD-4B40-96D5-99DFC852D38C}"/>
    <cellStyle name="Saída 3 2 3 3" xfId="16684" xr:uid="{7C053407-36E2-4B75-A827-33817A6ED74E}"/>
    <cellStyle name="Saída 3 2 4" xfId="9803" xr:uid="{EA6FC91A-EF4B-43C7-AD33-0E522605F0E2}"/>
    <cellStyle name="Saída 3 3" xfId="1640" xr:uid="{C8ADAD64-6563-475F-BE25-FEF6A4223BD2}"/>
    <cellStyle name="Saída 3 3 2" xfId="5727" xr:uid="{452C6ACC-8BA4-494F-B0E0-6B081018932D}"/>
    <cellStyle name="Saída 3 3 2 2" xfId="8336" xr:uid="{D53BC081-6095-4D58-A5DE-5AC91D114E8A}"/>
    <cellStyle name="Saída 3 3 2 2 2" xfId="16613" xr:uid="{0D4BC224-4766-422E-A000-F909012E0CCD}"/>
    <cellStyle name="Saída 3 3 2 2 3" xfId="16823" xr:uid="{4C9C056B-74E0-4480-A3FE-0A554E681D1C}"/>
    <cellStyle name="Saída 3 3 2 3" xfId="8356" xr:uid="{67A462B2-867C-4352-B0DA-E3AE6735F786}"/>
    <cellStyle name="Saída 3 3 2 3 2" xfId="16633" xr:uid="{E672A8F8-AEE7-4024-97F5-3DDADD326ED1}"/>
    <cellStyle name="Saída 3 3 2 3 3" xfId="16843" xr:uid="{F2762604-940C-4649-A34A-A3E836F9C7B3}"/>
    <cellStyle name="Saída 3 3 2 4" xfId="8390" xr:uid="{A554C823-26AE-48C6-9D3D-A9700FEDA4EE}"/>
    <cellStyle name="Saída 3 3 2 4 2" xfId="16667" xr:uid="{814E126A-5526-416B-B036-71125FB32988}"/>
    <cellStyle name="Saída 3 3 2 4 3" xfId="16877" xr:uid="{3FE2FBD3-37B3-4754-BFFA-68727F5C10AA}"/>
    <cellStyle name="Saída 3 3 2 5" xfId="8266" xr:uid="{109D562E-A9B2-483E-9483-87A5D394B5E7}"/>
    <cellStyle name="Saída 3 3 2 5 2" xfId="16543" xr:uid="{5A88973A-F5FE-4842-8ABB-C53C579C7499}"/>
    <cellStyle name="Saída 3 3 2 5 3" xfId="16757" xr:uid="{C83735C0-8BA0-458A-95BF-F1E7F7EDFFD2}"/>
    <cellStyle name="Saída 3 3 2 6" xfId="8380" xr:uid="{5D5538B9-FEEC-4D0A-891D-A15B65FF867F}"/>
    <cellStyle name="Saída 3 3 2 6 2" xfId="16657" xr:uid="{A8D58EB7-9CE5-43BD-BE97-BFE17F7B4964}"/>
    <cellStyle name="Saída 3 3 2 6 3" xfId="16867" xr:uid="{BA26C1A6-C7EA-472E-8F11-832F1A1BD049}"/>
    <cellStyle name="Saída 3 3 2 7" xfId="14004" xr:uid="{D4C8F5F0-7794-4152-9E7E-1493BE056C98}"/>
    <cellStyle name="Saída 3 3 2 8" xfId="16725" xr:uid="{7BA66106-A039-4D76-9F44-3980FE39BEB6}"/>
    <cellStyle name="Saída 3 3 3" xfId="3693" xr:uid="{6A347D0B-C354-4D5B-BB26-B71926C666A6}"/>
    <cellStyle name="Saída 3 3 3 2" xfId="11970" xr:uid="{82F37E82-5C18-4F85-98C9-1CBEE679B35C}"/>
    <cellStyle name="Saída 3 3 3 3" xfId="16695" xr:uid="{A463DC8C-C903-47E4-BD86-CF89CE9E7D9D}"/>
    <cellStyle name="Saída 3 3 4" xfId="9921" xr:uid="{8969CE53-A30B-4CA6-A863-87066CC61B51}"/>
    <cellStyle name="Saída 3 4" xfId="1636" xr:uid="{ECB02B43-C1FB-473D-8A1C-0EBB5A09E019}"/>
    <cellStyle name="Saída 3 4 2" xfId="5723" xr:uid="{DAD2E116-2893-4E0D-AC9F-F5969C45348B}"/>
    <cellStyle name="Saída 3 4 2 2" xfId="8332" xr:uid="{4A4DB1FC-8713-4154-90F6-961E8319D2F5}"/>
    <cellStyle name="Saída 3 4 2 2 2" xfId="16609" xr:uid="{9E4CF842-ADD9-4EFE-A5DF-3DB21B04ED2F}"/>
    <cellStyle name="Saída 3 4 2 2 3" xfId="16819" xr:uid="{E6F35C12-D684-478D-B5A2-5038C368BF94}"/>
    <cellStyle name="Saída 3 4 2 3" xfId="8254" xr:uid="{4586209B-93DA-4DEE-A491-0B0E1AF7579E}"/>
    <cellStyle name="Saída 3 4 2 3 2" xfId="16531" xr:uid="{5D597254-EFFF-4D4C-B051-93600DD53F8D}"/>
    <cellStyle name="Saída 3 4 2 3 3" xfId="16745" xr:uid="{7225B1C1-1162-4E8B-933D-7EE87BDF404A}"/>
    <cellStyle name="Saída 3 4 2 4" xfId="8389" xr:uid="{1ED76E7F-28BA-4A64-84CF-BE333EA395ED}"/>
    <cellStyle name="Saída 3 4 2 4 2" xfId="16666" xr:uid="{A7BE2ED7-5072-48EB-94F6-81E7CB2D5A71}"/>
    <cellStyle name="Saída 3 4 2 4 3" xfId="16876" xr:uid="{AD29F0D7-230A-47D7-9931-DEB0449C1AB3}"/>
    <cellStyle name="Saída 3 4 2 5" xfId="8252" xr:uid="{EE164ADD-D9D9-46B5-AA47-ED093F9B033C}"/>
    <cellStyle name="Saída 3 4 2 5 2" xfId="16529" xr:uid="{F9166C0C-5D67-4C7E-AF15-C85FAE827051}"/>
    <cellStyle name="Saída 3 4 2 5 3" xfId="16744" xr:uid="{3D761554-66BA-4067-8CEB-4548B6E4ED27}"/>
    <cellStyle name="Saída 3 4 2 6" xfId="8275" xr:uid="{68467910-58D3-4AA6-ACD5-AAEB0238F3DD}"/>
    <cellStyle name="Saída 3 4 2 6 2" xfId="16552" xr:uid="{BC96D16D-7CB6-441B-914E-4AE1AF513151}"/>
    <cellStyle name="Saída 3 4 2 6 3" xfId="16766" xr:uid="{5085FC4D-C5BF-4966-8B9B-DDF48C481575}"/>
    <cellStyle name="Saída 3 4 2 7" xfId="14000" xr:uid="{CDAD9EC5-93F3-47BA-BF1C-8A7DCC7412C0}"/>
    <cellStyle name="Saída 3 4 2 8" xfId="16721" xr:uid="{E5C3B63C-7942-4862-8C64-3EB97090970E}"/>
    <cellStyle name="Saída 3 4 3" xfId="3689" xr:uid="{1EE73B9B-6A41-4FA6-A8AF-D5A67701F02D}"/>
    <cellStyle name="Saída 3 4 3 2" xfId="11966" xr:uid="{4212E31C-6D88-4263-BDDA-91FE4AAECC43}"/>
    <cellStyle name="Saída 3 4 3 3" xfId="16691" xr:uid="{6C0990D7-0CFB-40B2-8030-3A146FCC5DBE}"/>
    <cellStyle name="Saída 3 4 4" xfId="9917" xr:uid="{6EB4DD31-F05D-4E37-AB55-D7BD76C25961}"/>
    <cellStyle name="Saída 3 5" xfId="1651" xr:uid="{55FD2768-36B4-4540-B1B6-3FC6C29875B0}"/>
    <cellStyle name="Saída 3 5 2" xfId="5738" xr:uid="{989C4A5A-FADA-40ED-AF1B-BD9CE69B2CBE}"/>
    <cellStyle name="Saída 3 5 2 2" xfId="8345" xr:uid="{8AC147D6-7615-41DE-A376-31433575D846}"/>
    <cellStyle name="Saída 3 5 2 2 2" xfId="16622" xr:uid="{04FD7DE4-A482-4765-B460-C0468632F41D}"/>
    <cellStyle name="Saída 3 5 2 2 3" xfId="16832" xr:uid="{3840F78C-5CE2-4481-A3D9-59FE5DCF8B74}"/>
    <cellStyle name="Saída 3 5 2 3" xfId="8357" xr:uid="{FB057D4C-30BA-49B0-9436-B49E4E9F1BCD}"/>
    <cellStyle name="Saída 3 5 2 3 2" xfId="16634" xr:uid="{38A8D626-96F7-4B12-AD18-D37B579D9019}"/>
    <cellStyle name="Saída 3 5 2 3 3" xfId="16844" xr:uid="{719EBF1D-4281-4404-8B4E-0F17E30F9803}"/>
    <cellStyle name="Saída 3 5 2 4" xfId="8354" xr:uid="{EF94ADB2-85CD-4388-9EAA-61FCCEB42D04}"/>
    <cellStyle name="Saída 3 5 2 4 2" xfId="16631" xr:uid="{E07B43B7-1F57-4267-BE1F-204E6FB7432E}"/>
    <cellStyle name="Saída 3 5 2 4 3" xfId="16841" xr:uid="{F9FAD05D-2595-492E-9DC6-836AAFF6F8B7}"/>
    <cellStyle name="Saída 3 5 2 5" xfId="8280" xr:uid="{604404F7-1436-4359-AA55-2FABB0697608}"/>
    <cellStyle name="Saída 3 5 2 5 2" xfId="16557" xr:uid="{32EC56B0-F220-4561-ACE7-277446B88AB7}"/>
    <cellStyle name="Saída 3 5 2 5 3" xfId="16770" xr:uid="{B8749EC8-AF02-4824-8204-88194E887FAB}"/>
    <cellStyle name="Saída 3 5 2 6" xfId="8361" xr:uid="{33675AF3-A625-450C-A60D-01E57067E933}"/>
    <cellStyle name="Saída 3 5 2 6 2" xfId="16638" xr:uid="{A833A5FC-2522-47B3-A5F6-74D92A1A95F6}"/>
    <cellStyle name="Saída 3 5 2 6 3" xfId="16848" xr:uid="{F6AC9967-E8F8-495C-AE7E-DE8826ACC6C4}"/>
    <cellStyle name="Saída 3 5 2 7" xfId="14015" xr:uid="{343EBC7B-2F12-4A67-B93A-DE419E9387E0}"/>
    <cellStyle name="Saída 3 5 2 8" xfId="16734" xr:uid="{550E70BA-2C0B-44FF-B9FA-CB7177654963}"/>
    <cellStyle name="Saída 3 5 3" xfId="3704" xr:uid="{CA6C10F7-E0B6-4C1C-B961-FEC3475B6A62}"/>
    <cellStyle name="Saída 3 5 3 2" xfId="11981" xr:uid="{1DE2CDA0-37AD-4D9F-89FE-157AE1A6D436}"/>
    <cellStyle name="Saída 3 5 3 3" xfId="16704" xr:uid="{1250E05D-8EA3-4425-B61D-A33E8ACEAB3E}"/>
    <cellStyle name="Saída 3 5 4" xfId="9932" xr:uid="{977670DF-E0FA-4223-9F16-67207BAB9591}"/>
    <cellStyle name="Saída 3 6" xfId="1648" xr:uid="{F26582FD-6AF2-4840-A29F-8D51079578B0}"/>
    <cellStyle name="Saída 3 6 2" xfId="5735" xr:uid="{41558E83-7E48-4F02-ABFD-D56C1DFFD797}"/>
    <cellStyle name="Saída 3 6 2 2" xfId="8342" xr:uid="{56F2DC46-AA7E-41E8-8616-C4E045C56DFB}"/>
    <cellStyle name="Saída 3 6 2 2 2" xfId="16619" xr:uid="{D215AA81-8557-45A1-8041-B41140D02C86}"/>
    <cellStyle name="Saída 3 6 2 2 3" xfId="16829" xr:uid="{0E0BD147-B028-4D0F-BAEF-EEF92D61409F}"/>
    <cellStyle name="Saída 3 6 2 3" xfId="8363" xr:uid="{DCFAF719-4062-4C23-9C81-2F068DBD3CFF}"/>
    <cellStyle name="Saída 3 6 2 3 2" xfId="16640" xr:uid="{C7C03930-9D68-4428-B76C-98D96AB9B54D}"/>
    <cellStyle name="Saída 3 6 2 3 3" xfId="16850" xr:uid="{66F5364E-FB04-4653-B6D3-C97E4916B0C3}"/>
    <cellStyle name="Saída 3 6 2 4" xfId="8285" xr:uid="{A0AFD951-7F3A-4917-9877-E5BAE2C2ADDC}"/>
    <cellStyle name="Saída 3 6 2 4 2" xfId="16562" xr:uid="{02C10D51-07A8-44ED-B736-D9EC9AEE1FDB}"/>
    <cellStyle name="Saída 3 6 2 4 3" xfId="16775" xr:uid="{485C2B3E-1C87-4F60-B97A-BC03756F1687}"/>
    <cellStyle name="Saída 3 6 2 5" xfId="8284" xr:uid="{9DC3E174-5C20-44CC-B850-47AD2702EC6A}"/>
    <cellStyle name="Saída 3 6 2 5 2" xfId="16561" xr:uid="{3EF563B7-0E22-45AB-9BCA-5B06EE8A4755}"/>
    <cellStyle name="Saída 3 6 2 5 3" xfId="16774" xr:uid="{5C2B5B6B-2613-4BF0-AC1F-185D231AA32C}"/>
    <cellStyle name="Saída 3 6 2 6" xfId="8388" xr:uid="{9D6AB815-6CC9-4B67-A0D6-5C372DEDAAC9}"/>
    <cellStyle name="Saída 3 6 2 6 2" xfId="16665" xr:uid="{FE69FBD2-3A17-4A24-937B-FC9A3FB4AC4E}"/>
    <cellStyle name="Saída 3 6 2 6 3" xfId="16875" xr:uid="{AC95201C-197C-4CBE-A182-1EF9FC09F39E}"/>
    <cellStyle name="Saída 3 6 2 7" xfId="14012" xr:uid="{FE531E08-8A09-4EDD-967C-AE0B8484E628}"/>
    <cellStyle name="Saída 3 6 2 8" xfId="16731" xr:uid="{4CD156F2-8B2A-4A03-A86A-E28B8A818E7D}"/>
    <cellStyle name="Saída 3 6 3" xfId="3701" xr:uid="{5A2BB4F8-7E65-4F8D-A819-51D48764A876}"/>
    <cellStyle name="Saída 3 6 3 2" xfId="11978" xr:uid="{D3C148E2-756D-4CC8-9C78-7149D9381EC2}"/>
    <cellStyle name="Saída 3 6 3 3" xfId="16701" xr:uid="{62A9B46D-2324-429C-8A11-7A98E0615147}"/>
    <cellStyle name="Saída 3 6 4" xfId="9929" xr:uid="{890EC8A6-03F6-4213-8FAA-838FDB345DA7}"/>
    <cellStyle name="Saída 3 7" xfId="4609" xr:uid="{8AECF9E9-857F-4F1E-BCB3-F7A701A792B4}"/>
    <cellStyle name="Saída 3 7 2" xfId="8301" xr:uid="{0E442F62-E741-4C75-A249-41D0971EAC28}"/>
    <cellStyle name="Saída 3 7 2 2" xfId="16578" xr:uid="{2A3EB607-2469-4B90-9ABF-75277E7FE4AD}"/>
    <cellStyle name="Saída 3 7 2 3" xfId="16790" xr:uid="{05653272-2F16-4CC0-9966-C8CF638085C4}"/>
    <cellStyle name="Saída 3 7 3" xfId="8287" xr:uid="{081CF7D0-3A95-4E18-834F-CBD1C81EF6C4}"/>
    <cellStyle name="Saída 3 7 3 2" xfId="16564" xr:uid="{EE0AB20A-D759-46ED-A9EC-1974E09EE16E}"/>
    <cellStyle name="Saída 3 7 3 3" xfId="16777" xr:uid="{2B569C5B-EFA1-4843-BBE8-DC45BB14650A}"/>
    <cellStyle name="Saída 3 7 4" xfId="8394" xr:uid="{D270E881-7F79-42FE-A6D9-AB011C60C083}"/>
    <cellStyle name="Saída 3 7 4 2" xfId="16671" xr:uid="{EAC26146-2DF7-4BFC-BD59-AEC9D5E39F0F}"/>
    <cellStyle name="Saída 3 7 4 3" xfId="16881" xr:uid="{A6E5932B-B993-4F34-9A70-79D9A55483BB}"/>
    <cellStyle name="Saída 3 7 5" xfId="8298" xr:uid="{817351EC-2832-4A70-B075-3F4FB7AB738D}"/>
    <cellStyle name="Saída 3 7 5 2" xfId="16575" xr:uid="{447D92B7-1743-4CC3-A2F9-843D5F1623F5}"/>
    <cellStyle name="Saída 3 7 5 3" xfId="16787" xr:uid="{D840E25A-1638-40D1-B0AB-0ED53AA28ED6}"/>
    <cellStyle name="Saída 3 7 6" xfId="8276" xr:uid="{EC0A5504-420C-44CE-8B29-400E315C1E7D}"/>
    <cellStyle name="Saída 3 7 6 2" xfId="16553" xr:uid="{2CED5B43-B109-4C9A-BB27-B124E03FEDC4}"/>
    <cellStyle name="Saída 3 7 6 3" xfId="16767" xr:uid="{BE6A7AB6-406C-41A9-A333-094276D51755}"/>
    <cellStyle name="Saída 3 7 7" xfId="12886" xr:uid="{125147E5-B5EE-44CB-AE3A-A7475A7E5ECD}"/>
    <cellStyle name="Saída 3 7 8" xfId="16709" xr:uid="{14A46EB0-846B-4598-849C-BA874BF43CC2}"/>
    <cellStyle name="Saída 3 8" xfId="2562" xr:uid="{2B706760-C24E-4BB6-8E42-0CACACCC759D}"/>
    <cellStyle name="Saída 3 8 2" xfId="10839" xr:uid="{44DB3A03-341E-46EE-9853-52A6BBC59A87}"/>
    <cellStyle name="Saída 3 8 3" xfId="16677" xr:uid="{0DA1E46F-8F1A-43C9-AC7B-36A9D849F242}"/>
    <cellStyle name="Saída 3 9" xfId="8792" xr:uid="{F50E7E26-59C6-4A56-AF7C-8EC22F7C66AD}"/>
    <cellStyle name="Separador de milhares [0] 2" xfId="194" xr:uid="{7421ECCC-76F9-46BE-8D0A-CAB46F307F6F}"/>
    <cellStyle name="Separador de milhares [0] 2 2" xfId="1287" xr:uid="{E087B3B6-A3E5-4417-BE17-221818BE5288}"/>
    <cellStyle name="Separador de milhares [0] 2 2 2" xfId="3343" xr:uid="{FD34A22F-8309-41C7-BF84-299FBB9C28C3}"/>
    <cellStyle name="Separador de milhares [0] 2 2 2 2" xfId="11620" xr:uid="{C76B5040-2470-4C47-9FD8-18A838A17062}"/>
    <cellStyle name="Separador de milhares [0] 2 2 2 2 2" xfId="28130" xr:uid="{5D316CD0-1AEB-4E16-B335-57D03EFC2CC8}"/>
    <cellStyle name="Separador de milhares [0] 2 2 2 3" xfId="20093" xr:uid="{90A12904-89EF-4157-B95C-321E48EAF718}"/>
    <cellStyle name="Separador de milhares [0] 2 2 3" xfId="9571" xr:uid="{F9347A66-D54B-4FC2-858F-BCDF81AEF34D}"/>
    <cellStyle name="Separador de milhares [0] 2 2 3 2" xfId="26115" xr:uid="{43030EA9-B4F9-464E-9D15-A43733371161}"/>
    <cellStyle name="Separador de milhares [0] 2 2 4" xfId="18076" xr:uid="{2ADDCAB8-7B00-457C-B9DF-8B2509880436}"/>
    <cellStyle name="Separador de milhares [0] 2 3" xfId="778" xr:uid="{F26D5E32-1D18-4E40-9CB5-8942E42AA415}"/>
    <cellStyle name="Separador de milhares [0] 2 3 2" xfId="2838" xr:uid="{99979CBD-183E-4B72-B2DB-4148CCFD23D9}"/>
    <cellStyle name="Separador de milhares [0] 2 3 2 2" xfId="11115" xr:uid="{AFE673F8-E215-4645-B4C2-622DE668F40A}"/>
    <cellStyle name="Separador de milhares [0] 2 3 2 2 2" xfId="27626" xr:uid="{AC81C0B6-FB42-4912-B6F6-111806B99753}"/>
    <cellStyle name="Separador de milhares [0] 2 3 2 3" xfId="19589" xr:uid="{E6C5ED15-B6E9-4F17-A774-1D005BB8A083}"/>
    <cellStyle name="Separador de milhares [0] 2 3 3" xfId="9067" xr:uid="{D83E4D0E-8C98-4C54-B053-83FE635E0B28}"/>
    <cellStyle name="Separador de milhares [0] 2 3 3 2" xfId="25611" xr:uid="{FC9436AE-79E7-42AD-A181-5BFB1164C63E}"/>
    <cellStyle name="Separador de milhares [0] 2 3 4" xfId="17569" xr:uid="{6B0E7838-C6BB-4222-9DD9-53CE0EBD73CE}"/>
    <cellStyle name="Separador de milhares [0] 2 4" xfId="1828" xr:uid="{3F370F35-8875-431F-8EBB-424CEE4029DC}"/>
    <cellStyle name="Separador de milhares [0] 2 4 2" xfId="3881" xr:uid="{E2ECB28E-0E5F-47BD-B828-9DC107490803}"/>
    <cellStyle name="Separador de milhares [0] 2 4 2 2" xfId="12158" xr:uid="{7956009A-8CCB-4B63-8D06-931BF88544A9}"/>
    <cellStyle name="Separador de milhares [0] 2 4 2 2 2" xfId="28643" xr:uid="{0DBE7C0E-4253-48BB-A92B-78CA2FE957BD}"/>
    <cellStyle name="Separador de milhares [0] 2 4 2 3" xfId="20606" xr:uid="{272047AF-20AD-43C7-8AF8-20704B2AA5B8}"/>
    <cellStyle name="Separador de milhares [0] 2 4 3" xfId="10109" xr:uid="{17404503-193E-4413-94E8-D2037D50BE41}"/>
    <cellStyle name="Separador de milhares [0] 2 4 3 2" xfId="26628" xr:uid="{07693502-BC2C-407C-BC5B-AD46EDE91985}"/>
    <cellStyle name="Separador de milhares [0] 2 4 4" xfId="18590" xr:uid="{D4F8A5AB-C1AD-46F7-A950-367AC45F6B7C}"/>
    <cellStyle name="Separador de milhares [0] 2 5" xfId="2329" xr:uid="{8CFFC0E2-7193-4990-A367-207A3678E084}"/>
    <cellStyle name="Separador de milhares [0] 2 5 2" xfId="10606" xr:uid="{B57DB122-41C5-40D8-B685-2300AAE22B5B}"/>
    <cellStyle name="Separador de milhares [0] 2 5 2 2" xfId="27124" xr:uid="{C556DD69-CDEC-4589-834C-AAA22E0DE507}"/>
    <cellStyle name="Separador de milhares [0] 2 5 3" xfId="19087" xr:uid="{EC14432B-17D6-45BA-8E81-C7F507703723}"/>
    <cellStyle name="Separador de milhares [0] 2 6" xfId="8560" xr:uid="{E9A085EA-2078-46FB-B86E-4CCF687F03FB}"/>
    <cellStyle name="Separador de milhares [0] 2 6 2" xfId="25109" xr:uid="{733F2168-A8C3-42EB-A05C-574547099292}"/>
    <cellStyle name="Separador de milhares [0] 2 7" xfId="17059" xr:uid="{CBF9700F-33DB-4165-8DBA-7CD7C5DC9050}"/>
    <cellStyle name="Separador de milhares 2" xfId="131" xr:uid="{843DB864-5013-4A5F-9922-1FEAC15DA85B}"/>
    <cellStyle name="Separador de milhares 2 2" xfId="566" xr:uid="{27F822CC-241E-4DDD-AFD8-B7218986647D}"/>
    <cellStyle name="Separador de milhares 2 3" xfId="567" xr:uid="{5298C67F-DB41-411E-8655-DBDADC4AB986}"/>
    <cellStyle name="Separador de milhares 2 3 2" xfId="1093" xr:uid="{32032DF1-29FE-4B3A-BB53-2C2F9431DE1E}"/>
    <cellStyle name="Separador de milhares 2 3 2 2" xfId="3151" xr:uid="{210A4BFD-0075-454A-8954-4A7A2FC31717}"/>
    <cellStyle name="Separador de milhares 2 3 2 2 2" xfId="11428" xr:uid="{A9C8EA30-07CC-4CCF-917C-675F1C00AC5B}"/>
    <cellStyle name="Separador de milhares 2 3 2 2 2 2" xfId="27938" xr:uid="{59E39D28-798F-4B13-AE15-C0D4CC59E543}"/>
    <cellStyle name="Separador de milhares 2 3 2 2 3" xfId="19901" xr:uid="{AFD4216B-6596-4EF9-B171-7A3806085F87}"/>
    <cellStyle name="Separador de milhares 2 3 2 3" xfId="9379" xr:uid="{832AE8A0-C34F-45AD-9AB7-DA44763B0CB2}"/>
    <cellStyle name="Separador de milhares 2 3 2 3 2" xfId="25923" xr:uid="{3A0669E6-3C9B-48DC-A1F3-B707AA3D027E}"/>
    <cellStyle name="Separador de milhares 2 3 2 4" xfId="17882" xr:uid="{235B214B-03B9-4475-86E0-FA86BC7E9D26}"/>
    <cellStyle name="Separador de milhares 2 3 3" xfId="17372" xr:uid="{93910A8B-2BE1-49B0-BE6A-347CE098EFC4}"/>
    <cellStyle name="Separador de milhares 2 4" xfId="716" xr:uid="{DA61F61B-1158-449C-A673-12BBCF6D1838}"/>
    <cellStyle name="Separador de milhares 2 4 2" xfId="2776" xr:uid="{5E855223-03D7-448B-B19F-7E27EC0DB81F}"/>
    <cellStyle name="Separador de milhares 2 4 2 2" xfId="11053" xr:uid="{06E0C21D-E0D5-41E0-B8C5-7F5CE2362A3A}"/>
    <cellStyle name="Separador de milhares 2 4 2 2 2" xfId="27564" xr:uid="{155D2FC7-1209-4B1D-B090-762DE2973B00}"/>
    <cellStyle name="Separador de milhares 2 4 2 3" xfId="19527" xr:uid="{D74A2DF7-E039-42A9-9E31-2A5E75D4203C}"/>
    <cellStyle name="Separador de milhares 2 4 3" xfId="9005" xr:uid="{277D2246-BD07-4026-B709-BEB87ADB195C}"/>
    <cellStyle name="Separador de milhares 2 4 3 2" xfId="25549" xr:uid="{5FB9FF04-3A55-4B8E-A8B4-8E9374B08661}"/>
    <cellStyle name="Separador de milhares 2 4 4" xfId="17507" xr:uid="{D989596F-3CE6-4893-893F-9A496D3B8CC2}"/>
    <cellStyle name="Separador de milhares 2 5" xfId="16997" xr:uid="{0CA91037-3C42-4D3E-9452-B50E94471D81}"/>
    <cellStyle name="Separador de milhares 3" xfId="569" xr:uid="{FA9114B2-8B65-4141-B368-064CBB08BDD5}"/>
    <cellStyle name="Separador de milhares 3 10" xfId="570" xr:uid="{3D1A0644-52CE-4056-9C15-FD98F7472A4D}"/>
    <cellStyle name="Separador de milhares 3 10 2" xfId="606" xr:uid="{C75A1DE4-DDB5-437E-9DCE-FA174A938D37}"/>
    <cellStyle name="Separador de milhares 3 10 2 2" xfId="2161" xr:uid="{7BE12A77-87FA-4742-953E-E74C67C62257}"/>
    <cellStyle name="Separador de milhares 3 10 2 2 2" xfId="4213" xr:uid="{1D7F4A2E-8E81-4FE3-958A-6E0B135531C0}"/>
    <cellStyle name="Separador de milhares 3 10 2 2 2 2" xfId="12490" xr:uid="{EC8DD1F2-59B6-4A41-94EE-5276A8A75BCF}"/>
    <cellStyle name="Separador de milhares 3 10 2 2 2 2 2" xfId="28975" xr:uid="{66852308-3496-424D-A812-019A316DD4BC}"/>
    <cellStyle name="Separador de milhares 3 10 2 2 2 3" xfId="20938" xr:uid="{48960E26-3558-4071-98A7-2BB05E807044}"/>
    <cellStyle name="Separador de milhares 3 10 2 2 3" xfId="10441" xr:uid="{23709F03-EAFA-448C-8F11-E235369A0152}"/>
    <cellStyle name="Separador de milhares 3 10 2 2 3 2" xfId="26960" xr:uid="{E119DEA3-8A8E-42FD-9DCB-C856CDC03974}"/>
    <cellStyle name="Separador de milhares 3 10 2 2 4" xfId="18922" xr:uid="{E1980D68-68C1-4202-8AD6-BB67DC9E3DE2}"/>
    <cellStyle name="Separador de milhares 3 10 2 3" xfId="4713" xr:uid="{FC28DD95-2289-4C0D-B4C6-0CF08D2C84A6}"/>
    <cellStyle name="Separador de milhares 3 10 2 3 2" xfId="12990" xr:uid="{518702D3-D4DC-4017-99AD-F36F3A763CF0}"/>
    <cellStyle name="Separador de milhares 3 10 2 3 2 2" xfId="29470" xr:uid="{D5D9DEE7-6090-4D08-A56D-53EF2AEB94F0}"/>
    <cellStyle name="Separador de milhares 3 10 2 3 3" xfId="21433" xr:uid="{52E2331A-6DD7-4E53-8BEA-D360A07C1928}"/>
    <cellStyle name="Separador de milhares 3 10 2 4" xfId="17398" xr:uid="{A31A644B-4619-431B-9F5B-56822ECB0D1F}"/>
    <cellStyle name="Separador de milhares 3 10 3" xfId="1095" xr:uid="{C2677F58-0D15-415F-9AC2-26A525B0CE4F}"/>
    <cellStyle name="Separador de milhares 3 10 3 2" xfId="3153" xr:uid="{8B76BB84-169E-45AD-A6E1-E3C5F4E680F3}"/>
    <cellStyle name="Separador de milhares 3 10 3 2 2" xfId="11430" xr:uid="{707F2C66-12FC-4A5A-9C14-B57CE24E8F9E}"/>
    <cellStyle name="Separador de milhares 3 10 3 2 2 2" xfId="27940" xr:uid="{60AD7B97-45D9-48D1-824B-7F9196886FE7}"/>
    <cellStyle name="Separador de milhares 3 10 3 2 3" xfId="19903" xr:uid="{1DE53DD8-F89C-4C53-9A6B-71F429E2BDCB}"/>
    <cellStyle name="Separador de milhares 3 10 3 3" xfId="9381" xr:uid="{3D367DF3-5509-42DF-B950-2BCB0AA17CC3}"/>
    <cellStyle name="Separador de milhares 3 10 3 3 2" xfId="25925" xr:uid="{DFE179C8-383C-4AF4-818D-52BF1E140B20}"/>
    <cellStyle name="Separador de milhares 3 10 3 4" xfId="17884" xr:uid="{FC5166A0-292E-482D-9869-C37F4B441FA5}"/>
    <cellStyle name="Separador de milhares 3 10 4" xfId="17374" xr:uid="{DB253E97-A539-4FE1-9D05-A3BB9EA56330}"/>
    <cellStyle name="Separador de milhares 3 2" xfId="571" xr:uid="{D5795769-0186-4D2F-A622-2CD1D7EA11CD}"/>
    <cellStyle name="Separador de milhares 3 2 2" xfId="1096" xr:uid="{054CB60F-ED5F-4140-B656-19F64D44B0A3}"/>
    <cellStyle name="Separador de milhares 3 2 2 2" xfId="3154" xr:uid="{BD3FA523-3CEE-4BC2-821B-A8C1D0679DDB}"/>
    <cellStyle name="Separador de milhares 3 2 2 2 2" xfId="11431" xr:uid="{C14F06FC-848C-4B96-9551-B1233F5B2C69}"/>
    <cellStyle name="Separador de milhares 3 2 2 2 2 2" xfId="27941" xr:uid="{6E7B9FAB-2FCF-46B4-B4E8-46D7788BAE8E}"/>
    <cellStyle name="Separador de milhares 3 2 2 2 3" xfId="19904" xr:uid="{E88E0292-E473-409C-AD54-C634F515DEA3}"/>
    <cellStyle name="Separador de milhares 3 2 2 3" xfId="9382" xr:uid="{4629339C-43F4-4C38-8D35-1A9689C83635}"/>
    <cellStyle name="Separador de milhares 3 2 2 3 2" xfId="25926" xr:uid="{3828C6C5-EE91-41E0-9927-0130809B2CA2}"/>
    <cellStyle name="Separador de milhares 3 2 2 4" xfId="17885" xr:uid="{C09A9193-4A52-44EA-88BE-EE34BD6DAF31}"/>
    <cellStyle name="Separador de milhares 3 2 3" xfId="17375" xr:uid="{1D52577D-BBAD-47BF-B616-33CA83BDE5D7}"/>
    <cellStyle name="Separador de milhares 3 3" xfId="1094" xr:uid="{70CD0593-F750-479B-A5F1-D1A142025672}"/>
    <cellStyle name="Separador de milhares 3 3 2" xfId="3152" xr:uid="{532AE7DC-235B-42D3-AF75-4A016FBF0383}"/>
    <cellStyle name="Separador de milhares 3 3 2 2" xfId="11429" xr:uid="{1008A60F-C40A-4345-810D-B1C7A894E937}"/>
    <cellStyle name="Separador de milhares 3 3 2 2 2" xfId="27939" xr:uid="{755069E3-8FAA-416D-95F9-FE0BD039FD98}"/>
    <cellStyle name="Separador de milhares 3 3 2 3" xfId="19902" xr:uid="{70D02112-79BE-4466-8298-A385CC26B40F}"/>
    <cellStyle name="Separador de milhares 3 3 3" xfId="9380" xr:uid="{17824A24-E55A-43F5-99DD-6DC4189C9FD3}"/>
    <cellStyle name="Separador de milhares 3 3 3 2" xfId="25924" xr:uid="{0B465451-E92B-4257-B986-40F15CDECA35}"/>
    <cellStyle name="Separador de milhares 3 3 4" xfId="17883" xr:uid="{76C23959-ADA1-4D77-B387-6EEFDDA5F8AE}"/>
    <cellStyle name="Separador de milhares 3 4" xfId="17373" xr:uid="{E1858452-93A9-4EA8-8244-6212CC02360D}"/>
    <cellStyle name="Separador de milhares 4" xfId="573" xr:uid="{24DF1270-3F23-458F-A330-3DAF74807880}"/>
    <cellStyle name="Separador de milhares 4 10" xfId="8876" xr:uid="{E7CBAFC2-9B93-4794-B0BF-DE71710AAD1F}"/>
    <cellStyle name="Separador de milhares 4 10 2" xfId="25421" xr:uid="{495E0E69-D272-431B-AEB5-F74C569081E9}"/>
    <cellStyle name="Separador de milhares 4 11" xfId="17376" xr:uid="{41A1DF02-1FB6-4A2E-A182-E5F3E8828D5E}"/>
    <cellStyle name="Separador de milhares 4 2" xfId="528" xr:uid="{B763C169-202E-4991-AD78-4BD99E77F794}"/>
    <cellStyle name="Separador de milhares 4 2 10" xfId="17339" xr:uid="{4E38F8D8-BDF5-422C-B1BA-BD82799ABD23}"/>
    <cellStyle name="Separador de milhares 4 2 2" xfId="531" xr:uid="{D5FA3C95-6C45-4A3D-AC72-597D70AD3BB8}"/>
    <cellStyle name="Separador de milhares 4 2 2 2" xfId="1573" xr:uid="{97F2DD53-865B-4072-A451-0EC6813E0296}"/>
    <cellStyle name="Separador de milhares 4 2 2 2 2" xfId="5662" xr:uid="{E6A5B866-2149-4068-B016-C23C8BA19513}"/>
    <cellStyle name="Separador de milhares 4 2 2 2 2 2" xfId="13939" xr:uid="{3C21752D-1871-4CC8-8D23-DDC1A3850806}"/>
    <cellStyle name="Separador de milhares 4 2 2 2 2 2 2" xfId="30416" xr:uid="{47FDC95D-AD0D-4E60-BA63-87B021B0BB36}"/>
    <cellStyle name="Separador de milhares 4 2 2 2 2 3" xfId="22379" xr:uid="{64ACACD2-A97C-45B8-95CE-C87EEA877D01}"/>
    <cellStyle name="Separador de milhares 4 2 2 2 3" xfId="7684" xr:uid="{101642D9-5E81-4715-83BC-E085E9472803}"/>
    <cellStyle name="Separador de milhares 4 2 2 2 3 2" xfId="15961" xr:uid="{5C09ECAB-5A10-4521-93AA-0AA72BC812C6}"/>
    <cellStyle name="Separador de milhares 4 2 2 2 3 2 2" xfId="32416" xr:uid="{E113784C-C0C2-48FC-BFA3-F905A40FBC22}"/>
    <cellStyle name="Separador de milhares 4 2 2 2 3 3" xfId="24379" xr:uid="{6F1A0445-60FC-4400-AAF1-6226014E0C79}"/>
    <cellStyle name="Separador de milhares 4 2 2 2 4" xfId="3628" xr:uid="{C4053E3B-18D6-4BDF-9CAB-F8341E34A207}"/>
    <cellStyle name="Separador de milhares 4 2 2 2 4 2" xfId="11905" xr:uid="{265EEF62-7E05-42F0-B747-9AA3FD23FC63}"/>
    <cellStyle name="Separador de milhares 4 2 2 2 4 2 2" xfId="28412" xr:uid="{D9110267-8787-4F68-843F-E31557D213BF}"/>
    <cellStyle name="Separador de milhares 4 2 2 2 4 3" xfId="20375" xr:uid="{D5B10A7A-3495-4BA0-AB44-B67A02279745}"/>
    <cellStyle name="Separador de milhares 4 2 2 2 5" xfId="9856" xr:uid="{4862CDAC-8F5E-49A5-81C0-80A9D6C9422F}"/>
    <cellStyle name="Separador de milhares 4 2 2 2 5 2" xfId="26397" xr:uid="{15514423-8BF7-4B9F-A8FD-352FC6C901FB}"/>
    <cellStyle name="Separador de milhares 4 2 2 2 6" xfId="18359" xr:uid="{EFFC61B8-2800-4A74-914A-6FDB32CA6045}"/>
    <cellStyle name="Separador de milhares 4 2 2 3" xfId="1062" xr:uid="{84966839-211E-42EC-876C-69A4D8311B41}"/>
    <cellStyle name="Separador de milhares 4 2 2 3 2" xfId="5163" xr:uid="{4E2B70D1-BB10-4A7C-AF17-6595B633F818}"/>
    <cellStyle name="Separador de milhares 4 2 2 3 2 2" xfId="13440" xr:uid="{18A14513-EBAA-444F-AE94-165A0EC08142}"/>
    <cellStyle name="Separador de milhares 4 2 2 3 2 2 2" xfId="29920" xr:uid="{68AC50D8-198A-40E3-82A1-C3DE59BBB3AF}"/>
    <cellStyle name="Separador de milhares 4 2 2 3 2 3" xfId="21883" xr:uid="{2520786A-B889-4D67-946D-4DC30678C3D6}"/>
    <cellStyle name="Separador de milhares 4 2 2 3 3" xfId="7188" xr:uid="{C35BCAC5-74E6-409A-BA4E-04CEEA1A035B}"/>
    <cellStyle name="Separador de milhares 4 2 2 3 3 2" xfId="15465" xr:uid="{34D1DF8B-AB46-40DA-9290-AC6E04A58330}"/>
    <cellStyle name="Separador de milhares 4 2 2 3 3 2 2" xfId="31920" xr:uid="{769B2DED-5816-481B-9683-FE7F5A37763A}"/>
    <cellStyle name="Separador de milhares 4 2 2 3 3 3" xfId="23883" xr:uid="{ECE70D4E-1F7E-462A-82D3-70966DEB6AD4}"/>
    <cellStyle name="Separador de milhares 4 2 2 3 4" xfId="3121" xr:uid="{A3A09C3C-AD01-4F0B-849F-CB4BD5766020}"/>
    <cellStyle name="Separador de milhares 4 2 2 3 4 2" xfId="11398" xr:uid="{8ABAA812-1558-4C6F-9580-FDA4B4C39D6C}"/>
    <cellStyle name="Separador de milhares 4 2 2 3 4 2 2" xfId="27908" xr:uid="{1FADD089-5862-43CF-B32A-71909E5BE1CD}"/>
    <cellStyle name="Separador de milhares 4 2 2 3 4 3" xfId="19871" xr:uid="{E4228C46-92F6-4491-A3F1-6490927E996C}"/>
    <cellStyle name="Separador de milhares 4 2 2 3 5" xfId="9349" xr:uid="{C9FF54F5-44BF-4CCD-89AB-AE5C1F4E030A}"/>
    <cellStyle name="Separador de milhares 4 2 2 3 5 2" xfId="25893" xr:uid="{3719A5C3-613A-4926-9545-90E491BC5001}"/>
    <cellStyle name="Separador de milhares 4 2 2 3 6" xfId="17852" xr:uid="{6F7E81BC-CA09-4181-8EF5-ED36A8ADF091}"/>
    <cellStyle name="Separador de milhares 4 2 2 4" xfId="2110" xr:uid="{046FDACD-E94D-4397-BC23-C22F2E64031C}"/>
    <cellStyle name="Separador de milhares 4 2 2 4 2" xfId="6196" xr:uid="{EA24528E-E115-4DE4-9D96-A0CB60905445}"/>
    <cellStyle name="Separador de milhares 4 2 2 4 2 2" xfId="14473" xr:uid="{F09EAC59-9B4A-4B0C-8C32-1A1A24F5520B}"/>
    <cellStyle name="Separador de milhares 4 2 2 4 2 2 2" xfId="30928" xr:uid="{60420BFA-0AFD-407B-8F54-836A609C92F4}"/>
    <cellStyle name="Separador de milhares 4 2 2 4 2 3" xfId="22891" xr:uid="{DCEC20A7-556E-431F-A97B-8C0C550F8C1B}"/>
    <cellStyle name="Separador de milhares 4 2 2 4 3" xfId="8196" xr:uid="{E2B5DE81-20CE-4482-8114-8117DF6614D9}"/>
    <cellStyle name="Separador de milhares 4 2 2 4 3 2" xfId="16473" xr:uid="{C26D487A-3BE9-4672-930D-8DBF9F7AAE84}"/>
    <cellStyle name="Separador de milhares 4 2 2 4 3 2 2" xfId="32928" xr:uid="{0B59F0AB-DDAF-4B1E-AF46-92FAC687B85F}"/>
    <cellStyle name="Separador de milhares 4 2 2 4 3 3" xfId="24891" xr:uid="{77236E01-E438-4608-A983-7C9685377D32}"/>
    <cellStyle name="Separador de milhares 4 2 2 4 4" xfId="4163" xr:uid="{429F1ECD-2F45-4572-9906-BAF238BD3DB9}"/>
    <cellStyle name="Separador de milhares 4 2 2 4 4 2" xfId="12440" xr:uid="{8449A733-B9C5-477A-A806-8AF23CCF84BF}"/>
    <cellStyle name="Separador de milhares 4 2 2 4 4 2 2" xfId="28925" xr:uid="{1DD0939B-7740-45DF-A7D8-ADAEF05326FD}"/>
    <cellStyle name="Separador de milhares 4 2 2 4 4 3" xfId="20888" xr:uid="{843567FF-594D-420F-81F8-6D2BB95B9039}"/>
    <cellStyle name="Separador de milhares 4 2 2 4 5" xfId="10391" xr:uid="{7DD6638C-9696-4C99-AB9A-2376396FCB47}"/>
    <cellStyle name="Separador de milhares 4 2 2 4 5 2" xfId="26910" xr:uid="{686DE891-C5CD-4EAE-863D-5F22F81EF94F}"/>
    <cellStyle name="Separador de milhares 4 2 2 4 6" xfId="18872" xr:uid="{D41747DF-3791-4455-80F9-35D0289AFBC7}"/>
    <cellStyle name="Separador de milhares 4 2 2 5" xfId="4662" xr:uid="{EB83258A-37E9-4FC8-9733-140724C591C0}"/>
    <cellStyle name="Separador de milhares 4 2 2 5 2" xfId="12939" xr:uid="{584C8AFE-A7E0-4422-81A4-B3D340D0FEE2}"/>
    <cellStyle name="Separador de milhares 4 2 2 5 2 2" xfId="29421" xr:uid="{56B06B8F-A099-4F1D-8290-2EB221579E6B}"/>
    <cellStyle name="Separador de milhares 4 2 2 5 3" xfId="21384" xr:uid="{B4EABDF5-3CED-411F-A8D2-14421F176EF6}"/>
    <cellStyle name="Separador de milhares 4 2 2 6" xfId="6690" xr:uid="{50B84FD1-E9FC-49AB-B98A-EC58C4259CBB}"/>
    <cellStyle name="Separador de milhares 4 2 2 6 2" xfId="14967" xr:uid="{5292D6F0-D9E7-44DA-9E4C-556B675CF166}"/>
    <cellStyle name="Separador de milhares 4 2 2 6 2 2" xfId="31422" xr:uid="{00E6BE8E-9CC8-4C75-80C3-2FDDE652B488}"/>
    <cellStyle name="Separador de milhares 4 2 2 6 3" xfId="23385" xr:uid="{12410BAE-96E4-4536-A840-61C93CE78706}"/>
    <cellStyle name="Separador de milhares 4 2 2 7" xfId="2615" xr:uid="{685BF350-E8C0-4717-8097-3A4589D6AE20}"/>
    <cellStyle name="Separador de milhares 4 2 2 7 2" xfId="10892" xr:uid="{33190980-94A2-49F3-B5EE-A9488725F08D}"/>
    <cellStyle name="Separador de milhares 4 2 2 7 2 2" xfId="27406" xr:uid="{B235D642-44B5-41F9-AA9D-4C753C36FF4D}"/>
    <cellStyle name="Separador de milhares 4 2 2 7 3" xfId="19369" xr:uid="{06C24E88-4D48-4C93-BEB0-199511B02A34}"/>
    <cellStyle name="Separador de milhares 4 2 2 8" xfId="8845" xr:uid="{9C8A1411-F616-46EC-99E4-3AE10821D346}"/>
    <cellStyle name="Separador de milhares 4 2 2 8 2" xfId="25391" xr:uid="{BEED77B0-A792-42A7-8CFA-63FF8A24C0C1}"/>
    <cellStyle name="Separador de milhares 4 2 2 9" xfId="17342" xr:uid="{16A10973-0B34-41AC-B631-50D94171C190}"/>
    <cellStyle name="Separador de milhares 4 2 3" xfId="1570" xr:uid="{F4E72960-F79B-40C4-BA0A-9DAD7D436A4C}"/>
    <cellStyle name="Separador de milhares 4 2 3 2" xfId="5659" xr:uid="{1C072D73-7A86-4794-ABE5-BD2B697BFAAB}"/>
    <cellStyle name="Separador de milhares 4 2 3 2 2" xfId="13936" xr:uid="{8D50819C-2277-4FD4-830A-11350E017DA2}"/>
    <cellStyle name="Separador de milhares 4 2 3 2 2 2" xfId="30413" xr:uid="{1426FF95-98EF-48BC-88CF-4B607683B392}"/>
    <cellStyle name="Separador de milhares 4 2 3 2 3" xfId="22376" xr:uid="{358725A1-476D-4A23-9614-63C1C0928308}"/>
    <cellStyle name="Separador de milhares 4 2 3 3" xfId="7681" xr:uid="{17910E44-580C-45D9-8173-8D1D909F4AE2}"/>
    <cellStyle name="Separador de milhares 4 2 3 3 2" xfId="15958" xr:uid="{993103D2-FCD2-45BB-B1CA-157EE410CD73}"/>
    <cellStyle name="Separador de milhares 4 2 3 3 2 2" xfId="32413" xr:uid="{6A35594A-29C2-468C-AAFB-4EF361C5C8A9}"/>
    <cellStyle name="Separador de milhares 4 2 3 3 3" xfId="24376" xr:uid="{FFE18439-C96F-4012-B96D-09C3FFAE6D35}"/>
    <cellStyle name="Separador de milhares 4 2 3 4" xfId="3625" xr:uid="{0A33DFE9-A8F1-4CBD-B95A-305DE0E50515}"/>
    <cellStyle name="Separador de milhares 4 2 3 4 2" xfId="11902" xr:uid="{878DD66E-8EA8-49B4-8948-647A05018A10}"/>
    <cellStyle name="Separador de milhares 4 2 3 4 2 2" xfId="28409" xr:uid="{882303F6-756E-4219-868D-3F65AEE76BF4}"/>
    <cellStyle name="Separador de milhares 4 2 3 4 3" xfId="20372" xr:uid="{C37FA89B-FA78-4007-AB0C-0ED18D9C58D4}"/>
    <cellStyle name="Separador de milhares 4 2 3 5" xfId="9853" xr:uid="{65068B40-DB85-42A9-9D49-33AF10D1EDCE}"/>
    <cellStyle name="Separador de milhares 4 2 3 5 2" xfId="26394" xr:uid="{D59C6EEF-5EEE-4316-843C-52721AEFA9BD}"/>
    <cellStyle name="Separador de milhares 4 2 3 6" xfId="18356" xr:uid="{4C0C5A8C-46FF-4019-BB71-185EBEC683D8}"/>
    <cellStyle name="Separador de milhares 4 2 4" xfId="1059" xr:uid="{B6F24DE3-0198-4991-A864-2B4C5DEEF061}"/>
    <cellStyle name="Separador de milhares 4 2 4 2" xfId="5160" xr:uid="{6885E016-E8C2-4809-8BCE-C361C2001A75}"/>
    <cellStyle name="Separador de milhares 4 2 4 2 2" xfId="13437" xr:uid="{03C89737-9A79-4653-BADE-B27BA3141E1A}"/>
    <cellStyle name="Separador de milhares 4 2 4 2 2 2" xfId="29917" xr:uid="{2972F622-738B-4577-992C-9EA036DF4FE8}"/>
    <cellStyle name="Separador de milhares 4 2 4 2 3" xfId="21880" xr:uid="{4611F2A1-29A8-49B9-9AAE-B0326EF64C96}"/>
    <cellStyle name="Separador de milhares 4 2 4 3" xfId="7185" xr:uid="{ED05C495-12E2-4AD1-BE7A-2330A9861AB6}"/>
    <cellStyle name="Separador de milhares 4 2 4 3 2" xfId="15462" xr:uid="{381EAB98-3869-4BC7-A636-74341D021D2F}"/>
    <cellStyle name="Separador de milhares 4 2 4 3 2 2" xfId="31917" xr:uid="{D3180F8F-201D-4B5A-BDCB-3EDE3A5C9140}"/>
    <cellStyle name="Separador de milhares 4 2 4 3 3" xfId="23880" xr:uid="{B0DD6BF4-519C-48B8-9E76-45C22B8651EB}"/>
    <cellStyle name="Separador de milhares 4 2 4 4" xfId="3118" xr:uid="{4B7D0266-A1D3-4EC0-AE5D-D74037612F82}"/>
    <cellStyle name="Separador de milhares 4 2 4 4 2" xfId="11395" xr:uid="{1B1B7B55-BAE8-4E3F-BCC0-C13BD2001C15}"/>
    <cellStyle name="Separador de milhares 4 2 4 4 2 2" xfId="27905" xr:uid="{F071925A-C31D-494F-9BC5-CF3BC9BD389D}"/>
    <cellStyle name="Separador de milhares 4 2 4 4 3" xfId="19868" xr:uid="{C7A71949-D2C4-47EA-B541-1D15CB8E72D7}"/>
    <cellStyle name="Separador de milhares 4 2 4 5" xfId="9346" xr:uid="{F5EF4C92-BD85-414C-9765-E08B534D0445}"/>
    <cellStyle name="Separador de milhares 4 2 4 5 2" xfId="25890" xr:uid="{B1E9C5A8-081A-446B-952A-57BFC523BC48}"/>
    <cellStyle name="Separador de milhares 4 2 4 6" xfId="17849" xr:uid="{E895A282-02C9-4351-B003-9A6CA3535695}"/>
    <cellStyle name="Separador de milhares 4 2 5" xfId="2107" xr:uid="{E46C878A-676E-4544-A0E5-B812CC0CF42C}"/>
    <cellStyle name="Separador de milhares 4 2 5 2" xfId="6193" xr:uid="{73D00721-E415-4AE8-B597-99B33E6FDB6A}"/>
    <cellStyle name="Separador de milhares 4 2 5 2 2" xfId="14470" xr:uid="{F918AAAB-E2B5-4055-9393-4155B8949275}"/>
    <cellStyle name="Separador de milhares 4 2 5 2 2 2" xfId="30925" xr:uid="{FE2B3FFE-F512-4A5B-96BE-E3D479E3E422}"/>
    <cellStyle name="Separador de milhares 4 2 5 2 3" xfId="22888" xr:uid="{E28B36DE-A286-412F-877C-AB9DDD38C84E}"/>
    <cellStyle name="Separador de milhares 4 2 5 3" xfId="8193" xr:uid="{A24F50C7-1413-4ACB-8DD0-2E347F4D3754}"/>
    <cellStyle name="Separador de milhares 4 2 5 3 2" xfId="16470" xr:uid="{B3921E79-6216-4A47-8186-58C20F4FFF0D}"/>
    <cellStyle name="Separador de milhares 4 2 5 3 2 2" xfId="32925" xr:uid="{72268D7C-6F47-41F6-8165-5F6E2A8AA34E}"/>
    <cellStyle name="Separador de milhares 4 2 5 3 3" xfId="24888" xr:uid="{D6650217-571C-439D-BC41-C6B93CEF86B4}"/>
    <cellStyle name="Separador de milhares 4 2 5 4" xfId="4160" xr:uid="{064427FB-DA71-454B-AFCA-947D316C16A9}"/>
    <cellStyle name="Separador de milhares 4 2 5 4 2" xfId="12437" xr:uid="{42940155-1452-42A3-9DCA-483E4F347106}"/>
    <cellStyle name="Separador de milhares 4 2 5 4 2 2" xfId="28922" xr:uid="{99738FB6-0C3F-49A0-82DE-8585047682CE}"/>
    <cellStyle name="Separador de milhares 4 2 5 4 3" xfId="20885" xr:uid="{A9771AFA-EBC6-426A-903A-B8C6C3857ED5}"/>
    <cellStyle name="Separador de milhares 4 2 5 5" xfId="10388" xr:uid="{D937E91F-F340-4D56-9E9D-3E0BD66E7ED3}"/>
    <cellStyle name="Separador de milhares 4 2 5 5 2" xfId="26907" xr:uid="{0A1AFCC6-4671-4629-92C5-CB502B69E518}"/>
    <cellStyle name="Separador de milhares 4 2 5 6" xfId="18869" xr:uid="{7EFDC34E-9BB9-4E12-A5E8-71D7D500C36A}"/>
    <cellStyle name="Separador de milhares 4 2 6" xfId="4659" xr:uid="{D474DCFE-3FEB-440A-B9E7-9D14097CD8CE}"/>
    <cellStyle name="Separador de milhares 4 2 6 2" xfId="12936" xr:uid="{23F86261-0F30-411C-8507-21C0B2111236}"/>
    <cellStyle name="Separador de milhares 4 2 6 2 2" xfId="29418" xr:uid="{7E75FD89-19D8-4070-B428-F3CF7F8B3A8C}"/>
    <cellStyle name="Separador de milhares 4 2 6 3" xfId="21381" xr:uid="{3DAF2068-4B81-4834-A717-88A889C4C6A0}"/>
    <cellStyle name="Separador de milhares 4 2 7" xfId="6687" xr:uid="{0ACE0509-608B-4A9E-883B-D0D632282B3C}"/>
    <cellStyle name="Separador de milhares 4 2 7 2" xfId="14964" xr:uid="{8894A6BF-2A5F-44E0-97D5-08DD12355CA9}"/>
    <cellStyle name="Separador de milhares 4 2 7 2 2" xfId="31419" xr:uid="{460D36C8-24AF-4966-8301-B35B89202D9F}"/>
    <cellStyle name="Separador de milhares 4 2 7 3" xfId="23382" xr:uid="{94DB2B4E-506D-4716-B111-9EDDB0B617DF}"/>
    <cellStyle name="Separador de milhares 4 2 8" xfId="2612" xr:uid="{BE24862C-7798-4765-B475-A95663F440B1}"/>
    <cellStyle name="Separador de milhares 4 2 8 2" xfId="10889" xr:uid="{2C1A18BE-4A8D-4416-911C-BBBC32AC4A34}"/>
    <cellStyle name="Separador de milhares 4 2 8 2 2" xfId="27403" xr:uid="{CB1D9A44-F65C-455F-B3AE-8B63032F44A3}"/>
    <cellStyle name="Separador de milhares 4 2 8 3" xfId="19366" xr:uid="{589E9015-87B8-438D-916B-86378AB41D9E}"/>
    <cellStyle name="Separador de milhares 4 2 9" xfId="8842" xr:uid="{219DEF38-D7C8-4B43-9E59-D9DFFFC8EBA7}"/>
    <cellStyle name="Separador de milhares 4 2 9 2" xfId="25388" xr:uid="{F5E1DDDA-0B8C-4E6F-9731-32785ED42422}"/>
    <cellStyle name="Separador de milhares 4 3" xfId="534" xr:uid="{9CECE3B1-217D-4F3E-83E6-50A6C98E3EE8}"/>
    <cellStyle name="Separador de milhares 4 3 2" xfId="1576" xr:uid="{7629C5F5-8119-445A-9B19-D0344027E5CB}"/>
    <cellStyle name="Separador de milhares 4 3 2 2" xfId="5665" xr:uid="{D9D86E11-16BF-4F51-A1EB-968BE1361188}"/>
    <cellStyle name="Separador de milhares 4 3 2 2 2" xfId="13942" xr:uid="{6072EC0A-6557-4339-BB37-2A0CAA87D9D8}"/>
    <cellStyle name="Separador de milhares 4 3 2 2 2 2" xfId="30419" xr:uid="{442C5D1C-A9F2-4E69-8135-49D1ADBC61BA}"/>
    <cellStyle name="Separador de milhares 4 3 2 2 3" xfId="22382" xr:uid="{FC2B0130-DBBF-4346-B994-81F4F369193F}"/>
    <cellStyle name="Separador de milhares 4 3 2 3" xfId="7687" xr:uid="{7C225BEF-C62A-4897-A166-70CF0CAF30F3}"/>
    <cellStyle name="Separador de milhares 4 3 2 3 2" xfId="15964" xr:uid="{12B5B8A1-92BE-413A-B1F6-4D5A74ECBB75}"/>
    <cellStyle name="Separador de milhares 4 3 2 3 2 2" xfId="32419" xr:uid="{AE113C0A-005C-4E54-80C0-34D12EF128A1}"/>
    <cellStyle name="Separador de milhares 4 3 2 3 3" xfId="24382" xr:uid="{FF381A37-8981-4D1D-9AAB-9E5F5F62C5D5}"/>
    <cellStyle name="Separador de milhares 4 3 2 4" xfId="3631" xr:uid="{D871AEA9-8672-46D8-9F00-AE2A75F8A58C}"/>
    <cellStyle name="Separador de milhares 4 3 2 4 2" xfId="11908" xr:uid="{8A330E1C-A4CA-4661-AF8A-B938D84070F9}"/>
    <cellStyle name="Separador de milhares 4 3 2 4 2 2" xfId="28415" xr:uid="{36D0C3C4-C1FF-46CC-AFD1-D9B034D411A0}"/>
    <cellStyle name="Separador de milhares 4 3 2 4 3" xfId="20378" xr:uid="{9C77199D-F042-4808-9FD7-7179D69A267C}"/>
    <cellStyle name="Separador de milhares 4 3 2 5" xfId="9859" xr:uid="{EDD69EA5-3C08-4C38-807B-9ED3F88950E1}"/>
    <cellStyle name="Separador de milhares 4 3 2 5 2" xfId="26400" xr:uid="{373431A1-38C9-4D2C-AFE6-30DAC755D2B3}"/>
    <cellStyle name="Separador de milhares 4 3 2 6" xfId="18362" xr:uid="{BE5045EF-2165-41B5-9BD4-67DF5B7CD6AB}"/>
    <cellStyle name="Separador de milhares 4 3 3" xfId="1065" xr:uid="{EE80CAA4-13A2-43DD-BA49-52E074AF9D67}"/>
    <cellStyle name="Separador de milhares 4 3 3 2" xfId="5166" xr:uid="{B56CECEF-C0E9-4199-90C6-AACBD7AE3436}"/>
    <cellStyle name="Separador de milhares 4 3 3 2 2" xfId="13443" xr:uid="{3E25DED9-2A6D-42B1-85BD-C5367B015A05}"/>
    <cellStyle name="Separador de milhares 4 3 3 2 2 2" xfId="29923" xr:uid="{36EA8916-7199-4AC6-8A66-E3A03A7AB6A1}"/>
    <cellStyle name="Separador de milhares 4 3 3 2 3" xfId="21886" xr:uid="{252198D0-05BD-4277-B459-9B6601C0145A}"/>
    <cellStyle name="Separador de milhares 4 3 3 3" xfId="7191" xr:uid="{3FE13DC1-4DA7-4FC1-B8F3-D90537E8F84E}"/>
    <cellStyle name="Separador de milhares 4 3 3 3 2" xfId="15468" xr:uid="{A2678D60-D594-4F17-BB00-5FEB1FFD4049}"/>
    <cellStyle name="Separador de milhares 4 3 3 3 2 2" xfId="31923" xr:uid="{DE097208-3BBC-4357-BF17-E5C6CF50F638}"/>
    <cellStyle name="Separador de milhares 4 3 3 3 3" xfId="23886" xr:uid="{4E430A88-80AF-4478-B27F-FB112389E272}"/>
    <cellStyle name="Separador de milhares 4 3 3 4" xfId="3124" xr:uid="{6E68EB58-B2E0-4BAB-946A-1CE67F317B5C}"/>
    <cellStyle name="Separador de milhares 4 3 3 4 2" xfId="11401" xr:uid="{4ACB9E15-D94F-4921-AE00-7FE73629D7BE}"/>
    <cellStyle name="Separador de milhares 4 3 3 4 2 2" xfId="27911" xr:uid="{2ED84856-E7F2-43CD-A7F8-5EF99691869C}"/>
    <cellStyle name="Separador de milhares 4 3 3 4 3" xfId="19874" xr:uid="{F66527E8-5ADF-41C3-88EA-3FA8606EE08D}"/>
    <cellStyle name="Separador de milhares 4 3 3 5" xfId="9352" xr:uid="{9C900CD5-6CAD-414A-8C19-A575EBE0E334}"/>
    <cellStyle name="Separador de milhares 4 3 3 5 2" xfId="25896" xr:uid="{17A2AA19-46CC-45A1-A5C5-A09C27BA37BC}"/>
    <cellStyle name="Separador de milhares 4 3 3 6" xfId="17855" xr:uid="{6277905F-841F-48C2-9B26-0301CDCEA283}"/>
    <cellStyle name="Separador de milhares 4 3 4" xfId="2113" xr:uid="{651F1E50-CBDE-4A69-8092-F35E69002732}"/>
    <cellStyle name="Separador de milhares 4 3 4 2" xfId="6199" xr:uid="{0C167704-9A1D-4760-8113-F20D91EE1171}"/>
    <cellStyle name="Separador de milhares 4 3 4 2 2" xfId="14476" xr:uid="{EEEF09C2-797E-416D-8E45-BA32EF348630}"/>
    <cellStyle name="Separador de milhares 4 3 4 2 2 2" xfId="30931" xr:uid="{EC0EC676-7E86-4DDC-8C0F-6F814F3FE0CA}"/>
    <cellStyle name="Separador de milhares 4 3 4 2 3" xfId="22894" xr:uid="{AE31A5C7-EF57-42A4-99BE-A60F1B266A96}"/>
    <cellStyle name="Separador de milhares 4 3 4 3" xfId="8199" xr:uid="{A269C885-60D6-41EE-A2D5-4E209462B43F}"/>
    <cellStyle name="Separador de milhares 4 3 4 3 2" xfId="16476" xr:uid="{2BE31BCB-1F6F-451D-B3B4-8D0C2F988FAB}"/>
    <cellStyle name="Separador de milhares 4 3 4 3 2 2" xfId="32931" xr:uid="{05E62ED0-65B8-4D4A-ABEA-089241C08210}"/>
    <cellStyle name="Separador de milhares 4 3 4 3 3" xfId="24894" xr:uid="{1634AD98-D66A-4428-ADDD-F3675578EEB1}"/>
    <cellStyle name="Separador de milhares 4 3 4 4" xfId="4166" xr:uid="{B44B9AC9-A1E5-4DED-BD1E-4E247DF3AD2D}"/>
    <cellStyle name="Separador de milhares 4 3 4 4 2" xfId="12443" xr:uid="{92B9194F-8153-459C-A950-070371FE1A66}"/>
    <cellStyle name="Separador de milhares 4 3 4 4 2 2" xfId="28928" xr:uid="{E6ACA563-BE63-40F2-BE99-EBC1603366AC}"/>
    <cellStyle name="Separador de milhares 4 3 4 4 3" xfId="20891" xr:uid="{440EF50E-3F5B-4D9D-8709-575A649D37F9}"/>
    <cellStyle name="Separador de milhares 4 3 4 5" xfId="10394" xr:uid="{D0EBADDA-6D19-4F14-9CD5-952D87924D38}"/>
    <cellStyle name="Separador de milhares 4 3 4 5 2" xfId="26913" xr:uid="{82C7F595-E115-4181-992D-F7753C1C3AFF}"/>
    <cellStyle name="Separador de milhares 4 3 4 6" xfId="18875" xr:uid="{0FAD0F55-DD31-4DDB-BED3-1DB003FFDE49}"/>
    <cellStyle name="Separador de milhares 4 3 5" xfId="4665" xr:uid="{0CA4D52F-F560-412F-A82E-53700A1C1AD0}"/>
    <cellStyle name="Separador de milhares 4 3 5 2" xfId="12942" xr:uid="{847EAC66-36E5-4C36-B8D3-F9DFDBDD52F7}"/>
    <cellStyle name="Separador de milhares 4 3 5 2 2" xfId="29424" xr:uid="{03E5593F-B2BA-4273-9904-2F825942AFF2}"/>
    <cellStyle name="Separador de milhares 4 3 5 3" xfId="21387" xr:uid="{18BF25F6-0358-46AD-9D73-7F789A721ED8}"/>
    <cellStyle name="Separador de milhares 4 3 6" xfId="6693" xr:uid="{D75D74EF-850F-4CDB-9927-C7C9A23E5CDF}"/>
    <cellStyle name="Separador de milhares 4 3 6 2" xfId="14970" xr:uid="{FBFE7F78-D878-4DC3-BB5E-B974B2B85BBB}"/>
    <cellStyle name="Separador de milhares 4 3 6 2 2" xfId="31425" xr:uid="{61E33637-960E-445E-A4A6-55E57D1DFE3C}"/>
    <cellStyle name="Separador de milhares 4 3 6 3" xfId="23388" xr:uid="{B3072F14-B591-42DD-BE16-2A7E48995BDE}"/>
    <cellStyle name="Separador de milhares 4 3 7" xfId="2618" xr:uid="{7608D852-0315-42FA-8EE9-A843C94B3BD2}"/>
    <cellStyle name="Separador de milhares 4 3 7 2" xfId="10895" xr:uid="{377D2A5D-DD34-48C3-B409-0EE7FFD203DC}"/>
    <cellStyle name="Separador de milhares 4 3 7 2 2" xfId="27409" xr:uid="{B744F751-0707-4459-B19D-005E3B85E121}"/>
    <cellStyle name="Separador de milhares 4 3 7 3" xfId="19372" xr:uid="{B9C99847-C843-4745-8BEB-BE2D7C5FB7DD}"/>
    <cellStyle name="Separador de milhares 4 3 8" xfId="8848" xr:uid="{9D716CAC-2C4A-4055-A2DC-3090A0DFA63E}"/>
    <cellStyle name="Separador de milhares 4 3 8 2" xfId="25394" xr:uid="{D1B26967-1EBF-4D06-9589-92F4FB35833C}"/>
    <cellStyle name="Separador de milhares 4 3 9" xfId="17345" xr:uid="{57EC82AB-F22E-404A-BCDB-1A00F807ADDE}"/>
    <cellStyle name="Separador de milhares 4 4" xfId="1606" xr:uid="{486630DF-4E5B-413B-BFDA-E8F1E05AD2DD}"/>
    <cellStyle name="Separador de milhares 4 4 2" xfId="5693" xr:uid="{5EB9E845-F0D2-47D1-9BC6-AF183B866CA2}"/>
    <cellStyle name="Separador de milhares 4 4 2 2" xfId="13970" xr:uid="{2D1C1320-EAFD-4047-B41E-5847F6126697}"/>
    <cellStyle name="Separador de milhares 4 4 2 2 2" xfId="30446" xr:uid="{F4ACBB0C-E9F9-42BC-B3AC-AED93255D531}"/>
    <cellStyle name="Separador de milhares 4 4 2 3" xfId="22409" xr:uid="{2D59D42C-A314-4205-94DC-1285963EB779}"/>
    <cellStyle name="Separador de milhares 4 4 3" xfId="7714" xr:uid="{54DCEA97-AFF5-46DB-81E9-8A848BBF8332}"/>
    <cellStyle name="Separador de milhares 4 4 3 2" xfId="15991" xr:uid="{E8C00A83-C0DB-4FBF-A1E7-23D69F401552}"/>
    <cellStyle name="Separador de milhares 4 4 3 2 2" xfId="32446" xr:uid="{9725E5AC-7DC6-44E3-BCF6-23F3B8F0EA89}"/>
    <cellStyle name="Separador de milhares 4 4 3 3" xfId="24409" xr:uid="{FD8CCBE0-8546-4603-9C5B-685FDD5CEB51}"/>
    <cellStyle name="Separador de milhares 4 4 4" xfId="3659" xr:uid="{A2FDA9BB-C34B-4625-9517-BC004FA9104B}"/>
    <cellStyle name="Separador de milhares 4 4 4 2" xfId="11936" xr:uid="{CC7BC5F5-B217-49C0-888E-B977B5CD39FA}"/>
    <cellStyle name="Separador de milhares 4 4 4 2 2" xfId="28442" xr:uid="{AAA40408-B5D5-4750-A8CB-606D40F00B5E}"/>
    <cellStyle name="Separador de milhares 4 4 4 3" xfId="20405" xr:uid="{E50FC615-26D2-4DDD-A2D2-634E8495C777}"/>
    <cellStyle name="Separador de milhares 4 4 5" xfId="9887" xr:uid="{53859B40-F845-4904-83D8-542E030AAD12}"/>
    <cellStyle name="Separador de milhares 4 4 5 2" xfId="26427" xr:uid="{1F086148-7548-4596-8AC2-12A0C4AF1382}"/>
    <cellStyle name="Separador de milhares 4 4 6" xfId="18389" xr:uid="{B9519164-259D-4FE5-A538-4D4773D58DF5}"/>
    <cellStyle name="Separador de milhares 4 5" xfId="1097" xr:uid="{1A98EB56-7348-48DF-9D05-20C70E29477A}"/>
    <cellStyle name="Separador de milhares 4 5 2" xfId="5193" xr:uid="{D814C184-FB43-4AC8-97C4-BBA7D1D8739F}"/>
    <cellStyle name="Separador de milhares 4 5 2 2" xfId="13470" xr:uid="{BD071BB3-87B4-47D2-8CE6-7930CAC399F2}"/>
    <cellStyle name="Separador de milhares 4 5 2 2 2" xfId="29950" xr:uid="{EF4B215D-DCD9-4B51-98AB-D136F4DF1CAB}"/>
    <cellStyle name="Separador de milhares 4 5 2 3" xfId="21913" xr:uid="{F00F1612-9BEF-450F-B518-A0D439969D80}"/>
    <cellStyle name="Separador de milhares 4 5 3" xfId="7218" xr:uid="{F2608EB5-1C68-4A3E-936A-3E3A17F81BB7}"/>
    <cellStyle name="Separador de milhares 4 5 3 2" xfId="15495" xr:uid="{17E4B213-61A9-41B8-BE8E-87944C493404}"/>
    <cellStyle name="Separador de milhares 4 5 3 2 2" xfId="31950" xr:uid="{AACD875A-267A-42CB-AA3A-ACF76145C82C}"/>
    <cellStyle name="Separador de milhares 4 5 3 3" xfId="23913" xr:uid="{C9505CF5-56F9-4CD4-8D77-0E02AAC2DA28}"/>
    <cellStyle name="Separador de milhares 4 5 4" xfId="3155" xr:uid="{8FB3FB42-EC93-4260-BF61-0684965B3FA0}"/>
    <cellStyle name="Separador de milhares 4 5 4 2" xfId="11432" xr:uid="{FC16675B-9063-4817-A0AB-FCD10DBF281C}"/>
    <cellStyle name="Separador de milhares 4 5 4 2 2" xfId="27942" xr:uid="{F516DDF2-0835-48AD-816A-06F548267CE6}"/>
    <cellStyle name="Separador de milhares 4 5 4 3" xfId="19905" xr:uid="{0CC16B37-3BF4-46AD-820A-A731BC65DB31}"/>
    <cellStyle name="Separador de milhares 4 5 5" xfId="9383" xr:uid="{10E44794-E32F-434C-9125-DD5C9AED7257}"/>
    <cellStyle name="Separador de milhares 4 5 5 2" xfId="25927" xr:uid="{37B60978-18BD-4E54-BF99-667E71FE7044}"/>
    <cellStyle name="Separador de milhares 4 5 6" xfId="17886" xr:uid="{1D3B7902-0B37-4DF4-B65F-0C1716C76996}"/>
    <cellStyle name="Separador de milhares 4 6" xfId="2140" xr:uid="{49361D1E-E939-4867-BD96-10D598B795D5}"/>
    <cellStyle name="Separador de milhares 4 6 2" xfId="6226" xr:uid="{D7AA5959-F232-4650-A5CA-CBFBCB87F9A4}"/>
    <cellStyle name="Separador de milhares 4 6 2 2" xfId="14503" xr:uid="{11296A11-1324-4F3D-B474-070B417DCD2B}"/>
    <cellStyle name="Separador de milhares 4 6 2 2 2" xfId="30958" xr:uid="{0CCB9826-27D8-459B-B280-B208B25EF701}"/>
    <cellStyle name="Separador de milhares 4 6 2 3" xfId="22921" xr:uid="{E99477BE-41AB-440D-BFD6-747C26C2C713}"/>
    <cellStyle name="Separador de milhares 4 6 3" xfId="8226" xr:uid="{8915E3BD-B378-4ED4-AAC9-7468D49BD0A1}"/>
    <cellStyle name="Separador de milhares 4 6 3 2" xfId="16503" xr:uid="{A8971CBF-4DC0-440A-8DDD-A3AEFB4F0CE3}"/>
    <cellStyle name="Separador de milhares 4 6 3 2 2" xfId="32958" xr:uid="{BA62748E-0A25-4397-A9D4-F64BBB702136}"/>
    <cellStyle name="Separador de milhares 4 6 3 3" xfId="24921" xr:uid="{AA499B19-0533-4E34-A933-577C6131F037}"/>
    <cellStyle name="Separador de milhares 4 6 4" xfId="4193" xr:uid="{09171196-0719-4254-BCCB-16CC96A75466}"/>
    <cellStyle name="Separador de milhares 4 6 4 2" xfId="12470" xr:uid="{23DADD43-4AF8-41F7-90BF-DE8B854528C7}"/>
    <cellStyle name="Separador de milhares 4 6 4 2 2" xfId="28955" xr:uid="{11F1A832-8B62-43E4-8E09-A29A760E4E20}"/>
    <cellStyle name="Separador de milhares 4 6 4 3" xfId="20918" xr:uid="{AA652A4A-A25E-4422-8AB7-2D194B963FC8}"/>
    <cellStyle name="Separador de milhares 4 6 5" xfId="10421" xr:uid="{F64BA9C6-4D7D-4C9D-975F-360406920763}"/>
    <cellStyle name="Separador de milhares 4 6 5 2" xfId="26940" xr:uid="{7356B713-4698-4A9D-96A2-C3C7688AA9F0}"/>
    <cellStyle name="Separador de milhares 4 6 6" xfId="18902" xr:uid="{D9802424-2D7F-434E-B0F7-926C2320F4D9}"/>
    <cellStyle name="Separador de milhares 4 7" xfId="4693" xr:uid="{3D4748C9-C964-4654-9DCC-BF9D2C7CD86B}"/>
    <cellStyle name="Separador de milhares 4 7 2" xfId="12970" xr:uid="{7F57BC56-80E1-4DFA-B918-E1052E016B91}"/>
    <cellStyle name="Separador de milhares 4 7 2 2" xfId="29451" xr:uid="{251541CA-AD5B-4FC1-B67F-177BAC40FCAE}"/>
    <cellStyle name="Separador de milhares 4 7 3" xfId="21414" xr:uid="{0B55EB70-8499-4B49-9C1E-2715DB744D75}"/>
    <cellStyle name="Separador de milhares 4 8" xfId="6720" xr:uid="{D62D4708-763A-4E8B-991D-FC8B5D4BC482}"/>
    <cellStyle name="Separador de milhares 4 8 2" xfId="14997" xr:uid="{B3540070-44AA-454C-AB7E-A7851DBC0158}"/>
    <cellStyle name="Separador de milhares 4 8 2 2" xfId="31452" xr:uid="{6C72B92E-6774-4B08-8562-6BFD1E2AE4B8}"/>
    <cellStyle name="Separador de milhares 4 8 3" xfId="23415" xr:uid="{0CABEC94-164F-4BB7-B157-54D151C01D9A}"/>
    <cellStyle name="Separador de milhares 4 9" xfId="2646" xr:uid="{E8173B73-B23F-4855-A8DE-B224C903DFFC}"/>
    <cellStyle name="Separador de milhares 4 9 2" xfId="10923" xr:uid="{9140EAA2-56D0-4208-89A2-06CB5098BCBE}"/>
    <cellStyle name="Separador de milhares 4 9 2 2" xfId="27436" xr:uid="{21702E51-4A69-4A0F-92DC-85AD4E4FE6E8}"/>
    <cellStyle name="Separador de milhares 4 9 3" xfId="19399" xr:uid="{6A690216-4817-4541-AEBA-78E3440DBC1E}"/>
    <cellStyle name="TableStyleLight1" xfId="544" xr:uid="{007CCB50-EF76-4C7D-A920-59DD65792C60}"/>
    <cellStyle name="TableStyleLight1 2" xfId="3" xr:uid="{1D14993D-46D2-4D1D-AD0C-44980EA25D62}"/>
    <cellStyle name="TableStyleLight1 3" xfId="1605" xr:uid="{A9471535-7C09-49CE-860F-773E16100299}"/>
    <cellStyle name="Texto de Aviso 2" xfId="574" xr:uid="{39C86297-D5A3-48EA-992E-D3D80C111311}"/>
    <cellStyle name="Texto de Aviso 3" xfId="36" xr:uid="{099B76B9-2F68-4223-B6C3-3891EEAC656B}"/>
    <cellStyle name="Texto Explicativo 2" xfId="405" xr:uid="{798E4D47-521A-4605-BB8E-832D4830D9F0}"/>
    <cellStyle name="Texto Explicativo 3" xfId="575" xr:uid="{ED997E7E-FC3C-4269-8BBC-3358B7E73354}"/>
    <cellStyle name="Título 1 2" xfId="576" xr:uid="{B33EFEAF-5FC9-41CA-B191-57B462BF4D92}"/>
    <cellStyle name="Título 1 3" xfId="577" xr:uid="{C8C3C9CF-D107-49BC-B654-C46144783712}"/>
    <cellStyle name="Título 2 2" xfId="578" xr:uid="{14AED664-4323-4E82-91CA-12AA2A859B16}"/>
    <cellStyle name="Título 2 3" xfId="579" xr:uid="{DC0C75FE-D60E-43A3-821D-FB2C17B51D93}"/>
    <cellStyle name="Título 3 2" xfId="568" xr:uid="{FC726D34-C375-44A6-B34D-434D7A30E615}"/>
    <cellStyle name="Título 3 3" xfId="572" xr:uid="{62701D26-B07D-4020-A5CE-7A82EFF98C9B}"/>
    <cellStyle name="Título 4 2" xfId="60" xr:uid="{FD046C24-AA83-4057-8446-69EDA7F59DFF}"/>
    <cellStyle name="Título 4 3" xfId="580" xr:uid="{DA81FF80-2913-4AE0-B83D-6101F6E428C6}"/>
    <cellStyle name="Título 5" xfId="64" xr:uid="{5A022F25-0104-407B-9CAB-54D1ACD74E75}"/>
    <cellStyle name="Título 6" xfId="48" xr:uid="{3A6868E0-8120-4533-8620-2DBEAA0F4C20}"/>
    <cellStyle name="Título 7" xfId="51" xr:uid="{A0901B12-CC49-4B28-900A-4B97C2B32A0F}"/>
    <cellStyle name="Total 2" xfId="581" xr:uid="{1F230A3E-11C1-43F7-9E11-3B84C1CDAB92}"/>
    <cellStyle name="Total 3" xfId="582" xr:uid="{8F923147-EFF2-4746-8A9C-77E535B3E7C1}"/>
    <cellStyle name="Total 3 2" xfId="1607" xr:uid="{59EBF65E-6A8D-4A25-9121-D52450817403}"/>
    <cellStyle name="Total 3 2 2" xfId="5694" xr:uid="{51A53E13-3673-45A9-BFA9-6EE1D8F5C704}"/>
    <cellStyle name="Total 3 2 2 2" xfId="8327" xr:uid="{509959A2-A73A-47E2-9B91-A4CB5A5D1925}"/>
    <cellStyle name="Total 3 2 2 2 2" xfId="16604" xr:uid="{4C6B9060-B747-4B0F-AA28-BDDD3851A39C}"/>
    <cellStyle name="Total 3 2 2 2 3" xfId="16814" xr:uid="{B5A8F732-5B85-4E99-909F-5FC63C10EBE7}"/>
    <cellStyle name="Total 3 2 2 3" xfId="8308" xr:uid="{817D9963-3E7A-43A9-AD78-EF987F9D3910}"/>
    <cellStyle name="Total 3 2 2 3 2" xfId="16585" xr:uid="{46EA8AB1-6BCA-4FF6-BF68-F7CE67BF90EC}"/>
    <cellStyle name="Total 3 2 2 3 3" xfId="16797" xr:uid="{3BBE03DB-066D-41F4-BF69-09BC22347E5B}"/>
    <cellStyle name="Total 3 2 2 4" xfId="8387" xr:uid="{CD99A06B-A153-4E7D-A87C-57906656400D}"/>
    <cellStyle name="Total 3 2 2 4 2" xfId="16664" xr:uid="{B7C2758C-0F2A-4D9B-9DB2-2DFED48FA68B}"/>
    <cellStyle name="Total 3 2 2 4 3" xfId="16874" xr:uid="{E03DCDEC-E3EB-42F8-BECD-8E36F0D15CFF}"/>
    <cellStyle name="Total 3 2 2 5" xfId="8260" xr:uid="{B730ACCB-018C-4165-BF26-15E7F92E470C}"/>
    <cellStyle name="Total 3 2 2 5 2" xfId="16537" xr:uid="{713136D8-B527-4D5A-9C42-0CCB042FEB2C}"/>
    <cellStyle name="Total 3 2 2 5 3" xfId="16751" xr:uid="{8837B84B-DF7E-4145-BB83-356735AA4BDB}"/>
    <cellStyle name="Total 3 2 2 6" xfId="8264" xr:uid="{B4262F14-61BA-4C41-8041-7DF5650ABDD8}"/>
    <cellStyle name="Total 3 2 2 6 2" xfId="16541" xr:uid="{46A4B034-23B4-4F74-9DE9-EF9A1859BDD1}"/>
    <cellStyle name="Total 3 2 2 6 3" xfId="16755" xr:uid="{668860B3-F2D3-4F90-8BC5-7089E046BD13}"/>
    <cellStyle name="Total 3 2 2 7" xfId="13971" xr:uid="{3A1CE44D-F318-44BD-8CCC-BD7BDE79BAAC}"/>
    <cellStyle name="Total 3 2 2 8" xfId="16717" xr:uid="{60B03CF1-078F-4650-8404-85828D30D9AD}"/>
    <cellStyle name="Total 3 2 3" xfId="3660" xr:uid="{ACF7C55D-4692-4055-9C3B-27D4370FB25B}"/>
    <cellStyle name="Total 3 2 3 2" xfId="11937" xr:uid="{18FEC8E6-B070-4937-B171-223721239806}"/>
    <cellStyle name="Total 3 2 3 3" xfId="16687" xr:uid="{A70895CE-1E5F-454F-BD54-0440721D534B}"/>
    <cellStyle name="Total 3 2 4" xfId="9888" xr:uid="{7483544D-453A-4716-B239-4EFF4FE5DCCD}"/>
    <cellStyle name="Total 3 3" xfId="1645" xr:uid="{CCC1C797-53B3-4DB8-839C-0543A6B0EB95}"/>
    <cellStyle name="Total 3 3 2" xfId="5732" xr:uid="{CF99FCED-5A5D-4A1B-92ED-A57496745478}"/>
    <cellStyle name="Total 3 3 2 2" xfId="8340" xr:uid="{83EF568C-7515-44A2-A713-374DA3A48E43}"/>
    <cellStyle name="Total 3 3 2 2 2" xfId="16617" xr:uid="{B916B1D9-D556-425A-8B88-3EE0F1CA8638}"/>
    <cellStyle name="Total 3 3 2 2 3" xfId="16827" xr:uid="{CD540093-37A1-44B5-9CEB-1EFD223E516F}"/>
    <cellStyle name="Total 3 3 2 3" xfId="8384" xr:uid="{2F949F92-ED6B-4B6D-9E57-8729EDFABC8C}"/>
    <cellStyle name="Total 3 3 2 3 2" xfId="16661" xr:uid="{37C74943-3C6A-4FBA-A850-B40E6EC275A5}"/>
    <cellStyle name="Total 3 3 2 3 3" xfId="16871" xr:uid="{3460C6EA-9D97-42D8-9A23-9665295DD877}"/>
    <cellStyle name="Total 3 3 2 4" xfId="8247" xr:uid="{A73AB906-F112-4873-A9DC-54185260797A}"/>
    <cellStyle name="Total 3 3 2 4 2" xfId="16524" xr:uid="{8749FADB-8C90-49A9-9257-05E7FF38B1F7}"/>
    <cellStyle name="Total 3 3 2 4 3" xfId="16739" xr:uid="{C4926474-C1E9-4F1A-8A4E-6A5C2EF1AD2E}"/>
    <cellStyle name="Total 3 3 2 5" xfId="8255" xr:uid="{58B404E2-85BE-4109-97BE-83BB5C24BE7A}"/>
    <cellStyle name="Total 3 3 2 5 2" xfId="16532" xr:uid="{7210FFB9-59A2-48CB-803C-9610724E4299}"/>
    <cellStyle name="Total 3 3 2 5 3" xfId="16746" xr:uid="{C7A20433-FBF6-446F-AEAD-D1176189DC04}"/>
    <cellStyle name="Total 3 3 2 6" xfId="8325" xr:uid="{58091897-A7C5-41B5-BA65-244262A44687}"/>
    <cellStyle name="Total 3 3 2 6 2" xfId="16602" xr:uid="{628ED532-69B7-49C9-B431-453F3F1268F4}"/>
    <cellStyle name="Total 3 3 2 6 3" xfId="16812" xr:uid="{11F55313-DFBE-4E02-A77F-902F94665066}"/>
    <cellStyle name="Total 3 3 2 7" xfId="14009" xr:uid="{9C5EDB57-094A-4C7F-BF0A-D997148E0171}"/>
    <cellStyle name="Total 3 3 2 8" xfId="16729" xr:uid="{053A1ABF-5A7B-4C6B-B2CA-61F8C676C319}"/>
    <cellStyle name="Total 3 3 3" xfId="3698" xr:uid="{DFE59F46-7760-4ED3-A728-AEFFB9ED781D}"/>
    <cellStyle name="Total 3 3 3 2" xfId="11975" xr:uid="{46A7BC75-A3D9-495F-850D-9608D531C515}"/>
    <cellStyle name="Total 3 3 3 3" xfId="16699" xr:uid="{22C4A80F-9658-4A69-B9A6-60C5477C87AB}"/>
    <cellStyle name="Total 3 3 4" xfId="9926" xr:uid="{D21BBCBB-2967-4E28-80AE-54C0937F6C88}"/>
    <cellStyle name="Total 3 4" xfId="1631" xr:uid="{3BBBEA54-35F8-4A95-B93C-5913E343F74C}"/>
    <cellStyle name="Total 3 4 2" xfId="5718" xr:uid="{636961E0-A557-4838-8282-9D4ABFEFDAF4}"/>
    <cellStyle name="Total 3 4 2 2" xfId="8329" xr:uid="{FFAE3B54-64D3-462F-81AC-ABABA35D1806}"/>
    <cellStyle name="Total 3 4 2 2 2" xfId="16606" xr:uid="{9E4C481F-3A3C-46A7-AB86-07AB862F89EF}"/>
    <cellStyle name="Total 3 4 2 2 3" xfId="16816" xr:uid="{DBA91268-00E2-48D1-BD3F-68A9A9BF30EC}"/>
    <cellStyle name="Total 3 4 2 3" xfId="8257" xr:uid="{55C97004-246C-4BAB-9002-C2690B912D57}"/>
    <cellStyle name="Total 3 4 2 3 2" xfId="16534" xr:uid="{183CCBE5-BDE2-431D-8936-54DFF32B0621}"/>
    <cellStyle name="Total 3 4 2 3 3" xfId="16748" xr:uid="{17BFC134-B96F-4CF2-96CC-4B985EFC61F9}"/>
    <cellStyle name="Total 3 4 2 4" xfId="8396" xr:uid="{C93D0EE6-B52F-49CC-9217-2D08FB3CE3BB}"/>
    <cellStyle name="Total 3 4 2 4 2" xfId="16673" xr:uid="{E022F1ED-2599-48CC-BD22-150E2D9F9710}"/>
    <cellStyle name="Total 3 4 2 4 3" xfId="16883" xr:uid="{EECB9687-07BB-40ED-8F49-E0CBE0A91F80}"/>
    <cellStyle name="Total 3 4 2 5" xfId="8349" xr:uid="{F012BFBD-0232-433B-9385-A64EE4F2BCA6}"/>
    <cellStyle name="Total 3 4 2 5 2" xfId="16626" xr:uid="{A64315AC-F337-4527-B1B0-D25CFEAD9BBE}"/>
    <cellStyle name="Total 3 4 2 5 3" xfId="16836" xr:uid="{CFF5F8D9-0679-42AB-9CA6-27A6C2F554B4}"/>
    <cellStyle name="Total 3 4 2 6" xfId="8258" xr:uid="{37B56678-8C0E-464F-8F38-0B53707ED13B}"/>
    <cellStyle name="Total 3 4 2 6 2" xfId="16535" xr:uid="{3D97A66F-C792-43D1-A700-E3DDFD8BAA7C}"/>
    <cellStyle name="Total 3 4 2 6 3" xfId="16749" xr:uid="{05839B29-3878-404E-B0A5-4364F9E1A983}"/>
    <cellStyle name="Total 3 4 2 7" xfId="13995" xr:uid="{B77AACCB-0786-4DC5-AC16-70DE633908F7}"/>
    <cellStyle name="Total 3 4 2 8" xfId="16718" xr:uid="{06C073EA-FB64-4BAA-95AA-1ABB1950C26B}"/>
    <cellStyle name="Total 3 4 3" xfId="3684" xr:uid="{F86BDE4A-7F32-497E-A27C-6CBEC37D1D06}"/>
    <cellStyle name="Total 3 4 3 2" xfId="11961" xr:uid="{F64C9801-E064-4C83-93C6-1898A97D35A8}"/>
    <cellStyle name="Total 3 4 3 3" xfId="16688" xr:uid="{0A1B647C-93E4-48B7-9668-602235C579BE}"/>
    <cellStyle name="Total 3 4 4" xfId="9912" xr:uid="{29BE7012-E258-4BF5-9391-DF348D57795D}"/>
    <cellStyle name="Total 3 5" xfId="1654" xr:uid="{833DF3FC-1700-4613-AAA6-739A25D3EE53}"/>
    <cellStyle name="Total 3 5 2" xfId="5741" xr:uid="{63B005D5-8989-4E9B-A26F-681DD931F084}"/>
    <cellStyle name="Total 3 5 2 2" xfId="8348" xr:uid="{23226392-E2D5-4FCE-BC37-D000CA04F88A}"/>
    <cellStyle name="Total 3 5 2 2 2" xfId="16625" xr:uid="{906D00BC-DFF4-48B2-A6E3-E51E2F0CB68E}"/>
    <cellStyle name="Total 3 5 2 2 3" xfId="16835" xr:uid="{02AA23D6-1384-4ACA-B898-7D428C76B946}"/>
    <cellStyle name="Total 3 5 2 3" xfId="8307" xr:uid="{85A999BE-7C8C-475A-847C-57C6182790FF}"/>
    <cellStyle name="Total 3 5 2 3 2" xfId="16584" xr:uid="{D0077EBF-421B-4212-B736-997584599A22}"/>
    <cellStyle name="Total 3 5 2 3 3" xfId="16796" xr:uid="{2C2CEBDF-8FE6-4514-B342-6D4AC4D7F148}"/>
    <cellStyle name="Total 3 5 2 4" xfId="8311" xr:uid="{EF4F9777-7A7F-44FC-9A47-615826F96307}"/>
    <cellStyle name="Total 3 5 2 4 2" xfId="16588" xr:uid="{98D5E879-DF07-4892-8D6E-0495B456FB36}"/>
    <cellStyle name="Total 3 5 2 4 3" xfId="16800" xr:uid="{25A5C758-769B-461D-A5FA-9BB808E69F26}"/>
    <cellStyle name="Total 3 5 2 5" xfId="8368" xr:uid="{3022EFA8-3CF3-4889-98C0-A359A6352312}"/>
    <cellStyle name="Total 3 5 2 5 2" xfId="16645" xr:uid="{ACDACB41-B2C7-461C-8215-9260CA29E5F1}"/>
    <cellStyle name="Total 3 5 2 5 3" xfId="16855" xr:uid="{8B390AEA-DC89-4271-86D6-AC34E8F94D5E}"/>
    <cellStyle name="Total 3 5 2 6" xfId="8351" xr:uid="{22C7B944-BF43-4CE6-9DB3-88D4C04FD40A}"/>
    <cellStyle name="Total 3 5 2 6 2" xfId="16628" xr:uid="{ACF6CAE8-C6E9-4554-BE7B-E9E139E259BA}"/>
    <cellStyle name="Total 3 5 2 6 3" xfId="16838" xr:uid="{55D4524D-761C-4E01-B802-AF324F254CC8}"/>
    <cellStyle name="Total 3 5 2 7" xfId="14018" xr:uid="{EE131763-8B12-4CA8-BE67-8EB2BBCD8430}"/>
    <cellStyle name="Total 3 5 2 8" xfId="16737" xr:uid="{4E33E4B3-8A8C-4DDD-AC06-8A0AF422D48B}"/>
    <cellStyle name="Total 3 5 3" xfId="3707" xr:uid="{DC540E80-025D-4272-8CF3-D1D28A0894A3}"/>
    <cellStyle name="Total 3 5 3 2" xfId="11984" xr:uid="{A6DDF619-6705-480F-9B3C-B939C16D1E82}"/>
    <cellStyle name="Total 3 5 3 3" xfId="16707" xr:uid="{3945E25D-BBE8-4C4A-99B6-A2E0D4D8B57F}"/>
    <cellStyle name="Total 3 5 4" xfId="9935" xr:uid="{E1D129C0-5A0F-4053-A0E4-063EC0D5AA7C}"/>
    <cellStyle name="Total 3 6" xfId="1639" xr:uid="{597FCE5C-61A6-4D20-90EC-3ABE4DD4C06B}"/>
    <cellStyle name="Total 3 6 2" xfId="5726" xr:uid="{D87652FE-9103-41C6-9D85-9F675521570D}"/>
    <cellStyle name="Total 3 6 2 2" xfId="8335" xr:uid="{2BF63B52-1BD7-4B91-8A36-32C8C49B2D9D}"/>
    <cellStyle name="Total 3 6 2 2 2" xfId="16612" xr:uid="{91227396-8D2B-4853-B6D4-102E37F45A9C}"/>
    <cellStyle name="Total 3 6 2 2 3" xfId="16822" xr:uid="{7B787D68-8F86-4C28-9DDA-C6F147181181}"/>
    <cellStyle name="Total 3 6 2 3" xfId="8391" xr:uid="{28139796-DCCF-4868-ACC3-709B62178751}"/>
    <cellStyle name="Total 3 6 2 3 2" xfId="16668" xr:uid="{B07E5B5F-44D9-488C-9730-3FB4DC6EA46B}"/>
    <cellStyle name="Total 3 6 2 3 3" xfId="16878" xr:uid="{DF88A5CD-106D-468F-99DE-47D7CBF294DD}"/>
    <cellStyle name="Total 3 6 2 4" xfId="8281" xr:uid="{090E88DA-69E7-47D6-859C-3FFEC69C30B4}"/>
    <cellStyle name="Total 3 6 2 4 2" xfId="16558" xr:uid="{D91B1038-7D37-4630-9010-DE5DE0878B12}"/>
    <cellStyle name="Total 3 6 2 4 3" xfId="16771" xr:uid="{DDDC2C8E-FE0B-4FDB-815F-1349817ACFAE}"/>
    <cellStyle name="Total 3 6 2 5" xfId="8360" xr:uid="{719C36B8-7BFC-4276-947B-0E7259921CEF}"/>
    <cellStyle name="Total 3 6 2 5 2" xfId="16637" xr:uid="{2A4537EC-DF05-4CDD-8676-B428A4E7C082}"/>
    <cellStyle name="Total 3 6 2 5 3" xfId="16847" xr:uid="{BB186D4E-7DF1-4ED2-8D58-B3931F64C696}"/>
    <cellStyle name="Total 3 6 2 6" xfId="8319" xr:uid="{23248B81-1A93-4EB6-AC06-A1E391823C1C}"/>
    <cellStyle name="Total 3 6 2 6 2" xfId="16596" xr:uid="{B0DBBA35-68DD-4914-9410-02A747A5133A}"/>
    <cellStyle name="Total 3 6 2 6 3" xfId="16807" xr:uid="{94289992-6332-4711-9775-540DF4AD6566}"/>
    <cellStyle name="Total 3 6 2 7" xfId="14003" xr:uid="{1FC43540-C496-4403-A3EF-BFF8A30A1F9F}"/>
    <cellStyle name="Total 3 6 2 8" xfId="16724" xr:uid="{AF023D09-2657-47CC-BD5D-9CBB74C0391D}"/>
    <cellStyle name="Total 3 6 3" xfId="3692" xr:uid="{4D74A0B0-7D66-4816-8809-65E041E5F42F}"/>
    <cellStyle name="Total 3 6 3 2" xfId="11969" xr:uid="{24CFD9D0-3721-4A0B-835D-7180D55DA37D}"/>
    <cellStyle name="Total 3 6 3 3" xfId="16694" xr:uid="{08A7F677-2936-46BC-A2D9-7F6C5973D8E2}"/>
    <cellStyle name="Total 3 6 4" xfId="9920" xr:uid="{F98F8CBD-61BE-4AA1-AD63-0839F07260A9}"/>
    <cellStyle name="Total 3 7" xfId="4694" xr:uid="{EE57F06F-2B8C-492F-81C0-051CE429F18C}"/>
    <cellStyle name="Total 3 7 2" xfId="8304" xr:uid="{D016F833-B7FE-4D1E-897F-00BDD4579C81}"/>
    <cellStyle name="Total 3 7 2 2" xfId="16581" xr:uid="{696AB8CE-5CF6-4CBA-8287-1DEF3DC84D1F}"/>
    <cellStyle name="Total 3 7 2 3" xfId="16793" xr:uid="{A3D4FB78-B2FB-4562-81CA-A186BF5D7DCE}"/>
    <cellStyle name="Total 3 7 3" xfId="8312" xr:uid="{C2BEB9F3-F8E6-4EB5-B3FF-4585BB7FAC3F}"/>
    <cellStyle name="Total 3 7 3 2" xfId="16589" xr:uid="{7F0F75EC-904C-4D78-8AE7-D2DCA5D38F2B}"/>
    <cellStyle name="Total 3 7 3 3" xfId="16801" xr:uid="{173E9E37-6E51-49D7-A300-5BD4D0A368D5}"/>
    <cellStyle name="Total 3 7 4" xfId="8310" xr:uid="{A0280984-01D9-47AF-85EC-AE37163F5F3A}"/>
    <cellStyle name="Total 3 7 4 2" xfId="16587" xr:uid="{EA15FB0B-ADF4-4E1C-8F5A-B37B6E6A5ECD}"/>
    <cellStyle name="Total 3 7 4 3" xfId="16799" xr:uid="{F2C65E1F-BF08-4915-A412-758125A7E66F}"/>
    <cellStyle name="Total 3 7 5" xfId="8318" xr:uid="{18DFEE79-60FE-4F5F-9041-9B8183B80286}"/>
    <cellStyle name="Total 3 7 5 2" xfId="16595" xr:uid="{642FB551-1626-49A5-9A26-34A581DD85DB}"/>
    <cellStyle name="Total 3 7 5 3" xfId="16806" xr:uid="{E2C4B066-4B6A-4C1D-9FC5-766A6296BFC6}"/>
    <cellStyle name="Total 3 7 6" xfId="8262" xr:uid="{167C7481-8137-412F-AAEF-4CEB01A909F2}"/>
    <cellStyle name="Total 3 7 6 2" xfId="16539" xr:uid="{375D6F56-2A57-4021-8741-029B0E95C2CE}"/>
    <cellStyle name="Total 3 7 6 3" xfId="16753" xr:uid="{15D28264-8AEC-489C-B455-40B6D09DAB0F}"/>
    <cellStyle name="Total 3 7 7" xfId="12971" xr:uid="{567E1367-57EB-41A8-83F9-1A67A588FAF3}"/>
    <cellStyle name="Total 3 7 8" xfId="16712" xr:uid="{ED1583F2-26F4-40D9-872C-25E4A2DCF568}"/>
    <cellStyle name="Total 3 8" xfId="2649" xr:uid="{EEEF323B-0A48-4555-A68D-FCF917AF13A1}"/>
    <cellStyle name="Total 3 8 2" xfId="10926" xr:uid="{0BD89509-BFEE-458B-B65F-55D30E918467}"/>
    <cellStyle name="Total 3 8 3" xfId="16681" xr:uid="{46FDC053-C31A-48B1-8986-3BCF8FD0868A}"/>
    <cellStyle name="Total 3 9" xfId="8878" xr:uid="{EE344ED7-0F9B-4165-A4F4-3F5C1EA530CA}"/>
    <cellStyle name="Vírgula" xfId="1" builtinId="3"/>
    <cellStyle name="Vírgula 10" xfId="583" xr:uid="{3A7FD862-130C-4248-B119-B1E601948CCD}"/>
    <cellStyle name="Vírgula 10 2" xfId="1608" xr:uid="{3E893685-88E1-48BE-A824-1111EEEC7422}"/>
    <cellStyle name="Vírgula 10 2 2" xfId="5695" xr:uid="{8EF64988-D621-42A7-B561-8DBFE8440780}"/>
    <cellStyle name="Vírgula 10 2 2 2" xfId="13972" xr:uid="{8AE689C7-6E90-4F20-A5A0-64E03FA18B26}"/>
    <cellStyle name="Vírgula 10 2 2 2 2" xfId="30447" xr:uid="{ACF082BC-0DB6-46A9-AA65-563D1F514903}"/>
    <cellStyle name="Vírgula 10 2 2 3" xfId="22410" xr:uid="{F7C3AE26-BFFA-4EAF-B308-C3D86255B01C}"/>
    <cellStyle name="Vírgula 10 2 3" xfId="7715" xr:uid="{AD2E4C20-979E-4348-AA1B-299B20A092BB}"/>
    <cellStyle name="Vírgula 10 2 3 2" xfId="15992" xr:uid="{04DF90F0-214B-406D-B88C-1B1D960410D5}"/>
    <cellStyle name="Vírgula 10 2 3 2 2" xfId="32447" xr:uid="{F3337CBA-B5DF-4934-8B86-E1742C092E74}"/>
    <cellStyle name="Vírgula 10 2 3 3" xfId="24410" xr:uid="{BBD431D5-708B-4027-A7E5-B2866A1CA9FE}"/>
    <cellStyle name="Vírgula 10 2 4" xfId="3661" xr:uid="{3E30978A-0E00-4269-8C0C-D3261F04DD6B}"/>
    <cellStyle name="Vírgula 10 2 4 2" xfId="11938" xr:uid="{A1FD5FC8-3B22-41D4-AD8F-AC4109FEBC03}"/>
    <cellStyle name="Vírgula 10 2 4 2 2" xfId="28443" xr:uid="{4243B74A-D4A5-435A-A627-4CB8811DD8B6}"/>
    <cellStyle name="Vírgula 10 2 4 3" xfId="20406" xr:uid="{99E759B9-06AC-440E-86DB-BE0484D6FFB6}"/>
    <cellStyle name="Vírgula 10 2 5" xfId="9889" xr:uid="{A2D97CB7-35B4-4FFE-B391-FA8A6DF5DE82}"/>
    <cellStyle name="Vírgula 10 2 5 2" xfId="26428" xr:uid="{D3628629-0846-4AF8-9009-1DE3A69C8DF1}"/>
    <cellStyle name="Vírgula 10 2 6" xfId="18390" xr:uid="{DF7529CB-CE61-4C1F-B525-B0080AA12A54}"/>
    <cellStyle name="Vírgula 10 3" xfId="1098" xr:uid="{F5C01E8B-DBED-4CFC-9292-732B14ECA17E}"/>
    <cellStyle name="Vírgula 10 3 2" xfId="5194" xr:uid="{72E6B5B4-6DE6-41A7-9E9B-C726E9A6EA40}"/>
    <cellStyle name="Vírgula 10 3 2 2" xfId="13471" xr:uid="{2D6F9BCB-14B5-4A26-97CE-051CE3BD61F8}"/>
    <cellStyle name="Vírgula 10 3 2 2 2" xfId="29951" xr:uid="{81E82E68-43C9-471A-A6E5-6F788A8702EC}"/>
    <cellStyle name="Vírgula 10 3 2 3" xfId="21914" xr:uid="{A7C2F1BB-CDBC-4CA6-9796-13EDDB88CBB2}"/>
    <cellStyle name="Vírgula 10 3 3" xfId="7219" xr:uid="{16F30204-5329-43E5-80C5-3F5F37410D9E}"/>
    <cellStyle name="Vírgula 10 3 3 2" xfId="15496" xr:uid="{58D4D788-5E55-46A0-85DD-9EA39D8B1BC1}"/>
    <cellStyle name="Vírgula 10 3 3 2 2" xfId="31951" xr:uid="{12699DBD-5107-4D2C-82C5-4404C09E01F0}"/>
    <cellStyle name="Vírgula 10 3 3 3" xfId="23914" xr:uid="{C989B599-2626-4685-88DA-460F61E97EF5}"/>
    <cellStyle name="Vírgula 10 3 4" xfId="3156" xr:uid="{F659934F-2DAA-4F70-934F-EB85052C6AF8}"/>
    <cellStyle name="Vírgula 10 3 4 2" xfId="11433" xr:uid="{81115F91-0CEA-4B1B-A1E9-903B27304876}"/>
    <cellStyle name="Vírgula 10 3 4 2 2" xfId="27943" xr:uid="{1F168C05-8FB2-4030-83C1-F3ADFE75AAF0}"/>
    <cellStyle name="Vírgula 10 3 4 3" xfId="19906" xr:uid="{7F9213AB-5DE9-42C5-879F-B8C8F094221B}"/>
    <cellStyle name="Vírgula 10 3 5" xfId="9384" xr:uid="{FF0B3AE3-100F-4DF2-99C1-27C4A6DF3B73}"/>
    <cellStyle name="Vírgula 10 3 5 2" xfId="25928" xr:uid="{11C8EBDD-6461-4AC0-8190-4D5C0E0FF913}"/>
    <cellStyle name="Vírgula 10 3 6" xfId="17887" xr:uid="{DA7F80FA-BC3D-4BBD-B7E6-332F051B6689}"/>
    <cellStyle name="Vírgula 10 4" xfId="2141" xr:uid="{E1012CED-821B-40AB-AA27-FB3F9538C2B3}"/>
    <cellStyle name="Vírgula 10 4 2" xfId="6227" xr:uid="{49D7052E-3AE8-40CC-9581-127EBBCD0F49}"/>
    <cellStyle name="Vírgula 10 4 2 2" xfId="14504" xr:uid="{FAA634C5-5DFC-4DDD-B33F-324FCFE610EB}"/>
    <cellStyle name="Vírgula 10 4 2 2 2" xfId="30959" xr:uid="{074548A8-0E3F-45A5-9C6F-233C317DF04C}"/>
    <cellStyle name="Vírgula 10 4 2 3" xfId="22922" xr:uid="{783F90C0-1046-4DD4-A16B-1ED5584A88C7}"/>
    <cellStyle name="Vírgula 10 4 3" xfId="8227" xr:uid="{4D3D7352-7940-4087-BCAE-7DC9B7DABC97}"/>
    <cellStyle name="Vírgula 10 4 3 2" xfId="16504" xr:uid="{FDAB4531-9F59-4F8C-A116-E790F41D4DB2}"/>
    <cellStyle name="Vírgula 10 4 3 2 2" xfId="32959" xr:uid="{E9086AAB-1FBE-4828-BE38-8920A37E533A}"/>
    <cellStyle name="Vírgula 10 4 3 3" xfId="24922" xr:uid="{F9A00C2D-6033-40BD-9F93-60110ED4070B}"/>
    <cellStyle name="Vírgula 10 4 4" xfId="4194" xr:uid="{89BD57C9-67A9-4C90-A92E-0B248DCAA5E6}"/>
    <cellStyle name="Vírgula 10 4 4 2" xfId="12471" xr:uid="{C75025AF-0F7E-4B79-B475-AE83D69D807D}"/>
    <cellStyle name="Vírgula 10 4 4 2 2" xfId="28956" xr:uid="{982E5261-3F04-4593-8469-228B82BDD3F5}"/>
    <cellStyle name="Vírgula 10 4 4 3" xfId="20919" xr:uid="{7FB9F96E-5107-4DE6-93E8-F4BEA824E28B}"/>
    <cellStyle name="Vírgula 10 4 5" xfId="10422" xr:uid="{7C9DCABA-1C24-4581-9855-BB05688BE4C7}"/>
    <cellStyle name="Vírgula 10 4 5 2" xfId="26941" xr:uid="{6B14C1A1-FE55-4339-81E5-B64D3BDB9685}"/>
    <cellStyle name="Vírgula 10 4 6" xfId="18903" xr:uid="{126FB345-E381-4AC7-AB52-89880AADCF1A}"/>
    <cellStyle name="Vírgula 10 5" xfId="4695" xr:uid="{56326B84-3581-44A5-8AEA-D3F703647173}"/>
    <cellStyle name="Vírgula 10 5 2" xfId="12972" xr:uid="{646139DD-314A-4784-9BCF-44259F2377DB}"/>
    <cellStyle name="Vírgula 10 5 2 2" xfId="29452" xr:uid="{14D25A5E-54B8-4BF0-87C9-7E0F9C8FB61E}"/>
    <cellStyle name="Vírgula 10 5 3" xfId="21415" xr:uid="{D5717D15-91F0-430A-8625-B68FC423997C}"/>
    <cellStyle name="Vírgula 10 6" xfId="6721" xr:uid="{0161479B-1BE2-4032-8E68-09321596F09E}"/>
    <cellStyle name="Vírgula 10 6 2" xfId="14998" xr:uid="{EE8D2ADE-BD9E-41FE-9C32-4AE397105CCD}"/>
    <cellStyle name="Vírgula 10 6 2 2" xfId="31453" xr:uid="{FE298E35-F6AC-46AE-B27B-D4887B8D9A80}"/>
    <cellStyle name="Vírgula 10 6 3" xfId="23416" xr:uid="{D6D06493-F0A1-4A28-8538-0E3D799A1DB6}"/>
    <cellStyle name="Vírgula 10 7" xfId="2650" xr:uid="{8672C59D-1972-42B0-976A-BD62F56039FC}"/>
    <cellStyle name="Vírgula 10 7 2" xfId="10927" xr:uid="{9BE043C7-6BB0-4231-A2A4-0905F7171519}"/>
    <cellStyle name="Vírgula 10 7 2 2" xfId="27438" xr:uid="{41DBBE90-7481-423B-8666-DB240609E70F}"/>
    <cellStyle name="Vírgula 10 7 3" xfId="19401" xr:uid="{52366813-261B-4578-8BC6-C3B9D2668791}"/>
    <cellStyle name="Vírgula 10 8" xfId="8879" xr:uid="{AD89ED60-B6B0-4419-8950-0C721C282567}"/>
    <cellStyle name="Vírgula 10 8 2" xfId="25423" xr:uid="{976ED41F-5330-4AF3-8545-926C24DB4A96}"/>
    <cellStyle name="Vírgula 10 9" xfId="17377" xr:uid="{71356899-5AD7-4DE4-9DC2-DF2629F4A4A4}"/>
    <cellStyle name="Vírgula 11" xfId="584" xr:uid="{A6B27AC7-A867-422D-BA2E-90C10777304D}"/>
    <cellStyle name="Vírgula 11 2" xfId="1609" xr:uid="{E90193E5-B905-4F47-95AC-07069DCFBE10}"/>
    <cellStyle name="Vírgula 11 2 2" xfId="5696" xr:uid="{C09D7FDD-5684-4752-83D3-41856E775004}"/>
    <cellStyle name="Vírgula 11 2 2 2" xfId="13973" xr:uid="{51F53EA3-7278-4E6B-92A0-2366FEFCCDD1}"/>
    <cellStyle name="Vírgula 11 2 2 2 2" xfId="30448" xr:uid="{C5702C56-A24A-42F6-B44F-FC4699889D53}"/>
    <cellStyle name="Vírgula 11 2 2 3" xfId="22411" xr:uid="{DBEF0E39-F97A-4E6E-A4EE-86C883A86269}"/>
    <cellStyle name="Vírgula 11 2 3" xfId="7716" xr:uid="{58C68FC7-1043-4320-A25D-64F6A8EB2D65}"/>
    <cellStyle name="Vírgula 11 2 3 2" xfId="15993" xr:uid="{EEDEC43E-77C8-483F-B0F5-07619470C6D4}"/>
    <cellStyle name="Vírgula 11 2 3 2 2" xfId="32448" xr:uid="{5A4BE9A2-8640-43F7-9F86-3F7DBCA64A5B}"/>
    <cellStyle name="Vírgula 11 2 3 3" xfId="24411" xr:uid="{E384668A-3C4B-4BCC-90E7-E0DCBDCC4EBF}"/>
    <cellStyle name="Vírgula 11 2 4" xfId="3662" xr:uid="{6FC24A1C-CD57-4F11-915C-2B7160D9550E}"/>
    <cellStyle name="Vírgula 11 2 4 2" xfId="11939" xr:uid="{BD1F40D8-B45A-4B9E-AF70-041D785A1A3B}"/>
    <cellStyle name="Vírgula 11 2 4 2 2" xfId="28444" xr:uid="{F8A91DF5-611E-481D-88D1-2C4976F9E736}"/>
    <cellStyle name="Vírgula 11 2 4 3" xfId="20407" xr:uid="{EE13C36D-A7E1-4CCC-9F05-721A2E2DFD4C}"/>
    <cellStyle name="Vírgula 11 2 5" xfId="9890" xr:uid="{B7856B7B-FA72-4058-A46F-2A146AF5E0FD}"/>
    <cellStyle name="Vírgula 11 2 5 2" xfId="26429" xr:uid="{02FDCFFC-7DEE-4E21-A7F0-9CF5D226B445}"/>
    <cellStyle name="Vírgula 11 2 6" xfId="18391" xr:uid="{629B9737-35E9-42D5-8090-BDCDB0ACD93E}"/>
    <cellStyle name="Vírgula 11 3" xfId="1099" xr:uid="{16ABB144-1675-456D-9C7D-402D0DB1E620}"/>
    <cellStyle name="Vírgula 11 3 2" xfId="5195" xr:uid="{49B3B88F-0686-4AF3-8D87-8B8DC96332DB}"/>
    <cellStyle name="Vírgula 11 3 2 2" xfId="13472" xr:uid="{5D237F11-7E2C-4A2D-AE37-E3D3C5E9BB41}"/>
    <cellStyle name="Vírgula 11 3 2 2 2" xfId="29952" xr:uid="{1D4A259E-8E5D-4954-8120-8A4034276A1F}"/>
    <cellStyle name="Vírgula 11 3 2 3" xfId="21915" xr:uid="{E482F2A5-B368-424A-B9E0-5F9B37F23AEB}"/>
    <cellStyle name="Vírgula 11 3 3" xfId="7220" xr:uid="{9F4AF3BF-9D60-4F3E-9B1B-390878B6BAFD}"/>
    <cellStyle name="Vírgula 11 3 3 2" xfId="15497" xr:uid="{E1B6CE12-15B0-4E82-8444-D06407C73C36}"/>
    <cellStyle name="Vírgula 11 3 3 2 2" xfId="31952" xr:uid="{10C0A936-CFBD-4DF7-B64A-0A1BD42E7604}"/>
    <cellStyle name="Vírgula 11 3 3 3" xfId="23915" xr:uid="{796EF134-38B6-4834-9021-FDF6806C126E}"/>
    <cellStyle name="Vírgula 11 3 4" xfId="3157" xr:uid="{9CA2DBDA-FF1E-4475-AA7E-7B65E066EB75}"/>
    <cellStyle name="Vírgula 11 3 4 2" xfId="11434" xr:uid="{3AF325B0-B275-4774-8CF9-DB364B41C880}"/>
    <cellStyle name="Vírgula 11 3 4 2 2" xfId="27944" xr:uid="{DED0A99A-AC50-4F9D-B8A5-2BC98DB9E3C9}"/>
    <cellStyle name="Vírgula 11 3 4 3" xfId="19907" xr:uid="{DFF7A940-010D-47F5-AEF3-EABD8380F49C}"/>
    <cellStyle name="Vírgula 11 3 5" xfId="9385" xr:uid="{2D163FE5-26B9-442A-B504-DCC4E4E88C2E}"/>
    <cellStyle name="Vírgula 11 3 5 2" xfId="25929" xr:uid="{7D95172F-FF48-4D23-8FE4-FFF8D54660F9}"/>
    <cellStyle name="Vírgula 11 3 6" xfId="17888" xr:uid="{32E3146F-06B7-4E96-8135-465BEFC413BD}"/>
    <cellStyle name="Vírgula 11 4" xfId="2142" xr:uid="{8DC2162F-061E-49AB-9CA4-5699CF1DBF47}"/>
    <cellStyle name="Vírgula 11 4 2" xfId="6228" xr:uid="{5C3813E8-479A-492B-98E8-8F43C07698F6}"/>
    <cellStyle name="Vírgula 11 4 2 2" xfId="14505" xr:uid="{540AAEB1-4712-4C86-8B41-CCA502750A3D}"/>
    <cellStyle name="Vírgula 11 4 2 2 2" xfId="30960" xr:uid="{75F076CB-72BD-40D8-8442-A7316BAA6C2A}"/>
    <cellStyle name="Vírgula 11 4 2 3" xfId="22923" xr:uid="{B4D94758-79E6-4445-9675-004F07D02827}"/>
    <cellStyle name="Vírgula 11 4 3" xfId="8228" xr:uid="{00D56325-D3DE-4E1E-BF72-C8B573CF60F3}"/>
    <cellStyle name="Vírgula 11 4 3 2" xfId="16505" xr:uid="{347CE9AB-D7BA-45D4-847F-2A3767D36F73}"/>
    <cellStyle name="Vírgula 11 4 3 2 2" xfId="32960" xr:uid="{2ECB50D4-740E-4F63-BB35-76CE968D0D12}"/>
    <cellStyle name="Vírgula 11 4 3 3" xfId="24923" xr:uid="{693A0812-E5E6-4862-8B85-C149231683D5}"/>
    <cellStyle name="Vírgula 11 4 4" xfId="4195" xr:uid="{127F0275-73D9-485C-A673-A83B36EDC678}"/>
    <cellStyle name="Vírgula 11 4 4 2" xfId="12472" xr:uid="{33548498-C81F-4424-A8E7-BC1E8731AAC3}"/>
    <cellStyle name="Vírgula 11 4 4 2 2" xfId="28957" xr:uid="{5093E5BC-A29A-4EC6-BADA-D91075E7A3EB}"/>
    <cellStyle name="Vírgula 11 4 4 3" xfId="20920" xr:uid="{D17CD6DA-3973-49BB-947A-A7778D62EF92}"/>
    <cellStyle name="Vírgula 11 4 5" xfId="10423" xr:uid="{6429E3CC-78E0-46F9-B183-3525C5CE5B82}"/>
    <cellStyle name="Vírgula 11 4 5 2" xfId="26942" xr:uid="{0832E372-A91E-4540-BE83-46E9530D092D}"/>
    <cellStyle name="Vírgula 11 4 6" xfId="18904" xr:uid="{2F4A2823-1714-4681-98E5-81B269555AB3}"/>
    <cellStyle name="Vírgula 11 5" xfId="4696" xr:uid="{40FF3B45-1659-4282-8AEF-5D47BA606F0A}"/>
    <cellStyle name="Vírgula 11 5 2" xfId="12973" xr:uid="{781B5474-D7D7-4FE7-BAD3-53F19B798A87}"/>
    <cellStyle name="Vírgula 11 5 2 2" xfId="29453" xr:uid="{D319A836-3184-4AC2-91B7-BA1DAF1DEF26}"/>
    <cellStyle name="Vírgula 11 5 3" xfId="21416" xr:uid="{96DFC382-ADE3-4422-AF0C-E71B14E2C9C4}"/>
    <cellStyle name="Vírgula 11 6" xfId="6722" xr:uid="{5246D261-23E6-417A-BE17-1FC3748F69BF}"/>
    <cellStyle name="Vírgula 11 6 2" xfId="14999" xr:uid="{8C55A591-8A9B-4BDB-B863-72AD8B26D5EA}"/>
    <cellStyle name="Vírgula 11 6 2 2" xfId="31454" xr:uid="{EDCA2BCD-4DDC-4BFC-B291-22A3461E26D5}"/>
    <cellStyle name="Vírgula 11 6 3" xfId="23417" xr:uid="{F8DDEF8B-B6D7-4259-8792-63D5375AE89C}"/>
    <cellStyle name="Vírgula 11 7" xfId="2651" xr:uid="{C82AE7CA-287D-4E0F-A033-FC207EDFFC24}"/>
    <cellStyle name="Vírgula 11 7 2" xfId="10928" xr:uid="{ED5D403E-2845-4D91-93ED-ABB12FDBDF00}"/>
    <cellStyle name="Vírgula 11 7 2 2" xfId="27439" xr:uid="{5D9BE0A5-4A2A-4971-80E6-5C2CEF00FEE8}"/>
    <cellStyle name="Vírgula 11 7 3" xfId="19402" xr:uid="{997B6558-CCC7-4136-A898-02E8C4ACA4EF}"/>
    <cellStyle name="Vírgula 11 8" xfId="8880" xr:uid="{71E460AF-FCCD-4301-AF19-2E7351FF3B5E}"/>
    <cellStyle name="Vírgula 11 8 2" xfId="25424" xr:uid="{748DBDBF-AB61-4609-8E0F-D39E5B96C443}"/>
    <cellStyle name="Vírgula 11 9" xfId="17378" xr:uid="{13D4FD12-3F4A-4886-A308-544418FC1260}"/>
    <cellStyle name="Vírgula 12" xfId="585" xr:uid="{FC7C1095-C113-444D-872C-CA1DDFD05921}"/>
    <cellStyle name="Vírgula 12 2" xfId="1610" xr:uid="{96780316-C5AE-49EE-B754-848195EB7B8F}"/>
    <cellStyle name="Vírgula 12 2 2" xfId="5697" xr:uid="{2EA1B509-62EB-427B-8061-F7C90C1E65B5}"/>
    <cellStyle name="Vírgula 12 2 2 2" xfId="13974" xr:uid="{FFB306EA-942A-41B0-BAF7-B2FFFC3430A0}"/>
    <cellStyle name="Vírgula 12 2 2 2 2" xfId="30449" xr:uid="{5A5AAD73-F2DB-40AD-B818-532380ED3614}"/>
    <cellStyle name="Vírgula 12 2 2 3" xfId="22412" xr:uid="{465FD085-EABD-4359-ACD2-BF89226C7E19}"/>
    <cellStyle name="Vírgula 12 2 3" xfId="7717" xr:uid="{E144EB41-1854-44D1-BB0F-C40810767659}"/>
    <cellStyle name="Vírgula 12 2 3 2" xfId="15994" xr:uid="{05C08953-E6FC-4741-9238-47C40D076EA9}"/>
    <cellStyle name="Vírgula 12 2 3 2 2" xfId="32449" xr:uid="{0ACA887B-CCDB-4AED-937A-B8F6786C20EF}"/>
    <cellStyle name="Vírgula 12 2 3 3" xfId="24412" xr:uid="{17D2AE6D-3713-4EBF-BF69-72318D7C18BB}"/>
    <cellStyle name="Vírgula 12 2 4" xfId="3663" xr:uid="{11E2957F-2BAF-4937-9C8E-B9550D3DAEB3}"/>
    <cellStyle name="Vírgula 12 2 4 2" xfId="11940" xr:uid="{2A41A951-70AC-450A-BE92-DA99235346D7}"/>
    <cellStyle name="Vírgula 12 2 4 2 2" xfId="28445" xr:uid="{9727FE69-447A-418F-BE6D-E95263350D06}"/>
    <cellStyle name="Vírgula 12 2 4 3" xfId="20408" xr:uid="{61F06557-6CD4-442B-AB81-D6B6DA2C0484}"/>
    <cellStyle name="Vírgula 12 2 5" xfId="9891" xr:uid="{B37D8E70-7ACB-464E-9066-98C506098007}"/>
    <cellStyle name="Vírgula 12 2 5 2" xfId="26430" xr:uid="{1DF4B328-B534-4473-9182-4B9C15D2D742}"/>
    <cellStyle name="Vírgula 12 2 6" xfId="18392" xr:uid="{531911A2-A052-4820-8F14-FB0B4E980D1B}"/>
    <cellStyle name="Vírgula 12 3" xfId="1100" xr:uid="{9D355A52-C408-41A1-AB28-4EDE81CC9C65}"/>
    <cellStyle name="Vírgula 12 3 2" xfId="5196" xr:uid="{0736F47C-3F02-4369-A1B9-F4D119B61D37}"/>
    <cellStyle name="Vírgula 12 3 2 2" xfId="13473" xr:uid="{A9E38ADB-56FB-40AC-B802-76CEF2B38E15}"/>
    <cellStyle name="Vírgula 12 3 2 2 2" xfId="29953" xr:uid="{ECCF91E5-FBB2-4E19-9546-2BFF4846D992}"/>
    <cellStyle name="Vírgula 12 3 2 3" xfId="21916" xr:uid="{4C8BD871-D455-40E6-B0F9-20C52BD6663A}"/>
    <cellStyle name="Vírgula 12 3 3" xfId="7221" xr:uid="{6A58A9F1-267C-41FB-ADC5-71B702413CFA}"/>
    <cellStyle name="Vírgula 12 3 3 2" xfId="15498" xr:uid="{2C3D2F83-0AF4-4E69-86FF-FACF71AC2B06}"/>
    <cellStyle name="Vírgula 12 3 3 2 2" xfId="31953" xr:uid="{DEA2F578-2E7F-4F6F-B13D-14ACDAF732C9}"/>
    <cellStyle name="Vírgula 12 3 3 3" xfId="23916" xr:uid="{1C352E8C-64AE-4E5C-ACE8-556E78C4C077}"/>
    <cellStyle name="Vírgula 12 3 4" xfId="3158" xr:uid="{2AC7BBB1-A76D-4549-B579-BC6CAD30E347}"/>
    <cellStyle name="Vírgula 12 3 4 2" xfId="11435" xr:uid="{772D17CB-BAEA-444A-A29D-11F2F038A50F}"/>
    <cellStyle name="Vírgula 12 3 4 2 2" xfId="27945" xr:uid="{3BB78A04-3817-407E-8F91-30AB818EA396}"/>
    <cellStyle name="Vírgula 12 3 4 3" xfId="19908" xr:uid="{919174EF-1136-46D0-9EE3-22351C0E6E28}"/>
    <cellStyle name="Vírgula 12 3 5" xfId="9386" xr:uid="{70A0E738-85D8-4AEF-B082-6474E28C922B}"/>
    <cellStyle name="Vírgula 12 3 5 2" xfId="25930" xr:uid="{E6EEF632-6A5F-4284-8F99-6770EF0D021E}"/>
    <cellStyle name="Vírgula 12 3 6" xfId="17889" xr:uid="{7A420E9B-DE91-4AEC-BB14-E4675BCA50CE}"/>
    <cellStyle name="Vírgula 12 4" xfId="2143" xr:uid="{824CE7A9-02C8-4CA5-9B47-CF73F6315C14}"/>
    <cellStyle name="Vírgula 12 4 2" xfId="6229" xr:uid="{5D4EFE85-CE2D-4F81-A875-250376C99068}"/>
    <cellStyle name="Vírgula 12 4 2 2" xfId="14506" xr:uid="{1F67B12D-BC2C-431B-88BA-9DA3D9A5A4BD}"/>
    <cellStyle name="Vírgula 12 4 2 2 2" xfId="30961" xr:uid="{462E2309-FD5C-4CAB-A6BD-F9E78BAE8BCB}"/>
    <cellStyle name="Vírgula 12 4 2 3" xfId="22924" xr:uid="{AE45166F-A0E5-494A-A20F-514C096BBA4D}"/>
    <cellStyle name="Vírgula 12 4 3" xfId="8229" xr:uid="{901C3D41-6B7A-4550-AF91-5E02C3240F9C}"/>
    <cellStyle name="Vírgula 12 4 3 2" xfId="16506" xr:uid="{4649DC71-13AB-48D8-9AF9-8ADADBBBFF55}"/>
    <cellStyle name="Vírgula 12 4 3 2 2" xfId="32961" xr:uid="{209B34C0-D0B4-481E-803C-F4E49721C280}"/>
    <cellStyle name="Vírgula 12 4 3 3" xfId="24924" xr:uid="{81F76DBA-29FF-4910-8270-0E2BC0F129F6}"/>
    <cellStyle name="Vírgula 12 4 4" xfId="4196" xr:uid="{7A66EB3A-F32E-4090-8B05-2A9A6FD21E7B}"/>
    <cellStyle name="Vírgula 12 4 4 2" xfId="12473" xr:uid="{C75DA7CA-8BE3-430D-AB05-CB2EB3D66F5D}"/>
    <cellStyle name="Vírgula 12 4 4 2 2" xfId="28958" xr:uid="{8F1CC6E7-C8A1-4814-8465-2DF5CE8BCAC7}"/>
    <cellStyle name="Vírgula 12 4 4 3" xfId="20921" xr:uid="{E5F02997-4B6F-41A3-9844-31946D494CEB}"/>
    <cellStyle name="Vírgula 12 4 5" xfId="10424" xr:uid="{77651C89-283D-4ADC-9FDC-9A3B08B57B60}"/>
    <cellStyle name="Vírgula 12 4 5 2" xfId="26943" xr:uid="{2A996975-F442-4125-A091-9863D407F608}"/>
    <cellStyle name="Vírgula 12 4 6" xfId="18905" xr:uid="{7FFB363E-0ED4-46EB-8CD6-8D1A76E600C2}"/>
    <cellStyle name="Vírgula 12 5" xfId="4697" xr:uid="{4495362B-C01B-478A-822B-DB31B956A7FE}"/>
    <cellStyle name="Vírgula 12 5 2" xfId="12974" xr:uid="{7DB5537F-4194-4D6B-8354-C1D790EE5D51}"/>
    <cellStyle name="Vírgula 12 5 2 2" xfId="29454" xr:uid="{6FF1F755-CD4C-42A6-BEFD-851EAE44BAC9}"/>
    <cellStyle name="Vírgula 12 5 3" xfId="21417" xr:uid="{5A1A18CB-984F-4564-87F0-F7CA7670DDEA}"/>
    <cellStyle name="Vírgula 12 6" xfId="6723" xr:uid="{A54BDBEB-B6D7-4C27-9A10-E1AD84361DD5}"/>
    <cellStyle name="Vírgula 12 6 2" xfId="15000" xr:uid="{5F326CA4-36FA-426E-8280-C77F4ADE1F0B}"/>
    <cellStyle name="Vírgula 12 6 2 2" xfId="31455" xr:uid="{5550A4BB-78EC-4891-BAFD-250217BED903}"/>
    <cellStyle name="Vírgula 12 6 3" xfId="23418" xr:uid="{E38D9105-0659-47D3-824B-2156BF0E2283}"/>
    <cellStyle name="Vírgula 12 7" xfId="2652" xr:uid="{4030E8BF-2BC8-4882-A1F8-C9875940730D}"/>
    <cellStyle name="Vírgula 12 7 2" xfId="10929" xr:uid="{0A4B8AEB-6CCE-40C9-AD1F-CAA671511C20}"/>
    <cellStyle name="Vírgula 12 7 2 2" xfId="27440" xr:uid="{828D06B1-CBA1-47E6-9ABC-76FA06AB4DBB}"/>
    <cellStyle name="Vírgula 12 7 3" xfId="19403" xr:uid="{868798DE-186D-4A4A-8DA5-BD271CB0742D}"/>
    <cellStyle name="Vírgula 12 8" xfId="8881" xr:uid="{D82E076A-47CE-4EAD-A752-D1050234CCC5}"/>
    <cellStyle name="Vírgula 12 8 2" xfId="25425" xr:uid="{4624F15F-D883-406A-B407-5220EB3B74E1}"/>
    <cellStyle name="Vírgula 12 9" xfId="17379" xr:uid="{D90750E7-C35D-4AFD-85EC-300A6DBE3EF8}"/>
    <cellStyle name="Vírgula 13" xfId="586" xr:uid="{96D5F455-8896-485F-B193-60530F473D21}"/>
    <cellStyle name="Vírgula 13 2" xfId="1611" xr:uid="{AB804BD2-480E-43A2-8ED6-CBFC53245ECF}"/>
    <cellStyle name="Vírgula 13 2 2" xfId="5698" xr:uid="{0B6552AD-8676-408A-95D3-7593395DBEA8}"/>
    <cellStyle name="Vírgula 13 2 2 2" xfId="13975" xr:uid="{00679B0C-BAE1-4984-8EDD-2E6885969B38}"/>
    <cellStyle name="Vírgula 13 2 2 2 2" xfId="30450" xr:uid="{67135252-98CA-44B3-8535-BDCFC443531A}"/>
    <cellStyle name="Vírgula 13 2 2 3" xfId="22413" xr:uid="{676CA65C-6254-4ACA-89BE-E86E8F51CF38}"/>
    <cellStyle name="Vírgula 13 2 3" xfId="7718" xr:uid="{024295EC-9573-4993-B3D4-B3B5CA98A2F9}"/>
    <cellStyle name="Vírgula 13 2 3 2" xfId="15995" xr:uid="{B235AD64-AFDE-48DB-B382-41FC198143C2}"/>
    <cellStyle name="Vírgula 13 2 3 2 2" xfId="32450" xr:uid="{840DCA91-D903-48CD-B2B1-AA366724EB61}"/>
    <cellStyle name="Vírgula 13 2 3 3" xfId="24413" xr:uid="{99A578F5-FC1A-4B7B-84CF-02064D3AFD62}"/>
    <cellStyle name="Vírgula 13 2 4" xfId="3664" xr:uid="{C401B393-32CF-45D0-9BF6-7020F0973540}"/>
    <cellStyle name="Vírgula 13 2 4 2" xfId="11941" xr:uid="{A2BE11E0-2557-46D6-B747-3D011BC2FDDC}"/>
    <cellStyle name="Vírgula 13 2 4 2 2" xfId="28446" xr:uid="{D21E4713-21DA-4C42-B9F8-45AA5D10EE7B}"/>
    <cellStyle name="Vírgula 13 2 4 3" xfId="20409" xr:uid="{7C4DB882-6A97-4C79-A9AE-589D403D8451}"/>
    <cellStyle name="Vírgula 13 2 5" xfId="9892" xr:uid="{2C8D57DE-A6EB-4412-A855-20DD99B8A892}"/>
    <cellStyle name="Vírgula 13 2 5 2" xfId="26431" xr:uid="{B3BF6886-4B7B-4C6B-983B-704B08C2B970}"/>
    <cellStyle name="Vírgula 13 2 6" xfId="18393" xr:uid="{1F9E6DC3-FA4E-4B95-8487-B5CD8D4CEED0}"/>
    <cellStyle name="Vírgula 13 3" xfId="1101" xr:uid="{C1C9AB63-763A-4A33-8841-79CD5F73558E}"/>
    <cellStyle name="Vírgula 13 3 2" xfId="5197" xr:uid="{3BBF0B60-9E8F-49AF-BF2D-C43B106346F3}"/>
    <cellStyle name="Vírgula 13 3 2 2" xfId="13474" xr:uid="{DE548064-01C7-4593-BE79-BBA475B6D4F5}"/>
    <cellStyle name="Vírgula 13 3 2 2 2" xfId="29954" xr:uid="{312DB8FF-B638-44A5-956F-E726EBCA6DEA}"/>
    <cellStyle name="Vírgula 13 3 2 3" xfId="21917" xr:uid="{FEF1E303-5306-4A17-B569-AB2393591CF7}"/>
    <cellStyle name="Vírgula 13 3 3" xfId="7222" xr:uid="{25017547-A00C-4A11-8397-D165C3395B46}"/>
    <cellStyle name="Vírgula 13 3 3 2" xfId="15499" xr:uid="{F3AD18A0-2DB8-4DDB-8073-69922FD06998}"/>
    <cellStyle name="Vírgula 13 3 3 2 2" xfId="31954" xr:uid="{3F0DDBD2-296E-4FD0-94A2-64A381DC6801}"/>
    <cellStyle name="Vírgula 13 3 3 3" xfId="23917" xr:uid="{88CC6EDD-F277-4420-B22A-B12F52D717DB}"/>
    <cellStyle name="Vírgula 13 3 4" xfId="3159" xr:uid="{93D65CBE-B1B8-4200-94BC-C4306378F9F3}"/>
    <cellStyle name="Vírgula 13 3 4 2" xfId="11436" xr:uid="{A107D277-967A-4237-8D00-5F806380AD19}"/>
    <cellStyle name="Vírgula 13 3 4 2 2" xfId="27946" xr:uid="{253A29D9-D75E-44E4-B68F-B07B96ACFEA7}"/>
    <cellStyle name="Vírgula 13 3 4 3" xfId="19909" xr:uid="{E25BEC14-2904-4438-9229-6CB9486D05DB}"/>
    <cellStyle name="Vírgula 13 3 5" xfId="9387" xr:uid="{C55BB2DB-9A7A-4ABF-BAC8-6486413CC127}"/>
    <cellStyle name="Vírgula 13 3 5 2" xfId="25931" xr:uid="{D3F72BCF-E893-4FEE-9214-872DD8E57A91}"/>
    <cellStyle name="Vírgula 13 3 6" xfId="17890" xr:uid="{D6C58A05-9AA6-4997-938A-1B0920862642}"/>
    <cellStyle name="Vírgula 13 4" xfId="2144" xr:uid="{C0F44B45-FC9C-43F0-9054-7A086B551CBF}"/>
    <cellStyle name="Vírgula 13 4 2" xfId="6230" xr:uid="{E354E735-91B3-47B1-8ECA-E61AFD4006B7}"/>
    <cellStyle name="Vírgula 13 4 2 2" xfId="14507" xr:uid="{5E79440A-6E7C-4530-9E36-D065BA817003}"/>
    <cellStyle name="Vírgula 13 4 2 2 2" xfId="30962" xr:uid="{284FD660-8BA0-4B4C-B472-5B6FA98764F5}"/>
    <cellStyle name="Vírgula 13 4 2 3" xfId="22925" xr:uid="{51EB4927-91E4-4CE6-BF96-4F6DA36E4A9E}"/>
    <cellStyle name="Vírgula 13 4 3" xfId="8230" xr:uid="{112427D8-3774-4D9F-BE99-2E3A4240EBDB}"/>
    <cellStyle name="Vírgula 13 4 3 2" xfId="16507" xr:uid="{371DF130-98C8-4E0F-AB92-890C2B2B09E8}"/>
    <cellStyle name="Vírgula 13 4 3 2 2" xfId="32962" xr:uid="{7882E160-62D5-4CA2-8EA1-33E10F87CE21}"/>
    <cellStyle name="Vírgula 13 4 3 3" xfId="24925" xr:uid="{02AB093F-F5C0-4396-958C-F968019F731D}"/>
    <cellStyle name="Vírgula 13 4 4" xfId="4197" xr:uid="{32312B2F-32E1-483B-B688-72C087D5F85E}"/>
    <cellStyle name="Vírgula 13 4 4 2" xfId="12474" xr:uid="{3B0232E3-3C08-42F4-B8B6-FF3490AA63A8}"/>
    <cellStyle name="Vírgula 13 4 4 2 2" xfId="28959" xr:uid="{6770A060-7D61-44FB-A2E6-C2DD2893B7A9}"/>
    <cellStyle name="Vírgula 13 4 4 3" xfId="20922" xr:uid="{749140CA-86B0-4F70-92F1-699AFE89A600}"/>
    <cellStyle name="Vírgula 13 4 5" xfId="10425" xr:uid="{EAC69CA8-3A6F-4E71-A053-F0C238B9013A}"/>
    <cellStyle name="Vírgula 13 4 5 2" xfId="26944" xr:uid="{A328520C-354F-489F-BC83-12D90A277F41}"/>
    <cellStyle name="Vírgula 13 4 6" xfId="18906" xr:uid="{410F760F-6811-4852-8CE5-840111E93EEE}"/>
    <cellStyle name="Vírgula 13 5" xfId="4698" xr:uid="{5B8270DA-B858-4E37-8F5F-447EB4E10335}"/>
    <cellStyle name="Vírgula 13 5 2" xfId="12975" xr:uid="{B88614F6-E33F-4CD6-B962-A4BEC5E28C3E}"/>
    <cellStyle name="Vírgula 13 5 2 2" xfId="29455" xr:uid="{A2EBFA05-D85B-4937-A7F1-8D528F3333D3}"/>
    <cellStyle name="Vírgula 13 5 3" xfId="21418" xr:uid="{01D4CC6C-2CC0-4848-8E30-13DF5F08E480}"/>
    <cellStyle name="Vírgula 13 6" xfId="6724" xr:uid="{6A19B867-D05E-4FA5-948E-FA334E5F970A}"/>
    <cellStyle name="Vírgula 13 6 2" xfId="15001" xr:uid="{CC467A00-BF90-4A53-805A-8B0964EFB32D}"/>
    <cellStyle name="Vírgula 13 6 2 2" xfId="31456" xr:uid="{E8AFBAAF-296A-4236-AF9B-A8642C6890E5}"/>
    <cellStyle name="Vírgula 13 6 3" xfId="23419" xr:uid="{2F5BCE98-7F28-4C47-9B20-6304F0CE2C9B}"/>
    <cellStyle name="Vírgula 13 7" xfId="2653" xr:uid="{9263B3B9-FEA6-4115-87AE-1A907A1B9874}"/>
    <cellStyle name="Vírgula 13 7 2" xfId="10930" xr:uid="{41BEE91C-8FCD-4555-8331-34F72944461E}"/>
    <cellStyle name="Vírgula 13 7 2 2" xfId="27441" xr:uid="{25ADD07F-ED12-462D-9859-439A61810368}"/>
    <cellStyle name="Vírgula 13 7 3" xfId="19404" xr:uid="{810E113D-3694-4A43-9F18-92E8BE6D5AD2}"/>
    <cellStyle name="Vírgula 13 8" xfId="8882" xr:uid="{C3DA0635-F78F-4239-9D99-7CCBDE87092F}"/>
    <cellStyle name="Vírgula 13 8 2" xfId="25426" xr:uid="{AE10CDF7-2A12-46A9-AEA7-7A2CD584FD6D}"/>
    <cellStyle name="Vírgula 13 9" xfId="17380" xr:uid="{BE9C5D03-F79C-4C63-9148-C6803E8CEAA2}"/>
    <cellStyle name="Vírgula 14" xfId="587" xr:uid="{6BBB822F-BA08-43FC-BDFC-C66D22AA3AB5}"/>
    <cellStyle name="Vírgula 14 2" xfId="1612" xr:uid="{65FA6FD1-607F-44CB-89E1-3DB865FACFE3}"/>
    <cellStyle name="Vírgula 14 2 2" xfId="5699" xr:uid="{4157433B-21CC-4CBF-AE41-35B8A97EDB74}"/>
    <cellStyle name="Vírgula 14 2 2 2" xfId="13976" xr:uid="{174E5EF4-403F-476F-9975-D97573389166}"/>
    <cellStyle name="Vírgula 14 2 2 2 2" xfId="30451" xr:uid="{0C690A5F-3B60-4053-AF43-EBD15CC64F19}"/>
    <cellStyle name="Vírgula 14 2 2 3" xfId="22414" xr:uid="{E906D384-7D2A-4E69-98F5-4BE2BA6B4363}"/>
    <cellStyle name="Vírgula 14 2 3" xfId="7719" xr:uid="{259C3FE8-9D97-44BE-864C-370FDA5A666E}"/>
    <cellStyle name="Vírgula 14 2 3 2" xfId="15996" xr:uid="{0B58F4E5-167D-4FE4-99AA-7EF38B7D1EF4}"/>
    <cellStyle name="Vírgula 14 2 3 2 2" xfId="32451" xr:uid="{36BADCDB-1F95-490D-8410-23282AC1B487}"/>
    <cellStyle name="Vírgula 14 2 3 3" xfId="24414" xr:uid="{6565ACFA-321D-4D7F-A15E-9CFB951AD02D}"/>
    <cellStyle name="Vírgula 14 2 4" xfId="3665" xr:uid="{D392B1C3-1BF8-47A1-8358-BA50EA7173E3}"/>
    <cellStyle name="Vírgula 14 2 4 2" xfId="11942" xr:uid="{A785F14C-0E13-49BE-A2F0-0E12A85BCFD4}"/>
    <cellStyle name="Vírgula 14 2 4 2 2" xfId="28447" xr:uid="{05350BD6-F78D-4BC3-B009-31C784030733}"/>
    <cellStyle name="Vírgula 14 2 4 3" xfId="20410" xr:uid="{D5F518C8-147D-482A-9BED-110445EE570A}"/>
    <cellStyle name="Vírgula 14 2 5" xfId="9893" xr:uid="{5CD3B2E9-BB0A-482A-9987-B10F6FB65CD4}"/>
    <cellStyle name="Vírgula 14 2 5 2" xfId="26432" xr:uid="{FDAFFDBB-1EDA-48E3-91DD-889374622A45}"/>
    <cellStyle name="Vírgula 14 2 6" xfId="18394" xr:uid="{97965D88-E4E2-4838-B1A7-AF9436C9017F}"/>
    <cellStyle name="Vírgula 14 3" xfId="1102" xr:uid="{B85285C6-C158-4610-B414-7C1935311D83}"/>
    <cellStyle name="Vírgula 14 3 2" xfId="5198" xr:uid="{FF77444B-4A14-4F09-8BEC-9EEA5AA9DEC7}"/>
    <cellStyle name="Vírgula 14 3 2 2" xfId="13475" xr:uid="{16FC1876-55D3-4B83-BF48-A4B9AC154E9D}"/>
    <cellStyle name="Vírgula 14 3 2 2 2" xfId="29955" xr:uid="{E8BA0335-4715-4D5E-B39D-A55E15249EDD}"/>
    <cellStyle name="Vírgula 14 3 2 3" xfId="21918" xr:uid="{0ED6CC44-FD1A-48DE-BA33-86ED7BAD544B}"/>
    <cellStyle name="Vírgula 14 3 3" xfId="7223" xr:uid="{980A1F26-5707-4EDD-81C0-927475747DE2}"/>
    <cellStyle name="Vírgula 14 3 3 2" xfId="15500" xr:uid="{818532D0-E126-4FC9-AC1D-8BC765EE9850}"/>
    <cellStyle name="Vírgula 14 3 3 2 2" xfId="31955" xr:uid="{4D97EF6E-F1AD-4BA1-8267-DB4A3AAEA0FF}"/>
    <cellStyle name="Vírgula 14 3 3 3" xfId="23918" xr:uid="{8E6F65FA-856A-44A2-B826-64D22AB4FE09}"/>
    <cellStyle name="Vírgula 14 3 4" xfId="3160" xr:uid="{C5E3453A-A301-4A04-83E3-67B91204F9CD}"/>
    <cellStyle name="Vírgula 14 3 4 2" xfId="11437" xr:uid="{9E4D80A1-C418-4602-B56B-424A9E647F6D}"/>
    <cellStyle name="Vírgula 14 3 4 2 2" xfId="27947" xr:uid="{B88B3219-B168-443E-9C23-C4B5FF3F3B14}"/>
    <cellStyle name="Vírgula 14 3 4 3" xfId="19910" xr:uid="{D943FA78-75A2-49F1-B608-E7112F92928A}"/>
    <cellStyle name="Vírgula 14 3 5" xfId="9388" xr:uid="{D647AF08-7ECF-4041-924D-EE2A0F7EB12E}"/>
    <cellStyle name="Vírgula 14 3 5 2" xfId="25932" xr:uid="{D4AB0F7A-DDB5-4D4F-A015-5E28A635CD43}"/>
    <cellStyle name="Vírgula 14 3 6" xfId="17891" xr:uid="{29478FBE-24CD-4B98-B6AA-ACA41A936F74}"/>
    <cellStyle name="Vírgula 14 4" xfId="2145" xr:uid="{648EAABD-B03D-4C07-8684-93DFB59C5C1B}"/>
    <cellStyle name="Vírgula 14 4 2" xfId="6231" xr:uid="{801361A6-6893-4FF3-909C-02F378B06391}"/>
    <cellStyle name="Vírgula 14 4 2 2" xfId="14508" xr:uid="{4B70EAB3-AA64-4DE6-ADA9-DD13B7A3587F}"/>
    <cellStyle name="Vírgula 14 4 2 2 2" xfId="30963" xr:uid="{0BAD1AF3-9D95-4CE4-BA1F-44025239037E}"/>
    <cellStyle name="Vírgula 14 4 2 3" xfId="22926" xr:uid="{EA4BF695-A1C1-46A4-9B8F-9C50207D6F03}"/>
    <cellStyle name="Vírgula 14 4 3" xfId="8231" xr:uid="{E8FD7952-B8D0-454F-B88C-4513CF6A3DB2}"/>
    <cellStyle name="Vírgula 14 4 3 2" xfId="16508" xr:uid="{BC0D5162-2E9C-4514-8360-5166556D4CFD}"/>
    <cellStyle name="Vírgula 14 4 3 2 2" xfId="32963" xr:uid="{D292F866-2F3B-444C-9FEB-134EEBAE15AC}"/>
    <cellStyle name="Vírgula 14 4 3 3" xfId="24926" xr:uid="{A497E4C7-4B6B-4EBA-BC1C-63AB52C29D90}"/>
    <cellStyle name="Vírgula 14 4 4" xfId="4198" xr:uid="{349CABB6-54AC-498D-9E86-8BCA32F900E8}"/>
    <cellStyle name="Vírgula 14 4 4 2" xfId="12475" xr:uid="{5D9AA47E-4CFD-4A47-95A0-D88BBF5CEEDE}"/>
    <cellStyle name="Vírgula 14 4 4 2 2" xfId="28960" xr:uid="{5B590B4E-86B5-4736-8318-0EAFD460C9A0}"/>
    <cellStyle name="Vírgula 14 4 4 3" xfId="20923" xr:uid="{241342E2-005D-4D5B-B983-92B7ABD96EAB}"/>
    <cellStyle name="Vírgula 14 4 5" xfId="10426" xr:uid="{DF8C4F53-7DB7-4AE1-ABC1-EB001D60054F}"/>
    <cellStyle name="Vírgula 14 4 5 2" xfId="26945" xr:uid="{059FB7C1-17B5-4F7C-BCCE-5A96FE886207}"/>
    <cellStyle name="Vírgula 14 4 6" xfId="18907" xr:uid="{757D4995-CB86-4F5C-BA97-43FEFAC8BE07}"/>
    <cellStyle name="Vírgula 14 5" xfId="4699" xr:uid="{2C3E5F71-30D1-49D2-98E2-EB8C5AD696AA}"/>
    <cellStyle name="Vírgula 14 5 2" xfId="12976" xr:uid="{F4F74FBA-B3BB-474D-A385-CC7620B82F83}"/>
    <cellStyle name="Vírgula 14 5 2 2" xfId="29456" xr:uid="{C8D6948B-074E-4B34-818E-57A21A2CC35E}"/>
    <cellStyle name="Vírgula 14 5 3" xfId="21419" xr:uid="{644F4C84-DDDC-4192-BCEF-461876EF7C44}"/>
    <cellStyle name="Vírgula 14 6" xfId="6725" xr:uid="{2DE8DD4F-D76F-414D-BF9F-414745C2FA9E}"/>
    <cellStyle name="Vírgula 14 6 2" xfId="15002" xr:uid="{B9F0999E-6D18-472B-84A9-DEE15FD54EC0}"/>
    <cellStyle name="Vírgula 14 6 2 2" xfId="31457" xr:uid="{DE622B2C-1219-4EE3-AEF2-44630AF98D72}"/>
    <cellStyle name="Vírgula 14 6 3" xfId="23420" xr:uid="{D85A2DB5-7381-4C1C-A072-DDDC9EACF859}"/>
    <cellStyle name="Vírgula 14 7" xfId="2654" xr:uid="{6AC98DE0-7930-4168-BE1B-C39444CC66A8}"/>
    <cellStyle name="Vírgula 14 7 2" xfId="10931" xr:uid="{CF58AAD6-27DC-40B4-9899-BFAEEF37AA44}"/>
    <cellStyle name="Vírgula 14 7 2 2" xfId="27442" xr:uid="{A34706A0-6589-4A37-BDDA-BDDE5DC02F25}"/>
    <cellStyle name="Vírgula 14 7 3" xfId="19405" xr:uid="{1DE838CE-4E24-4DE6-BF3E-BC89D2BF015B}"/>
    <cellStyle name="Vírgula 14 8" xfId="8883" xr:uid="{B1410D5E-71C6-491E-B1CE-A1A9743DE66A}"/>
    <cellStyle name="Vírgula 14 8 2" xfId="25427" xr:uid="{D155E548-E3A7-4BB9-A4EF-52578DF87925}"/>
    <cellStyle name="Vírgula 14 9" xfId="17381" xr:uid="{F770E2B2-8A4E-42A1-A754-8FCEAAE3CA2F}"/>
    <cellStyle name="Vírgula 15" xfId="588" xr:uid="{DAFBDAFD-5C39-456F-AB47-912F957FF6F5}"/>
    <cellStyle name="Vírgula 15 2" xfId="1613" xr:uid="{7AC50706-62C9-450F-B094-AC11D45690F1}"/>
    <cellStyle name="Vírgula 15 2 2" xfId="5700" xr:uid="{794583AC-FA91-420E-9434-5570FCDBAB11}"/>
    <cellStyle name="Vírgula 15 2 2 2" xfId="13977" xr:uid="{0FADB846-C759-49A8-A051-4AF6DF5AF440}"/>
    <cellStyle name="Vírgula 15 2 2 2 2" xfId="30452" xr:uid="{735D72B1-D764-4827-8B04-216342B05F90}"/>
    <cellStyle name="Vírgula 15 2 2 3" xfId="22415" xr:uid="{91446855-E119-4687-9443-A33225A04910}"/>
    <cellStyle name="Vírgula 15 2 3" xfId="7720" xr:uid="{5F29DB33-351C-436E-BF55-02217036807A}"/>
    <cellStyle name="Vírgula 15 2 3 2" xfId="15997" xr:uid="{A1874DA3-179B-4F0D-A578-5078E94D38D9}"/>
    <cellStyle name="Vírgula 15 2 3 2 2" xfId="32452" xr:uid="{AEC1FC90-A79E-4C1A-B4AA-EFF279F6CDFA}"/>
    <cellStyle name="Vírgula 15 2 3 3" xfId="24415" xr:uid="{A7FC0CF5-95D5-4CA5-B070-643512BC25D8}"/>
    <cellStyle name="Vírgula 15 2 4" xfId="3666" xr:uid="{495275B7-FCE1-4096-B460-E8BAB7B6C351}"/>
    <cellStyle name="Vírgula 15 2 4 2" xfId="11943" xr:uid="{0B7A8E80-BF08-4671-8738-481C1E1C0BC6}"/>
    <cellStyle name="Vírgula 15 2 4 2 2" xfId="28448" xr:uid="{5FA54273-BF55-49F6-B4A7-86B907B5D9EA}"/>
    <cellStyle name="Vírgula 15 2 4 3" xfId="20411" xr:uid="{A1A19AD2-48AC-4CFE-ABB2-68250E97E6C8}"/>
    <cellStyle name="Vírgula 15 2 5" xfId="9894" xr:uid="{7494BB17-9AC6-4C3C-A3F3-DF49FB8DABCA}"/>
    <cellStyle name="Vírgula 15 2 5 2" xfId="26433" xr:uid="{D13A7601-7F7C-42E1-8A21-5C0B74EF32CB}"/>
    <cellStyle name="Vírgula 15 2 6" xfId="18395" xr:uid="{EF00FB93-A342-4DFB-9856-E72CC7BD71E7}"/>
    <cellStyle name="Vírgula 15 3" xfId="1103" xr:uid="{E2DDE02E-9A44-4CA4-BBC5-79663B55E77F}"/>
    <cellStyle name="Vírgula 15 3 2" xfId="5199" xr:uid="{016469A9-8732-4E98-88AB-7EB374CF3B43}"/>
    <cellStyle name="Vírgula 15 3 2 2" xfId="13476" xr:uid="{074812E1-C5CA-4474-8667-2DBA21944927}"/>
    <cellStyle name="Vírgula 15 3 2 2 2" xfId="29956" xr:uid="{D43CDCA7-ED83-4FE8-9224-F70A10AD7825}"/>
    <cellStyle name="Vírgula 15 3 2 3" xfId="21919" xr:uid="{B1D969A5-9A06-4351-903C-BAE7929F3C13}"/>
    <cellStyle name="Vírgula 15 3 3" xfId="7224" xr:uid="{9F6506D7-8910-4955-AB5F-C9B381A6B255}"/>
    <cellStyle name="Vírgula 15 3 3 2" xfId="15501" xr:uid="{A538D216-3F14-4BB7-8376-6851E639F859}"/>
    <cellStyle name="Vírgula 15 3 3 2 2" xfId="31956" xr:uid="{783D8F84-074B-45E2-9624-7CBB5DFAE79F}"/>
    <cellStyle name="Vírgula 15 3 3 3" xfId="23919" xr:uid="{85F4EC37-DF33-40ED-A03C-65157654149D}"/>
    <cellStyle name="Vírgula 15 3 4" xfId="3161" xr:uid="{184C5866-B5F7-495C-90E6-66DD7B9E7F5B}"/>
    <cellStyle name="Vírgula 15 3 4 2" xfId="11438" xr:uid="{881F03CB-8C6E-490B-A546-2308F890B683}"/>
    <cellStyle name="Vírgula 15 3 4 2 2" xfId="27948" xr:uid="{6116EA47-9E9F-4D5F-BA2F-E0389EE42729}"/>
    <cellStyle name="Vírgula 15 3 4 3" xfId="19911" xr:uid="{7F66DD40-C961-4B3E-A0C2-972700A313B9}"/>
    <cellStyle name="Vírgula 15 3 5" xfId="9389" xr:uid="{4F45AFA7-69F1-4BAD-A9A8-01B59962E048}"/>
    <cellStyle name="Vírgula 15 3 5 2" xfId="25933" xr:uid="{33F0A7B0-A18F-4FDF-B2F3-AE408E93A110}"/>
    <cellStyle name="Vírgula 15 3 6" xfId="17892" xr:uid="{78A38A23-520A-4D7B-80AD-2C157080732E}"/>
    <cellStyle name="Vírgula 15 4" xfId="2146" xr:uid="{37254FAA-9482-415D-B5C4-29405BE2B7BF}"/>
    <cellStyle name="Vírgula 15 4 2" xfId="6232" xr:uid="{F00CDD42-3B53-47E0-A4DC-90B31B8C9C09}"/>
    <cellStyle name="Vírgula 15 4 2 2" xfId="14509" xr:uid="{E0EA1FE8-5E7E-4E55-BB90-BDBC3D9BE1A9}"/>
    <cellStyle name="Vírgula 15 4 2 2 2" xfId="30964" xr:uid="{70F0D0EB-0B2D-4000-8C59-1BCA36A3A8F7}"/>
    <cellStyle name="Vírgula 15 4 2 3" xfId="22927" xr:uid="{2CBB82C0-6C3C-4CE0-BE15-9A2E9BE0207E}"/>
    <cellStyle name="Vírgula 15 4 3" xfId="8232" xr:uid="{773EC728-C8CA-42DA-B518-83F6EAC78CFB}"/>
    <cellStyle name="Vírgula 15 4 3 2" xfId="16509" xr:uid="{836D8525-8C24-4248-A1FB-5EB365EC4F2F}"/>
    <cellStyle name="Vírgula 15 4 3 2 2" xfId="32964" xr:uid="{12ED940C-201A-4DCC-8162-4E5E18C60890}"/>
    <cellStyle name="Vírgula 15 4 3 3" xfId="24927" xr:uid="{D085EDA0-6325-416D-B4CC-554BCB967598}"/>
    <cellStyle name="Vírgula 15 4 4" xfId="4199" xr:uid="{B71D5336-E33D-4992-AB4F-13F72646486A}"/>
    <cellStyle name="Vírgula 15 4 4 2" xfId="12476" xr:uid="{39E4B43D-8A42-48AA-94BD-74E4FA48C56C}"/>
    <cellStyle name="Vírgula 15 4 4 2 2" xfId="28961" xr:uid="{480D6E34-FD36-484A-BE87-D83308AA0C70}"/>
    <cellStyle name="Vírgula 15 4 4 3" xfId="20924" xr:uid="{86C7C7F2-DD43-4787-93F5-2DE67B3537BB}"/>
    <cellStyle name="Vírgula 15 4 5" xfId="10427" xr:uid="{52EE42FB-C8C4-4CC8-9305-DED572D0D8CB}"/>
    <cellStyle name="Vírgula 15 4 5 2" xfId="26946" xr:uid="{B4E5742E-2636-4FFF-9E3D-0DC65068DD18}"/>
    <cellStyle name="Vírgula 15 4 6" xfId="18908" xr:uid="{FA02785D-4DC9-49D6-B78F-FC4FC225C7D5}"/>
    <cellStyle name="Vírgula 15 5" xfId="4700" xr:uid="{665DD4F5-F7E3-4FBB-BB8F-EB524AD570DA}"/>
    <cellStyle name="Vírgula 15 5 2" xfId="12977" xr:uid="{422700D8-2327-4477-BF78-0F098782F59F}"/>
    <cellStyle name="Vírgula 15 5 2 2" xfId="29457" xr:uid="{D0044470-D425-478A-8E61-2457638DEFD9}"/>
    <cellStyle name="Vírgula 15 5 3" xfId="21420" xr:uid="{3C260EAF-5A69-46A3-8135-CA08ED9FB537}"/>
    <cellStyle name="Vírgula 15 6" xfId="6726" xr:uid="{7C370951-D0A0-43C1-97B0-F18BCCF8F1C3}"/>
    <cellStyle name="Vírgula 15 6 2" xfId="15003" xr:uid="{18EFE15E-282E-45C0-97E8-E8BA931955A0}"/>
    <cellStyle name="Vírgula 15 6 2 2" xfId="31458" xr:uid="{2F24A8E5-3F43-47A6-8155-7F22307F7CA7}"/>
    <cellStyle name="Vírgula 15 6 3" xfId="23421" xr:uid="{51821A8A-B94A-4D10-9B53-F1BFA5C7C14D}"/>
    <cellStyle name="Vírgula 15 7" xfId="2655" xr:uid="{FC9305B1-2044-450A-8F21-B96E003C76DB}"/>
    <cellStyle name="Vírgula 15 7 2" xfId="10932" xr:uid="{B43EA773-1D2C-4822-BE20-C853F146F9E0}"/>
    <cellStyle name="Vírgula 15 7 2 2" xfId="27443" xr:uid="{7C63CBE6-30DE-469D-9A24-FDC625A3AFD5}"/>
    <cellStyle name="Vírgula 15 7 3" xfId="19406" xr:uid="{1B9ED464-7A1E-4380-A7F0-471109E7E561}"/>
    <cellStyle name="Vírgula 15 8" xfId="8884" xr:uid="{89C70B78-FEC6-464A-8EF1-017D8E5D67C5}"/>
    <cellStyle name="Vírgula 15 8 2" xfId="25428" xr:uid="{06300174-320D-454D-BDD0-25A7928C2EA9}"/>
    <cellStyle name="Vírgula 15 9" xfId="17382" xr:uid="{8830BE6E-E1FD-4FF8-867F-CD1D14FDAB4B}"/>
    <cellStyle name="Vírgula 16" xfId="590" xr:uid="{88246514-4899-4243-BA41-A52BCC9D9C89}"/>
    <cellStyle name="Vírgula 16 2" xfId="1105" xr:uid="{FAAB061E-588F-4726-BB55-6D9DD7BEFBE6}"/>
    <cellStyle name="Vírgula 16 2 2" xfId="3163" xr:uid="{C1A390CA-FDFF-409A-967C-B31A3B25BF61}"/>
    <cellStyle name="Vírgula 16 2 2 2" xfId="11440" xr:uid="{C5717386-6B96-4C37-BBCA-66211800E67C}"/>
    <cellStyle name="Vírgula 16 2 2 2 2" xfId="27950" xr:uid="{306A3BE7-EC93-4963-B153-7AEF79F7EDCE}"/>
    <cellStyle name="Vírgula 16 2 2 3" xfId="19913" xr:uid="{4F075B6D-E7BE-4FED-98CF-8746CDA9C37F}"/>
    <cellStyle name="Vírgula 16 2 3" xfId="9391" xr:uid="{561DE497-76F1-4958-B117-5C0BE87E632C}"/>
    <cellStyle name="Vírgula 16 2 3 2" xfId="25935" xr:uid="{BE384BAF-74F7-4996-9DD3-BCB02C588D3D}"/>
    <cellStyle name="Vírgula 16 2 4" xfId="17894" xr:uid="{793BE68E-B6A9-43AE-9985-1DB1A3434FAE}"/>
    <cellStyle name="Vírgula 16 3" xfId="2148" xr:uid="{917FEE3D-7844-48CC-A252-794989B04830}"/>
    <cellStyle name="Vírgula 16 3 2" xfId="4201" xr:uid="{0FC27094-C8B4-478B-ACC7-1DC187CBCA92}"/>
    <cellStyle name="Vírgula 16 3 2 2" xfId="12478" xr:uid="{7ECBE211-94BC-40E6-93C0-F83DD3923098}"/>
    <cellStyle name="Vírgula 16 3 2 2 2" xfId="28963" xr:uid="{40C0AFB8-3DC7-4546-BFD8-B7E8BD22524F}"/>
    <cellStyle name="Vírgula 16 3 2 3" xfId="20926" xr:uid="{BD12CBB9-B395-4987-9B0E-91E90DFFECD3}"/>
    <cellStyle name="Vírgula 16 3 3" xfId="10429" xr:uid="{2723EA3C-E1ED-4B7E-8D3C-B612B36A6F06}"/>
    <cellStyle name="Vírgula 16 3 3 2" xfId="26948" xr:uid="{CFE65B36-71A6-448C-B656-31A3B4E201F4}"/>
    <cellStyle name="Vírgula 16 3 4" xfId="18910" xr:uid="{D1881195-025D-4536-A858-ADB810FF8A32}"/>
    <cellStyle name="Vírgula 16 4" xfId="2657" xr:uid="{B6E4158E-10AA-4F86-B7B4-6705AA476F9E}"/>
    <cellStyle name="Vírgula 16 4 2" xfId="10934" xr:uid="{C81D7A99-7692-404F-B83F-D41934905204}"/>
    <cellStyle name="Vírgula 16 4 2 2" xfId="27445" xr:uid="{B5A8069D-F486-4ED3-B691-E511EC8ECC45}"/>
    <cellStyle name="Vírgula 16 4 3" xfId="19408" xr:uid="{54FFFF51-8D6C-438B-9A90-3F05EA94F890}"/>
    <cellStyle name="Vírgula 16 5" xfId="8886" xr:uid="{D5F40D5A-491C-47D9-A1D1-9BD1F078DBE9}"/>
    <cellStyle name="Vírgula 16 5 2" xfId="25430" xr:uid="{C8CEB272-6F02-4D4C-B99F-36A61D6052AE}"/>
    <cellStyle name="Vírgula 16 6" xfId="17384" xr:uid="{E70A9A2A-BD02-4116-9324-4991705BF5EF}"/>
    <cellStyle name="Vírgula 17" xfId="592" xr:uid="{80B0E1D4-604C-4506-BAB9-1F832664FADE}"/>
    <cellStyle name="Vírgula 17 2" xfId="1615" xr:uid="{65881828-2E31-472D-9169-26B51EB93924}"/>
    <cellStyle name="Vírgula 17 2 2" xfId="5702" xr:uid="{BDC63AEB-0732-42C7-9C23-8C52CC23832D}"/>
    <cellStyle name="Vírgula 17 2 2 2" xfId="13979" xr:uid="{4150FA2F-110D-41BA-B266-0E341AA6C6B2}"/>
    <cellStyle name="Vírgula 17 2 2 2 2" xfId="30454" xr:uid="{808B42D6-F4BE-4947-A84E-4F10B21B27EA}"/>
    <cellStyle name="Vírgula 17 2 2 3" xfId="22417" xr:uid="{18E64FDA-17A5-41A9-AA03-E04BC0FF9C59}"/>
    <cellStyle name="Vírgula 17 2 3" xfId="7722" xr:uid="{D66B2426-6BD2-4B22-8504-D26AE5D949A3}"/>
    <cellStyle name="Vírgula 17 2 3 2" xfId="15999" xr:uid="{570AE8BB-3275-43CE-96AE-5DFEA214A09B}"/>
    <cellStyle name="Vírgula 17 2 3 2 2" xfId="32454" xr:uid="{2751D35B-351F-4278-A7D4-B8F558DAF64A}"/>
    <cellStyle name="Vírgula 17 2 3 3" xfId="24417" xr:uid="{087BF939-CCAF-4AE2-867E-D04011CF848D}"/>
    <cellStyle name="Vírgula 17 2 4" xfId="3668" xr:uid="{DD24266E-931E-4A1B-B3BE-92F0A35630D5}"/>
    <cellStyle name="Vírgula 17 2 4 2" xfId="11945" xr:uid="{766D5032-F3E5-4220-9D13-0D40AD1B9563}"/>
    <cellStyle name="Vírgula 17 2 4 2 2" xfId="28450" xr:uid="{351409FA-3598-4BC8-92B2-50E89ED5CF98}"/>
    <cellStyle name="Vírgula 17 2 4 3" xfId="20413" xr:uid="{A2D0CF4C-9FF0-495D-BF9A-86799E6A4C85}"/>
    <cellStyle name="Vírgula 17 2 5" xfId="9896" xr:uid="{F471C96C-C208-4F2F-80E4-0EB11CB60D89}"/>
    <cellStyle name="Vírgula 17 2 5 2" xfId="26435" xr:uid="{6AA32D15-8D6E-4DE0-A62C-06CBA74E61A3}"/>
    <cellStyle name="Vírgula 17 2 6" xfId="18397" xr:uid="{4BDF612B-B329-431B-8C4C-DA57C1DBBBB2}"/>
    <cellStyle name="Vírgula 17 3" xfId="1107" xr:uid="{0CC0ED72-F969-4AD2-A0A8-91F71E658D49}"/>
    <cellStyle name="Vírgula 17 3 2" xfId="5201" xr:uid="{629B31FA-C92B-4194-9995-5492DE2BFD5F}"/>
    <cellStyle name="Vírgula 17 3 2 2" xfId="13478" xr:uid="{9883E485-2FD6-44BA-81F4-F84C19B3BB13}"/>
    <cellStyle name="Vírgula 17 3 2 2 2" xfId="29958" xr:uid="{AD1A569A-8A45-44E6-8501-A8059C59EEF1}"/>
    <cellStyle name="Vírgula 17 3 2 3" xfId="21921" xr:uid="{DDCCC011-AF6F-4ABD-BCA4-57FA5F644A80}"/>
    <cellStyle name="Vírgula 17 3 3" xfId="7226" xr:uid="{0FE6BB4C-92E4-4402-A0F1-66657D5B41D8}"/>
    <cellStyle name="Vírgula 17 3 3 2" xfId="15503" xr:uid="{6DB3931B-A239-4967-BC15-A21BDC614290}"/>
    <cellStyle name="Vírgula 17 3 3 2 2" xfId="31958" xr:uid="{F6B882DA-62D2-4EA4-A470-CFF467644E7F}"/>
    <cellStyle name="Vírgula 17 3 3 3" xfId="23921" xr:uid="{A158CCC9-459B-4C11-9182-282E7E6B1FE1}"/>
    <cellStyle name="Vírgula 17 3 4" xfId="3165" xr:uid="{0E4AD81A-C72F-496F-B54D-A1F2F3016B1E}"/>
    <cellStyle name="Vírgula 17 3 4 2" xfId="11442" xr:uid="{BE7AF45B-8246-482B-ACD3-562905FAA184}"/>
    <cellStyle name="Vírgula 17 3 4 2 2" xfId="27952" xr:uid="{F9F0968B-963E-4938-9DB4-76C796CEC97B}"/>
    <cellStyle name="Vírgula 17 3 4 3" xfId="19915" xr:uid="{1462FBD8-4563-4D3A-8303-923799C51676}"/>
    <cellStyle name="Vírgula 17 3 5" xfId="9393" xr:uid="{9679118B-3464-406D-B44D-5B401516736C}"/>
    <cellStyle name="Vírgula 17 3 5 2" xfId="25937" xr:uid="{8BB3DABB-8490-4E3A-BF0E-9D44632F8170}"/>
    <cellStyle name="Vírgula 17 3 6" xfId="17896" xr:uid="{D779A36A-A045-4B98-B9DD-8733ED2F06EB}"/>
    <cellStyle name="Vírgula 17 4" xfId="2149" xr:uid="{219178D0-67D0-4FC9-87EA-318AAC17D9A0}"/>
    <cellStyle name="Vírgula 17 4 2" xfId="6234" xr:uid="{C9525BE1-094D-4FA0-B8BB-7514A7065140}"/>
    <cellStyle name="Vírgula 17 4 2 2" xfId="14511" xr:uid="{79FD41FD-4B7B-4921-8185-05CF45013FCC}"/>
    <cellStyle name="Vírgula 17 4 2 2 2" xfId="30966" xr:uid="{080A635D-F5F3-4577-A729-4A35309D14DA}"/>
    <cellStyle name="Vírgula 17 4 2 3" xfId="22929" xr:uid="{B4DDAC97-1260-43C1-BB38-6F257B06F876}"/>
    <cellStyle name="Vírgula 17 4 3" xfId="8234" xr:uid="{81667561-5654-4A9D-98C7-706EB62EDD42}"/>
    <cellStyle name="Vírgula 17 4 3 2" xfId="16511" xr:uid="{29081061-9416-430A-A178-8C32A1504D14}"/>
    <cellStyle name="Vírgula 17 4 3 2 2" xfId="32966" xr:uid="{04F6CFBA-2094-4DAA-BF31-19DFAB742B84}"/>
    <cellStyle name="Vírgula 17 4 3 3" xfId="24929" xr:uid="{51817624-2984-43FF-AA6C-F33378AA5283}"/>
    <cellStyle name="Vírgula 17 4 4" xfId="4202" xr:uid="{74FB129D-EC0F-4D8C-A260-F8784DAE4C31}"/>
    <cellStyle name="Vírgula 17 4 4 2" xfId="12479" xr:uid="{ED015F2D-C68B-4DAB-A5B8-FE85FA345827}"/>
    <cellStyle name="Vírgula 17 4 4 2 2" xfId="28964" xr:uid="{608B274A-5A2E-401A-A47F-22B000874716}"/>
    <cellStyle name="Vírgula 17 4 4 3" xfId="20927" xr:uid="{964C45C9-5716-40C1-9302-3982135C14D0}"/>
    <cellStyle name="Vírgula 17 4 5" xfId="10430" xr:uid="{64204C4B-C3B8-4B32-A07B-D5160C9062EC}"/>
    <cellStyle name="Vírgula 17 4 5 2" xfId="26949" xr:uid="{2CD75CCA-65C0-4D2A-AB93-FE1A12DE54B8}"/>
    <cellStyle name="Vírgula 17 4 6" xfId="18911" xr:uid="{EAF40024-A253-4AFE-8462-05D46A39BD66}"/>
    <cellStyle name="Vírgula 17 5" xfId="4702" xr:uid="{D3179935-E6D9-45ED-A944-B6F51415CD91}"/>
    <cellStyle name="Vírgula 17 5 2" xfId="12979" xr:uid="{1D888951-F354-4567-8796-C66B6491F172}"/>
    <cellStyle name="Vírgula 17 5 2 2" xfId="29459" xr:uid="{B34EC92E-8530-45BB-9D1B-C0CEE17785EC}"/>
    <cellStyle name="Vírgula 17 5 3" xfId="21422" xr:uid="{58766597-2082-479D-B648-29D1695A71CC}"/>
    <cellStyle name="Vírgula 17 6" xfId="6728" xr:uid="{C1C53F79-F5D8-48C9-A101-F7771B1240F9}"/>
    <cellStyle name="Vírgula 17 6 2" xfId="15005" xr:uid="{0F077181-EC44-4029-ACD3-8959C5A784E6}"/>
    <cellStyle name="Vírgula 17 6 2 2" xfId="31460" xr:uid="{F45CF68E-0D5A-4D9A-BE37-764C2013095D}"/>
    <cellStyle name="Vírgula 17 6 3" xfId="23423" xr:uid="{79ACD9DC-9040-4078-96D3-A3176C28F866}"/>
    <cellStyle name="Vírgula 17 7" xfId="2658" xr:uid="{AF21D212-5739-4DBD-BCF8-F1FD79924680}"/>
    <cellStyle name="Vírgula 17 7 2" xfId="10935" xr:uid="{EEF0F2AD-BCA0-4FC8-8507-4EE082F84ABE}"/>
    <cellStyle name="Vírgula 17 7 2 2" xfId="27446" xr:uid="{52484E09-9BAA-48F0-B259-153582670BAC}"/>
    <cellStyle name="Vírgula 17 7 3" xfId="19409" xr:uid="{6EAED3E1-74EE-4BE0-8CA0-B799D31D13E0}"/>
    <cellStyle name="Vírgula 17 8" xfId="8887" xr:uid="{0190EC6F-5055-401E-952B-C052E14D4CCC}"/>
    <cellStyle name="Vírgula 17 8 2" xfId="25431" xr:uid="{53AE5AB7-8A87-44F6-939C-CA5F5E2559DB}"/>
    <cellStyle name="Vírgula 17 9" xfId="17386" xr:uid="{DB8A756B-6A15-4C80-BD34-31177538FD57}"/>
    <cellStyle name="Vírgula 18" xfId="593" xr:uid="{105F46BC-72FA-4AE9-90C1-D983C824964E}"/>
    <cellStyle name="Vírgula 18 2" xfId="1616" xr:uid="{0C26DFA7-CE67-489C-9BC2-1DB2C0DE6097}"/>
    <cellStyle name="Vírgula 18 2 2" xfId="5703" xr:uid="{92B6AD6E-DE2A-4965-AD89-E990033AF17F}"/>
    <cellStyle name="Vírgula 18 2 2 2" xfId="13980" xr:uid="{175B271D-01F0-483E-A824-C3BE69132AE3}"/>
    <cellStyle name="Vírgula 18 2 2 2 2" xfId="30455" xr:uid="{8BF5FE58-8933-4885-8786-83B749A40027}"/>
    <cellStyle name="Vírgula 18 2 2 3" xfId="22418" xr:uid="{6664BE54-357F-4B09-8FF3-713611C8823A}"/>
    <cellStyle name="Vírgula 18 2 3" xfId="7723" xr:uid="{6FBBA7DA-FDE8-4625-A7F0-8DF8E60CD567}"/>
    <cellStyle name="Vírgula 18 2 3 2" xfId="16000" xr:uid="{2EBB240B-A336-4B9F-8027-2C85227758A7}"/>
    <cellStyle name="Vírgula 18 2 3 2 2" xfId="32455" xr:uid="{E9D2048F-979A-4773-A54A-BF5AB6EEAAC1}"/>
    <cellStyle name="Vírgula 18 2 3 3" xfId="24418" xr:uid="{ABAAD026-B884-44DC-ADE4-EF528EA7C75E}"/>
    <cellStyle name="Vírgula 18 2 4" xfId="3669" xr:uid="{AE53E18F-0348-4535-9EFF-FF66D4638AA1}"/>
    <cellStyle name="Vírgula 18 2 4 2" xfId="11946" xr:uid="{ED67CE31-8A17-4A56-AB4E-45B9178EF7B3}"/>
    <cellStyle name="Vírgula 18 2 4 2 2" xfId="28451" xr:uid="{50137005-97E5-4956-90EC-A056C14D0BB1}"/>
    <cellStyle name="Vírgula 18 2 4 3" xfId="20414" xr:uid="{FCF502C2-5EA1-4FB6-AFE2-EDFA2E668FF8}"/>
    <cellStyle name="Vírgula 18 2 5" xfId="9897" xr:uid="{1074E71D-A9EC-4484-9A99-E9FF4A045B51}"/>
    <cellStyle name="Vírgula 18 2 5 2" xfId="26436" xr:uid="{69518178-FABC-4CA9-93E7-44B9E4770EA0}"/>
    <cellStyle name="Vírgula 18 2 6" xfId="18398" xr:uid="{49FB4CC4-0ED6-448A-8C6B-5D1EDF236782}"/>
    <cellStyle name="Vírgula 18 3" xfId="1108" xr:uid="{15778807-F9A4-4250-B7A8-6EE99ADB894E}"/>
    <cellStyle name="Vírgula 18 3 2" xfId="5202" xr:uid="{18C04951-969D-4218-80A8-053E5B3CB561}"/>
    <cellStyle name="Vírgula 18 3 2 2" xfId="13479" xr:uid="{4C34CCA2-40B7-4EF3-9A65-873900266EC4}"/>
    <cellStyle name="Vírgula 18 3 2 2 2" xfId="29959" xr:uid="{4281187A-CF85-49C7-9148-9CD980B94256}"/>
    <cellStyle name="Vírgula 18 3 2 3" xfId="21922" xr:uid="{BBBA4BAD-3435-4D44-8F28-4263141A29CE}"/>
    <cellStyle name="Vírgula 18 3 3" xfId="7227" xr:uid="{B9C0565E-26B0-4332-A70B-BF2B9EB0971C}"/>
    <cellStyle name="Vírgula 18 3 3 2" xfId="15504" xr:uid="{4015E118-55C4-4AB3-A956-5125E059A970}"/>
    <cellStyle name="Vírgula 18 3 3 2 2" xfId="31959" xr:uid="{A882A922-548D-4968-A070-8C7C2A01C94F}"/>
    <cellStyle name="Vírgula 18 3 3 3" xfId="23922" xr:uid="{4E4C456E-061D-4D12-9739-2F42BDD4EB98}"/>
    <cellStyle name="Vírgula 18 3 4" xfId="3166" xr:uid="{3CCC9892-5715-436D-9BC9-7F9F75CD7345}"/>
    <cellStyle name="Vírgula 18 3 4 2" xfId="11443" xr:uid="{5DE22872-B28B-4AE6-A023-95054AB4B220}"/>
    <cellStyle name="Vírgula 18 3 4 2 2" xfId="27953" xr:uid="{12A24164-C96F-4778-8A22-081F0D6D8F92}"/>
    <cellStyle name="Vírgula 18 3 4 3" xfId="19916" xr:uid="{667B510B-D9A1-4641-95FE-01CDF31E752B}"/>
    <cellStyle name="Vírgula 18 3 5" xfId="9394" xr:uid="{F381E630-450B-487E-9453-ED1F0C54089F}"/>
    <cellStyle name="Vírgula 18 3 5 2" xfId="25938" xr:uid="{4184B089-09D2-40E5-A090-DD41FA9F8D4F}"/>
    <cellStyle name="Vírgula 18 3 6" xfId="17897" xr:uid="{801DD424-4E7D-4934-A401-B6128AA2026A}"/>
    <cellStyle name="Vírgula 18 4" xfId="2150" xr:uid="{73BE788C-77BF-4E58-8A55-67FA79EB0B1A}"/>
    <cellStyle name="Vírgula 18 4 2" xfId="6235" xr:uid="{7E20B2C8-3B47-4BA0-B832-2BD01488755C}"/>
    <cellStyle name="Vírgula 18 4 2 2" xfId="14512" xr:uid="{1FD68A36-A00B-4012-AFC0-8956ECEB027F}"/>
    <cellStyle name="Vírgula 18 4 2 2 2" xfId="30967" xr:uid="{DC934D0D-2629-4954-AED7-16BFE83F821D}"/>
    <cellStyle name="Vírgula 18 4 2 3" xfId="22930" xr:uid="{8C928EAE-7F6A-4967-8096-0543132282A8}"/>
    <cellStyle name="Vírgula 18 4 3" xfId="8235" xr:uid="{9017F273-98C3-47E1-AC54-10B301937A02}"/>
    <cellStyle name="Vírgula 18 4 3 2" xfId="16512" xr:uid="{E5EDF62A-E135-4827-A586-8959773CC470}"/>
    <cellStyle name="Vírgula 18 4 3 2 2" xfId="32967" xr:uid="{D09AA725-2993-4BDA-B1B2-E8849CBDC09A}"/>
    <cellStyle name="Vírgula 18 4 3 3" xfId="24930" xr:uid="{CB148E1D-8834-44BE-9A33-8A05B56F7472}"/>
    <cellStyle name="Vírgula 18 4 4" xfId="4203" xr:uid="{E0F6686F-B787-4C35-A399-AD6C90980A48}"/>
    <cellStyle name="Vírgula 18 4 4 2" xfId="12480" xr:uid="{F352F34B-9868-473C-92DA-F8A14F51FFD0}"/>
    <cellStyle name="Vírgula 18 4 4 2 2" xfId="28965" xr:uid="{2D252F28-6FEA-4A21-904F-20EAF2AF6E08}"/>
    <cellStyle name="Vírgula 18 4 4 3" xfId="20928" xr:uid="{8DD7491A-014E-477D-A293-4A9DB2975221}"/>
    <cellStyle name="Vírgula 18 4 5" xfId="10431" xr:uid="{32D1A496-9321-45F0-A865-39B33A1E4FAC}"/>
    <cellStyle name="Vírgula 18 4 5 2" xfId="26950" xr:uid="{37B9236E-EF8D-4502-A563-A2643143DA63}"/>
    <cellStyle name="Vírgula 18 4 6" xfId="18912" xr:uid="{33165CDD-E508-47B2-B723-C1C885A7ABDA}"/>
    <cellStyle name="Vírgula 18 5" xfId="4703" xr:uid="{81980667-584C-4C76-9FB6-0CEE6FE2D8F4}"/>
    <cellStyle name="Vírgula 18 5 2" xfId="12980" xr:uid="{C085E20F-5A83-41C6-8EB9-878F91A155F0}"/>
    <cellStyle name="Vírgula 18 5 2 2" xfId="29460" xr:uid="{636F6C5E-3D8B-43BB-8918-CA63CC4C1217}"/>
    <cellStyle name="Vírgula 18 5 3" xfId="21423" xr:uid="{94ACCE6A-3104-424E-8A86-459AF2F134A0}"/>
    <cellStyle name="Vírgula 18 6" xfId="6729" xr:uid="{0345F19A-C2DF-41AA-8CDF-A0FB82C7DF19}"/>
    <cellStyle name="Vírgula 18 6 2" xfId="15006" xr:uid="{0F311708-6E7B-494A-A72A-3AD6C20208F3}"/>
    <cellStyle name="Vírgula 18 6 2 2" xfId="31461" xr:uid="{E47D38D3-F691-43BF-B06C-71F6A61252F1}"/>
    <cellStyle name="Vírgula 18 6 3" xfId="23424" xr:uid="{2C60EAF3-8A99-4E62-A0C1-3FD470D51446}"/>
    <cellStyle name="Vírgula 18 7" xfId="2659" xr:uid="{28891B77-B242-4B43-B221-DD81F9BFF610}"/>
    <cellStyle name="Vírgula 18 7 2" xfId="10936" xr:uid="{C6440947-A714-427B-B6DF-7364F2C85E71}"/>
    <cellStyle name="Vírgula 18 7 2 2" xfId="27447" xr:uid="{10B03974-0AC2-47AA-8149-29C5FF281293}"/>
    <cellStyle name="Vírgula 18 7 3" xfId="19410" xr:uid="{73A26AF6-572C-4479-A923-5B25E8876687}"/>
    <cellStyle name="Vírgula 18 8" xfId="8888" xr:uid="{22F1B106-F516-43DB-899C-2804A9DC2853}"/>
    <cellStyle name="Vírgula 18 8 2" xfId="25432" xr:uid="{103120AF-F381-490F-AAB6-A6C0815F9F5D}"/>
    <cellStyle name="Vírgula 18 9" xfId="17387" xr:uid="{C1978983-E772-46CE-B8D7-44EB218074E8}"/>
    <cellStyle name="Vírgula 19" xfId="594" xr:uid="{37D08960-F207-491E-8BB2-F9F65B6ED4F8}"/>
    <cellStyle name="Vírgula 19 2" xfId="1617" xr:uid="{71D65A36-193B-4090-9527-C01AE0C5AEA6}"/>
    <cellStyle name="Vírgula 19 2 2" xfId="5704" xr:uid="{94F70A17-E233-4DBA-9AC6-277AF5051878}"/>
    <cellStyle name="Vírgula 19 2 2 2" xfId="13981" xr:uid="{72AF9B40-8F37-4D08-9A67-FD19A9A508B9}"/>
    <cellStyle name="Vírgula 19 2 2 2 2" xfId="30456" xr:uid="{CDBCF866-5B62-4B0B-BA59-13E5E3255B30}"/>
    <cellStyle name="Vírgula 19 2 2 3" xfId="22419" xr:uid="{D74B958E-FA08-4C0A-8E01-2E4D086A1DFA}"/>
    <cellStyle name="Vírgula 19 2 3" xfId="7724" xr:uid="{38852E44-8D34-4E2C-8683-1BE8529A455A}"/>
    <cellStyle name="Vírgula 19 2 3 2" xfId="16001" xr:uid="{C060D09A-F8FA-487E-9DF3-DC64C16745AA}"/>
    <cellStyle name="Vírgula 19 2 3 2 2" xfId="32456" xr:uid="{6F01565A-B76F-4293-BB3C-694B2F5DB56C}"/>
    <cellStyle name="Vírgula 19 2 3 3" xfId="24419" xr:uid="{CBFF72B1-7C82-48AB-8A56-AF5897DE7AD2}"/>
    <cellStyle name="Vírgula 19 2 4" xfId="3670" xr:uid="{E690A3D8-6EDE-4A7B-A651-23DD05D7360B}"/>
    <cellStyle name="Vírgula 19 2 4 2" xfId="11947" xr:uid="{5D813D45-D817-46F0-9EA2-44EB067DD717}"/>
    <cellStyle name="Vírgula 19 2 4 2 2" xfId="28452" xr:uid="{95F20562-6FE8-49F4-85A3-97B9B01FE14F}"/>
    <cellStyle name="Vírgula 19 2 4 3" xfId="20415" xr:uid="{7BBED5E8-0D11-4A4F-A05D-96E9F65F9CFE}"/>
    <cellStyle name="Vírgula 19 2 5" xfId="9898" xr:uid="{C04E35C3-40E2-4813-87F3-69594220CBF6}"/>
    <cellStyle name="Vírgula 19 2 5 2" xfId="26437" xr:uid="{D9E59312-C12E-45B2-9463-0BDA845854E8}"/>
    <cellStyle name="Vírgula 19 2 6" xfId="18399" xr:uid="{F643F03C-BC32-46E2-8067-45E89C06143F}"/>
    <cellStyle name="Vírgula 19 3" xfId="1109" xr:uid="{39DFDA0A-DBE2-4C42-9212-CC91CCB314B7}"/>
    <cellStyle name="Vírgula 19 3 2" xfId="5203" xr:uid="{FDE632FE-6C20-4064-8AA2-F7EA2448915B}"/>
    <cellStyle name="Vírgula 19 3 2 2" xfId="13480" xr:uid="{02F505B0-A265-4299-B76F-73279B752B3E}"/>
    <cellStyle name="Vírgula 19 3 2 2 2" xfId="29960" xr:uid="{85BB1F1C-2883-4BC9-9358-A0C404D9D3B1}"/>
    <cellStyle name="Vírgula 19 3 2 3" xfId="21923" xr:uid="{8AA08A01-8A5F-4134-A8A9-0B16E69EBD67}"/>
    <cellStyle name="Vírgula 19 3 3" xfId="7228" xr:uid="{624568C0-36DA-4A25-BB90-FDAC9F9472A6}"/>
    <cellStyle name="Vírgula 19 3 3 2" xfId="15505" xr:uid="{41E79FB4-7DBF-4FDC-A539-8C9B59CEC1E5}"/>
    <cellStyle name="Vírgula 19 3 3 2 2" xfId="31960" xr:uid="{2C70F6E9-53E6-420B-9FB8-F7A4A3651B45}"/>
    <cellStyle name="Vírgula 19 3 3 3" xfId="23923" xr:uid="{621206E6-53F4-48F9-B71E-22F696203693}"/>
    <cellStyle name="Vírgula 19 3 4" xfId="3167" xr:uid="{5B23EBF7-8152-4929-8262-F83FD52D8EE8}"/>
    <cellStyle name="Vírgula 19 3 4 2" xfId="11444" xr:uid="{1A646FB7-2BF1-43EE-8723-AD97A8E2AB23}"/>
    <cellStyle name="Vírgula 19 3 4 2 2" xfId="27954" xr:uid="{CD6CD926-46BC-48F9-ABA0-4FAA69657535}"/>
    <cellStyle name="Vírgula 19 3 4 3" xfId="19917" xr:uid="{78A547BC-B59B-49E7-B4F4-6E163BB01F70}"/>
    <cellStyle name="Vírgula 19 3 5" xfId="9395" xr:uid="{2E5AC07C-3D72-489C-A807-0BBFC581B160}"/>
    <cellStyle name="Vírgula 19 3 5 2" xfId="25939" xr:uid="{8896487D-5EF8-49D7-BB51-75B5508F5E44}"/>
    <cellStyle name="Vírgula 19 3 6" xfId="17898" xr:uid="{FDC709B1-018C-4DBA-90CF-33DE836D31D2}"/>
    <cellStyle name="Vírgula 19 4" xfId="2151" xr:uid="{3B3C6145-BEF6-4734-A2C4-155482902B6E}"/>
    <cellStyle name="Vírgula 19 4 2" xfId="6236" xr:uid="{BA92D5EF-F18B-4591-873A-73A2DB348B03}"/>
    <cellStyle name="Vírgula 19 4 2 2" xfId="14513" xr:uid="{FB7DFFBB-12FA-4728-AA9F-29C84A17DFB5}"/>
    <cellStyle name="Vírgula 19 4 2 2 2" xfId="30968" xr:uid="{5A08F25E-83CA-44D5-B461-2836144E9793}"/>
    <cellStyle name="Vírgula 19 4 2 3" xfId="22931" xr:uid="{F2B12AB0-54A6-4E19-8E04-F6FAA23141B9}"/>
    <cellStyle name="Vírgula 19 4 3" xfId="8236" xr:uid="{0EFD4139-4337-4169-A0EC-745837B355FC}"/>
    <cellStyle name="Vírgula 19 4 3 2" xfId="16513" xr:uid="{13F016D9-0C1D-4C5C-B392-8D55EDCAA79A}"/>
    <cellStyle name="Vírgula 19 4 3 2 2" xfId="32968" xr:uid="{61061B7A-50DC-4A88-B4C5-0BC8872DD835}"/>
    <cellStyle name="Vírgula 19 4 3 3" xfId="24931" xr:uid="{2C12455B-6757-4619-BB20-2C7C713974CD}"/>
    <cellStyle name="Vírgula 19 4 4" xfId="4204" xr:uid="{500DA70D-9BA2-4AF7-80D7-83C196C27151}"/>
    <cellStyle name="Vírgula 19 4 4 2" xfId="12481" xr:uid="{F3324FFE-5F01-462D-B4A3-9A6270FBFB6C}"/>
    <cellStyle name="Vírgula 19 4 4 2 2" xfId="28966" xr:uid="{7A2BC13D-AB47-432E-8DEC-2CAB1952FB7D}"/>
    <cellStyle name="Vírgula 19 4 4 3" xfId="20929" xr:uid="{F048BE34-BFD3-44C7-94A4-A65054A77B5F}"/>
    <cellStyle name="Vírgula 19 4 5" xfId="10432" xr:uid="{9E9BF4C6-CC00-4DB5-BBDD-951FE90E0A1C}"/>
    <cellStyle name="Vírgula 19 4 5 2" xfId="26951" xr:uid="{FA9566FC-4066-4DF4-97F5-7B85120DE321}"/>
    <cellStyle name="Vírgula 19 4 6" xfId="18913" xr:uid="{88E9928D-A70A-4136-A38F-358F07A79462}"/>
    <cellStyle name="Vírgula 19 5" xfId="4704" xr:uid="{16CC8407-743A-4275-B3BB-F56435213F25}"/>
    <cellStyle name="Vírgula 19 5 2" xfId="12981" xr:uid="{61DE6A38-F448-40CC-B221-5AE1BFE4F2E1}"/>
    <cellStyle name="Vírgula 19 5 2 2" xfId="29461" xr:uid="{999E97EA-285F-40B3-9267-8850A6382566}"/>
    <cellStyle name="Vírgula 19 5 3" xfId="21424" xr:uid="{28090DFA-EE82-409B-B8BA-263E35512E62}"/>
    <cellStyle name="Vírgula 19 6" xfId="6730" xr:uid="{577E22EE-35F2-48B1-8A7F-23940F11EC8B}"/>
    <cellStyle name="Vírgula 19 6 2" xfId="15007" xr:uid="{05DC3949-CB59-4D7B-9463-68C02CF17FE1}"/>
    <cellStyle name="Vírgula 19 6 2 2" xfId="31462" xr:uid="{12BF0335-E4E4-4923-B956-A2DAFA3AE1A2}"/>
    <cellStyle name="Vírgula 19 6 3" xfId="23425" xr:uid="{2DC79029-76EC-40B5-88AD-72B510351C8B}"/>
    <cellStyle name="Vírgula 19 7" xfId="2660" xr:uid="{53EFF5AE-2974-4FBC-A7D6-B06D39D9D0A1}"/>
    <cellStyle name="Vírgula 19 7 2" xfId="10937" xr:uid="{41A185E8-BB94-48C8-B6EC-6C8358FCDD21}"/>
    <cellStyle name="Vírgula 19 7 2 2" xfId="27448" xr:uid="{847BF9C6-5EBB-46DC-A97F-ACB8ADFB6928}"/>
    <cellStyle name="Vírgula 19 7 3" xfId="19411" xr:uid="{B9B21783-3B4B-443C-A867-C9824F2DD5E5}"/>
    <cellStyle name="Vírgula 19 8" xfId="8889" xr:uid="{38811C35-206F-42BE-A181-AE0A58C73FC8}"/>
    <cellStyle name="Vírgula 19 8 2" xfId="25433" xr:uid="{2B82F6FB-F9E8-4BC4-9867-A4C959787F2D}"/>
    <cellStyle name="Vírgula 19 9" xfId="17388" xr:uid="{E3EBA161-BE37-4E08-8616-B9F17D73C6F7}"/>
    <cellStyle name="Vírgula 2" xfId="210" xr:uid="{E7087B5A-AE0E-4E31-BDD8-A06BAA785A57}"/>
    <cellStyle name="Vírgula 2 10" xfId="17075" xr:uid="{B5BA363F-FE14-47EB-9990-4397CE9710FE}"/>
    <cellStyle name="Vírgula 2 2" xfId="595" xr:uid="{A6F26AD9-1A73-4C26-AB4A-B0A7F8807EF5}"/>
    <cellStyle name="Vírgula 2 2 2" xfId="1618" xr:uid="{1E4549BC-D843-4308-935E-8B07ED97147E}"/>
    <cellStyle name="Vírgula 2 2 2 2" xfId="5705" xr:uid="{BD6D06DA-1061-4147-A35D-80406DD4663E}"/>
    <cellStyle name="Vírgula 2 2 2 2 2" xfId="13982" xr:uid="{43E52D48-8485-4147-ACF3-90FF1C3B6FB0}"/>
    <cellStyle name="Vírgula 2 2 2 2 2 2" xfId="30457" xr:uid="{C25B11F6-8D40-43B3-B942-4F3115615C69}"/>
    <cellStyle name="Vírgula 2 2 2 2 3" xfId="22420" xr:uid="{142B524B-1C2F-4E4F-B138-7E0A74CE63B5}"/>
    <cellStyle name="Vírgula 2 2 2 3" xfId="7725" xr:uid="{C77EAE08-3F45-4860-AD05-1175E0536AC4}"/>
    <cellStyle name="Vírgula 2 2 2 3 2" xfId="16002" xr:uid="{6CAB7EB6-8CFF-4E09-9791-1D886A24AB35}"/>
    <cellStyle name="Vírgula 2 2 2 3 2 2" xfId="32457" xr:uid="{A3D84DE7-2E34-403D-90CA-6D2BB9F2BF44}"/>
    <cellStyle name="Vírgula 2 2 2 3 3" xfId="24420" xr:uid="{5AE73F95-2665-4B52-BA7B-5D608E584AC5}"/>
    <cellStyle name="Vírgula 2 2 2 4" xfId="3671" xr:uid="{31DE6DBF-0645-4720-82FA-67777DE20239}"/>
    <cellStyle name="Vírgula 2 2 2 4 2" xfId="11948" xr:uid="{E7C6D00E-3D93-4A6C-B874-0331A7DA88EC}"/>
    <cellStyle name="Vírgula 2 2 2 4 2 2" xfId="28453" xr:uid="{992A3D27-B8AA-4794-B2EF-878BBB289308}"/>
    <cellStyle name="Vírgula 2 2 2 4 3" xfId="20416" xr:uid="{CB2125EA-0026-450D-8847-CAB880D5C642}"/>
    <cellStyle name="Vírgula 2 2 2 5" xfId="9899" xr:uid="{0335B1AB-4E36-47AC-BF80-53117534B4F9}"/>
    <cellStyle name="Vírgula 2 2 2 5 2" xfId="26438" xr:uid="{5766505F-92F6-4617-8538-4D32E837A1DC}"/>
    <cellStyle name="Vírgula 2 2 2 6" xfId="18400" xr:uid="{FC49A802-A8DD-477E-B5A6-75025D287060}"/>
    <cellStyle name="Vírgula 2 2 3" xfId="1110" xr:uid="{B644E8AE-807B-4194-A8D0-AB79697D1102}"/>
    <cellStyle name="Vírgula 2 2 3 2" xfId="5204" xr:uid="{8DB9F537-8679-4EF8-9E61-D113C9CE06A3}"/>
    <cellStyle name="Vírgula 2 2 3 2 2" xfId="13481" xr:uid="{1132C1D5-79E7-4C2A-9297-B1C30E9B2C08}"/>
    <cellStyle name="Vírgula 2 2 3 2 2 2" xfId="29961" xr:uid="{C550C76A-B471-4190-9B10-5A2298A94D2A}"/>
    <cellStyle name="Vírgula 2 2 3 2 3" xfId="21924" xr:uid="{F0277C1E-9C5E-42B5-BB46-051756B69138}"/>
    <cellStyle name="Vírgula 2 2 3 3" xfId="7229" xr:uid="{AEACF336-7A10-4A82-901C-3C4227BB6562}"/>
    <cellStyle name="Vírgula 2 2 3 3 2" xfId="15506" xr:uid="{F5B8F9D4-2451-4C67-B49C-C627746A2A4A}"/>
    <cellStyle name="Vírgula 2 2 3 3 2 2" xfId="31961" xr:uid="{A017D934-45C5-406C-8264-9C8B19CE6D9D}"/>
    <cellStyle name="Vírgula 2 2 3 3 3" xfId="23924" xr:uid="{92EF55CD-CBB0-4D84-BF1B-433CEA53919E}"/>
    <cellStyle name="Vírgula 2 2 3 4" xfId="3168" xr:uid="{E21F8903-B56D-487F-A770-8823BC349FC5}"/>
    <cellStyle name="Vírgula 2 2 3 4 2" xfId="11445" xr:uid="{7AA1947D-28C8-4778-B821-70D2696ABED8}"/>
    <cellStyle name="Vírgula 2 2 3 4 2 2" xfId="27955" xr:uid="{7E74EFBF-A6BD-48F3-93C1-B9261319615E}"/>
    <cellStyle name="Vírgula 2 2 3 4 3" xfId="19918" xr:uid="{B140B7CB-A4E4-4A36-866B-7315F833F826}"/>
    <cellStyle name="Vírgula 2 2 3 5" xfId="9396" xr:uid="{747B8E93-E85B-499D-91AA-F8B79D05F94E}"/>
    <cellStyle name="Vírgula 2 2 3 5 2" xfId="25940" xr:uid="{9B6328D7-25D6-49AE-BD5C-30ED2BF5DA6E}"/>
    <cellStyle name="Vírgula 2 2 3 6" xfId="17899" xr:uid="{30A52873-3E69-460D-8CBE-B6ED179B2DBD}"/>
    <cellStyle name="Vírgula 2 2 4" xfId="2152" xr:uid="{17CA55B6-10E9-4933-9009-CA1A7BD8DDA1}"/>
    <cellStyle name="Vírgula 2 2 4 2" xfId="6237" xr:uid="{715C5B6F-D4D5-45C6-8384-512BD1E11F7C}"/>
    <cellStyle name="Vírgula 2 2 4 2 2" xfId="14514" xr:uid="{8A615E94-6DBF-48F4-9A5B-C163A79EC3C8}"/>
    <cellStyle name="Vírgula 2 2 4 2 2 2" xfId="30969" xr:uid="{79A5EFEC-F64A-46E8-B49E-F78685287EF7}"/>
    <cellStyle name="Vírgula 2 2 4 2 3" xfId="22932" xr:uid="{9E2AE13F-F743-4C9D-9509-CD4621E5EAC5}"/>
    <cellStyle name="Vírgula 2 2 4 3" xfId="8237" xr:uid="{D74E0F62-F9FF-4DDA-8A05-C28BEA113564}"/>
    <cellStyle name="Vírgula 2 2 4 3 2" xfId="16514" xr:uid="{B8D2ABC7-B6FF-4465-B091-9B4095A781AF}"/>
    <cellStyle name="Vírgula 2 2 4 3 2 2" xfId="32969" xr:uid="{54D39036-6E5D-4FF8-8540-A89DF9A190E1}"/>
    <cellStyle name="Vírgula 2 2 4 3 3" xfId="24932" xr:uid="{18864CB7-3B23-414C-AB47-E69DEC2A9199}"/>
    <cellStyle name="Vírgula 2 2 4 4" xfId="4205" xr:uid="{2D865B49-E61B-4E45-9D9D-5952C72AB4FE}"/>
    <cellStyle name="Vírgula 2 2 4 4 2" xfId="12482" xr:uid="{A9ED61CA-BE5E-435F-BA59-C8F3F53D24A1}"/>
    <cellStyle name="Vírgula 2 2 4 4 2 2" xfId="28967" xr:uid="{FB4F6D97-C572-47EC-A0EA-02B12AA888D8}"/>
    <cellStyle name="Vírgula 2 2 4 4 3" xfId="20930" xr:uid="{A1B92958-AC28-4079-BD13-0B7288160A2E}"/>
    <cellStyle name="Vírgula 2 2 4 5" xfId="10433" xr:uid="{E530B085-1A02-4308-8359-49BA12C54633}"/>
    <cellStyle name="Vírgula 2 2 4 5 2" xfId="26952" xr:uid="{C15E7E8E-6D26-43C5-98BC-B4BCA3C4359E}"/>
    <cellStyle name="Vírgula 2 2 4 6" xfId="18914" xr:uid="{966D9C8F-5EAD-44D1-BEB4-5B9B89671FA0}"/>
    <cellStyle name="Vírgula 2 2 5" xfId="4705" xr:uid="{3FB2F0D1-68D1-4567-8187-C3271681C7B0}"/>
    <cellStyle name="Vírgula 2 2 5 2" xfId="12982" xr:uid="{18EC423F-8BE7-414E-976B-385D4E32AB72}"/>
    <cellStyle name="Vírgula 2 2 5 2 2" xfId="29462" xr:uid="{9C864193-4987-431F-9743-9ECC4DD113E9}"/>
    <cellStyle name="Vírgula 2 2 5 3" xfId="21425" xr:uid="{6FCC07FA-32AB-43B0-BC36-CC18BBC43E49}"/>
    <cellStyle name="Vírgula 2 2 6" xfId="6731" xr:uid="{0AC789D6-0016-4EEB-97BC-8776D2706C94}"/>
    <cellStyle name="Vírgula 2 2 6 2" xfId="15008" xr:uid="{BFF94D74-D3FF-4AB3-8E3C-109F692F3EEA}"/>
    <cellStyle name="Vírgula 2 2 6 2 2" xfId="31463" xr:uid="{1E7E9FED-E659-4529-AE55-61E25DBF5F47}"/>
    <cellStyle name="Vírgula 2 2 6 3" xfId="23426" xr:uid="{9B3D6C4A-D4DF-4671-A9F1-1F91D99C2701}"/>
    <cellStyle name="Vírgula 2 2 7" xfId="2661" xr:uid="{B079B835-1ACA-488F-959F-0FCBF6BE828D}"/>
    <cellStyle name="Vírgula 2 2 7 2" xfId="10938" xr:uid="{A55D576B-5D3C-44BB-8D30-23DA5DFF5AE7}"/>
    <cellStyle name="Vírgula 2 2 7 2 2" xfId="27449" xr:uid="{074AC08E-6D47-436D-874A-C50D8D408E40}"/>
    <cellStyle name="Vírgula 2 2 7 3" xfId="19412" xr:uid="{1D225B96-D7D6-43ED-931C-EEFA913AEBBE}"/>
    <cellStyle name="Vírgula 2 2 8" xfId="8890" xr:uid="{2DC53A4D-3CEE-46C5-95D6-18C98A51E4BD}"/>
    <cellStyle name="Vírgula 2 2 8 2" xfId="25434" xr:uid="{5781A315-59BC-4254-A62F-81C35588490A}"/>
    <cellStyle name="Vírgula 2 2 9" xfId="17389" xr:uid="{27C1DB07-EA2E-4F11-9B72-7C9BCFC0AA82}"/>
    <cellStyle name="Vírgula 2 3" xfId="1303" xr:uid="{28B72FE5-BEF7-4EA7-B872-273CAA85946F}"/>
    <cellStyle name="Vírgula 2 3 2" xfId="5393" xr:uid="{18AB9882-75E6-4DF6-8B71-1E6E9E888FA8}"/>
    <cellStyle name="Vírgula 2 3 2 2" xfId="13670" xr:uid="{E961C3D0-D4EC-489E-894E-F4D13035C64F}"/>
    <cellStyle name="Vírgula 2 3 2 2 2" xfId="30150" xr:uid="{454E6B21-AC19-4487-BBE5-6F1844A6E325}"/>
    <cellStyle name="Vírgula 2 3 2 3" xfId="22113" xr:uid="{00AB6B89-B251-4425-AE1F-8D0F1514C56D}"/>
    <cellStyle name="Vírgula 2 3 3" xfId="7418" xr:uid="{B8BF008D-8FD9-4F75-84B3-5C4B03BA525E}"/>
    <cellStyle name="Vírgula 2 3 3 2" xfId="15695" xr:uid="{7256D4FD-E251-4BC1-8634-22D1D2F860DA}"/>
    <cellStyle name="Vírgula 2 3 3 2 2" xfId="32150" xr:uid="{2F8D5AF7-F353-4EF0-857F-C14921113515}"/>
    <cellStyle name="Vírgula 2 3 3 3" xfId="24113" xr:uid="{CEFEBBC9-D961-4653-BF55-FEDDC4B2DE11}"/>
    <cellStyle name="Vírgula 2 3 4" xfId="3359" xr:uid="{7C22EAFE-C87A-469D-B1B2-93F86F6DDC08}"/>
    <cellStyle name="Vírgula 2 3 4 2" xfId="11636" xr:uid="{B88AE7D8-AA01-4952-998B-4DC5B52C519F}"/>
    <cellStyle name="Vírgula 2 3 4 2 2" xfId="28146" xr:uid="{B538A3EC-68B7-4B8F-9191-46F52D173BF6}"/>
    <cellStyle name="Vírgula 2 3 4 3" xfId="20109" xr:uid="{87DB7C94-D558-4890-8D2B-A91A18D01F19}"/>
    <cellStyle name="Vírgula 2 3 5" xfId="9587" xr:uid="{75B824AB-F3E0-4493-AA39-2A216B57DA32}"/>
    <cellStyle name="Vírgula 2 3 5 2" xfId="26131" xr:uid="{31521DE8-70D1-46E3-8ABB-5D388EBE7CC2}"/>
    <cellStyle name="Vírgula 2 3 6" xfId="18092" xr:uid="{ED0D63AC-4BA4-4257-A130-526BE221640D}"/>
    <cellStyle name="Vírgula 2 4" xfId="794" xr:uid="{6C4F13B2-0783-4369-8589-EE0BC83F87F0}"/>
    <cellStyle name="Vírgula 2 4 2" xfId="4897" xr:uid="{EA991F7B-C92E-48F4-AD7E-132855E435C5}"/>
    <cellStyle name="Vírgula 2 4 2 2" xfId="13174" xr:uid="{118DE3D1-354E-4F4C-8440-5E10AB344F83}"/>
    <cellStyle name="Vírgula 2 4 2 2 2" xfId="29654" xr:uid="{E019EF48-0FAE-49C0-8E0B-948F3FC35944}"/>
    <cellStyle name="Vírgula 2 4 2 3" xfId="21617" xr:uid="{F7BE04C0-60E6-4D9E-BB32-8E3AB4094682}"/>
    <cellStyle name="Vírgula 2 4 3" xfId="6922" xr:uid="{A36DA84E-8498-43C4-8957-4946214BDA7F}"/>
    <cellStyle name="Vírgula 2 4 3 2" xfId="15199" xr:uid="{248EA6C5-1361-4F2C-889D-DB6E24552BE6}"/>
    <cellStyle name="Vírgula 2 4 3 2 2" xfId="31654" xr:uid="{07870749-4345-4A56-986B-68B7FAE0F046}"/>
    <cellStyle name="Vírgula 2 4 3 3" xfId="23617" xr:uid="{B012BD96-1E3C-4DC5-86F5-26AC60D15363}"/>
    <cellStyle name="Vírgula 2 4 4" xfId="2854" xr:uid="{4C056D68-BA24-4D56-92E8-FB142B00B405}"/>
    <cellStyle name="Vírgula 2 4 4 2" xfId="11131" xr:uid="{65201339-0F3E-47A3-93E9-FFC82988EF00}"/>
    <cellStyle name="Vírgula 2 4 4 2 2" xfId="27642" xr:uid="{BFA078CA-8211-4855-AFCA-277CADFC34F5}"/>
    <cellStyle name="Vírgula 2 4 4 3" xfId="19605" xr:uid="{B9E32776-7395-40AE-A26C-F89082B982D5}"/>
    <cellStyle name="Vírgula 2 4 5" xfId="9083" xr:uid="{3C68BA8F-839E-4D5B-A245-90E4B2256C35}"/>
    <cellStyle name="Vírgula 2 4 5 2" xfId="25627" xr:uid="{D8E45A7F-6992-44CD-B095-A0A3FEDD07E5}"/>
    <cellStyle name="Vírgula 2 4 6" xfId="17585" xr:uid="{08FC88A2-3D64-4C3B-AD72-716725F4AF6E}"/>
    <cellStyle name="Vírgula 2 5" xfId="1844" xr:uid="{E642DB6B-6157-463C-BA33-D3F6576E6F6D}"/>
    <cellStyle name="Vírgula 2 5 2" xfId="5930" xr:uid="{3AE56EE2-02EB-404A-BE58-39A0619A0619}"/>
    <cellStyle name="Vírgula 2 5 2 2" xfId="14207" xr:uid="{2FD51287-3467-4A44-9245-CCAA60F80008}"/>
    <cellStyle name="Vírgula 2 5 2 2 2" xfId="30662" xr:uid="{C2BD3D5D-A522-4D1E-87CA-7DE2E67EE01A}"/>
    <cellStyle name="Vírgula 2 5 2 3" xfId="22625" xr:uid="{BD934FFF-A7A4-498B-AE3B-7BACB4B18467}"/>
    <cellStyle name="Vírgula 2 5 3" xfId="7930" xr:uid="{68E67B12-2F55-4317-A217-F6B12B12B8C4}"/>
    <cellStyle name="Vírgula 2 5 3 2" xfId="16207" xr:uid="{80701D4D-4921-4B68-ABF2-DAB97D952EB5}"/>
    <cellStyle name="Vírgula 2 5 3 2 2" xfId="32662" xr:uid="{5A0E3772-4957-436D-8B91-41559BE81FA6}"/>
    <cellStyle name="Vírgula 2 5 3 3" xfId="24625" xr:uid="{03FF09CB-2CEE-4B0E-A0B3-B337D9036CA7}"/>
    <cellStyle name="Vírgula 2 5 4" xfId="3897" xr:uid="{D8E01A5C-D908-4749-B58B-4EB9996E1973}"/>
    <cellStyle name="Vírgula 2 5 4 2" xfId="12174" xr:uid="{3CC4BB1B-8736-458A-8236-09167E80621F}"/>
    <cellStyle name="Vírgula 2 5 4 2 2" xfId="28659" xr:uid="{EA81D8F1-4B86-4261-8888-09E34E39803F}"/>
    <cellStyle name="Vírgula 2 5 4 3" xfId="20622" xr:uid="{8646DFE5-9F42-45FE-B51F-12958CC9E037}"/>
    <cellStyle name="Vírgula 2 5 5" xfId="10125" xr:uid="{3E885B45-C0DE-42CE-A494-2EC0E009FF92}"/>
    <cellStyle name="Vírgula 2 5 5 2" xfId="26644" xr:uid="{65C75B08-7FF6-41A4-907A-D7F9D903360F}"/>
    <cellStyle name="Vírgula 2 5 6" xfId="18606" xr:uid="{BF3D22FD-6086-4C2D-B5E1-19B9B6D1881B}"/>
    <cellStyle name="Vírgula 2 6" xfId="4393" xr:uid="{AAEEDB7F-A85B-416C-925B-DBC88BD86783}"/>
    <cellStyle name="Vírgula 2 6 2" xfId="12670" xr:uid="{BF20661E-A3A2-4D7A-B200-971781C7112E}"/>
    <cellStyle name="Vírgula 2 6 2 2" xfId="29155" xr:uid="{904D4BEB-1650-4EFE-99ED-4760950064C2}"/>
    <cellStyle name="Vírgula 2 6 3" xfId="21118" xr:uid="{13E96004-DF75-441B-8598-35F82C51AA1F}"/>
    <cellStyle name="Vírgula 2 7" xfId="6424" xr:uid="{A02ED6A2-DCA1-42CD-93C4-8228BB2D849D}"/>
    <cellStyle name="Vírgula 2 7 2" xfId="14701" xr:uid="{A8DAFE26-4769-435C-AE8A-8AEB668E7D43}"/>
    <cellStyle name="Vírgula 2 7 2 2" xfId="31156" xr:uid="{226EA947-C445-4E6A-9468-7E0647522B6C}"/>
    <cellStyle name="Vírgula 2 7 3" xfId="23119" xr:uid="{C7112E9D-7287-4D66-A5A5-24986DA5F5B8}"/>
    <cellStyle name="Vírgula 2 8" xfId="2345" xr:uid="{F13C3CE2-D17A-48B6-96D0-4A7DA2485925}"/>
    <cellStyle name="Vírgula 2 8 2" xfId="10622" xr:uid="{98FBD5B5-DB04-4B39-A868-53D12B8EA02E}"/>
    <cellStyle name="Vírgula 2 8 2 2" xfId="27140" xr:uid="{E85F94FE-4D69-4AF7-972A-27478A4E8C15}"/>
    <cellStyle name="Vírgula 2 8 3" xfId="19103" xr:uid="{D84A3BF3-E298-4FFF-90C7-8765E12235BA}"/>
    <cellStyle name="Vírgula 2 9" xfId="8576" xr:uid="{EE5932AF-9244-43BF-8F54-9C28713DD722}"/>
    <cellStyle name="Vírgula 2 9 2" xfId="25125" xr:uid="{B0A3E825-F495-478D-BC51-A426BCA2EE04}"/>
    <cellStyle name="Vírgula 20" xfId="589" xr:uid="{B361C8B2-249D-4EB5-8675-D303C7DDBA31}"/>
    <cellStyle name="Vírgula 20 2" xfId="1614" xr:uid="{5DF87E26-E642-41EB-8D67-5194D6AA7A6C}"/>
    <cellStyle name="Vírgula 20 2 2" xfId="5701" xr:uid="{7764DD04-B03E-42E9-97B9-E4A7F0E01BB2}"/>
    <cellStyle name="Vírgula 20 2 2 2" xfId="13978" xr:uid="{21A380C2-3F3F-4426-A228-390153CC323C}"/>
    <cellStyle name="Vírgula 20 2 2 2 2" xfId="30453" xr:uid="{5C49F43A-A9CF-40CD-A022-2985B48899B9}"/>
    <cellStyle name="Vírgula 20 2 2 3" xfId="22416" xr:uid="{4F11292D-850E-4639-91C6-CC943960B263}"/>
    <cellStyle name="Vírgula 20 2 3" xfId="7721" xr:uid="{D5EB1569-F702-43D0-A991-8C9EAE3C7F13}"/>
    <cellStyle name="Vírgula 20 2 3 2" xfId="15998" xr:uid="{23F6EA20-AC8B-44A3-B48D-44BE59595C68}"/>
    <cellStyle name="Vírgula 20 2 3 2 2" xfId="32453" xr:uid="{95BF174F-308A-4F3A-84F6-637AE0BC1320}"/>
    <cellStyle name="Vírgula 20 2 3 3" xfId="24416" xr:uid="{223B3EDD-CE7D-4C74-B87E-066D7754D3FE}"/>
    <cellStyle name="Vírgula 20 2 4" xfId="3667" xr:uid="{A5C08028-9A91-4425-83FA-D81C5A18BCC4}"/>
    <cellStyle name="Vírgula 20 2 4 2" xfId="11944" xr:uid="{F071E5EC-05DD-495D-83F5-DD52D8322E1B}"/>
    <cellStyle name="Vírgula 20 2 4 2 2" xfId="28449" xr:uid="{8B78F864-1359-4F54-ADB6-E984AB3B36A0}"/>
    <cellStyle name="Vírgula 20 2 4 3" xfId="20412" xr:uid="{55B91E9F-C966-4F53-BD36-547FC0F6D631}"/>
    <cellStyle name="Vírgula 20 2 5" xfId="9895" xr:uid="{94316AF7-8FEC-449C-B06E-C296E1207A0D}"/>
    <cellStyle name="Vírgula 20 2 5 2" xfId="26434" xr:uid="{99A6379A-324D-4D14-9109-B4FF95FC9CCD}"/>
    <cellStyle name="Vírgula 20 2 6" xfId="18396" xr:uid="{99000678-756F-4F9F-8F8D-E5650FD67507}"/>
    <cellStyle name="Vírgula 20 3" xfId="1104" xr:uid="{CE768EC4-68FA-46AC-9ECD-6A5390A93391}"/>
    <cellStyle name="Vírgula 20 3 2" xfId="5200" xr:uid="{61853658-8383-4F19-AEB3-C4826720AF5E}"/>
    <cellStyle name="Vírgula 20 3 2 2" xfId="13477" xr:uid="{C11407B0-EF8D-4C6F-89B1-4EDEF4D1C44D}"/>
    <cellStyle name="Vírgula 20 3 2 2 2" xfId="29957" xr:uid="{F3EA62FB-C427-40E1-A7E6-6A57D8D0CF71}"/>
    <cellStyle name="Vírgula 20 3 2 3" xfId="21920" xr:uid="{119368E8-3612-439A-8C19-52A964377535}"/>
    <cellStyle name="Vírgula 20 3 3" xfId="7225" xr:uid="{15B98D51-2DAC-4BC0-A41F-2339D2FCF191}"/>
    <cellStyle name="Vírgula 20 3 3 2" xfId="15502" xr:uid="{9C2B9AAC-EFDD-4C98-BB67-C3B5F486D100}"/>
    <cellStyle name="Vírgula 20 3 3 2 2" xfId="31957" xr:uid="{346C4332-EC7A-4548-B223-5FB9195E9A9E}"/>
    <cellStyle name="Vírgula 20 3 3 3" xfId="23920" xr:uid="{3E5AE998-CA48-48E2-92EB-7D56CCA0DF6F}"/>
    <cellStyle name="Vírgula 20 3 4" xfId="3162" xr:uid="{B4CD98F1-9EBE-4842-B9BA-C56BE969E21D}"/>
    <cellStyle name="Vírgula 20 3 4 2" xfId="11439" xr:uid="{B29C670E-B0C4-4978-9232-EBA77BF696A9}"/>
    <cellStyle name="Vírgula 20 3 4 2 2" xfId="27949" xr:uid="{B9EFFE07-B387-4573-AEA2-3CEF6E15C18E}"/>
    <cellStyle name="Vírgula 20 3 4 3" xfId="19912" xr:uid="{6B5333B5-F205-4C1C-9FA5-49A572EFB210}"/>
    <cellStyle name="Vírgula 20 3 5" xfId="9390" xr:uid="{4D3BB079-8A39-48C7-9B9B-92201EB1EB39}"/>
    <cellStyle name="Vírgula 20 3 5 2" xfId="25934" xr:uid="{DAD86791-B140-4400-BD73-19CAF5C71A82}"/>
    <cellStyle name="Vírgula 20 3 6" xfId="17893" xr:uid="{62969F95-3EE1-42AE-8478-5332592D9853}"/>
    <cellStyle name="Vírgula 20 4" xfId="2147" xr:uid="{A34C238F-A226-47DE-BE34-160041B2A5AF}"/>
    <cellStyle name="Vírgula 20 4 2" xfId="6233" xr:uid="{9AFA6B05-47D3-4CF4-9592-7793AD6E51B7}"/>
    <cellStyle name="Vírgula 20 4 2 2" xfId="14510" xr:uid="{A098D7B5-5DF0-415E-AB08-F55F2DD1A8E2}"/>
    <cellStyle name="Vírgula 20 4 2 2 2" xfId="30965" xr:uid="{CE4F9771-B3EB-401A-9165-472869CD61DB}"/>
    <cellStyle name="Vírgula 20 4 2 3" xfId="22928" xr:uid="{3F4FA4ED-868F-45B1-ACC7-B4714A732A35}"/>
    <cellStyle name="Vírgula 20 4 3" xfId="8233" xr:uid="{D2837719-4CBF-41E1-9DA2-D1B7C5011ED3}"/>
    <cellStyle name="Vírgula 20 4 3 2" xfId="16510" xr:uid="{34BABF94-DEA9-40FB-B81A-19DE8C1D3C2D}"/>
    <cellStyle name="Vírgula 20 4 3 2 2" xfId="32965" xr:uid="{6A5CAD70-B912-4C58-8E22-CB08309F4C6F}"/>
    <cellStyle name="Vírgula 20 4 3 3" xfId="24928" xr:uid="{32D9B383-6D84-4415-8E17-20B007E5B5CB}"/>
    <cellStyle name="Vírgula 20 4 4" xfId="4200" xr:uid="{03B6654A-D636-43EF-826E-B023CAD09968}"/>
    <cellStyle name="Vírgula 20 4 4 2" xfId="12477" xr:uid="{A3DA5D8E-C316-4354-9DE2-1F68B4F2C2AB}"/>
    <cellStyle name="Vírgula 20 4 4 2 2" xfId="28962" xr:uid="{7651E54C-7CFC-4AAA-A55D-0DCFD3E63E35}"/>
    <cellStyle name="Vírgula 20 4 4 3" xfId="20925" xr:uid="{448B2E41-AD34-4BFA-9DBA-48EDEBEF332F}"/>
    <cellStyle name="Vírgula 20 4 5" xfId="10428" xr:uid="{AF8E5C6D-DEA3-4C2A-B384-D6002D4D6717}"/>
    <cellStyle name="Vírgula 20 4 5 2" xfId="26947" xr:uid="{1CE6B4F5-017C-4D70-88DB-A01A20853A39}"/>
    <cellStyle name="Vírgula 20 4 6" xfId="18909" xr:uid="{3E30C466-4C75-4DC6-9338-4874CB3C166A}"/>
    <cellStyle name="Vírgula 20 5" xfId="4701" xr:uid="{20D8C3B8-A27A-4890-ABE4-5AB49E8624AD}"/>
    <cellStyle name="Vírgula 20 5 2" xfId="12978" xr:uid="{77A5FEC9-E411-4EC2-B6F4-62123EB814BF}"/>
    <cellStyle name="Vírgula 20 5 2 2" xfId="29458" xr:uid="{2B23E9B1-E2CF-470F-A72B-46CAB1E080AB}"/>
    <cellStyle name="Vírgula 20 5 3" xfId="21421" xr:uid="{F260CCCC-67AC-4C38-90FE-BA75F348D0F8}"/>
    <cellStyle name="Vírgula 20 6" xfId="6727" xr:uid="{2C11091A-F92F-4E80-8405-B0A4A1EC3FAF}"/>
    <cellStyle name="Vírgula 20 6 2" xfId="15004" xr:uid="{5359C4C7-1DA5-48A9-8409-6F67086A2097}"/>
    <cellStyle name="Vírgula 20 6 2 2" xfId="31459" xr:uid="{5D4597A6-C3A3-4388-AE1A-B8456A3193B4}"/>
    <cellStyle name="Vírgula 20 6 3" xfId="23422" xr:uid="{CA14542F-6C16-42AA-8E04-D6DFC61544AD}"/>
    <cellStyle name="Vírgula 20 7" xfId="2656" xr:uid="{B58A06A3-8ADF-4760-8464-20E557FF175F}"/>
    <cellStyle name="Vírgula 20 7 2" xfId="10933" xr:uid="{BB7A1E44-B691-4F28-A494-B5844488DCA4}"/>
    <cellStyle name="Vírgula 20 7 2 2" xfId="27444" xr:uid="{9655BA93-61F2-4A3E-B27B-4FABF684D5DF}"/>
    <cellStyle name="Vírgula 20 7 3" xfId="19407" xr:uid="{030C1B1E-3021-4998-B778-CCFF5BAF5BEF}"/>
    <cellStyle name="Vírgula 20 8" xfId="8885" xr:uid="{239E995E-CE89-4ECE-AF7B-8B8A80D3CF43}"/>
    <cellStyle name="Vírgula 20 8 2" xfId="25429" xr:uid="{A26560DD-B0DE-441C-B767-7CDB26C12CAF}"/>
    <cellStyle name="Vírgula 20 9" xfId="17383" xr:uid="{FE35BAB2-F41F-48E4-B99E-3C3BF756F40D}"/>
    <cellStyle name="Vírgula 21" xfId="591" xr:uid="{357D7729-FD45-40AD-8763-9D3D47803EBA}"/>
    <cellStyle name="Vírgula 21 2" xfId="596" xr:uid="{C8931C06-443C-4F4C-8689-FD60ED268B3D}"/>
    <cellStyle name="Vírgula 21 2 2" xfId="1111" xr:uid="{28ADAB9D-288A-4E6B-B9D8-D71FB305055E}"/>
    <cellStyle name="Vírgula 21 2 2 2" xfId="3169" xr:uid="{A6EFF636-9BDE-4854-A165-307100B1AAF7}"/>
    <cellStyle name="Vírgula 21 2 2 2 2" xfId="11446" xr:uid="{A972C5C8-1C59-441A-B87D-881D0A62FB76}"/>
    <cellStyle name="Vírgula 21 2 2 2 2 2" xfId="27956" xr:uid="{D0972481-4CE8-4AFB-922C-4B533F4F8528}"/>
    <cellStyle name="Vírgula 21 2 2 2 3" xfId="19919" xr:uid="{6FA9209C-A304-4E54-A53F-16A9E24FA046}"/>
    <cellStyle name="Vírgula 21 2 2 3" xfId="9397" xr:uid="{4AFAFEAB-FA7C-484F-9FE7-9054DB46C58D}"/>
    <cellStyle name="Vírgula 21 2 2 3 2" xfId="25941" xr:uid="{22DF9623-61A8-4965-8362-F5FFF22EE7F7}"/>
    <cellStyle name="Vírgula 21 2 2 4" xfId="17900" xr:uid="{D8B4AC3C-E41B-46E8-A83E-C00118884162}"/>
    <cellStyle name="Vírgula 21 2 3" xfId="17390" xr:uid="{8914C66F-AF54-40D5-A439-3B8D53E66C8A}"/>
    <cellStyle name="Vírgula 21 3" xfId="1106" xr:uid="{49538671-6742-4859-9573-67D6C193FAD9}"/>
    <cellStyle name="Vírgula 21 3 2" xfId="3164" xr:uid="{6EB57A56-E859-4FB1-A63D-8B7F93A641C3}"/>
    <cellStyle name="Vírgula 21 3 2 2" xfId="11441" xr:uid="{7A736EDC-A737-425B-95DB-E8147440FC0F}"/>
    <cellStyle name="Vírgula 21 3 2 2 2" xfId="27951" xr:uid="{21F3D23B-822E-455B-9EBA-05ADDA46FE82}"/>
    <cellStyle name="Vírgula 21 3 2 3" xfId="19914" xr:uid="{F6F73D10-9D50-4BA3-9347-AC98736E9317}"/>
    <cellStyle name="Vírgula 21 3 3" xfId="9392" xr:uid="{6E2D5FF9-9BD1-4463-988A-E987E2E4C2BF}"/>
    <cellStyle name="Vírgula 21 3 3 2" xfId="25936" xr:uid="{059B9FCD-C215-431E-BF0E-EF4CE7B1A7B8}"/>
    <cellStyle name="Vírgula 21 3 4" xfId="17895" xr:uid="{90DD3406-E430-44E1-87D3-DF4CB58C171B}"/>
    <cellStyle name="Vírgula 21 4" xfId="17385" xr:uid="{1800C22D-C5F3-46DC-BF71-41F4ED39BDC0}"/>
    <cellStyle name="Vírgula 22" xfId="1122" xr:uid="{9B68A19A-3F9A-4FBE-833C-4E0AD18E94AC}"/>
    <cellStyle name="Vírgula 22 2" xfId="5214" xr:uid="{DF95F566-E976-442D-8058-78C437971515}"/>
    <cellStyle name="Vírgula 22 2 2" xfId="13491" xr:uid="{A8C960AE-3FB3-4F23-9E15-06CD0EAC8089}"/>
    <cellStyle name="Vírgula 22 2 2 2" xfId="29971" xr:uid="{4CA7A16B-E76C-4878-BC79-1946748A58A1}"/>
    <cellStyle name="Vírgula 22 2 3" xfId="21934" xr:uid="{5BBBB519-784A-4357-9D85-0D7C69B27FE3}"/>
    <cellStyle name="Vírgula 22 3" xfId="7239" xr:uid="{397E0970-3EC0-4A34-9686-09183847E7B1}"/>
    <cellStyle name="Vírgula 22 3 2" xfId="15516" xr:uid="{20130840-076A-4EE5-AA1D-22988E11A88D}"/>
    <cellStyle name="Vírgula 22 3 2 2" xfId="31971" xr:uid="{03529523-91B3-422F-9370-6A8E1BF12FEE}"/>
    <cellStyle name="Vírgula 22 3 3" xfId="23934" xr:uid="{43065BFA-E0E4-4250-A160-699BE2C84F92}"/>
    <cellStyle name="Vírgula 22 4" xfId="3179" xr:uid="{5055B97D-9B84-4223-9256-6DF3C01F9FFF}"/>
    <cellStyle name="Vírgula 22 4 2" xfId="11456" xr:uid="{786FA071-3834-469F-BCC4-BA1AEB3338A4}"/>
    <cellStyle name="Vírgula 22 4 2 2" xfId="27966" xr:uid="{E8606839-DE10-45E5-869E-1013E02880BD}"/>
    <cellStyle name="Vírgula 22 4 3" xfId="19929" xr:uid="{CD893077-2A22-40C9-B51B-E110AF73DDEF}"/>
    <cellStyle name="Vírgula 22 5" xfId="9407" xr:uid="{BB0C2464-5144-4A13-B200-39B70884FC10}"/>
    <cellStyle name="Vírgula 22 5 2" xfId="25951" xr:uid="{B429E39D-30D2-4C64-9FC4-30F8D2D0EDA8}"/>
    <cellStyle name="Vírgula 22 6" xfId="17911" xr:uid="{CC4FC890-02E6-4BC6-AA01-720733282640}"/>
    <cellStyle name="Vírgula 23" xfId="1659" xr:uid="{26111626-5B02-4973-9B85-1D9266B8725D}"/>
    <cellStyle name="Vírgula 23 2" xfId="5746" xr:uid="{C814DE94-239E-4EF7-80B3-BB6C9D483FE7}"/>
    <cellStyle name="Vírgula 23 2 2" xfId="14023" xr:uid="{F6F7F2DB-3244-4641-91F4-CF1FB1E83320}"/>
    <cellStyle name="Vírgula 23 2 2 2" xfId="30478" xr:uid="{F60D108E-FAB5-4D41-BDAB-81D1B41ECE39}"/>
    <cellStyle name="Vírgula 23 2 3" xfId="22441" xr:uid="{E37075FC-AE5A-4E1B-A403-1A6CA0F76538}"/>
    <cellStyle name="Vírgula 23 3" xfId="7746" xr:uid="{46F4894B-9919-4E99-8C3D-0C03B9634793}"/>
    <cellStyle name="Vírgula 23 3 2" xfId="16023" xr:uid="{CA6E72DC-6571-47FC-AFFC-C1A4773E3354}"/>
    <cellStyle name="Vírgula 23 3 2 2" xfId="32478" xr:uid="{C41C026E-2C11-46FE-B48F-5D898B6D8A52}"/>
    <cellStyle name="Vírgula 23 3 3" xfId="24441" xr:uid="{E1BFEF78-A331-4E8B-9177-9276EB6A801E}"/>
    <cellStyle name="Vírgula 23 4" xfId="3712" xr:uid="{26BE418B-6CF1-4397-8DC3-7C0D4063FBED}"/>
    <cellStyle name="Vírgula 23 4 2" xfId="11989" xr:uid="{0FC1C42C-1012-46FD-BA1D-F6F9A25C1513}"/>
    <cellStyle name="Vírgula 23 4 2 2" xfId="28474" xr:uid="{34D71584-4A34-4FE5-A85A-75F75F10A917}"/>
    <cellStyle name="Vírgula 23 4 3" xfId="20437" xr:uid="{B46C0645-9E39-4DAB-92D3-67653DBBA834}"/>
    <cellStyle name="Vírgula 23 5" xfId="9940" xr:uid="{C9186B4A-2DD5-494D-881D-5BBF3988AD29}"/>
    <cellStyle name="Vírgula 23 5 2" xfId="26459" xr:uid="{16573823-DF38-4BD5-B668-953435826CD0}"/>
    <cellStyle name="Vírgula 23 6" xfId="18421" xr:uid="{722B964C-F04F-4F07-BBE7-C7B2C00722ED}"/>
    <cellStyle name="Vírgula 24" xfId="614" xr:uid="{E0143A99-DDC5-4C6B-8827-DA40CA8FBCF9}"/>
    <cellStyle name="Vírgula 24 2" xfId="4720" xr:uid="{7EBB94D5-FAFF-433D-BCCD-8C11014BC46F}"/>
    <cellStyle name="Vírgula 24 2 2" xfId="12997" xr:uid="{5C989844-1B6A-4845-BC3C-697219936BE3}"/>
    <cellStyle name="Vírgula 24 2 2 2" xfId="29477" xr:uid="{B92AEC28-1CFA-4C05-8D3F-90B4C0FF28F3}"/>
    <cellStyle name="Vírgula 24 2 3" xfId="21440" xr:uid="{EDB24F05-1FD0-476F-917D-9693AFEFC512}"/>
    <cellStyle name="Vírgula 24 3" xfId="6745" xr:uid="{EE928AC4-1992-456A-9D70-73A6606EF4D2}"/>
    <cellStyle name="Vírgula 24 3 2" xfId="15022" xr:uid="{E59ADF05-ECF3-410B-9845-2AE88B2C09D1}"/>
    <cellStyle name="Vírgula 24 3 2 2" xfId="31477" xr:uid="{0B33EF1C-BA7C-43F1-AEF2-05EBA2FC37E4}"/>
    <cellStyle name="Vírgula 24 3 3" xfId="23440" xr:uid="{0CA49657-C2C1-41EF-A68E-3F9325BBC1D1}"/>
    <cellStyle name="Vírgula 24 4" xfId="2675" xr:uid="{64C049F8-5922-45CF-8D1E-87DA1854DB0A}"/>
    <cellStyle name="Vírgula 24 4 2" xfId="10952" xr:uid="{82C7D2CB-2299-453B-AE40-80666DA6E58A}"/>
    <cellStyle name="Vírgula 24 4 2 2" xfId="27463" xr:uid="{6C00DDA6-C12A-472A-9159-D3BE907CFC7B}"/>
    <cellStyle name="Vírgula 24 4 3" xfId="19426" xr:uid="{56D76DA0-F6B5-4C7D-B2C0-FB0C73769F75}"/>
    <cellStyle name="Vírgula 24 5" xfId="8904" xr:uid="{379CAD84-5D94-4331-9F0B-6A8D20C1841E}"/>
    <cellStyle name="Vírgula 24 5 2" xfId="25448" xr:uid="{A75F107C-6F18-4DE3-A397-F88ED6DFDEAD}"/>
    <cellStyle name="Vírgula 24 6" xfId="17405" xr:uid="{60AB1A94-1E56-4F9A-9E3A-A41D3C3B87C7}"/>
    <cellStyle name="Vírgula 25" xfId="1666" xr:uid="{2857F610-4775-4FF1-863C-8E642BE473B0}"/>
    <cellStyle name="Vírgula 25 2" xfId="5753" xr:uid="{A7762385-6A7D-4CD3-95EF-2A75E90E9297}"/>
    <cellStyle name="Vírgula 25 2 2" xfId="14030" xr:uid="{C14B2198-9973-4046-9A63-C04A24D913A4}"/>
    <cellStyle name="Vírgula 25 2 2 2" xfId="30485" xr:uid="{C5D87729-126B-4602-A7F0-94CF0A9418F2}"/>
    <cellStyle name="Vírgula 25 2 3" xfId="22448" xr:uid="{F2E178C0-CB11-4834-9567-5045ED305573}"/>
    <cellStyle name="Vírgula 25 3" xfId="7753" xr:uid="{CD982310-1F93-4263-964D-96D8473FBEDF}"/>
    <cellStyle name="Vírgula 25 3 2" xfId="16030" xr:uid="{FB89AB9A-AB6E-445B-899E-7E53734C59EA}"/>
    <cellStyle name="Vírgula 25 3 2 2" xfId="32485" xr:uid="{BD09350A-9484-4171-B35C-321E716C6751}"/>
    <cellStyle name="Vírgula 25 3 3" xfId="24448" xr:uid="{3D51A4A2-E223-4DE4-88FA-01BBF0DDB630}"/>
    <cellStyle name="Vírgula 25 4" xfId="3719" xr:uid="{ABB28F40-CD39-4FE4-B5DE-A105F23CE4CA}"/>
    <cellStyle name="Vírgula 25 4 2" xfId="11996" xr:uid="{53082E46-4D17-4BDD-8D7B-735D03E001CB}"/>
    <cellStyle name="Vírgula 25 4 2 2" xfId="28481" xr:uid="{571846E7-DB7A-42C5-A388-86FBAE39E501}"/>
    <cellStyle name="Vírgula 25 4 3" xfId="20444" xr:uid="{EE126EB2-950B-4F5C-84C5-98EAACDB76DC}"/>
    <cellStyle name="Vírgula 25 5" xfId="9947" xr:uid="{75EEB9E1-C79A-48C3-B671-46C513D0EA93}"/>
    <cellStyle name="Vírgula 25 5 2" xfId="26466" xr:uid="{3A11868B-1910-44A6-8B39-3AF30C2F0DBC}"/>
    <cellStyle name="Vírgula 25 6" xfId="18428" xr:uid="{D6EE5644-18D3-44AC-9D33-9360C7F0130F}"/>
    <cellStyle name="Vírgula 26" xfId="4216" xr:uid="{4BF712DD-B4ED-453C-B842-03F15047F7FD}"/>
    <cellStyle name="Vírgula 26 2" xfId="12493" xr:uid="{171BCBF6-B8A3-45FA-80F8-2A359CA52B54}"/>
    <cellStyle name="Vírgula 26 2 2" xfId="28978" xr:uid="{EDEE7661-72BF-4EF3-8F84-681DDF310C96}"/>
    <cellStyle name="Vírgula 26 3" xfId="20941" xr:uid="{5321B4D0-6D21-4397-9ADF-3683EBC991C0}"/>
    <cellStyle name="Vírgula 27" xfId="6247" xr:uid="{E977F775-37FA-429B-BEAE-3D4850F58C2D}"/>
    <cellStyle name="Vírgula 27 2" xfId="14524" xr:uid="{0200116C-3257-4523-9489-7A534BA8ECA1}"/>
    <cellStyle name="Vírgula 27 2 2" xfId="30979" xr:uid="{D539FCD9-0BD4-4989-A3F9-5B144129D3E5}"/>
    <cellStyle name="Vírgula 27 3" xfId="22942" xr:uid="{B6A584A4-257C-431D-A09F-C128334C9F86}"/>
    <cellStyle name="Vírgula 28" xfId="2166" xr:uid="{D172234B-988F-409A-BFCC-F8CB8BE87D5C}"/>
    <cellStyle name="Vírgula 28 2" xfId="10443" xr:uid="{1F476430-43B4-4449-BD78-4DE6A3BEEAF1}"/>
    <cellStyle name="Vírgula 28 2 2" xfId="26962" xr:uid="{87958F06-53D2-463C-B673-472F9B2ED779}"/>
    <cellStyle name="Vírgula 28 3" xfId="18925" xr:uid="{3BFE951C-17AB-41BF-A6F2-DD6DD56B045B}"/>
    <cellStyle name="Vírgula 29" xfId="8398" xr:uid="{9935F098-04D7-4BE7-9608-B82D1F0648D1}"/>
    <cellStyle name="Vírgula 29 2" xfId="24947" xr:uid="{0AE25440-D029-491C-A7FD-8BDF6B75C7C9}"/>
    <cellStyle name="Vírgula 3" xfId="428" xr:uid="{F323B920-E168-42D7-A278-7F7A4391C56C}"/>
    <cellStyle name="Vírgula 3 10" xfId="17271" xr:uid="{74B712F0-D19C-4FFC-8B92-39970362567E}"/>
    <cellStyle name="Vírgula 3 2" xfId="597" xr:uid="{B3A89CA1-541A-44D2-9C78-9E445AF1C81C}"/>
    <cellStyle name="Vírgula 3 2 2" xfId="1619" xr:uid="{3D5C924D-8070-4A67-BC67-BFA2706072EB}"/>
    <cellStyle name="Vírgula 3 2 2 2" xfId="5706" xr:uid="{73EDB765-B259-4DE9-8A42-466E94A12C6A}"/>
    <cellStyle name="Vírgula 3 2 2 2 2" xfId="13983" xr:uid="{FCBD2643-FDA6-431B-9C2F-0628903CB3EB}"/>
    <cellStyle name="Vírgula 3 2 2 2 2 2" xfId="30458" xr:uid="{46CBA970-0D13-4582-9F87-728B7FEBCC6B}"/>
    <cellStyle name="Vírgula 3 2 2 2 3" xfId="22421" xr:uid="{DD88D814-209B-4E2C-93C3-287DA63B337A}"/>
    <cellStyle name="Vírgula 3 2 2 3" xfId="7726" xr:uid="{85F9C55B-32C2-4F42-A830-CFE910D6C66F}"/>
    <cellStyle name="Vírgula 3 2 2 3 2" xfId="16003" xr:uid="{D051BDC9-1144-4F7A-A1A3-7339EE34395B}"/>
    <cellStyle name="Vírgula 3 2 2 3 2 2" xfId="32458" xr:uid="{C3033F97-8099-49D6-813D-8BA05056BCCF}"/>
    <cellStyle name="Vírgula 3 2 2 3 3" xfId="24421" xr:uid="{4539E4F9-9F86-4E41-B239-04E07C349014}"/>
    <cellStyle name="Vírgula 3 2 2 4" xfId="3672" xr:uid="{4E50E577-A3A3-4475-8D70-A2951DE0C784}"/>
    <cellStyle name="Vírgula 3 2 2 4 2" xfId="11949" xr:uid="{45FD4CB6-41B0-4882-ADA2-7BE125838406}"/>
    <cellStyle name="Vírgula 3 2 2 4 2 2" xfId="28454" xr:uid="{0EB44412-6A63-4A06-94C8-58BCECBE9C62}"/>
    <cellStyle name="Vírgula 3 2 2 4 3" xfId="20417" xr:uid="{C11F289B-7CBA-4332-8E6D-20643478EAF5}"/>
    <cellStyle name="Vírgula 3 2 2 5" xfId="9900" xr:uid="{A05523B4-9164-4CFF-A77A-2D3A9C9A7FD8}"/>
    <cellStyle name="Vírgula 3 2 2 5 2" xfId="26439" xr:uid="{9001B3F1-8068-4229-ACAE-5277A4675D2D}"/>
    <cellStyle name="Vírgula 3 2 2 6" xfId="18401" xr:uid="{365989E4-3802-4CAC-89C1-DEC3D49A5AE1}"/>
    <cellStyle name="Vírgula 3 2 3" xfId="1112" xr:uid="{4429B65C-3503-495A-A1C6-924D8098AED3}"/>
    <cellStyle name="Vírgula 3 2 3 2" xfId="5205" xr:uid="{AD04249C-F53C-4DE5-9E77-FB97A798E368}"/>
    <cellStyle name="Vírgula 3 2 3 2 2" xfId="13482" xr:uid="{CFE31782-8ECF-4D5A-A836-0BC3A9619602}"/>
    <cellStyle name="Vírgula 3 2 3 2 2 2" xfId="29962" xr:uid="{26A051F9-CCE3-41B4-BFF3-10C11845ADF0}"/>
    <cellStyle name="Vírgula 3 2 3 2 3" xfId="21925" xr:uid="{227C67A4-1F2D-40C2-A195-537BA866F244}"/>
    <cellStyle name="Vírgula 3 2 3 3" xfId="7230" xr:uid="{D52C26BB-BE73-4921-85CC-1BF521C6072F}"/>
    <cellStyle name="Vírgula 3 2 3 3 2" xfId="15507" xr:uid="{DB08200F-6EAC-4868-8C5F-386FBB8A8CC6}"/>
    <cellStyle name="Vírgula 3 2 3 3 2 2" xfId="31962" xr:uid="{720477F1-1DCD-4881-8EFA-3813244C5EC3}"/>
    <cellStyle name="Vírgula 3 2 3 3 3" xfId="23925" xr:uid="{2516C6F2-29C3-4AC5-B360-9D869F32119A}"/>
    <cellStyle name="Vírgula 3 2 3 4" xfId="3170" xr:uid="{CC27EFDF-5034-4167-B655-1D8F1F79D191}"/>
    <cellStyle name="Vírgula 3 2 3 4 2" xfId="11447" xr:uid="{173A9DF6-FB15-45B9-91C7-D12B1D61FF4A}"/>
    <cellStyle name="Vírgula 3 2 3 4 2 2" xfId="27957" xr:uid="{1816BFA4-CD8F-4064-B7FC-551D7F46FABC}"/>
    <cellStyle name="Vírgula 3 2 3 4 3" xfId="19920" xr:uid="{9316F8D7-4378-436D-A267-A77C5CC3B7D0}"/>
    <cellStyle name="Vírgula 3 2 3 5" xfId="9398" xr:uid="{02A565D7-2EF2-40CE-8494-8F89E501183F}"/>
    <cellStyle name="Vírgula 3 2 3 5 2" xfId="25942" xr:uid="{484D3AC2-ECD4-4064-A7F4-F300FAB923B8}"/>
    <cellStyle name="Vírgula 3 2 3 6" xfId="17901" xr:uid="{0D3B5CD0-CC58-43DE-BB5A-F6DE2E0B771F}"/>
    <cellStyle name="Vírgula 3 2 4" xfId="2153" xr:uid="{522F5EF1-81E8-4325-90B7-04603FD26507}"/>
    <cellStyle name="Vírgula 3 2 4 2" xfId="6238" xr:uid="{9299C026-5BD7-40DD-8483-6EED462E8A80}"/>
    <cellStyle name="Vírgula 3 2 4 2 2" xfId="14515" xr:uid="{35996D88-BB69-4283-9DDC-46D719AF421A}"/>
    <cellStyle name="Vírgula 3 2 4 2 2 2" xfId="30970" xr:uid="{0903161E-924B-45BA-9ADD-996066D1A0C4}"/>
    <cellStyle name="Vírgula 3 2 4 2 3" xfId="22933" xr:uid="{126AFC32-7073-4299-8690-95901A4CE5F3}"/>
    <cellStyle name="Vírgula 3 2 4 3" xfId="8238" xr:uid="{F7812CC0-1126-4D21-9DF5-701646DC9039}"/>
    <cellStyle name="Vírgula 3 2 4 3 2" xfId="16515" xr:uid="{EE466E9F-693D-45F2-A856-3F3CE5CFE637}"/>
    <cellStyle name="Vírgula 3 2 4 3 2 2" xfId="32970" xr:uid="{CFD022AD-0435-43AB-B256-F9B83BF63328}"/>
    <cellStyle name="Vírgula 3 2 4 3 3" xfId="24933" xr:uid="{BE382AA4-D3FB-435D-8802-E9B5664A2DBB}"/>
    <cellStyle name="Vírgula 3 2 4 4" xfId="4206" xr:uid="{0B8B4E44-57CE-4753-9215-4549C8A8FDDE}"/>
    <cellStyle name="Vírgula 3 2 4 4 2" xfId="12483" xr:uid="{F53DDB8D-345E-4986-BB54-E473CA5E0069}"/>
    <cellStyle name="Vírgula 3 2 4 4 2 2" xfId="28968" xr:uid="{CB6AAC69-12DC-4529-96B4-6C07BD1E6F37}"/>
    <cellStyle name="Vírgula 3 2 4 4 3" xfId="20931" xr:uid="{D857E418-99C9-4FF3-A944-CEF875B70B81}"/>
    <cellStyle name="Vírgula 3 2 4 5" xfId="10434" xr:uid="{1BCC6FC0-5FF3-4F16-9328-63BB29543856}"/>
    <cellStyle name="Vírgula 3 2 4 5 2" xfId="26953" xr:uid="{331F64D5-60A8-495A-8C1C-A9F81AA15139}"/>
    <cellStyle name="Vírgula 3 2 4 6" xfId="18915" xr:uid="{1E914C30-0ABC-46C5-8821-E21665C872E2}"/>
    <cellStyle name="Vírgula 3 2 5" xfId="4706" xr:uid="{EF8AD005-4157-4FB9-B416-CC84F23CDAB9}"/>
    <cellStyle name="Vírgula 3 2 5 2" xfId="12983" xr:uid="{7EB987B0-7BC5-4A33-A790-3FD6F47034A5}"/>
    <cellStyle name="Vírgula 3 2 5 2 2" xfId="29463" xr:uid="{F6BB03D1-6B3E-4FC6-9778-FE4087F3A3D4}"/>
    <cellStyle name="Vírgula 3 2 5 3" xfId="21426" xr:uid="{9A0798DB-6BA2-4EA5-ADD5-27212CF16589}"/>
    <cellStyle name="Vírgula 3 2 6" xfId="6732" xr:uid="{6A2290D8-2FBA-4C44-9AA5-28B7BD1DD0EA}"/>
    <cellStyle name="Vírgula 3 2 6 2" xfId="15009" xr:uid="{B3CF8F41-2E1F-4D72-AC69-4DAE1E2EFFAB}"/>
    <cellStyle name="Vírgula 3 2 6 2 2" xfId="31464" xr:uid="{B9E664BB-AAA4-4510-836E-ABBE3A171F9D}"/>
    <cellStyle name="Vírgula 3 2 6 3" xfId="23427" xr:uid="{3364445D-5193-4D17-9347-A95D19896D13}"/>
    <cellStyle name="Vírgula 3 2 7" xfId="2662" xr:uid="{5726F6EA-F673-49F8-AFC8-E9418D350BB2}"/>
    <cellStyle name="Vírgula 3 2 7 2" xfId="10939" xr:uid="{D4E039AC-FF8C-4B39-A795-AE40297BBCA5}"/>
    <cellStyle name="Vírgula 3 2 7 2 2" xfId="27450" xr:uid="{2E98D22B-65D3-4DB8-BB02-CDD799508EEE}"/>
    <cellStyle name="Vírgula 3 2 7 3" xfId="19413" xr:uid="{79509969-037C-483E-BEAA-B663C3F6E19C}"/>
    <cellStyle name="Vírgula 3 2 8" xfId="8891" xr:uid="{1477FA1D-06DD-4B51-8DED-CF0387E6A6CC}"/>
    <cellStyle name="Vírgula 3 2 8 2" xfId="25435" xr:uid="{0A1A4D98-6D8C-4939-A607-15911ACACAF5}"/>
    <cellStyle name="Vírgula 3 2 9" xfId="17391" xr:uid="{53D2AEA1-465D-4249-BCA8-1396DA685E31}"/>
    <cellStyle name="Vírgula 3 3" xfId="1500" xr:uid="{38594AB6-C6AB-4B67-A9AE-27D419FAB65B}"/>
    <cellStyle name="Vírgula 3 3 2" xfId="5590" xr:uid="{38E65F7D-E0BA-41AC-91D2-55D0BD3D24F0}"/>
    <cellStyle name="Vírgula 3 3 2 2" xfId="13867" xr:uid="{E2438ED6-F139-43D0-8D20-3E6C2DCFD34D}"/>
    <cellStyle name="Vírgula 3 3 2 2 2" xfId="30346" xr:uid="{13407387-AB3F-4D95-A956-409D2D864F54}"/>
    <cellStyle name="Vírgula 3 3 2 3" xfId="22309" xr:uid="{ABC47210-A1BF-4D46-8E7F-AB2842073D6D}"/>
    <cellStyle name="Vírgula 3 3 3" xfId="7614" xr:uid="{3E119E10-77D8-4809-999E-6E55C29A2042}"/>
    <cellStyle name="Vírgula 3 3 3 2" xfId="15891" xr:uid="{F06BEA5A-22E0-4BF5-ACE2-353B4A69D5E8}"/>
    <cellStyle name="Vírgula 3 3 3 2 2" xfId="32346" xr:uid="{DEDF19C6-61D2-40FA-9709-F09418450AC9}"/>
    <cellStyle name="Vírgula 3 3 3 3" xfId="24309" xr:uid="{68806A7E-4AA3-4F96-B0A0-9D9CA2602F9D}"/>
    <cellStyle name="Vírgula 3 3 4" xfId="3556" xr:uid="{6F8B3593-5A48-4DAE-A026-DE8388E5FB2D}"/>
    <cellStyle name="Vírgula 3 3 4 2" xfId="11833" xr:uid="{FE42C24B-E4B3-47A9-8986-A4D8C4CF7EED}"/>
    <cellStyle name="Vírgula 3 3 4 2 2" xfId="28342" xr:uid="{D32CE134-79C1-4064-8660-E398D327FF08}"/>
    <cellStyle name="Vírgula 3 3 4 3" xfId="20305" xr:uid="{E2D0C5DF-0F55-4606-96E3-068507594D2B}"/>
    <cellStyle name="Vírgula 3 3 5" xfId="9784" xr:uid="{056B7796-DEF7-43A0-B9E0-6B99BB3EC156}"/>
    <cellStyle name="Vírgula 3 3 5 2" xfId="26327" xr:uid="{73C58C19-4E87-4741-BB40-ABDAD60A32B2}"/>
    <cellStyle name="Vírgula 3 3 6" xfId="18288" xr:uid="{B310693B-79AC-4F57-99DC-1BBFB04E78E2}"/>
    <cellStyle name="Vírgula 3 4" xfId="990" xr:uid="{52B0F3AC-AAF3-49AF-A068-D102D2251C68}"/>
    <cellStyle name="Vírgula 3 4 2" xfId="5093" xr:uid="{969B4441-11C0-40FF-9455-3E5C1DD81F42}"/>
    <cellStyle name="Vírgula 3 4 2 2" xfId="13370" xr:uid="{BFEE24D1-0992-4F0A-A709-1BEB8DF2F722}"/>
    <cellStyle name="Vírgula 3 4 2 2 2" xfId="29850" xr:uid="{ECCA180D-EB38-46BF-9F0F-6657965E2762}"/>
    <cellStyle name="Vírgula 3 4 2 3" xfId="21813" xr:uid="{34D728F9-F4B2-4642-AAFF-F55C3F682B61}"/>
    <cellStyle name="Vírgula 3 4 3" xfId="7118" xr:uid="{66511975-7F2E-48E1-AA2A-21EBFC5E3293}"/>
    <cellStyle name="Vírgula 3 4 3 2" xfId="15395" xr:uid="{FC4EFC95-FBE0-4B83-BAEE-FD8E0E2E5BA0}"/>
    <cellStyle name="Vírgula 3 4 3 2 2" xfId="31850" xr:uid="{DA9DEA6E-C971-4EFC-8255-9B03A8D467BB}"/>
    <cellStyle name="Vírgula 3 4 3 3" xfId="23813" xr:uid="{693D7AB6-A054-4910-8EAB-EC9AD7743A9B}"/>
    <cellStyle name="Vírgula 3 4 4" xfId="3050" xr:uid="{99FF6632-AC24-4129-9E87-6243CBDAF7E7}"/>
    <cellStyle name="Vírgula 3 4 4 2" xfId="11327" xr:uid="{9BBCCEDF-B883-487C-B29D-0F3A8A2254C6}"/>
    <cellStyle name="Vírgula 3 4 4 2 2" xfId="27838" xr:uid="{F7AAA374-E94C-47CD-BA69-E1F81372B008}"/>
    <cellStyle name="Vírgula 3 4 4 3" xfId="19801" xr:uid="{76F7A7CB-74D3-46A2-84CE-6380E0D23C08}"/>
    <cellStyle name="Vírgula 3 4 5" xfId="9279" xr:uid="{14275198-2C05-4D29-B66B-5A997BF62968}"/>
    <cellStyle name="Vírgula 3 4 5 2" xfId="25823" xr:uid="{475648EC-09CC-4A2D-A94C-6FAE4621356C}"/>
    <cellStyle name="Vírgula 3 4 6" xfId="17781" xr:uid="{8CA03012-BF7F-422C-ACF7-4D15C6917B32}"/>
    <cellStyle name="Vírgula 3 5" xfId="2040" xr:uid="{6225F6BC-4491-4162-8152-EEDDB1EDB308}"/>
    <cellStyle name="Vírgula 3 5 2" xfId="6126" xr:uid="{EF7F8A0B-0415-4532-8955-B84BC764FE22}"/>
    <cellStyle name="Vírgula 3 5 2 2" xfId="14403" xr:uid="{18B3110C-B141-4D79-9DD0-23A5F293FACF}"/>
    <cellStyle name="Vírgula 3 5 2 2 2" xfId="30858" xr:uid="{E1AC60F0-60F2-487A-A764-74AD5B9CBADB}"/>
    <cellStyle name="Vírgula 3 5 2 3" xfId="22821" xr:uid="{3962F6B1-2519-435C-98F0-EBCD1B76F043}"/>
    <cellStyle name="Vírgula 3 5 3" xfId="8126" xr:uid="{9FC8324F-E6EC-41FE-A2B7-30E986BC14F4}"/>
    <cellStyle name="Vírgula 3 5 3 2" xfId="16403" xr:uid="{B684F87B-2FF2-484D-9264-B00EE8A78714}"/>
    <cellStyle name="Vírgula 3 5 3 2 2" xfId="32858" xr:uid="{23334F78-8866-471F-A2A7-AD433C069D39}"/>
    <cellStyle name="Vírgula 3 5 3 3" xfId="24821" xr:uid="{EEC777EF-1D87-469A-AE2D-DD222FF8371C}"/>
    <cellStyle name="Vírgula 3 5 4" xfId="4093" xr:uid="{046DAEAF-767B-48C4-8327-75518A659AA9}"/>
    <cellStyle name="Vírgula 3 5 4 2" xfId="12370" xr:uid="{813CA6A6-4FF0-48E6-8A6D-835EE41C3034}"/>
    <cellStyle name="Vírgula 3 5 4 2 2" xfId="28855" xr:uid="{44F38C86-B373-448C-AAC2-8A56C185788D}"/>
    <cellStyle name="Vírgula 3 5 4 3" xfId="20818" xr:uid="{6F037B01-A599-4478-BE8F-BE40B349B688}"/>
    <cellStyle name="Vírgula 3 5 5" xfId="10321" xr:uid="{35B3455B-D315-4872-8566-0835F7DC3E3F}"/>
    <cellStyle name="Vírgula 3 5 5 2" xfId="26840" xr:uid="{E502937B-4BA6-45B3-BCA4-A2815639A0BA}"/>
    <cellStyle name="Vírgula 3 5 6" xfId="18802" xr:uid="{B110011D-AA50-4DEE-9F42-D2C265E4EED2}"/>
    <cellStyle name="Vírgula 3 6" xfId="4590" xr:uid="{EFC00EE9-4556-4E48-870C-723339182F8B}"/>
    <cellStyle name="Vírgula 3 6 2" xfId="12867" xr:uid="{D918ED0D-B503-45AF-8548-098AB8C6DE89}"/>
    <cellStyle name="Vírgula 3 6 2 2" xfId="29351" xr:uid="{34E305C8-DE40-407A-9974-4506CE1D79B8}"/>
    <cellStyle name="Vírgula 3 6 3" xfId="21314" xr:uid="{69AEE55B-5519-41F8-847F-502B48E09C07}"/>
    <cellStyle name="Vírgula 3 7" xfId="6620" xr:uid="{F8B6086B-1D01-4C64-B32C-6771CDA350ED}"/>
    <cellStyle name="Vírgula 3 7 2" xfId="14897" xr:uid="{0857BE3C-E4E6-40A7-AAB4-CF7584AF9532}"/>
    <cellStyle name="Vírgula 3 7 2 2" xfId="31352" xr:uid="{76193AA6-64B2-44C7-83DB-F16CF8B7D2F7}"/>
    <cellStyle name="Vírgula 3 7 3" xfId="23315" xr:uid="{77D071AE-A557-4CD1-8BCE-D94C2B5893D0}"/>
    <cellStyle name="Vírgula 3 8" xfId="2543" xr:uid="{6882CA22-5A42-4BC4-B69C-F34E7D8F326D}"/>
    <cellStyle name="Vírgula 3 8 2" xfId="10820" xr:uid="{C5027F5D-A573-4013-B44D-10B7A642FF8C}"/>
    <cellStyle name="Vírgula 3 8 2 2" xfId="27336" xr:uid="{15661801-9739-4E92-925A-D7B766B02B5B}"/>
    <cellStyle name="Vírgula 3 8 3" xfId="19299" xr:uid="{86811238-8EA5-4B02-8D32-C665A8E34030}"/>
    <cellStyle name="Vírgula 3 9" xfId="8773" xr:uid="{DCE80B61-692D-4B68-AB47-0299F90FFDE2}"/>
    <cellStyle name="Vírgula 3 9 2" xfId="25321" xr:uid="{C6BF0BBC-2863-4BED-AF3D-A6FDD8A7E873}"/>
    <cellStyle name="Vírgula 30" xfId="14" xr:uid="{4BD3357E-6930-4E08-9CFC-F8023E09EF74}"/>
    <cellStyle name="Vírgula 30 2" xfId="16894" xr:uid="{95F80CA8-C705-479C-BFA2-7095393E1289}"/>
    <cellStyle name="Vírgula 31" xfId="16887" xr:uid="{666D2260-A93B-4BB2-8999-47E38E0BF9F6}"/>
    <cellStyle name="Vírgula 4" xfId="431" xr:uid="{E3F70492-522B-42DF-946F-8FE25E87C825}"/>
    <cellStyle name="Vírgula 4 10" xfId="8775" xr:uid="{D9D812CE-CD83-4EC7-9122-FC2747B31F1B}"/>
    <cellStyle name="Vírgula 4 10 2" xfId="25323" xr:uid="{43C74B41-BC8A-4ADD-A7C0-7CA17C184274}"/>
    <cellStyle name="Vírgula 4 11" xfId="17273" xr:uid="{58B7C803-20B5-4005-905E-59C83C28491D}"/>
    <cellStyle name="Vírgula 4 2" xfId="598" xr:uid="{10FAF073-ACD7-41B9-A1CA-7375CFEBE034}"/>
    <cellStyle name="Vírgula 4 2 2" xfId="9" xr:uid="{C5657016-D594-4B65-A733-58A89EB6A62C}"/>
    <cellStyle name="Vírgula 4 2 2 2" xfId="4" xr:uid="{23ECBF4C-4CE8-493D-9FAF-7B004C857A4E}"/>
    <cellStyle name="Vírgula 4 2 3" xfId="1113" xr:uid="{AF1699E4-2793-4C57-8106-32F1AC7637B2}"/>
    <cellStyle name="Vírgula 4 3" xfId="18" xr:uid="{5A70B405-A265-4DB3-B151-4D566BB632EF}"/>
    <cellStyle name="Vírgula 4 3 2" xfId="1125" xr:uid="{4C973BA9-4977-4A70-9E94-4E7B9063A883}"/>
    <cellStyle name="Vírgula 4 3 2 2" xfId="5217" xr:uid="{0FBB555F-684D-4809-92AE-6F0B69A02533}"/>
    <cellStyle name="Vírgula 4 3 2 2 2" xfId="13494" xr:uid="{4C5E4811-B227-4188-8422-030023EA3093}"/>
    <cellStyle name="Vírgula 4 3 2 2 2 2" xfId="29974" xr:uid="{DF6E75BD-19E0-4D86-AE7D-D82A4F20FE97}"/>
    <cellStyle name="Vírgula 4 3 2 2 3" xfId="21937" xr:uid="{2CE0BDF8-B59A-4D15-896A-C78630DE3117}"/>
    <cellStyle name="Vírgula 4 3 2 3" xfId="7242" xr:uid="{8BF80521-5C78-40B7-8181-153EE25D899B}"/>
    <cellStyle name="Vírgula 4 3 2 3 2" xfId="15519" xr:uid="{044DD07F-AAB3-43B3-AD26-9F7ABA463591}"/>
    <cellStyle name="Vírgula 4 3 2 3 2 2" xfId="31974" xr:uid="{005A399F-3DF6-4B3F-9910-969673F0D73F}"/>
    <cellStyle name="Vírgula 4 3 2 3 3" xfId="23937" xr:uid="{13414EA7-7F0E-46FE-97F4-59299065642B}"/>
    <cellStyle name="Vírgula 4 3 2 4" xfId="3182" xr:uid="{4457B77D-A9D8-4D8B-8740-2551CCE5C80E}"/>
    <cellStyle name="Vírgula 4 3 2 4 2" xfId="11459" xr:uid="{20E60FCE-61AE-4082-B3D9-07DDDF3C9A7A}"/>
    <cellStyle name="Vírgula 4 3 2 4 2 2" xfId="27969" xr:uid="{5B67F2C8-9C62-41F0-8C53-2A8723526B14}"/>
    <cellStyle name="Vírgula 4 3 2 4 3" xfId="19932" xr:uid="{01810D98-707E-4D14-A6AC-218007748CDB}"/>
    <cellStyle name="Vírgula 4 3 2 5" xfId="9410" xr:uid="{9D30BF85-5E4C-483B-A10B-226E4653F81A}"/>
    <cellStyle name="Vírgula 4 3 2 5 2" xfId="25954" xr:uid="{FAE4A6C0-9D4C-4788-8737-C20E56DAE754}"/>
    <cellStyle name="Vírgula 4 3 2 6" xfId="17914" xr:uid="{9B0EA39B-4E83-469F-90E9-F3E0A11D58BC}"/>
    <cellStyle name="Vírgula 4 3 3" xfId="617" xr:uid="{E431B122-AF81-4542-8D59-CDC0848D1743}"/>
    <cellStyle name="Vírgula 4 3 3 2" xfId="4723" xr:uid="{913BDF29-0186-4806-8602-6FF2CB092FD8}"/>
    <cellStyle name="Vírgula 4 3 3 2 2" xfId="13000" xr:uid="{7963CCA8-52A8-41E8-A398-C19D05AB25DC}"/>
    <cellStyle name="Vírgula 4 3 3 2 2 2" xfId="29480" xr:uid="{DA7B33B4-A0C3-46FE-B87D-1ED8472393E1}"/>
    <cellStyle name="Vírgula 4 3 3 2 3" xfId="21443" xr:uid="{57BEF8C4-0B8F-4370-9B95-A37E64BED140}"/>
    <cellStyle name="Vírgula 4 3 3 3" xfId="6748" xr:uid="{F535FE72-2915-4C74-B558-8D39782C7BC5}"/>
    <cellStyle name="Vírgula 4 3 3 3 2" xfId="15025" xr:uid="{F938F643-C4A0-4BE6-AE5F-A88397BC3916}"/>
    <cellStyle name="Vírgula 4 3 3 3 2 2" xfId="31480" xr:uid="{B1CB2F06-3FD6-4F0E-B273-0018B7574702}"/>
    <cellStyle name="Vírgula 4 3 3 3 3" xfId="23443" xr:uid="{97367A94-7B59-47F4-BC60-3AB29E5DFF69}"/>
    <cellStyle name="Vírgula 4 3 3 4" xfId="2678" xr:uid="{B7FDB74B-C489-40B8-962A-388E4520E509}"/>
    <cellStyle name="Vírgula 4 3 3 4 2" xfId="10955" xr:uid="{00854D55-87A4-4EA4-BE9A-A8C17E1527DF}"/>
    <cellStyle name="Vírgula 4 3 3 4 2 2" xfId="27466" xr:uid="{7C75FF61-4FDE-4BA5-AA5E-1FEFD7B0FA3D}"/>
    <cellStyle name="Vírgula 4 3 3 4 3" xfId="19429" xr:uid="{E9DF7197-51E7-498C-BFE5-A8C67692729B}"/>
    <cellStyle name="Vírgula 4 3 3 5" xfId="8907" xr:uid="{3B7CD452-DF14-406E-864C-A4580E1631FF}"/>
    <cellStyle name="Vírgula 4 3 3 5 2" xfId="25451" xr:uid="{0212BD1F-C39F-4EAE-A8C7-1675296FA0F6}"/>
    <cellStyle name="Vírgula 4 3 3 6" xfId="17408" xr:uid="{46989FC2-ACD4-4737-818E-D8A0D061EDB4}"/>
    <cellStyle name="Vírgula 4 3 4" xfId="1669" xr:uid="{E2FFF87C-3DD4-4D28-A740-DEE1F5F6B76F}"/>
    <cellStyle name="Vírgula 4 3 4 2" xfId="5756" xr:uid="{69803D4B-9D64-40DF-B2BD-5E98FCF30143}"/>
    <cellStyle name="Vírgula 4 3 4 2 2" xfId="14033" xr:uid="{0401FBD7-38FB-495A-877F-35DFD0C72EA1}"/>
    <cellStyle name="Vírgula 4 3 4 2 2 2" xfId="30488" xr:uid="{B21B7729-BF87-43DC-9C47-8A1A990C14DD}"/>
    <cellStyle name="Vírgula 4 3 4 2 3" xfId="22451" xr:uid="{BA0566BF-F1B6-4CC7-AE31-FCF62DF56326}"/>
    <cellStyle name="Vírgula 4 3 4 3" xfId="7756" xr:uid="{F2841C90-0A40-432A-8DC7-42D2908734E6}"/>
    <cellStyle name="Vírgula 4 3 4 3 2" xfId="16033" xr:uid="{37E5008D-A9D4-4931-A101-508142707B5E}"/>
    <cellStyle name="Vírgula 4 3 4 3 2 2" xfId="32488" xr:uid="{9AFF946B-0C52-4E74-B72D-654F07423037}"/>
    <cellStyle name="Vírgula 4 3 4 3 3" xfId="24451" xr:uid="{215A38FA-9B48-46AB-BAFB-E2298FF6317E}"/>
    <cellStyle name="Vírgula 4 3 4 4" xfId="3722" xr:uid="{916FF9A5-BE8D-4266-8E31-155045E74CFF}"/>
    <cellStyle name="Vírgula 4 3 4 4 2" xfId="11999" xr:uid="{044A1FB7-48D8-41BA-A568-314468F4D082}"/>
    <cellStyle name="Vírgula 4 3 4 4 2 2" xfId="28484" xr:uid="{0580F84E-5D41-453B-84D1-EF06B75BD36F}"/>
    <cellStyle name="Vírgula 4 3 4 4 3" xfId="20447" xr:uid="{BAADE451-41DB-49C4-8A94-99DE77233480}"/>
    <cellStyle name="Vírgula 4 3 4 5" xfId="9950" xr:uid="{79AC8235-89F5-485B-A6C5-82CEBAFAADC2}"/>
    <cellStyle name="Vírgula 4 3 4 5 2" xfId="26469" xr:uid="{5D131289-6292-4647-B382-15AEEE8BDBCF}"/>
    <cellStyle name="Vírgula 4 3 4 6" xfId="18431" xr:uid="{518E70E3-A306-4B78-8894-D824B454D85E}"/>
    <cellStyle name="Vírgula 4 3 5" xfId="4219" xr:uid="{7A26D693-3F3C-4E32-A8FA-F7D2F56757F7}"/>
    <cellStyle name="Vírgula 4 3 5 2" xfId="12496" xr:uid="{BB9CD15E-8F57-4B0F-BD60-B20B961FAABD}"/>
    <cellStyle name="Vírgula 4 3 5 2 2" xfId="28981" xr:uid="{2E18A2A1-51E3-40F6-AE15-B7FCE80E6A4B}"/>
    <cellStyle name="Vírgula 4 3 5 3" xfId="20944" xr:uid="{6F676A12-9815-43DA-B106-2FB351FD741C}"/>
    <cellStyle name="Vírgula 4 3 6" xfId="6250" xr:uid="{159040C8-F138-4C50-A16E-CD08F51B4B53}"/>
    <cellStyle name="Vírgula 4 3 6 2" xfId="14527" xr:uid="{9CED52BA-8693-42DA-8F40-485E3425A22A}"/>
    <cellStyle name="Vírgula 4 3 6 2 2" xfId="30982" xr:uid="{DE5BF187-39C2-49B4-A497-07742FB49E6E}"/>
    <cellStyle name="Vírgula 4 3 6 3" xfId="22945" xr:uid="{A085BFD1-7911-450D-AA88-A5A458F921BB}"/>
    <cellStyle name="Vírgula 4 3 7" xfId="2169" xr:uid="{7CEC457A-BFB2-407A-80BB-48505C87F609}"/>
    <cellStyle name="Vírgula 4 3 7 2" xfId="10446" xr:uid="{F2B62034-3052-483B-B9EE-10163E122914}"/>
    <cellStyle name="Vírgula 4 3 7 2 2" xfId="26965" xr:uid="{1123CB06-BDDB-4E9B-8A62-3C0018378A41}"/>
    <cellStyle name="Vírgula 4 3 7 3" xfId="18928" xr:uid="{180BBCED-F5A7-402B-A3AC-3DDC147D7238}"/>
    <cellStyle name="Vírgula 4 3 8" xfId="8401" xr:uid="{0F37A3E6-6AB3-459A-ADA5-A0306CE993AE}"/>
    <cellStyle name="Vírgula 4 3 8 2" xfId="24950" xr:uid="{7C15B65C-6C86-44BD-A60D-6DA5A34099FC}"/>
    <cellStyle name="Vírgula 4 3 9" xfId="16897" xr:uid="{B94BE5CB-8B44-4E1B-930B-DEE2972377B0}"/>
    <cellStyle name="Vírgula 4 4" xfId="1502" xr:uid="{63FAF64E-3DF4-4E18-843F-0B4A6AC379D1}"/>
    <cellStyle name="Vírgula 4 4 2" xfId="5592" xr:uid="{B80F7B98-03EC-4094-BD66-9E1AB6A53829}"/>
    <cellStyle name="Vírgula 4 4 2 2" xfId="13869" xr:uid="{62DCB834-AC01-47B9-A58A-E997DD17C276}"/>
    <cellStyle name="Vírgula 4 4 2 2 2" xfId="30348" xr:uid="{E2685706-ABCF-4326-BB8C-8D2328152C5A}"/>
    <cellStyle name="Vírgula 4 4 2 3" xfId="22311" xr:uid="{5DAFA9C6-05E2-4307-9B50-58F7948A2549}"/>
    <cellStyle name="Vírgula 4 4 3" xfId="7616" xr:uid="{8A04A6EE-B698-4ACA-8E21-463570A9BC74}"/>
    <cellStyle name="Vírgula 4 4 3 2" xfId="15893" xr:uid="{16E4D6DD-2E41-49A3-BB4E-A400DC18CEC5}"/>
    <cellStyle name="Vírgula 4 4 3 2 2" xfId="32348" xr:uid="{4076A77B-B23E-463B-B60D-A4DE8D521AB3}"/>
    <cellStyle name="Vírgula 4 4 3 3" xfId="24311" xr:uid="{95CD26F5-9083-46F6-BA1D-48DBC8348F90}"/>
    <cellStyle name="Vírgula 4 4 4" xfId="3558" xr:uid="{E3573CC8-0A16-449E-9CED-EDC9C02A1B30}"/>
    <cellStyle name="Vírgula 4 4 4 2" xfId="11835" xr:uid="{5E68BB86-382D-4B59-8223-055C64BF0EA9}"/>
    <cellStyle name="Vírgula 4 4 4 2 2" xfId="28344" xr:uid="{ED4C02D5-5AD6-4F31-BD38-D9CA4715EA42}"/>
    <cellStyle name="Vírgula 4 4 4 3" xfId="20307" xr:uid="{03A7C7F8-70CF-4142-A035-656BE56BD162}"/>
    <cellStyle name="Vírgula 4 4 5" xfId="9786" xr:uid="{71906366-7C74-4CED-B595-ED40547AD78D}"/>
    <cellStyle name="Vírgula 4 4 5 2" xfId="26329" xr:uid="{2797F171-6A5F-4FFA-9C41-1A6C3688843B}"/>
    <cellStyle name="Vírgula 4 4 6" xfId="18290" xr:uid="{21904302-F1DB-426B-9C59-1E68A70E33FD}"/>
    <cellStyle name="Vírgula 4 5" xfId="992" xr:uid="{AB2BCE93-94AD-404C-AD83-F33FAACAC46F}"/>
    <cellStyle name="Vírgula 4 5 2" xfId="5095" xr:uid="{F5D7F62F-4122-4FD8-A1C3-2D0D7EAFD569}"/>
    <cellStyle name="Vírgula 4 5 2 2" xfId="13372" xr:uid="{496DB70B-2F4E-474F-8951-A0F56B5A3E3C}"/>
    <cellStyle name="Vírgula 4 5 2 2 2" xfId="29852" xr:uid="{8C54236E-F43B-45EC-BD71-BE5159274644}"/>
    <cellStyle name="Vírgula 4 5 2 3" xfId="21815" xr:uid="{542D9A84-E476-471F-B250-A7D160F4D94E}"/>
    <cellStyle name="Vírgula 4 5 3" xfId="7120" xr:uid="{C7707EA5-A3DA-4531-9556-83EBD7FCCA39}"/>
    <cellStyle name="Vírgula 4 5 3 2" xfId="15397" xr:uid="{6B23E16D-E7D8-4453-99E1-2B798386F9F8}"/>
    <cellStyle name="Vírgula 4 5 3 2 2" xfId="31852" xr:uid="{130FECF8-9F74-433C-8D98-D9514B88DC6B}"/>
    <cellStyle name="Vírgula 4 5 3 3" xfId="23815" xr:uid="{5F2FD8BF-C36A-4CB6-9030-7245C7088960}"/>
    <cellStyle name="Vírgula 4 5 4" xfId="3052" xr:uid="{63BB8E40-69C7-402D-B378-32E168841972}"/>
    <cellStyle name="Vírgula 4 5 4 2" xfId="11329" xr:uid="{CCD8AA59-98AC-4A5E-8F7E-7DE311E63BDB}"/>
    <cellStyle name="Vírgula 4 5 4 2 2" xfId="27840" xr:uid="{9468FCFA-5865-48F1-BE30-3C9B9B7B6CE3}"/>
    <cellStyle name="Vírgula 4 5 4 3" xfId="19803" xr:uid="{1B3FB355-2506-4FC1-86D5-7E2BEB676A42}"/>
    <cellStyle name="Vírgula 4 5 5" xfId="9281" xr:uid="{56EC7146-52C9-4CC6-9269-D751184354E9}"/>
    <cellStyle name="Vírgula 4 5 5 2" xfId="25825" xr:uid="{784FED6C-30F4-4AB3-B1ED-47DC8BC645E5}"/>
    <cellStyle name="Vírgula 4 5 6" xfId="17783" xr:uid="{FE95B3A8-147D-43CD-93BC-775315911D3F}"/>
    <cellStyle name="Vírgula 4 6" xfId="2042" xr:uid="{97A87772-62B3-41C6-A989-ED267534DFA0}"/>
    <cellStyle name="Vírgula 4 6 2" xfId="6128" xr:uid="{1692552B-3FE7-46F4-97BC-D2E79C7048C0}"/>
    <cellStyle name="Vírgula 4 6 2 2" xfId="14405" xr:uid="{AF38E1DA-F0DD-449E-82FC-0BA08877E7A7}"/>
    <cellStyle name="Vírgula 4 6 2 2 2" xfId="30860" xr:uid="{05CCB2C8-2BAD-4F8A-84B1-B68F7FAFC68B}"/>
    <cellStyle name="Vírgula 4 6 2 3" xfId="22823" xr:uid="{EA56F7B8-0904-45BB-ADE4-386CDF1BD0E6}"/>
    <cellStyle name="Vírgula 4 6 3" xfId="8128" xr:uid="{7B1F364A-64CA-454E-8CCC-0071F8B721D4}"/>
    <cellStyle name="Vírgula 4 6 3 2" xfId="16405" xr:uid="{6E418202-82A1-46C3-B0EB-86BC82CB544D}"/>
    <cellStyle name="Vírgula 4 6 3 2 2" xfId="32860" xr:uid="{D6B21701-647B-40AC-970B-E25A090006A8}"/>
    <cellStyle name="Vírgula 4 6 3 3" xfId="24823" xr:uid="{DCD69733-E437-44A1-80E3-6D2F6497A3E2}"/>
    <cellStyle name="Vírgula 4 6 4" xfId="4095" xr:uid="{F9DD52FB-E426-4BAA-88E3-E2F3284025F6}"/>
    <cellStyle name="Vírgula 4 6 4 2" xfId="12372" xr:uid="{C952DA6E-0BED-47F8-A345-5AA3EB6EFC77}"/>
    <cellStyle name="Vírgula 4 6 4 2 2" xfId="28857" xr:uid="{5B36DDFA-5C60-41F5-8B83-7FB67D29DBFA}"/>
    <cellStyle name="Vírgula 4 6 4 3" xfId="20820" xr:uid="{2E6F14F1-5238-4A2A-A508-09FF7CB86046}"/>
    <cellStyle name="Vírgula 4 6 5" xfId="10323" xr:uid="{520AD5DF-1399-4EF3-BD2A-543422CDEACE}"/>
    <cellStyle name="Vírgula 4 6 5 2" xfId="26842" xr:uid="{6D07D041-CBE1-480F-BB75-386E421F82D9}"/>
    <cellStyle name="Vírgula 4 6 6" xfId="18804" xr:uid="{2BEA7A18-161A-4A36-BB97-DB682190C32B}"/>
    <cellStyle name="Vírgula 4 7" xfId="4592" xr:uid="{9300F47C-A17B-4867-AA00-CC667114783A}"/>
    <cellStyle name="Vírgula 4 7 2" xfId="12869" xr:uid="{EDC7447E-8B14-4D39-8A3D-15493B0EDE32}"/>
    <cellStyle name="Vírgula 4 7 2 2" xfId="29353" xr:uid="{74205446-1ED3-447B-A1BF-CC750E477019}"/>
    <cellStyle name="Vírgula 4 7 3" xfId="21316" xr:uid="{942478CB-840D-48A9-BEC5-6EB3C8724122}"/>
    <cellStyle name="Vírgula 4 8" xfId="6622" xr:uid="{E9FFCCFC-8DFF-4E75-B473-9E6A838D2B22}"/>
    <cellStyle name="Vírgula 4 8 2" xfId="14899" xr:uid="{F8DFD1C7-994E-4D88-8F79-38A02A5303E6}"/>
    <cellStyle name="Vírgula 4 8 2 2" xfId="31354" xr:uid="{846A2286-0E37-4321-84CF-51E7505F64FE}"/>
    <cellStyle name="Vírgula 4 8 3" xfId="23317" xr:uid="{8495B9A8-CF50-408E-A069-B3738250A993}"/>
    <cellStyle name="Vírgula 4 9" xfId="2545" xr:uid="{478ED721-1168-4039-AEEF-FB0703CBD0A3}"/>
    <cellStyle name="Vírgula 4 9 2" xfId="10822" xr:uid="{8F08E81B-D88A-41B4-951A-135277A20DFB}"/>
    <cellStyle name="Vírgula 4 9 2 2" xfId="27338" xr:uid="{0F4933D6-7CD1-4E7F-A464-28CE178C04FC}"/>
    <cellStyle name="Vírgula 4 9 3" xfId="19301" xr:uid="{07178C87-3895-45CA-B4E5-7E1F6A9623C8}"/>
    <cellStyle name="Vírgula 5" xfId="433" xr:uid="{A32DEF69-30E7-42FD-8F31-522FE9646041}"/>
    <cellStyle name="Vírgula 5 10" xfId="17275" xr:uid="{94551FA2-86AF-4931-BCD8-7EF12906A8A6}"/>
    <cellStyle name="Vírgula 5 2" xfId="599" xr:uid="{FE673C37-8ACB-4460-9614-39844BDDBEC1}"/>
    <cellStyle name="Vírgula 5 2 2" xfId="1620" xr:uid="{D350A9E6-EBF5-4E7C-A4C5-5B5C0C8DE7E1}"/>
    <cellStyle name="Vírgula 5 2 2 2" xfId="5707" xr:uid="{3748FE04-B9EE-4D02-8C2D-72F2F7EE2851}"/>
    <cellStyle name="Vírgula 5 2 2 2 2" xfId="13984" xr:uid="{A7B7B924-DC7B-44D7-B7D8-1934C0AC3CC8}"/>
    <cellStyle name="Vírgula 5 2 2 2 2 2" xfId="30459" xr:uid="{7693D50F-E47E-441E-9A9B-F6657CEDE669}"/>
    <cellStyle name="Vírgula 5 2 2 2 3" xfId="22422" xr:uid="{56841271-A55F-45FC-BBF1-FF940F7889A2}"/>
    <cellStyle name="Vírgula 5 2 2 3" xfId="7727" xr:uid="{37D68EB8-6B68-488D-B992-4C949453B799}"/>
    <cellStyle name="Vírgula 5 2 2 3 2" xfId="16004" xr:uid="{28BD1811-54EC-4FB8-9F7D-A16CCB565A09}"/>
    <cellStyle name="Vírgula 5 2 2 3 2 2" xfId="32459" xr:uid="{19D1ACBF-BC15-468F-A21E-AC20EF7B634B}"/>
    <cellStyle name="Vírgula 5 2 2 3 3" xfId="24422" xr:uid="{D8F3B1A8-A97B-4E34-BF66-B4A5E4E85394}"/>
    <cellStyle name="Vírgula 5 2 2 4" xfId="3673" xr:uid="{B1D7B2F9-95EE-4A90-A7BF-F616832D4541}"/>
    <cellStyle name="Vírgula 5 2 2 4 2" xfId="11950" xr:uid="{F4FF833D-68E7-4B6D-9088-923867BCD11A}"/>
    <cellStyle name="Vírgula 5 2 2 4 2 2" xfId="28455" xr:uid="{D5E9372D-CF5B-4CDF-BD60-36D2B41BBBFE}"/>
    <cellStyle name="Vírgula 5 2 2 4 3" xfId="20418" xr:uid="{861995D6-9C40-4352-ADE8-EB872C3E2726}"/>
    <cellStyle name="Vírgula 5 2 2 5" xfId="9901" xr:uid="{F4F399D3-4895-41DF-88BA-D460AE1C25E3}"/>
    <cellStyle name="Vírgula 5 2 2 5 2" xfId="26440" xr:uid="{2BC15458-4726-4FBC-8939-A30CC85F71A6}"/>
    <cellStyle name="Vírgula 5 2 2 6" xfId="18402" xr:uid="{4178E2BA-3AA8-44CA-8ACA-1E5F23B8AC84}"/>
    <cellStyle name="Vírgula 5 2 3" xfId="1114" xr:uid="{62F56CE3-9247-4DA1-BE8C-A5329A4EC675}"/>
    <cellStyle name="Vírgula 5 2 3 2" xfId="5206" xr:uid="{095E967C-72B7-48B2-9BDD-47A1350103F5}"/>
    <cellStyle name="Vírgula 5 2 3 2 2" xfId="13483" xr:uid="{70EEFA7F-6C50-4C27-BC1A-842880A21B2C}"/>
    <cellStyle name="Vírgula 5 2 3 2 2 2" xfId="29963" xr:uid="{9AEAAAB1-45E1-4977-9177-0973F2D27727}"/>
    <cellStyle name="Vírgula 5 2 3 2 3" xfId="21926" xr:uid="{00A38CAF-533F-4613-AD15-B2CC907C0EEC}"/>
    <cellStyle name="Vírgula 5 2 3 3" xfId="7231" xr:uid="{4B0CD8DE-40E3-41BF-AC36-D302D1F33588}"/>
    <cellStyle name="Vírgula 5 2 3 3 2" xfId="15508" xr:uid="{DBB8E141-B0A2-48F5-9EAD-6F8774515F47}"/>
    <cellStyle name="Vírgula 5 2 3 3 2 2" xfId="31963" xr:uid="{41627E2D-2AB6-411A-AC8A-A95287F6B5E5}"/>
    <cellStyle name="Vírgula 5 2 3 3 3" xfId="23926" xr:uid="{7E602858-274D-4009-9DCD-CA1ABB37C97F}"/>
    <cellStyle name="Vírgula 5 2 3 4" xfId="3171" xr:uid="{4D56F74B-6C2D-4EF7-9BAF-EF21BEDBBFB7}"/>
    <cellStyle name="Vírgula 5 2 3 4 2" xfId="11448" xr:uid="{591FBC67-9D64-44A6-B4A6-65941D5A1823}"/>
    <cellStyle name="Vírgula 5 2 3 4 2 2" xfId="27958" xr:uid="{0DCDA298-010C-4FAB-9F59-FA306FE4096C}"/>
    <cellStyle name="Vírgula 5 2 3 4 3" xfId="19921" xr:uid="{6E3F6044-50C6-4C01-9533-61B757C52B71}"/>
    <cellStyle name="Vírgula 5 2 3 5" xfId="9399" xr:uid="{2E264135-FDCB-488F-842D-DC13F9BA7319}"/>
    <cellStyle name="Vírgula 5 2 3 5 2" xfId="25943" xr:uid="{FCD70D6E-5C23-42F5-9A51-1D099386D92C}"/>
    <cellStyle name="Vírgula 5 2 3 6" xfId="17903" xr:uid="{FA337A23-C012-41DA-B777-D2FE1ABE13E6}"/>
    <cellStyle name="Vírgula 5 2 4" xfId="2154" xr:uid="{08EF45A4-57BB-4B34-AC01-53E3FEF318A5}"/>
    <cellStyle name="Vírgula 5 2 4 2" xfId="6239" xr:uid="{24A43AEB-A49B-4AAD-B56A-60CAE9F604DC}"/>
    <cellStyle name="Vírgula 5 2 4 2 2" xfId="14516" xr:uid="{A1F6AE60-E70C-42E6-926C-45D5F8F4CFA3}"/>
    <cellStyle name="Vírgula 5 2 4 2 2 2" xfId="30971" xr:uid="{124DA6E5-EB06-41F2-B6F1-63B138A54E73}"/>
    <cellStyle name="Vírgula 5 2 4 2 3" xfId="22934" xr:uid="{FAC45AC6-13C1-459C-B8C9-9562300FA529}"/>
    <cellStyle name="Vírgula 5 2 4 3" xfId="8239" xr:uid="{9AA51FBC-AEA8-411A-ABC4-3D30DBDA4249}"/>
    <cellStyle name="Vírgula 5 2 4 3 2" xfId="16516" xr:uid="{131B9374-FE78-4289-8FF2-218B6CB46A68}"/>
    <cellStyle name="Vírgula 5 2 4 3 2 2" xfId="32971" xr:uid="{6608C281-B9C9-4937-9373-B7198894D5D5}"/>
    <cellStyle name="Vírgula 5 2 4 3 3" xfId="24934" xr:uid="{01BD45BE-4694-4C6D-87A7-6C6BCEA9A452}"/>
    <cellStyle name="Vírgula 5 2 4 4" xfId="4207" xr:uid="{842ED2D3-5F36-4A8A-8FD5-26E0A39EABF8}"/>
    <cellStyle name="Vírgula 5 2 4 4 2" xfId="12484" xr:uid="{3C7C8E49-A866-4D44-B1B6-2653AC88E994}"/>
    <cellStyle name="Vírgula 5 2 4 4 2 2" xfId="28969" xr:uid="{E587D326-ABB9-43EC-A129-8EB40D180114}"/>
    <cellStyle name="Vírgula 5 2 4 4 3" xfId="20932" xr:uid="{A1D7A021-E658-49D0-95BD-AC07EC263B94}"/>
    <cellStyle name="Vírgula 5 2 4 5" xfId="10435" xr:uid="{47BC1923-824D-4DA6-843B-CAF1E7B3FB91}"/>
    <cellStyle name="Vírgula 5 2 4 5 2" xfId="26954" xr:uid="{3F7FF49C-E9C2-4BD4-9F52-C43BA63049F7}"/>
    <cellStyle name="Vírgula 5 2 4 6" xfId="18916" xr:uid="{DD1B7AA4-84F6-4AF4-A844-297E05EABE57}"/>
    <cellStyle name="Vírgula 5 2 5" xfId="4707" xr:uid="{F157E936-FCA0-48D5-89A6-1724F079A22C}"/>
    <cellStyle name="Vírgula 5 2 5 2" xfId="12984" xr:uid="{023E0FEC-8B48-4B87-AD2A-95F2DA3C7D1C}"/>
    <cellStyle name="Vírgula 5 2 5 2 2" xfId="29464" xr:uid="{83693981-BBA4-490B-AAE7-45C3E2F85F84}"/>
    <cellStyle name="Vírgula 5 2 5 3" xfId="21427" xr:uid="{982105B2-4491-4111-8F11-19E48AB5AE72}"/>
    <cellStyle name="Vírgula 5 2 6" xfId="6733" xr:uid="{DA340145-9772-46F3-A968-707DDDEBEFF0}"/>
    <cellStyle name="Vírgula 5 2 6 2" xfId="15010" xr:uid="{E888404B-640E-4E09-B47C-86F24D2EAC2C}"/>
    <cellStyle name="Vírgula 5 2 6 2 2" xfId="31465" xr:uid="{6F6A65BD-C977-4FBB-A658-67E9AEA212A2}"/>
    <cellStyle name="Vírgula 5 2 6 3" xfId="23428" xr:uid="{5F47D558-8976-41FE-8FB8-45D317A6EF55}"/>
    <cellStyle name="Vírgula 5 2 7" xfId="2663" xr:uid="{4707D472-A0B2-487D-899B-E611DD3C786B}"/>
    <cellStyle name="Vírgula 5 2 7 2" xfId="10940" xr:uid="{39E15DF8-2402-4F47-8C35-BD48238E5AFC}"/>
    <cellStyle name="Vírgula 5 2 7 2 2" xfId="27451" xr:uid="{DECFEEC2-5519-4968-9854-5C9C825CC432}"/>
    <cellStyle name="Vírgula 5 2 7 3" xfId="19414" xr:uid="{8D1AF340-1959-4A70-9A22-A7D82F953F0D}"/>
    <cellStyle name="Vírgula 5 2 8" xfId="8892" xr:uid="{D991276E-5171-4FC9-870C-BECC54414CB7}"/>
    <cellStyle name="Vírgula 5 2 8 2" xfId="25436" xr:uid="{1CEC853C-09AE-4CC0-99E6-4CB3AD3A2E04}"/>
    <cellStyle name="Vírgula 5 2 9" xfId="17392" xr:uid="{15AAE450-44B2-4610-A91E-7DA5947CAEA6}"/>
    <cellStyle name="Vírgula 5 3" xfId="1504" xr:uid="{4D64436D-B2D3-456F-8324-5C627228073E}"/>
    <cellStyle name="Vírgula 5 3 2" xfId="5594" xr:uid="{E7F50916-4B81-42D5-B20B-48057B8BC412}"/>
    <cellStyle name="Vírgula 5 3 2 2" xfId="13871" xr:uid="{E287D8FB-5E77-4A87-8FBF-847D0CCAC9F7}"/>
    <cellStyle name="Vírgula 5 3 2 2 2" xfId="30350" xr:uid="{529F7EC5-3470-4B67-9D86-8046D6421252}"/>
    <cellStyle name="Vírgula 5 3 2 3" xfId="22313" xr:uid="{02BF72C4-6435-4207-9093-C30851CA95CC}"/>
    <cellStyle name="Vírgula 5 3 3" xfId="7618" xr:uid="{65590A64-BE89-473D-BD64-126B89EC0B43}"/>
    <cellStyle name="Vírgula 5 3 3 2" xfId="15895" xr:uid="{7507FC3C-CA19-4BFC-B5E3-A00615EBA851}"/>
    <cellStyle name="Vírgula 5 3 3 2 2" xfId="32350" xr:uid="{53F49AF1-071F-46AE-AFF4-F15D940E70FC}"/>
    <cellStyle name="Vírgula 5 3 3 3" xfId="24313" xr:uid="{2DD6EC8F-BC77-4528-B79B-2FB820C3EB47}"/>
    <cellStyle name="Vírgula 5 3 4" xfId="3560" xr:uid="{7FC350D4-EE8E-4112-BF24-4284D8EC3FC2}"/>
    <cellStyle name="Vírgula 5 3 4 2" xfId="11837" xr:uid="{8CA5498B-93EA-4A8B-A728-E61AE06706BD}"/>
    <cellStyle name="Vírgula 5 3 4 2 2" xfId="28346" xr:uid="{4A2A5D19-17B6-4676-A583-7903A4F66542}"/>
    <cellStyle name="Vírgula 5 3 4 3" xfId="20309" xr:uid="{FA7265A6-2930-4C53-81EA-13B673509821}"/>
    <cellStyle name="Vírgula 5 3 5" xfId="9788" xr:uid="{032CBF9F-2EFB-46BD-AD00-FDCCE1D3E3C6}"/>
    <cellStyle name="Vírgula 5 3 5 2" xfId="26331" xr:uid="{7CF16747-79EE-4307-A8D5-7AAF574CF439}"/>
    <cellStyle name="Vírgula 5 3 6" xfId="18292" xr:uid="{A7B33A32-439E-45FF-9395-A6FF09389E1C}"/>
    <cellStyle name="Vírgula 5 4" xfId="994" xr:uid="{931EB1D2-494B-4502-8B5E-EA5516ED64AC}"/>
    <cellStyle name="Vírgula 5 4 2" xfId="5097" xr:uid="{D2E49145-4A78-458F-91B3-D00191A1A18E}"/>
    <cellStyle name="Vírgula 5 4 2 2" xfId="13374" xr:uid="{CEB3FFD0-7341-43AA-BFFD-63A37F5C1577}"/>
    <cellStyle name="Vírgula 5 4 2 2 2" xfId="29854" xr:uid="{EFFD3D56-6791-4C9D-AF26-748225691454}"/>
    <cellStyle name="Vírgula 5 4 2 3" xfId="21817" xr:uid="{EF12C588-8916-4FE2-916E-9C0DD9093824}"/>
    <cellStyle name="Vírgula 5 4 3" xfId="7122" xr:uid="{C75F2104-716A-4B0F-9250-4CD57FAC562C}"/>
    <cellStyle name="Vírgula 5 4 3 2" xfId="15399" xr:uid="{DC0A5D36-4325-4BD1-88EC-CB2856CC740B}"/>
    <cellStyle name="Vírgula 5 4 3 2 2" xfId="31854" xr:uid="{82DED917-A078-4566-811C-4AAF037EEF63}"/>
    <cellStyle name="Vírgula 5 4 3 3" xfId="23817" xr:uid="{45FF81D7-2F87-4EBB-AD22-56111AA1FC96}"/>
    <cellStyle name="Vírgula 5 4 4" xfId="3054" xr:uid="{C6CEA4A7-F25F-4AA0-819E-EB88463CD6C9}"/>
    <cellStyle name="Vírgula 5 4 4 2" xfId="11331" xr:uid="{0016F6F1-41E6-44DC-90DD-13CBD30EB716}"/>
    <cellStyle name="Vírgula 5 4 4 2 2" xfId="27842" xr:uid="{36C67D8B-E814-4DB5-96BC-8418C091507B}"/>
    <cellStyle name="Vírgula 5 4 4 3" xfId="19805" xr:uid="{62AB04C3-86C4-4436-9086-07C12D1A9B6A}"/>
    <cellStyle name="Vírgula 5 4 5" xfId="9283" xr:uid="{48D6025B-26D5-4ADC-8F93-98E68B84ECF9}"/>
    <cellStyle name="Vírgula 5 4 5 2" xfId="25827" xr:uid="{8092A259-3941-40F1-82CF-7807022763C1}"/>
    <cellStyle name="Vírgula 5 4 6" xfId="17785" xr:uid="{BFEF427B-7624-4579-9AAB-86211F0C1C56}"/>
    <cellStyle name="Vírgula 5 5" xfId="2044" xr:uid="{BD942C8F-8DFE-4775-A77F-B282BB60C416}"/>
    <cellStyle name="Vírgula 5 5 2" xfId="6130" xr:uid="{0357B683-B204-42AA-928B-A9BDDE42BFEC}"/>
    <cellStyle name="Vírgula 5 5 2 2" xfId="14407" xr:uid="{E3CE4436-6005-4DB6-9C4D-7F4C7F44752A}"/>
    <cellStyle name="Vírgula 5 5 2 2 2" xfId="30862" xr:uid="{C737208B-EF54-43F4-A82B-E19147C3F7E9}"/>
    <cellStyle name="Vírgula 5 5 2 3" xfId="22825" xr:uid="{85B682E2-B63A-4E56-A609-96F806F1ACC1}"/>
    <cellStyle name="Vírgula 5 5 3" xfId="8130" xr:uid="{4F44400C-FA6F-446F-B546-B1C5741D17F1}"/>
    <cellStyle name="Vírgula 5 5 3 2" xfId="16407" xr:uid="{431EE849-2CE9-461A-A989-87724E3074B0}"/>
    <cellStyle name="Vírgula 5 5 3 2 2" xfId="32862" xr:uid="{2392961D-D0B1-4CEE-B22A-5208FF43E753}"/>
    <cellStyle name="Vírgula 5 5 3 3" xfId="24825" xr:uid="{0AF0F77B-6B90-48B5-9148-110B1750FC5C}"/>
    <cellStyle name="Vírgula 5 5 4" xfId="4097" xr:uid="{6DE1CFB0-2D0D-4EFB-82FA-2B3BC2BB44FA}"/>
    <cellStyle name="Vírgula 5 5 4 2" xfId="12374" xr:uid="{D2B29B51-36AA-45E9-9FD2-F1E14113848D}"/>
    <cellStyle name="Vírgula 5 5 4 2 2" xfId="28859" xr:uid="{D168F477-CA6F-4BC0-A411-74F96DF50378}"/>
    <cellStyle name="Vírgula 5 5 4 3" xfId="20822" xr:uid="{2CF6E512-0F41-4177-97FE-A5FB339FCCAE}"/>
    <cellStyle name="Vírgula 5 5 5" xfId="10325" xr:uid="{7B33D54D-F70D-4BA6-AD6B-0E63FD7F0B1D}"/>
    <cellStyle name="Vírgula 5 5 5 2" xfId="26844" xr:uid="{71062FB3-90B0-4473-9E0D-8A40E9FB00A3}"/>
    <cellStyle name="Vírgula 5 5 6" xfId="18806" xr:uid="{1714DC75-2130-4849-9BE9-9522B7E59C00}"/>
    <cellStyle name="Vírgula 5 6" xfId="4594" xr:uid="{93AFEC60-7250-48D5-A3E4-3DAE15C6279C}"/>
    <cellStyle name="Vírgula 5 6 2" xfId="12871" xr:uid="{3D356AC0-A2DC-4787-A40E-2DA28F44581D}"/>
    <cellStyle name="Vírgula 5 6 2 2" xfId="29355" xr:uid="{AA95E9F8-8060-4CEA-8AB9-5B733D3C137C}"/>
    <cellStyle name="Vírgula 5 6 3" xfId="21318" xr:uid="{2D630725-3200-4C30-B225-CFFD40130F5C}"/>
    <cellStyle name="Vírgula 5 7" xfId="6624" xr:uid="{B5617A6C-79E3-45D9-BDB2-56EEE2B3A2B1}"/>
    <cellStyle name="Vírgula 5 7 2" xfId="14901" xr:uid="{4470E5D2-189D-4D15-B4D0-2FD5C72E6D7D}"/>
    <cellStyle name="Vírgula 5 7 2 2" xfId="31356" xr:uid="{256ABB98-99C4-46D1-9B02-8DBFB7B39347}"/>
    <cellStyle name="Vírgula 5 7 3" xfId="23319" xr:uid="{206451E6-BE7F-4AAF-BA12-4418EBD6330D}"/>
    <cellStyle name="Vírgula 5 8" xfId="2547" xr:uid="{36CD02C2-CC24-41EE-B21B-33F77A8E935A}"/>
    <cellStyle name="Vírgula 5 8 2" xfId="10824" xr:uid="{A9C9BCCA-861C-4B68-AA09-47C13ED07161}"/>
    <cellStyle name="Vírgula 5 8 2 2" xfId="27340" xr:uid="{06098838-8E3A-4BDF-BE39-559C02425E01}"/>
    <cellStyle name="Vírgula 5 8 3" xfId="19303" xr:uid="{1423C058-AA94-424D-A621-68E0936E68F7}"/>
    <cellStyle name="Vírgula 5 9" xfId="8777" xr:uid="{F6D2C3AE-CAEF-4E90-A717-1DB8DAC479C3}"/>
    <cellStyle name="Vírgula 5 9 2" xfId="25325" xr:uid="{F4655585-BD9D-44EE-81DF-BB1EC717B61F}"/>
    <cellStyle name="Vírgula 6" xfId="600" xr:uid="{21D45964-D1C2-48F9-8FF5-E266352D70A6}"/>
    <cellStyle name="Vírgula 6 10" xfId="17393" xr:uid="{E47A453D-5426-40F4-AB98-0249C0340B88}"/>
    <cellStyle name="Vírgula 6 2" xfId="601" xr:uid="{46D84A9E-FB51-4484-A577-001161DA2BBA}"/>
    <cellStyle name="Vírgula 6 2 2" xfId="1622" xr:uid="{544A6D3A-E71A-4B58-922B-92836014F2DD}"/>
    <cellStyle name="Vírgula 6 2 2 2" xfId="5709" xr:uid="{05B6E9EF-363D-4A4F-9DF8-0533A30C7C25}"/>
    <cellStyle name="Vírgula 6 2 2 2 2" xfId="13986" xr:uid="{9EA3FE0B-5940-4BB6-A05E-C9F77C524603}"/>
    <cellStyle name="Vírgula 6 2 2 2 2 2" xfId="30461" xr:uid="{4655E8DA-2BD6-4486-8184-68EF374472A0}"/>
    <cellStyle name="Vírgula 6 2 2 2 3" xfId="22424" xr:uid="{E7EAAC9F-40BE-4910-BCCC-76EBCDE6411E}"/>
    <cellStyle name="Vírgula 6 2 2 3" xfId="7729" xr:uid="{3C682C5F-C6EE-4587-B7E0-70DD831CC082}"/>
    <cellStyle name="Vírgula 6 2 2 3 2" xfId="16006" xr:uid="{81405728-4C6E-4FA4-A1D2-A955CAECE026}"/>
    <cellStyle name="Vírgula 6 2 2 3 2 2" xfId="32461" xr:uid="{6A3A4222-B7FF-4A03-9D71-CC590DD6FBC7}"/>
    <cellStyle name="Vírgula 6 2 2 3 3" xfId="24424" xr:uid="{E90A0259-758E-4310-A45D-C4AB3DB38E03}"/>
    <cellStyle name="Vírgula 6 2 2 4" xfId="3675" xr:uid="{09F16589-26DC-442B-BDF7-FC2DAE7C399D}"/>
    <cellStyle name="Vírgula 6 2 2 4 2" xfId="11952" xr:uid="{1503AB0A-F968-4CC8-83D2-3417A077FD5F}"/>
    <cellStyle name="Vírgula 6 2 2 4 2 2" xfId="28457" xr:uid="{B2E75D4F-3CA3-4687-9418-A2AF1C5111E0}"/>
    <cellStyle name="Vírgula 6 2 2 4 3" xfId="20420" xr:uid="{C92EF3E7-DFDB-40CD-ABEE-2548FF14808D}"/>
    <cellStyle name="Vírgula 6 2 2 5" xfId="9903" xr:uid="{D719A6DF-46D2-4DAF-8B5A-41932947650D}"/>
    <cellStyle name="Vírgula 6 2 2 5 2" xfId="26442" xr:uid="{70A2D6E5-0DAC-476C-8FB6-9975778AB498}"/>
    <cellStyle name="Vírgula 6 2 2 6" xfId="18404" xr:uid="{914BC272-7535-4A35-BC5B-BA6D4B9D460F}"/>
    <cellStyle name="Vírgula 6 2 3" xfId="1116" xr:uid="{ABA71E7D-1972-4C64-8F68-19B62DC05B2D}"/>
    <cellStyle name="Vírgula 6 2 3 2" xfId="5208" xr:uid="{0D5D19F6-EE6A-47C2-8D8F-FEB6FF49E319}"/>
    <cellStyle name="Vírgula 6 2 3 2 2" xfId="13485" xr:uid="{55131F3D-6E56-463B-B984-0BD78A3A96D7}"/>
    <cellStyle name="Vírgula 6 2 3 2 2 2" xfId="29965" xr:uid="{7645C856-042E-45A6-AE04-B2C663D81188}"/>
    <cellStyle name="Vírgula 6 2 3 2 3" xfId="21928" xr:uid="{8FCC40CF-3516-4C8D-8913-24202A9A6CF8}"/>
    <cellStyle name="Vírgula 6 2 3 3" xfId="7233" xr:uid="{AAE8DDBB-2B8D-4691-9C7A-B3BAE75AA529}"/>
    <cellStyle name="Vírgula 6 2 3 3 2" xfId="15510" xr:uid="{66E7534F-B04A-42E8-8119-CF5BB5EA3DEE}"/>
    <cellStyle name="Vírgula 6 2 3 3 2 2" xfId="31965" xr:uid="{B51B377A-034D-4283-9EC7-575746158C3B}"/>
    <cellStyle name="Vírgula 6 2 3 3 3" xfId="23928" xr:uid="{6CC48556-AC5C-48A1-B73D-56F138435420}"/>
    <cellStyle name="Vírgula 6 2 3 4" xfId="3173" xr:uid="{CA1A0ABC-158A-4940-8204-616CE37F6C45}"/>
    <cellStyle name="Vírgula 6 2 3 4 2" xfId="11450" xr:uid="{D800EA2E-6E1B-41F9-A7AD-B939886DA634}"/>
    <cellStyle name="Vírgula 6 2 3 4 2 2" xfId="27960" xr:uid="{B42BF69C-80C5-4D22-A49F-39E28F5EE57F}"/>
    <cellStyle name="Vírgula 6 2 3 4 3" xfId="19923" xr:uid="{AE8CDBC1-42F6-4C0A-A50D-8CB5E52B0E9F}"/>
    <cellStyle name="Vírgula 6 2 3 5" xfId="9401" xr:uid="{78B0682B-8903-4911-83D3-C28C976B2CFA}"/>
    <cellStyle name="Vírgula 6 2 3 5 2" xfId="25945" xr:uid="{44AE41FF-C8AE-47B8-9411-A0BCA0731244}"/>
    <cellStyle name="Vírgula 6 2 3 6" xfId="17905" xr:uid="{96FCAFC5-9672-45BC-919E-270196E5870A}"/>
    <cellStyle name="Vírgula 6 2 4" xfId="2156" xr:uid="{0619D1A1-8101-43CF-8E87-FFA2C9193B18}"/>
    <cellStyle name="Vírgula 6 2 4 2" xfId="6241" xr:uid="{12FB6A89-883C-42B4-998E-A2AA1355E183}"/>
    <cellStyle name="Vírgula 6 2 4 2 2" xfId="14518" xr:uid="{5DF46417-4880-4090-8067-0CC9F8D0613E}"/>
    <cellStyle name="Vírgula 6 2 4 2 2 2" xfId="30973" xr:uid="{E501E16E-9210-4DDB-8140-7122FF847378}"/>
    <cellStyle name="Vírgula 6 2 4 2 3" xfId="22936" xr:uid="{33E5939C-9956-490E-A410-503120EC7EF4}"/>
    <cellStyle name="Vírgula 6 2 4 3" xfId="8241" xr:uid="{94E02D99-4EAD-4595-AFFE-282157649FDF}"/>
    <cellStyle name="Vírgula 6 2 4 3 2" xfId="16518" xr:uid="{65E3F58B-72D8-4091-A126-A34510492CF8}"/>
    <cellStyle name="Vírgula 6 2 4 3 2 2" xfId="32973" xr:uid="{3272F304-318C-4FCE-8649-3681F4F255B5}"/>
    <cellStyle name="Vírgula 6 2 4 3 3" xfId="24936" xr:uid="{BCC670A6-C2BD-4F79-ACB9-600E04CC5127}"/>
    <cellStyle name="Vírgula 6 2 4 4" xfId="4209" xr:uid="{3D557C41-9BB2-40FF-BA7E-610D004E366C}"/>
    <cellStyle name="Vírgula 6 2 4 4 2" xfId="12486" xr:uid="{D2417235-3525-4187-BB63-556127C87280}"/>
    <cellStyle name="Vírgula 6 2 4 4 2 2" xfId="28971" xr:uid="{8C4B18AE-0BAA-4079-87A6-C761F211CA9D}"/>
    <cellStyle name="Vírgula 6 2 4 4 3" xfId="20934" xr:uid="{9EF9B216-F079-4F72-8D46-0C44EEA2A25D}"/>
    <cellStyle name="Vírgula 6 2 4 5" xfId="10437" xr:uid="{39716AE8-05DC-4BE8-A943-6DC239529492}"/>
    <cellStyle name="Vírgula 6 2 4 5 2" xfId="26956" xr:uid="{EEDEBB7F-B60F-4965-80B4-B9EEEFC7D4CF}"/>
    <cellStyle name="Vírgula 6 2 4 6" xfId="18918" xr:uid="{215BAB8A-D936-4219-8987-48121DADFBF4}"/>
    <cellStyle name="Vírgula 6 2 5" xfId="4709" xr:uid="{F32303BA-83AB-4017-B7DE-A92259F7D37A}"/>
    <cellStyle name="Vírgula 6 2 5 2" xfId="12986" xr:uid="{BEDF9265-A53B-43A1-961E-3941EBDAFB14}"/>
    <cellStyle name="Vírgula 6 2 5 2 2" xfId="29466" xr:uid="{6174D64D-1012-4DDF-A742-5D807AEE9589}"/>
    <cellStyle name="Vírgula 6 2 5 3" xfId="21429" xr:uid="{3DCF3274-56AD-423C-9639-6CC3BE700B08}"/>
    <cellStyle name="Vírgula 6 2 6" xfId="6735" xr:uid="{F84A42E9-FB1D-4F01-B641-62C57EE05C62}"/>
    <cellStyle name="Vírgula 6 2 6 2" xfId="15012" xr:uid="{40576E76-4B2C-4FDE-829C-17149D09976C}"/>
    <cellStyle name="Vírgula 6 2 6 2 2" xfId="31467" xr:uid="{DA15556B-68AC-4C12-B2F3-A3F54CFA5FD1}"/>
    <cellStyle name="Vírgula 6 2 6 3" xfId="23430" xr:uid="{ADD9ABD6-F6F2-4080-AA92-05FA94AC32D4}"/>
    <cellStyle name="Vírgula 6 2 7" xfId="2665" xr:uid="{2298FC11-77A8-496C-9FFA-4410E3C52AD9}"/>
    <cellStyle name="Vírgula 6 2 7 2" xfId="10942" xr:uid="{D9878B71-0642-402F-892E-56E15BE5546F}"/>
    <cellStyle name="Vírgula 6 2 7 2 2" xfId="27453" xr:uid="{0AAA81C7-EC67-4D08-8019-45F8ED6183F6}"/>
    <cellStyle name="Vírgula 6 2 7 3" xfId="19416" xr:uid="{22767E77-EB75-411C-84C6-8EFD873501AB}"/>
    <cellStyle name="Vírgula 6 2 8" xfId="8894" xr:uid="{E16242EE-3D3D-4F42-89F9-F64A91487C99}"/>
    <cellStyle name="Vírgula 6 2 8 2" xfId="25438" xr:uid="{F989D7D2-1019-4806-B2A4-EEA5507DACF4}"/>
    <cellStyle name="Vírgula 6 2 9" xfId="17394" xr:uid="{2EAC570B-6092-4918-8C8D-2B8086D611B0}"/>
    <cellStyle name="Vírgula 6 3" xfId="1621" xr:uid="{C26AFE9E-FB73-4A9B-A764-8B437BCA77A6}"/>
    <cellStyle name="Vírgula 6 3 2" xfId="5708" xr:uid="{E86B423F-5412-4792-8B00-DEEF5BB2E1D5}"/>
    <cellStyle name="Vírgula 6 3 2 2" xfId="13985" xr:uid="{7BBF4F32-50C9-4AAA-8783-78D6B824617C}"/>
    <cellStyle name="Vírgula 6 3 2 2 2" xfId="30460" xr:uid="{E9B6C604-59A8-4DF1-A845-92D2D9B845EC}"/>
    <cellStyle name="Vírgula 6 3 2 3" xfId="22423" xr:uid="{43064B59-B9A0-43A7-A4BB-9FE308113AFA}"/>
    <cellStyle name="Vírgula 6 3 3" xfId="7728" xr:uid="{BCD901E0-080E-461F-9A2C-2710883FE0F0}"/>
    <cellStyle name="Vírgula 6 3 3 2" xfId="16005" xr:uid="{189EAB8A-D622-4494-810F-96F319560926}"/>
    <cellStyle name="Vírgula 6 3 3 2 2" xfId="32460" xr:uid="{DAEC9A1D-F0AE-46AA-84D9-2D72D6657416}"/>
    <cellStyle name="Vírgula 6 3 3 3" xfId="24423" xr:uid="{9BC9115F-FC68-43A1-8CF3-EBC14ABD1A95}"/>
    <cellStyle name="Vírgula 6 3 4" xfId="3674" xr:uid="{54B264B3-EBB1-4B9F-A425-F05105F7B575}"/>
    <cellStyle name="Vírgula 6 3 4 2" xfId="11951" xr:uid="{FDFE384C-FB0D-49CC-87F1-4E9821D1F71A}"/>
    <cellStyle name="Vírgula 6 3 4 2 2" xfId="28456" xr:uid="{2B270F45-9D6E-4292-A24E-9A0900A91E7B}"/>
    <cellStyle name="Vírgula 6 3 4 3" xfId="20419" xr:uid="{99FDAC22-6F9A-471F-AD80-450DF874CA54}"/>
    <cellStyle name="Vírgula 6 3 5" xfId="9902" xr:uid="{C307AF48-86B9-4DDE-821C-B020335BFAC1}"/>
    <cellStyle name="Vírgula 6 3 5 2" xfId="26441" xr:uid="{39025B11-B2EF-4648-96C4-40CE68C1476F}"/>
    <cellStyle name="Vírgula 6 3 6" xfId="18403" xr:uid="{CCE2A7B3-A18D-4AB6-A5CE-6D192198FFD4}"/>
    <cellStyle name="Vírgula 6 4" xfId="1115" xr:uid="{94183145-28C3-4FAA-A3C8-C81302D85E0D}"/>
    <cellStyle name="Vírgula 6 4 2" xfId="5207" xr:uid="{2BCA1758-1447-4B7E-9123-84C74F7274C2}"/>
    <cellStyle name="Vírgula 6 4 2 2" xfId="13484" xr:uid="{4B6DC32C-272C-43C3-B24B-4608051A972D}"/>
    <cellStyle name="Vírgula 6 4 2 2 2" xfId="29964" xr:uid="{7B09E1E3-6122-421D-B22B-7228EE1AD35E}"/>
    <cellStyle name="Vírgula 6 4 2 3" xfId="21927" xr:uid="{1D71B1DB-40A3-4D89-8A9A-CF4C2BADDBAC}"/>
    <cellStyle name="Vírgula 6 4 3" xfId="7232" xr:uid="{6E437629-843F-44B0-9F7F-81081912373A}"/>
    <cellStyle name="Vírgula 6 4 3 2" xfId="15509" xr:uid="{69F20AD4-3833-438C-80E1-0EE04FB41378}"/>
    <cellStyle name="Vírgula 6 4 3 2 2" xfId="31964" xr:uid="{C2E57BF5-D412-4E3B-BDA8-E4BB9333E7E4}"/>
    <cellStyle name="Vírgula 6 4 3 3" xfId="23927" xr:uid="{B359DA46-3066-4A47-9253-E447D89F0DF7}"/>
    <cellStyle name="Vírgula 6 4 4" xfId="3172" xr:uid="{E7C35C41-C3EB-42E7-8A32-DE015745795A}"/>
    <cellStyle name="Vírgula 6 4 4 2" xfId="11449" xr:uid="{03E42C22-3BAA-4714-97DB-C8CD4C171689}"/>
    <cellStyle name="Vírgula 6 4 4 2 2" xfId="27959" xr:uid="{784811EE-1BB7-4A84-97FF-5D0C40554A6D}"/>
    <cellStyle name="Vírgula 6 4 4 3" xfId="19922" xr:uid="{2A13BD5A-BBBE-422D-8746-54C056A99192}"/>
    <cellStyle name="Vírgula 6 4 5" xfId="9400" xr:uid="{5ABB02AB-606D-4C5C-AB5F-6947277ED630}"/>
    <cellStyle name="Vírgula 6 4 5 2" xfId="25944" xr:uid="{C5DAC400-0F07-4400-BD29-BD8A68EE04E3}"/>
    <cellStyle name="Vírgula 6 4 6" xfId="17904" xr:uid="{B505DD16-2D83-46AD-8E5C-3391E6384C10}"/>
    <cellStyle name="Vírgula 6 5" xfId="2155" xr:uid="{F5C75385-1668-4E2C-8ED7-C15DA99A1903}"/>
    <cellStyle name="Vírgula 6 5 2" xfId="6240" xr:uid="{EA765676-A019-4599-9F53-5042E6CD81ED}"/>
    <cellStyle name="Vírgula 6 5 2 2" xfId="14517" xr:uid="{B0A3EF44-4FD0-45F2-9A3A-3BF48BE9E5CD}"/>
    <cellStyle name="Vírgula 6 5 2 2 2" xfId="30972" xr:uid="{B095D071-9EBF-4681-8F12-A55717448094}"/>
    <cellStyle name="Vírgula 6 5 2 3" xfId="22935" xr:uid="{BE282E24-A957-4248-A939-B21766310C14}"/>
    <cellStyle name="Vírgula 6 5 3" xfId="8240" xr:uid="{BB90E801-7E3A-49AE-BAC8-2B03663194AD}"/>
    <cellStyle name="Vírgula 6 5 3 2" xfId="16517" xr:uid="{3DCB45BC-6134-423C-BD12-06515CBB4021}"/>
    <cellStyle name="Vírgula 6 5 3 2 2" xfId="32972" xr:uid="{55D77527-6142-4127-B913-A232E403BFE1}"/>
    <cellStyle name="Vírgula 6 5 3 3" xfId="24935" xr:uid="{ADDAD3A1-C58B-4606-8B85-62656C03436E}"/>
    <cellStyle name="Vírgula 6 5 4" xfId="4208" xr:uid="{5DBDAE7E-A1BA-4676-9A55-A3E2C0C1CDB3}"/>
    <cellStyle name="Vírgula 6 5 4 2" xfId="12485" xr:uid="{8D4123B5-0A88-4A20-BA41-A7755003923A}"/>
    <cellStyle name="Vírgula 6 5 4 2 2" xfId="28970" xr:uid="{DF72D0DA-F4EF-4A67-B9B6-7894985A1DE2}"/>
    <cellStyle name="Vírgula 6 5 4 3" xfId="20933" xr:uid="{F222FF95-8AE1-4F5A-A952-45876AD770CF}"/>
    <cellStyle name="Vírgula 6 5 5" xfId="10436" xr:uid="{11804CD0-A9A2-4435-8505-BDD6E7AF1CF9}"/>
    <cellStyle name="Vírgula 6 5 5 2" xfId="26955" xr:uid="{227E7A60-963B-48C6-8576-52129861E939}"/>
    <cellStyle name="Vírgula 6 5 6" xfId="18917" xr:uid="{4C26B49D-D1EC-4A8E-8014-F0ED4930E405}"/>
    <cellStyle name="Vírgula 6 6" xfId="4708" xr:uid="{CEDC5BDF-7E0E-43E7-9EAC-7C8B9909AF5C}"/>
    <cellStyle name="Vírgula 6 6 2" xfId="12985" xr:uid="{EC705AF4-351A-4F56-BFD9-DEFC178EEFD5}"/>
    <cellStyle name="Vírgula 6 6 2 2" xfId="29465" xr:uid="{C3B4635D-5F11-4055-A168-0AAFF2386142}"/>
    <cellStyle name="Vírgula 6 6 3" xfId="21428" xr:uid="{53704A8C-29F0-4121-AB3F-D505E14C014C}"/>
    <cellStyle name="Vírgula 6 7" xfId="6734" xr:uid="{C26AAC45-F7A6-46F6-BB37-2798E0149910}"/>
    <cellStyle name="Vírgula 6 7 2" xfId="15011" xr:uid="{C4BDC825-FA0D-420B-BBC7-0586C7C2B61A}"/>
    <cellStyle name="Vírgula 6 7 2 2" xfId="31466" xr:uid="{E887C00F-BB4A-4D94-8EA8-691CE52740C2}"/>
    <cellStyle name="Vírgula 6 7 3" xfId="23429" xr:uid="{518CE0AA-E974-4EFD-8ECE-E978C6578E47}"/>
    <cellStyle name="Vírgula 6 8" xfId="2664" xr:uid="{F21608EC-C94C-41CB-A6E6-6092B1B28180}"/>
    <cellStyle name="Vírgula 6 8 2" xfId="10941" xr:uid="{A79383A2-DE35-4018-B2E4-07843E4BABAD}"/>
    <cellStyle name="Vírgula 6 8 2 2" xfId="27452" xr:uid="{83950E44-B5D5-4076-A9A2-13A429BE9CDC}"/>
    <cellStyle name="Vírgula 6 8 3" xfId="19415" xr:uid="{1817EB44-2C25-4EED-9801-B524A6038F58}"/>
    <cellStyle name="Vírgula 6 9" xfId="8893" xr:uid="{6177A39F-CAAE-47BA-894D-F880727AD403}"/>
    <cellStyle name="Vírgula 6 9 2" xfId="25437" xr:uid="{20D5C83F-AB3C-4912-9144-22485329291C}"/>
    <cellStyle name="Vírgula 7" xfId="19" xr:uid="{5C54280B-576A-443F-BA14-53A2622005B2}"/>
    <cellStyle name="Vírgula 7 10" xfId="16898" xr:uid="{C954D719-3A3F-4CC1-BCE3-B190154CE1AD}"/>
    <cellStyle name="Vírgula 7 2" xfId="474" xr:uid="{EDC16D69-246F-4AA6-8474-39A11CF98803}"/>
    <cellStyle name="Vírgula 7 2 2" xfId="1539" xr:uid="{2A0BBC26-02AA-47E3-AFBF-17AC122302D1}"/>
    <cellStyle name="Vírgula 7 2 2 2" xfId="5629" xr:uid="{5E4DEDF6-59A7-4472-8793-A39E9EBBB57F}"/>
    <cellStyle name="Vírgula 7 2 2 2 2" xfId="13906" xr:uid="{7B5A4AE8-F499-4DCA-9F83-7140AEE8A845}"/>
    <cellStyle name="Vírgula 7 2 2 2 2 2" xfId="30384" xr:uid="{8C7D700C-C159-445E-8A26-69BC6792C986}"/>
    <cellStyle name="Vírgula 7 2 2 2 3" xfId="22347" xr:uid="{3BDE1688-A609-4251-B1A5-6C39AB3D105D}"/>
    <cellStyle name="Vírgula 7 2 2 3" xfId="7652" xr:uid="{F54B558D-A1FE-485B-88F4-122445D54662}"/>
    <cellStyle name="Vírgula 7 2 2 3 2" xfId="15929" xr:uid="{C3163060-D7AF-4090-9305-35530D23204F}"/>
    <cellStyle name="Vírgula 7 2 2 3 2 2" xfId="32384" xr:uid="{517F2BBF-A99D-4C80-BC43-56FECE9FC464}"/>
    <cellStyle name="Vírgula 7 2 2 3 3" xfId="24347" xr:uid="{22F06047-D745-4925-BBE2-3C8EC1021140}"/>
    <cellStyle name="Vírgula 7 2 2 4" xfId="3595" xr:uid="{78C40048-3313-4A11-960C-BB8791FC2BE4}"/>
    <cellStyle name="Vírgula 7 2 2 4 2" xfId="11872" xr:uid="{B09D0EFF-CA21-4C24-BEF3-13B698118F36}"/>
    <cellStyle name="Vírgula 7 2 2 4 2 2" xfId="28380" xr:uid="{FDA7889A-7A12-4105-B1E2-1CF43B6F64C7}"/>
    <cellStyle name="Vírgula 7 2 2 4 3" xfId="20343" xr:uid="{F5D696EE-7EE3-43C4-8980-8AC4A629283D}"/>
    <cellStyle name="Vírgula 7 2 2 5" xfId="9823" xr:uid="{DE70D8FC-BD6C-46AC-B021-6FC9350ED0F9}"/>
    <cellStyle name="Vírgula 7 2 2 5 2" xfId="26365" xr:uid="{11677FEE-D669-4385-8E65-DDB77917A91B}"/>
    <cellStyle name="Vírgula 7 2 2 6" xfId="18326" xr:uid="{4D9887D3-4BD1-4448-BB70-0351EA5930DE}"/>
    <cellStyle name="Vírgula 7 2 3" xfId="1028" xr:uid="{FB467DAD-D7FE-4596-A2C9-5EAEF4EBCD7E}"/>
    <cellStyle name="Vírgula 7 2 3 2" xfId="5131" xr:uid="{1221CDE3-649E-48F3-925E-7D6E2CC38C78}"/>
    <cellStyle name="Vírgula 7 2 3 2 2" xfId="13408" xr:uid="{730FD513-02E0-4ECB-B6E7-E2C0E69AB9AB}"/>
    <cellStyle name="Vírgula 7 2 3 2 2 2" xfId="29888" xr:uid="{7FD2B498-2E1D-40AF-8663-86CBB0962767}"/>
    <cellStyle name="Vírgula 7 2 3 2 3" xfId="21851" xr:uid="{B5BB035B-B0C5-46FA-BF7B-C56E8957C171}"/>
    <cellStyle name="Vírgula 7 2 3 3" xfId="7156" xr:uid="{28730472-7F43-4053-8498-EE61BFF289E1}"/>
    <cellStyle name="Vírgula 7 2 3 3 2" xfId="15433" xr:uid="{2D8451A0-3C9C-4BB8-A88D-078BB4776BEE}"/>
    <cellStyle name="Vírgula 7 2 3 3 2 2" xfId="31888" xr:uid="{A0F92A2E-5126-4CC4-A52D-0C397085CC79}"/>
    <cellStyle name="Vírgula 7 2 3 3 3" xfId="23851" xr:uid="{4DA5D317-6BBC-4CCC-9964-A276ACD6F6AF}"/>
    <cellStyle name="Vírgula 7 2 3 4" xfId="3088" xr:uid="{24C3B266-D4C9-4E8B-9274-612C71386A12}"/>
    <cellStyle name="Vírgula 7 2 3 4 2" xfId="11365" xr:uid="{1AF0B243-5F17-45D2-9E27-1F6F9D0E8191}"/>
    <cellStyle name="Vírgula 7 2 3 4 2 2" xfId="27876" xr:uid="{5EE32AFF-1515-4C80-9CB1-130EBDB32161}"/>
    <cellStyle name="Vírgula 7 2 3 4 3" xfId="19839" xr:uid="{BA8C1E96-23DE-4A8E-A8BC-241EEDB61E5F}"/>
    <cellStyle name="Vírgula 7 2 3 5" xfId="9317" xr:uid="{9A5C0BDC-D2F0-49C5-B9AA-CB81FD5A9A51}"/>
    <cellStyle name="Vírgula 7 2 3 5 2" xfId="25861" xr:uid="{52B5FA3C-A48A-46F4-9D7B-5DDE911EC33B}"/>
    <cellStyle name="Vírgula 7 2 3 6" xfId="17819" xr:uid="{E6AD123F-91DB-43F6-9E56-5DEC053634E3}"/>
    <cellStyle name="Vírgula 7 2 4" xfId="2078" xr:uid="{32044AFD-C5B9-4980-A1D1-D717A570EBCF}"/>
    <cellStyle name="Vírgula 7 2 4 2" xfId="6164" xr:uid="{1D5565CD-0078-4512-B72D-9E309662FD1E}"/>
    <cellStyle name="Vírgula 7 2 4 2 2" xfId="14441" xr:uid="{DF29F821-DCB5-467F-9312-BDA1B036DED4}"/>
    <cellStyle name="Vírgula 7 2 4 2 2 2" xfId="30896" xr:uid="{AF5CE96E-685D-4C34-9446-B0A06BCDF665}"/>
    <cellStyle name="Vírgula 7 2 4 2 3" xfId="22859" xr:uid="{9C4FD9DA-DD5F-4A91-977A-A30DBDD48FE7}"/>
    <cellStyle name="Vírgula 7 2 4 3" xfId="8164" xr:uid="{3CD5503E-A3EC-404A-B318-6DB937241506}"/>
    <cellStyle name="Vírgula 7 2 4 3 2" xfId="16441" xr:uid="{959308ED-7C44-435C-AAAC-07932E3FF8F9}"/>
    <cellStyle name="Vírgula 7 2 4 3 2 2" xfId="32896" xr:uid="{6149ECC4-EAC5-47C2-AF3A-8A887A3C2275}"/>
    <cellStyle name="Vírgula 7 2 4 3 3" xfId="24859" xr:uid="{AF09AF09-2000-4C51-8974-DF84958C0981}"/>
    <cellStyle name="Vírgula 7 2 4 4" xfId="4131" xr:uid="{DB484872-BC9C-4511-B601-AB9C5F50D091}"/>
    <cellStyle name="Vírgula 7 2 4 4 2" xfId="12408" xr:uid="{259AD4D7-0B6C-49CA-BA70-56570638319C}"/>
    <cellStyle name="Vírgula 7 2 4 4 2 2" xfId="28893" xr:uid="{29BF5A8A-AB09-4CF7-AC6E-25296D2D0B7A}"/>
    <cellStyle name="Vírgula 7 2 4 4 3" xfId="20856" xr:uid="{95B1F68B-54A9-49BC-A3E8-9F5E833D1E61}"/>
    <cellStyle name="Vírgula 7 2 4 5" xfId="10359" xr:uid="{4F8C5F89-5BCE-43FF-9677-3E7578695D87}"/>
    <cellStyle name="Vírgula 7 2 4 5 2" xfId="26878" xr:uid="{5C79C9D2-CE73-413F-89F1-FAB1A464C965}"/>
    <cellStyle name="Vírgula 7 2 4 6" xfId="18840" xr:uid="{959F6BF6-B55E-4701-9D4B-4005C31A2AB8}"/>
    <cellStyle name="Vírgula 7 2 5" xfId="4629" xr:uid="{959B9867-8138-4E20-A32A-8776C7A53635}"/>
    <cellStyle name="Vírgula 7 2 5 2" xfId="12906" xr:uid="{48D49F64-2928-4F91-8472-B223654ED364}"/>
    <cellStyle name="Vírgula 7 2 5 2 2" xfId="29389" xr:uid="{8276A14F-A0DB-48FC-B5C5-9B3ACAC0269B}"/>
    <cellStyle name="Vírgula 7 2 5 3" xfId="21352" xr:uid="{1DAF1C0A-96EF-4512-A436-D31CDE1C7AC3}"/>
    <cellStyle name="Vírgula 7 2 6" xfId="6658" xr:uid="{978EDA94-2DAE-4631-BC15-2453DA9DD664}"/>
    <cellStyle name="Vírgula 7 2 6 2" xfId="14935" xr:uid="{A7A1A74F-1C22-4F5F-B928-26958E1940EE}"/>
    <cellStyle name="Vírgula 7 2 6 2 2" xfId="31390" xr:uid="{187ABFDC-9D80-493C-BFD1-984CB882CB28}"/>
    <cellStyle name="Vírgula 7 2 6 3" xfId="23353" xr:uid="{DCFB97F5-C108-4BB9-A9F6-5E4DA1A4E83B}"/>
    <cellStyle name="Vírgula 7 2 7" xfId="2582" xr:uid="{EBED8777-82DC-4E25-A3A5-186F66872069}"/>
    <cellStyle name="Vírgula 7 2 7 2" xfId="10859" xr:uid="{AF644248-25B4-4144-8077-715AB0294CD2}"/>
    <cellStyle name="Vírgula 7 2 7 2 2" xfId="27374" xr:uid="{6143894A-EB0C-468D-BDAB-6AE22D0793CD}"/>
    <cellStyle name="Vírgula 7 2 7 3" xfId="19337" xr:uid="{F03E0533-8F46-40FA-A617-5B01B397FACD}"/>
    <cellStyle name="Vírgula 7 2 8" xfId="8812" xr:uid="{04439C46-36AA-49A8-B0D3-7B948BCA3428}"/>
    <cellStyle name="Vírgula 7 2 8 2" xfId="25359" xr:uid="{F40C08C0-560B-40C0-9991-3FA43B45BA01}"/>
    <cellStyle name="Vírgula 7 2 9" xfId="17309" xr:uid="{1F462086-16DB-4A6F-9D05-0F677021A315}"/>
    <cellStyle name="Vírgula 7 3" xfId="1126" xr:uid="{B2925A25-0924-461C-AE8D-14F3B5BC9C97}"/>
    <cellStyle name="Vírgula 7 3 2" xfId="5218" xr:uid="{1E788F91-5A47-4C29-A8D9-E061C636FED1}"/>
    <cellStyle name="Vírgula 7 3 2 2" xfId="13495" xr:uid="{549B56A2-E286-4D0C-90FC-345A8A61156C}"/>
    <cellStyle name="Vírgula 7 3 2 2 2" xfId="29975" xr:uid="{C1D4ADF8-5D3B-4027-B80C-0A4636F9CB32}"/>
    <cellStyle name="Vírgula 7 3 2 3" xfId="21938" xr:uid="{C0C0F98B-3696-4BBA-BCE8-DFA928D84E36}"/>
    <cellStyle name="Vírgula 7 3 3" xfId="7243" xr:uid="{1E811C6F-11F4-4F09-A7D0-5FD03691D03E}"/>
    <cellStyle name="Vírgula 7 3 3 2" xfId="15520" xr:uid="{A3EA267C-C0C0-40DC-A9CE-7A9F2CE1F616}"/>
    <cellStyle name="Vírgula 7 3 3 2 2" xfId="31975" xr:uid="{53E786C8-6C1B-4584-A451-ED0AC2A3F8C0}"/>
    <cellStyle name="Vírgula 7 3 3 3" xfId="23938" xr:uid="{3E1558EC-30E7-4733-AF5C-0361D468E563}"/>
    <cellStyle name="Vírgula 7 3 4" xfId="3183" xr:uid="{BC597025-D1B2-4F89-BBE0-D760D9F2BA0F}"/>
    <cellStyle name="Vírgula 7 3 4 2" xfId="11460" xr:uid="{6349E55E-6CEB-4CD3-A6F1-5E884ED0AEEF}"/>
    <cellStyle name="Vírgula 7 3 4 2 2" xfId="27970" xr:uid="{86F6CEF0-F21C-4D91-82AC-E0AAFFB56CBE}"/>
    <cellStyle name="Vírgula 7 3 4 3" xfId="19933" xr:uid="{B931FE72-8537-4C0E-86C6-6712B3CD6D3B}"/>
    <cellStyle name="Vírgula 7 3 5" xfId="9411" xr:uid="{B0765C92-AA1C-4846-9ED2-4EE055BBFA3B}"/>
    <cellStyle name="Vírgula 7 3 5 2" xfId="25955" xr:uid="{F7BE1F50-434D-4C5C-85F8-FD3423F1C3BB}"/>
    <cellStyle name="Vírgula 7 3 6" xfId="17915" xr:uid="{5FDEDD6A-B186-45BF-9404-E445B53D6F86}"/>
    <cellStyle name="Vírgula 7 4" xfId="618" xr:uid="{4518585F-647D-47A9-ACFF-9F87E930D4F6}"/>
    <cellStyle name="Vírgula 7 4 2" xfId="4724" xr:uid="{BDDAA0BE-9693-4255-8EEF-405A1DFE713E}"/>
    <cellStyle name="Vírgula 7 4 2 2" xfId="13001" xr:uid="{A17045E3-7FAB-41DC-980A-60F336D2EC5E}"/>
    <cellStyle name="Vírgula 7 4 2 2 2" xfId="29481" xr:uid="{E1CBC8AF-CB17-4C95-9B3E-43EB6296BDC2}"/>
    <cellStyle name="Vírgula 7 4 2 3" xfId="21444" xr:uid="{D29874E4-14D6-48FC-BCCA-8869E7CBE3BE}"/>
    <cellStyle name="Vírgula 7 4 3" xfId="6749" xr:uid="{CE4FAA80-D3A7-4B4D-AC3E-46CE38B7DF8E}"/>
    <cellStyle name="Vírgula 7 4 3 2" xfId="15026" xr:uid="{7638EC83-C352-4CAC-AC56-9CCC2B5AAACA}"/>
    <cellStyle name="Vírgula 7 4 3 2 2" xfId="31481" xr:uid="{47438DB7-5748-492B-8738-9500A4F20AC9}"/>
    <cellStyle name="Vírgula 7 4 3 3" xfId="23444" xr:uid="{250A8732-D2E8-4D70-8E49-CDC9F4407E83}"/>
    <cellStyle name="Vírgula 7 4 4" xfId="2679" xr:uid="{BC0C89B7-6348-43A3-8C4E-933DA6D729AD}"/>
    <cellStyle name="Vírgula 7 4 4 2" xfId="10956" xr:uid="{6233A165-9EE1-4FDB-A2C4-16DDB44483C0}"/>
    <cellStyle name="Vírgula 7 4 4 2 2" xfId="27467" xr:uid="{C6ED08FE-3263-48DC-AE27-955F5F3353B7}"/>
    <cellStyle name="Vírgula 7 4 4 3" xfId="19430" xr:uid="{22FAF072-EE01-4068-9220-801CD12A08CB}"/>
    <cellStyle name="Vírgula 7 4 5" xfId="8908" xr:uid="{3784528D-DE6E-4779-9F56-FF5185373DF1}"/>
    <cellStyle name="Vírgula 7 4 5 2" xfId="25452" xr:uid="{41BCF965-CE78-4EE4-9BE3-101943A6F431}"/>
    <cellStyle name="Vírgula 7 4 6" xfId="17409" xr:uid="{6F9CD75C-281A-41F0-98EB-75B472126A49}"/>
    <cellStyle name="Vírgula 7 5" xfId="1670" xr:uid="{27A9D4F8-DE76-483A-8DFE-EB406332EE45}"/>
    <cellStyle name="Vírgula 7 5 2" xfId="5757" xr:uid="{50597942-622F-496E-A390-69675148D7F5}"/>
    <cellStyle name="Vírgula 7 5 2 2" xfId="14034" xr:uid="{46C46E38-2AD9-4931-A91B-2B26FC51FD5E}"/>
    <cellStyle name="Vírgula 7 5 2 2 2" xfId="30489" xr:uid="{DC469C21-CE35-4685-A282-DE5E1556977D}"/>
    <cellStyle name="Vírgula 7 5 2 3" xfId="22452" xr:uid="{E3DA59DA-DCBE-4CE3-AF50-9EB3C1808A37}"/>
    <cellStyle name="Vírgula 7 5 3" xfId="7757" xr:uid="{6493CCFB-7FC6-4115-9824-E79D854023D7}"/>
    <cellStyle name="Vírgula 7 5 3 2" xfId="16034" xr:uid="{92541A85-C359-4162-B305-BBDDB329976C}"/>
    <cellStyle name="Vírgula 7 5 3 2 2" xfId="32489" xr:uid="{B64097A2-7450-42D7-B0A7-BADB53F506A6}"/>
    <cellStyle name="Vírgula 7 5 3 3" xfId="24452" xr:uid="{496FF111-84C2-4165-82F1-14963148BCB0}"/>
    <cellStyle name="Vírgula 7 5 4" xfId="3723" xr:uid="{B4B74450-B8D3-4AB6-AD00-264205B11766}"/>
    <cellStyle name="Vírgula 7 5 4 2" xfId="12000" xr:uid="{21C4A7D2-9E96-4A4E-90C3-D8542BF77793}"/>
    <cellStyle name="Vírgula 7 5 4 2 2" xfId="28485" xr:uid="{20BD370E-7E1C-4B26-8633-8BE449B9E4F6}"/>
    <cellStyle name="Vírgula 7 5 4 3" xfId="20448" xr:uid="{3D9F98D4-8609-4823-A7D1-007332466F2F}"/>
    <cellStyle name="Vírgula 7 5 5" xfId="9951" xr:uid="{3BB86848-51DC-40CB-8300-E5D3B08902C2}"/>
    <cellStyle name="Vírgula 7 5 5 2" xfId="26470" xr:uid="{6E47D20A-EC2E-46DE-8317-44A91177D478}"/>
    <cellStyle name="Vírgula 7 5 6" xfId="18432" xr:uid="{4EDD8FEC-3E93-4CCB-8E86-7A66B1245C9B}"/>
    <cellStyle name="Vírgula 7 6" xfId="4220" xr:uid="{BD97BFFC-33EC-45A3-82DE-57D2A39F28DC}"/>
    <cellStyle name="Vírgula 7 6 2" xfId="12497" xr:uid="{5D160B31-BC7D-4BC4-BECB-23CE2B6373DC}"/>
    <cellStyle name="Vírgula 7 6 2 2" xfId="28982" xr:uid="{B7E37B1E-A05A-456D-AE29-748E03EE96F1}"/>
    <cellStyle name="Vírgula 7 6 3" xfId="20945" xr:uid="{454F6DC6-91B6-416E-B2D3-0EE7AAF3A4CC}"/>
    <cellStyle name="Vírgula 7 7" xfId="6251" xr:uid="{C5B1FDF5-E50E-477E-88E4-D4AA3BFFCF32}"/>
    <cellStyle name="Vírgula 7 7 2" xfId="14528" xr:uid="{43C31948-C15E-48D4-ABEF-AAC10B1EDD34}"/>
    <cellStyle name="Vírgula 7 7 2 2" xfId="30983" xr:uid="{D750542C-A5A5-4B30-BF5F-B9D88F8135B7}"/>
    <cellStyle name="Vírgula 7 7 3" xfId="22946" xr:uid="{157749DA-0DE8-4A12-B051-3FF693A0A8D4}"/>
    <cellStyle name="Vírgula 7 8" xfId="2170" xr:uid="{1D5F108E-2D94-42AB-84FE-39635CC3EE8C}"/>
    <cellStyle name="Vírgula 7 8 2" xfId="10447" xr:uid="{330B28B6-0E37-4FC2-9879-845BA2F3A1B2}"/>
    <cellStyle name="Vírgula 7 8 2 2" xfId="26966" xr:uid="{3A91F256-A046-4F58-8444-B76425EAB35F}"/>
    <cellStyle name="Vírgula 7 8 3" xfId="18929" xr:uid="{ED7437AA-B6D3-4A70-A805-6204A129E9AF}"/>
    <cellStyle name="Vírgula 7 9" xfId="8402" xr:uid="{C836389A-67C0-48D1-9002-6C178129A6E3}"/>
    <cellStyle name="Vírgula 7 9 2" xfId="24951" xr:uid="{D39B6A5E-DB68-4464-9B71-D5BEFB3C888D}"/>
    <cellStyle name="Vírgula 8" xfId="602" xr:uid="{A5D48A4A-DAF2-4C7E-A199-47859E77E560}"/>
    <cellStyle name="Vírgula 8 10" xfId="17395" xr:uid="{05A4762F-7384-4172-A526-836D55C272B3}"/>
    <cellStyle name="Vírgula 8 2" xfId="603" xr:uid="{6252573C-F17E-49F8-8BD5-2D2F528E8934}"/>
    <cellStyle name="Vírgula 8 2 2" xfId="1624" xr:uid="{1FE0861A-6920-430D-A9D7-FF5D9D60270D}"/>
    <cellStyle name="Vírgula 8 2 2 2" xfId="5711" xr:uid="{57C36C39-DC85-434F-BBC2-548F167D11E3}"/>
    <cellStyle name="Vírgula 8 2 2 2 2" xfId="13988" xr:uid="{0BE97A50-CDF9-4FB5-B762-ACBA6EBB5051}"/>
    <cellStyle name="Vírgula 8 2 2 2 2 2" xfId="30463" xr:uid="{69E9C998-0350-431E-9882-AC4E5BD19CC3}"/>
    <cellStyle name="Vírgula 8 2 2 2 3" xfId="22426" xr:uid="{780FE7C0-C333-47DB-9266-C11236F3F760}"/>
    <cellStyle name="Vírgula 8 2 2 3" xfId="7731" xr:uid="{8F77794E-FBB3-4D07-922D-E85506896E82}"/>
    <cellStyle name="Vírgula 8 2 2 3 2" xfId="16008" xr:uid="{EC0FBCF4-7B84-459A-AEFF-6BC703E99E64}"/>
    <cellStyle name="Vírgula 8 2 2 3 2 2" xfId="32463" xr:uid="{53C7D4CB-5B7D-4980-BA03-CA751F401E9A}"/>
    <cellStyle name="Vírgula 8 2 2 3 3" xfId="24426" xr:uid="{00A93E6C-AFBF-4D78-8E13-14D99E48B147}"/>
    <cellStyle name="Vírgula 8 2 2 4" xfId="3677" xr:uid="{D1D3B2D1-5014-4D07-BC39-219423AA8F59}"/>
    <cellStyle name="Vírgula 8 2 2 4 2" xfId="11954" xr:uid="{9F23A599-0608-4B31-9284-83720B60EFCB}"/>
    <cellStyle name="Vírgula 8 2 2 4 2 2" xfId="28459" xr:uid="{3B7EB353-7FC7-4965-985E-5CFC57E812FB}"/>
    <cellStyle name="Vírgula 8 2 2 4 3" xfId="20422" xr:uid="{A19DBDEC-620A-4E3D-AA45-4DD75F71C6A3}"/>
    <cellStyle name="Vírgula 8 2 2 5" xfId="9905" xr:uid="{5C022E72-759B-402F-AB12-AC2FC234DA44}"/>
    <cellStyle name="Vírgula 8 2 2 5 2" xfId="26444" xr:uid="{F9219CD8-D939-4E5B-AD1E-325B93027CAB}"/>
    <cellStyle name="Vírgula 8 2 2 6" xfId="18406" xr:uid="{0B4AE221-2659-48FD-85B5-27D0574614EF}"/>
    <cellStyle name="Vírgula 8 2 3" xfId="1118" xr:uid="{5CAF465B-0B43-44F5-BB02-2A5EBF192686}"/>
    <cellStyle name="Vírgula 8 2 3 2" xfId="5210" xr:uid="{7E4CF210-BDAB-4EC9-9282-4A1CC7CAEB56}"/>
    <cellStyle name="Vírgula 8 2 3 2 2" xfId="13487" xr:uid="{816327DE-BD0A-4B1C-A82C-A3DBE3BDE0D8}"/>
    <cellStyle name="Vírgula 8 2 3 2 2 2" xfId="29967" xr:uid="{A703AA77-A8CC-4D1E-9B65-67BE001DBCC3}"/>
    <cellStyle name="Vírgula 8 2 3 2 3" xfId="21930" xr:uid="{BC10E874-C0EC-40B2-996A-150BAC8F1F71}"/>
    <cellStyle name="Vírgula 8 2 3 3" xfId="7235" xr:uid="{2DC052EF-059E-4665-B795-681CFCBF33D9}"/>
    <cellStyle name="Vírgula 8 2 3 3 2" xfId="15512" xr:uid="{74FCC5FC-AB33-4DDC-8AFD-CB13106C981A}"/>
    <cellStyle name="Vírgula 8 2 3 3 2 2" xfId="31967" xr:uid="{F4230972-D115-44B2-9CB3-AA8239301388}"/>
    <cellStyle name="Vírgula 8 2 3 3 3" xfId="23930" xr:uid="{483CBF3D-0867-43E7-A3D6-F3D780B385A1}"/>
    <cellStyle name="Vírgula 8 2 3 4" xfId="3175" xr:uid="{9A444248-CD7C-4CEB-A700-BD26CD7A0382}"/>
    <cellStyle name="Vírgula 8 2 3 4 2" xfId="11452" xr:uid="{D56E282F-D8CD-455C-84F1-2ED881E195E8}"/>
    <cellStyle name="Vírgula 8 2 3 4 2 2" xfId="27962" xr:uid="{460604A5-225F-4CB3-BF7E-5987F6916245}"/>
    <cellStyle name="Vírgula 8 2 3 4 3" xfId="19925" xr:uid="{DF9F5DAF-7E14-45E9-BD45-0472F1464CE6}"/>
    <cellStyle name="Vírgula 8 2 3 5" xfId="9403" xr:uid="{187D1B24-D26B-48DF-A3E0-A9D571972457}"/>
    <cellStyle name="Vírgula 8 2 3 5 2" xfId="25947" xr:uid="{C511482C-2D0D-48D1-A1D3-E29040791FAC}"/>
    <cellStyle name="Vírgula 8 2 3 6" xfId="17907" xr:uid="{9FEF61A0-49EB-4031-A5D2-2CA09313759B}"/>
    <cellStyle name="Vírgula 8 2 4" xfId="2158" xr:uid="{6C3B724D-01FC-4D86-BA48-B59E2B3027D6}"/>
    <cellStyle name="Vírgula 8 2 4 2" xfId="6243" xr:uid="{C676B2C8-C178-4ED8-AD1E-4FCE721995EF}"/>
    <cellStyle name="Vírgula 8 2 4 2 2" xfId="14520" xr:uid="{BA2920BE-9A6D-4C8A-880C-EBF30EB78AAF}"/>
    <cellStyle name="Vírgula 8 2 4 2 2 2" xfId="30975" xr:uid="{E2A4C652-EF9C-4208-8684-004C3D0ADF4C}"/>
    <cellStyle name="Vírgula 8 2 4 2 3" xfId="22938" xr:uid="{E2EDE3FF-2C01-4056-8A37-E17BBD5B5D79}"/>
    <cellStyle name="Vírgula 8 2 4 3" xfId="8243" xr:uid="{C6890846-0767-4960-AF75-076BFA569047}"/>
    <cellStyle name="Vírgula 8 2 4 3 2" xfId="16520" xr:uid="{3EE28722-522A-49A0-8A74-F05F8CB4721F}"/>
    <cellStyle name="Vírgula 8 2 4 3 2 2" xfId="32975" xr:uid="{36D261BD-5A28-4895-9193-FD40E5B06F48}"/>
    <cellStyle name="Vírgula 8 2 4 3 3" xfId="24938" xr:uid="{2D54E0FE-8FFD-482B-87C1-CA7AA149569E}"/>
    <cellStyle name="Vírgula 8 2 4 4" xfId="4211" xr:uid="{09B449E0-3279-458F-8903-C10BD2123780}"/>
    <cellStyle name="Vírgula 8 2 4 4 2" xfId="12488" xr:uid="{3DDDC000-C2A9-4C69-A33F-0DAE4D05CBE4}"/>
    <cellStyle name="Vírgula 8 2 4 4 2 2" xfId="28973" xr:uid="{D74E6E57-CB13-44C3-BA71-AF15BAC2FE5D}"/>
    <cellStyle name="Vírgula 8 2 4 4 3" xfId="20936" xr:uid="{AD62DE4D-F555-4A7E-9781-DF82101C3B86}"/>
    <cellStyle name="Vírgula 8 2 4 5" xfId="10439" xr:uid="{DD638F14-6D3F-4EF2-A444-CEF29FE983AA}"/>
    <cellStyle name="Vírgula 8 2 4 5 2" xfId="26958" xr:uid="{8F4AE9A9-49BA-4EAA-8739-A5671D73C60C}"/>
    <cellStyle name="Vírgula 8 2 4 6" xfId="18920" xr:uid="{ED6A34AC-2C76-4809-BA3B-5B6446952537}"/>
    <cellStyle name="Vírgula 8 2 5" xfId="4711" xr:uid="{60D6FE88-7673-47CF-B0DC-48A96CDD20CF}"/>
    <cellStyle name="Vírgula 8 2 5 2" xfId="12988" xr:uid="{62623FB6-BE09-4AFC-8329-782BBD1D0B0C}"/>
    <cellStyle name="Vírgula 8 2 5 2 2" xfId="29468" xr:uid="{12AAC0E0-2295-4FBF-A83C-2DB3E6B355A6}"/>
    <cellStyle name="Vírgula 8 2 5 3" xfId="21431" xr:uid="{3A1F83D9-D290-4404-9541-8DD3650066EB}"/>
    <cellStyle name="Vírgula 8 2 6" xfId="6737" xr:uid="{C03F11B9-9515-4E91-AF4B-5D10F88C5AF0}"/>
    <cellStyle name="Vírgula 8 2 6 2" xfId="15014" xr:uid="{F70BA4A0-2AD8-4BB7-A182-C947292E2D69}"/>
    <cellStyle name="Vírgula 8 2 6 2 2" xfId="31469" xr:uid="{FAEB16D1-B57F-4A96-BC87-FBA9E78C8A5F}"/>
    <cellStyle name="Vírgula 8 2 6 3" xfId="23432" xr:uid="{F64E8BCA-2EDF-4B56-9A68-AF16A03EE86F}"/>
    <cellStyle name="Vírgula 8 2 7" xfId="2667" xr:uid="{888F42A0-322D-49E3-82E2-3F15735D7AAD}"/>
    <cellStyle name="Vírgula 8 2 7 2" xfId="10944" xr:uid="{41B03DDC-58F4-42D3-A619-C7D5C1F7BA15}"/>
    <cellStyle name="Vírgula 8 2 7 2 2" xfId="27455" xr:uid="{F3FDA92B-3072-468D-83E8-3CBAD2D9ADA8}"/>
    <cellStyle name="Vírgula 8 2 7 3" xfId="19418" xr:uid="{57EC9D58-A18C-437B-9883-746199323DB9}"/>
    <cellStyle name="Vírgula 8 2 8" xfId="8896" xr:uid="{1EC693C6-4497-469A-91AF-C45A6DC75B92}"/>
    <cellStyle name="Vírgula 8 2 8 2" xfId="25440" xr:uid="{9B66937C-75ED-4057-A8CA-BD87A4934B5C}"/>
    <cellStyle name="Vírgula 8 2 9" xfId="17396" xr:uid="{4A47CA46-57AA-4B06-8D90-6169FE7B9C08}"/>
    <cellStyle name="Vírgula 8 3" xfId="1623" xr:uid="{7E30E683-EC84-488D-AF83-E426BD7A13AF}"/>
    <cellStyle name="Vírgula 8 3 2" xfId="5710" xr:uid="{F17AC7E2-E080-4C2A-AFE6-DA7F270FBE77}"/>
    <cellStyle name="Vírgula 8 3 2 2" xfId="13987" xr:uid="{FB9E6AE6-F211-4275-8333-903CFBE10072}"/>
    <cellStyle name="Vírgula 8 3 2 2 2" xfId="30462" xr:uid="{48C33CBC-FF0B-4498-A2AF-6F4A109C84E9}"/>
    <cellStyle name="Vírgula 8 3 2 3" xfId="22425" xr:uid="{5FE8A4A7-62FD-42D6-8C4C-A4DF1E245831}"/>
    <cellStyle name="Vírgula 8 3 3" xfId="7730" xr:uid="{EBD69A0F-5795-4BE0-9956-3717BA4F39D3}"/>
    <cellStyle name="Vírgula 8 3 3 2" xfId="16007" xr:uid="{C7954AC0-6C67-4281-A125-677E86028DEF}"/>
    <cellStyle name="Vírgula 8 3 3 2 2" xfId="32462" xr:uid="{9BD8A806-C0C1-414C-8183-660E4ADAD28E}"/>
    <cellStyle name="Vírgula 8 3 3 3" xfId="24425" xr:uid="{7E661A3F-8975-42F4-87A9-6E037D018C92}"/>
    <cellStyle name="Vírgula 8 3 4" xfId="3676" xr:uid="{49E17FF8-B9D0-4640-929A-05B041817C25}"/>
    <cellStyle name="Vírgula 8 3 4 2" xfId="11953" xr:uid="{EC5CCACD-2185-493F-842C-074171B2CD86}"/>
    <cellStyle name="Vírgula 8 3 4 2 2" xfId="28458" xr:uid="{E3C8F1D2-7C3C-41CC-9500-0FFB408FAB1A}"/>
    <cellStyle name="Vírgula 8 3 4 3" xfId="20421" xr:uid="{A1DBE9A6-F0F0-4DDF-8C50-80C2EF4A2CF5}"/>
    <cellStyle name="Vírgula 8 3 5" xfId="9904" xr:uid="{3EA7EA1A-15A9-421E-9877-9CB4DF35782D}"/>
    <cellStyle name="Vírgula 8 3 5 2" xfId="26443" xr:uid="{9C6E7B6B-128E-4C78-B96F-8D8EE7E48C6E}"/>
    <cellStyle name="Vírgula 8 3 6" xfId="18405" xr:uid="{339F90F3-3317-4AAC-9799-A647137847C4}"/>
    <cellStyle name="Vírgula 8 4" xfId="1117" xr:uid="{A413A38F-BC91-4499-99D9-668351163C02}"/>
    <cellStyle name="Vírgula 8 4 2" xfId="5209" xr:uid="{7E08570B-5B05-4F03-AF10-7B03783A8BC8}"/>
    <cellStyle name="Vírgula 8 4 2 2" xfId="13486" xr:uid="{959E8AAA-9E69-431D-95EC-93F6F1E20A83}"/>
    <cellStyle name="Vírgula 8 4 2 2 2" xfId="29966" xr:uid="{1F0B4E97-76EA-452F-B94B-E037BA864DD4}"/>
    <cellStyle name="Vírgula 8 4 2 3" xfId="21929" xr:uid="{1C6B39D8-8406-4414-BF57-A44C09FE522C}"/>
    <cellStyle name="Vírgula 8 4 3" xfId="7234" xr:uid="{E98B026B-1911-403A-8683-24E2B6DBD5EE}"/>
    <cellStyle name="Vírgula 8 4 3 2" xfId="15511" xr:uid="{049597B5-7ACA-4EBE-A1A0-87BAF0A15B63}"/>
    <cellStyle name="Vírgula 8 4 3 2 2" xfId="31966" xr:uid="{15D8081E-4DB0-4BBB-8DAC-E0BB399E207D}"/>
    <cellStyle name="Vírgula 8 4 3 3" xfId="23929" xr:uid="{DBADD0BA-B5A5-4EB0-A9B6-77082FCF725A}"/>
    <cellStyle name="Vírgula 8 4 4" xfId="3174" xr:uid="{0530BBB9-644A-4EA7-A051-C6906730D152}"/>
    <cellStyle name="Vírgula 8 4 4 2" xfId="11451" xr:uid="{5C6F02ED-FD88-4941-B58A-10473DD9BF9F}"/>
    <cellStyle name="Vírgula 8 4 4 2 2" xfId="27961" xr:uid="{C6F69F7B-63FB-45F6-84CA-D5C976EB9BC0}"/>
    <cellStyle name="Vírgula 8 4 4 3" xfId="19924" xr:uid="{FDA2A2D7-EADC-4898-8CE5-714A2671C8F2}"/>
    <cellStyle name="Vírgula 8 4 5" xfId="9402" xr:uid="{7BF2A06B-3132-4EBF-8388-AD5CA9A569E9}"/>
    <cellStyle name="Vírgula 8 4 5 2" xfId="25946" xr:uid="{073C1C70-F363-491A-A1BD-9C05C4C5431B}"/>
    <cellStyle name="Vírgula 8 4 6" xfId="17906" xr:uid="{7FEEE67B-E043-47FB-9773-C3F479419739}"/>
    <cellStyle name="Vírgula 8 5" xfId="2157" xr:uid="{B8DB5429-19DD-485E-8197-F928C31E2826}"/>
    <cellStyle name="Vírgula 8 5 2" xfId="6242" xr:uid="{289A349A-9F2D-4316-A8D1-27139A05F03B}"/>
    <cellStyle name="Vírgula 8 5 2 2" xfId="14519" xr:uid="{EECB8BFF-1A68-40F2-8872-C19D4E179CB4}"/>
    <cellStyle name="Vírgula 8 5 2 2 2" xfId="30974" xr:uid="{19453177-E779-4E35-9A0A-7BABA4AFE4FF}"/>
    <cellStyle name="Vírgula 8 5 2 3" xfId="22937" xr:uid="{CF118A9A-7558-4828-83F6-5D27D7D84157}"/>
    <cellStyle name="Vírgula 8 5 3" xfId="8242" xr:uid="{AD1B778D-DE6B-41F9-8809-581D9F3613EE}"/>
    <cellStyle name="Vírgula 8 5 3 2" xfId="16519" xr:uid="{EC008E53-CF84-4D69-9DC0-6910AB98F2A5}"/>
    <cellStyle name="Vírgula 8 5 3 2 2" xfId="32974" xr:uid="{BD2C158A-54D8-4EE6-8029-1F0A24EE316E}"/>
    <cellStyle name="Vírgula 8 5 3 3" xfId="24937" xr:uid="{7B9BDE0A-DC4C-4C6D-ACF7-F3DD458CEC8E}"/>
    <cellStyle name="Vírgula 8 5 4" xfId="4210" xr:uid="{1F3D6D10-6B09-4BCC-8984-6026CA868A9F}"/>
    <cellStyle name="Vírgula 8 5 4 2" xfId="12487" xr:uid="{B4E4B29A-C4A6-4EAE-80B0-BBC53A6769E4}"/>
    <cellStyle name="Vírgula 8 5 4 2 2" xfId="28972" xr:uid="{17E51B9D-A7C8-40F7-9BE2-7A2FC3C47A0D}"/>
    <cellStyle name="Vírgula 8 5 4 3" xfId="20935" xr:uid="{F99DE149-CBED-417E-98F5-4987E85A610E}"/>
    <cellStyle name="Vírgula 8 5 5" xfId="10438" xr:uid="{733473E4-F808-4E2B-817D-655D42D561B1}"/>
    <cellStyle name="Vírgula 8 5 5 2" xfId="26957" xr:uid="{E9FCD82F-7467-47B0-9AC0-A4F4A9F0D242}"/>
    <cellStyle name="Vírgula 8 5 6" xfId="18919" xr:uid="{84F9FC9A-34E3-4E9E-A971-4374125E78F6}"/>
    <cellStyle name="Vírgula 8 6" xfId="4710" xr:uid="{89CF76E9-698B-4AF6-8FF6-03EB6FBD2D33}"/>
    <cellStyle name="Vírgula 8 6 2" xfId="12987" xr:uid="{FDD87918-7A2E-4278-8822-4EAC9631331C}"/>
    <cellStyle name="Vírgula 8 6 2 2" xfId="29467" xr:uid="{7CFBFC81-E733-42F1-8274-7E4BA57A881B}"/>
    <cellStyle name="Vírgula 8 6 3" xfId="21430" xr:uid="{2C5FF640-8160-4136-BF58-B292760F205F}"/>
    <cellStyle name="Vírgula 8 7" xfId="6736" xr:uid="{488DB594-6831-498F-B68A-748BB7278EDD}"/>
    <cellStyle name="Vírgula 8 7 2" xfId="15013" xr:uid="{25F90D38-2046-4EBC-8980-45389D324F60}"/>
    <cellStyle name="Vírgula 8 7 2 2" xfId="31468" xr:uid="{BAD6FAF5-E28B-491B-AF14-2BE7EE6EB401}"/>
    <cellStyle name="Vírgula 8 7 3" xfId="23431" xr:uid="{7144B5E1-FA81-46EA-8181-9649610CA880}"/>
    <cellStyle name="Vírgula 8 8" xfId="2666" xr:uid="{5141644F-2ABE-492F-893C-84D3DF8F8F54}"/>
    <cellStyle name="Vírgula 8 8 2" xfId="10943" xr:uid="{716B8D74-5BC4-438E-B9CA-282AE6C45451}"/>
    <cellStyle name="Vírgula 8 8 2 2" xfId="27454" xr:uid="{D0B5EC94-86AE-4B7A-8863-D98B1960ABC0}"/>
    <cellStyle name="Vírgula 8 8 3" xfId="19417" xr:uid="{10F0E641-4CF0-450C-9493-2A2C9EF75A45}"/>
    <cellStyle name="Vírgula 8 9" xfId="8895" xr:uid="{9F21E63F-ACAC-42BD-A909-1E368188808A}"/>
    <cellStyle name="Vírgula 8 9 2" xfId="25439" xr:uid="{EFCF3C22-A2BA-4770-A507-600ED239DFDE}"/>
    <cellStyle name="Vírgula 9" xfId="604" xr:uid="{6421351D-C489-43BD-9127-B21F2D28738F}"/>
    <cellStyle name="Vírgula 9 2" xfId="1625" xr:uid="{42E2B835-B6FD-40E2-9F7A-47720D0118F1}"/>
    <cellStyle name="Vírgula 9 2 2" xfId="5712" xr:uid="{06900593-68FA-4DFB-8F78-C76C915DC93E}"/>
    <cellStyle name="Vírgula 9 2 2 2" xfId="13989" xr:uid="{C5987FA6-1A2B-4C8E-A970-BCB000C08F7B}"/>
    <cellStyle name="Vírgula 9 2 2 2 2" xfId="30464" xr:uid="{A5BCE591-C2F1-4691-8405-996056E8B280}"/>
    <cellStyle name="Vírgula 9 2 2 3" xfId="22427" xr:uid="{D3DA1B32-6570-4A65-8D8D-94E9449BF74A}"/>
    <cellStyle name="Vírgula 9 2 3" xfId="7732" xr:uid="{1A7DBA9B-D754-48CF-99A5-7339BDF2F892}"/>
    <cellStyle name="Vírgula 9 2 3 2" xfId="16009" xr:uid="{D124C008-0C37-42BA-AA8E-A1D904BA314D}"/>
    <cellStyle name="Vírgula 9 2 3 2 2" xfId="32464" xr:uid="{78A939CA-901C-48F5-BFA5-0DCF392EC651}"/>
    <cellStyle name="Vírgula 9 2 3 3" xfId="24427" xr:uid="{C468C20A-9912-49C6-A267-5454EE0810FE}"/>
    <cellStyle name="Vírgula 9 2 4" xfId="3678" xr:uid="{95DE5486-AF42-42E4-A319-8CE0944ECBD7}"/>
    <cellStyle name="Vírgula 9 2 4 2" xfId="11955" xr:uid="{65A3B5C7-25AD-45A6-A9F9-E751F1B3B038}"/>
    <cellStyle name="Vírgula 9 2 4 2 2" xfId="28460" xr:uid="{F528A7F9-3CC7-410A-A38D-E23824D99181}"/>
    <cellStyle name="Vírgula 9 2 4 3" xfId="20423" xr:uid="{5CA0A38A-3FDB-4272-8BB2-6ABA1A5C8456}"/>
    <cellStyle name="Vírgula 9 2 5" xfId="9906" xr:uid="{3BCB7DCF-64F6-40DD-9E75-03F243D2987C}"/>
    <cellStyle name="Vírgula 9 2 5 2" xfId="26445" xr:uid="{484C7183-566E-4336-B32B-B0C638225F8D}"/>
    <cellStyle name="Vírgula 9 2 6" xfId="18407" xr:uid="{7E6296A3-46E7-44CB-BB22-E743FD0DE599}"/>
    <cellStyle name="Vírgula 9 3" xfId="1119" xr:uid="{E13BD9A2-EE86-46F1-B5D6-1C3F2C3A1437}"/>
    <cellStyle name="Vírgula 9 3 2" xfId="5211" xr:uid="{14F5F0FD-6171-4161-A94C-9F46034098BC}"/>
    <cellStyle name="Vírgula 9 3 2 2" xfId="13488" xr:uid="{AC32D9A9-A876-46F7-8492-8A1FB2E7B3E7}"/>
    <cellStyle name="Vírgula 9 3 2 2 2" xfId="29968" xr:uid="{9C99313E-F791-496B-B374-AF966B5949D0}"/>
    <cellStyle name="Vírgula 9 3 2 3" xfId="21931" xr:uid="{44C72AC7-AC61-418D-94DD-F0B927A91391}"/>
    <cellStyle name="Vírgula 9 3 3" xfId="7236" xr:uid="{1AD95452-BE2D-447C-B65E-FF6200122AB3}"/>
    <cellStyle name="Vírgula 9 3 3 2" xfId="15513" xr:uid="{7115A45F-B0B0-4217-B2C4-F9DD1D300990}"/>
    <cellStyle name="Vírgula 9 3 3 2 2" xfId="31968" xr:uid="{A7B974AF-DF44-4306-856C-786F679CEE6A}"/>
    <cellStyle name="Vírgula 9 3 3 3" xfId="23931" xr:uid="{4C5C1132-705C-46B3-909B-69CD30C07CD0}"/>
    <cellStyle name="Vírgula 9 3 4" xfId="3176" xr:uid="{91A74469-4599-428D-9EA1-744CB1132461}"/>
    <cellStyle name="Vírgula 9 3 4 2" xfId="11453" xr:uid="{6745E343-D175-48B8-9015-20CE146E9B92}"/>
    <cellStyle name="Vírgula 9 3 4 2 2" xfId="27963" xr:uid="{177A8A26-ABBE-45EF-8279-1A9BE2C8D039}"/>
    <cellStyle name="Vírgula 9 3 4 3" xfId="19926" xr:uid="{A10AC5E1-F24C-41D8-BAC3-677EF8F278FC}"/>
    <cellStyle name="Vírgula 9 3 5" xfId="9404" xr:uid="{FBE959E8-EC71-467E-BDF8-11023145CF48}"/>
    <cellStyle name="Vírgula 9 3 5 2" xfId="25948" xr:uid="{C39840A7-F3BB-4353-87D9-A43F3E02ECED}"/>
    <cellStyle name="Vírgula 9 3 6" xfId="17908" xr:uid="{967CE56A-067F-4DBA-9003-3973A5FEC627}"/>
    <cellStyle name="Vírgula 9 4" xfId="2159" xr:uid="{563995C0-577B-4AD7-A47D-E7FB65E7B4F0}"/>
    <cellStyle name="Vírgula 9 4 2" xfId="6244" xr:uid="{293E73F6-E023-48D0-A02A-7793AB8169A5}"/>
    <cellStyle name="Vírgula 9 4 2 2" xfId="14521" xr:uid="{BB6CC029-149A-466E-B79B-FE89E1B60CC1}"/>
    <cellStyle name="Vírgula 9 4 2 2 2" xfId="30976" xr:uid="{ACB9468E-3226-48AA-A1CC-78ED20F75AD5}"/>
    <cellStyle name="Vírgula 9 4 2 3" xfId="22939" xr:uid="{A5F7611C-6DEA-4CAF-A22A-D1C7FC83CDBD}"/>
    <cellStyle name="Vírgula 9 4 3" xfId="8244" xr:uid="{3D20B483-5992-4F2E-A3D0-9A702E01E515}"/>
    <cellStyle name="Vírgula 9 4 3 2" xfId="16521" xr:uid="{B0077074-EA88-4A54-9302-96589C6D2532}"/>
    <cellStyle name="Vírgula 9 4 3 2 2" xfId="32976" xr:uid="{CDC9B146-AFD9-4B0C-950C-2327CA0F8A0D}"/>
    <cellStyle name="Vírgula 9 4 3 3" xfId="24939" xr:uid="{902AD608-6E43-4C2E-8B6E-7FDDE9C57B4D}"/>
    <cellStyle name="Vírgula 9 4 4" xfId="4212" xr:uid="{AF3663C0-9B5A-4129-8397-11BDBE472E60}"/>
    <cellStyle name="Vírgula 9 4 4 2" xfId="12489" xr:uid="{DB387ED5-867F-48CF-89E9-2613E9881261}"/>
    <cellStyle name="Vírgula 9 4 4 2 2" xfId="28974" xr:uid="{167FBC1A-7DD6-4A03-BDA6-35ABDAAB0695}"/>
    <cellStyle name="Vírgula 9 4 4 3" xfId="20937" xr:uid="{E99DC9C4-A403-47B6-9E0E-67E56DAEA22D}"/>
    <cellStyle name="Vírgula 9 4 5" xfId="10440" xr:uid="{42BCAC30-1024-4FA5-8827-7A020C6FF93A}"/>
    <cellStyle name="Vírgula 9 4 5 2" xfId="26959" xr:uid="{0601B0F2-1602-47CC-A9C6-FDCBCC620E79}"/>
    <cellStyle name="Vírgula 9 4 6" xfId="18921" xr:uid="{7746435B-DA5B-4010-BD5F-C929DBCAC7DD}"/>
    <cellStyle name="Vírgula 9 5" xfId="4712" xr:uid="{57B6A2FB-A914-4C23-B127-72A4E0E2D27B}"/>
    <cellStyle name="Vírgula 9 5 2" xfId="12989" xr:uid="{5FB7953F-98E2-4D12-A042-8E3EFCE22951}"/>
    <cellStyle name="Vírgula 9 5 2 2" xfId="29469" xr:uid="{A66D7E29-A899-4A58-80FC-DCA0CFACC323}"/>
    <cellStyle name="Vírgula 9 5 3" xfId="21432" xr:uid="{4302DED1-A2D7-4C54-A5F6-414337ED1853}"/>
    <cellStyle name="Vírgula 9 6" xfId="6738" xr:uid="{2BCFEECB-6843-4204-8BB5-C8DB72326AB9}"/>
    <cellStyle name="Vírgula 9 6 2" xfId="15015" xr:uid="{F6221C2B-9627-4F96-B31B-C45873D80CB1}"/>
    <cellStyle name="Vírgula 9 6 2 2" xfId="31470" xr:uid="{65258F31-298B-4828-A505-64E0EE43D666}"/>
    <cellStyle name="Vírgula 9 6 3" xfId="23433" xr:uid="{9080716E-8E69-44DE-B8C1-D8E07D8CDDBF}"/>
    <cellStyle name="Vírgula 9 7" xfId="2668" xr:uid="{469E77EF-FC42-4B69-802A-506CB5158314}"/>
    <cellStyle name="Vírgula 9 7 2" xfId="10945" xr:uid="{09581883-7B9A-436E-B441-047B4E263283}"/>
    <cellStyle name="Vírgula 9 7 2 2" xfId="27456" xr:uid="{97F81707-3D2D-4378-9793-DE2F437B15C3}"/>
    <cellStyle name="Vírgula 9 7 3" xfId="19419" xr:uid="{00004A71-1A07-4191-944E-2DDA872CD9E9}"/>
    <cellStyle name="Vírgula 9 8" xfId="8897" xr:uid="{F25D49C7-2BDD-4246-8A63-3BEEC0CE2AE6}"/>
    <cellStyle name="Vírgula 9 8 2" xfId="25441" xr:uid="{F2010767-D357-49A5-84F1-892D0106B039}"/>
    <cellStyle name="Vírgula 9 9" xfId="17397" xr:uid="{D8697FE1-1D70-49C3-99B6-9AABC1901E6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31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27" name="Imagem 6826">
          <a:extLst>
            <a:ext uri="{FF2B5EF4-FFF2-40B4-BE49-F238E27FC236}">
              <a16:creationId xmlns:a16="http://schemas.microsoft.com/office/drawing/2014/main" id="{09A3DCBF-83DC-40ED-90DC-0FFF7864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28" name="Imagem 6827">
          <a:extLst>
            <a:ext uri="{FF2B5EF4-FFF2-40B4-BE49-F238E27FC236}">
              <a16:creationId xmlns:a16="http://schemas.microsoft.com/office/drawing/2014/main" id="{B92AE2F6-7334-49E0-AA46-463773605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9" name="Imagem 6828">
          <a:extLst>
            <a:ext uri="{FF2B5EF4-FFF2-40B4-BE49-F238E27FC236}">
              <a16:creationId xmlns:a16="http://schemas.microsoft.com/office/drawing/2014/main" id="{C8382628-B8B1-48E0-AF19-45C28F345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0" name="Imagem 6829">
          <a:extLst>
            <a:ext uri="{FF2B5EF4-FFF2-40B4-BE49-F238E27FC236}">
              <a16:creationId xmlns:a16="http://schemas.microsoft.com/office/drawing/2014/main" id="{5FDE9838-1835-4E0D-90A2-C7B395FC8E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1" name="Imagem 6830">
          <a:extLst>
            <a:ext uri="{FF2B5EF4-FFF2-40B4-BE49-F238E27FC236}">
              <a16:creationId xmlns:a16="http://schemas.microsoft.com/office/drawing/2014/main" id="{C1CFA3C5-52A2-4409-A818-985403AE57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2" name="Imagem 6831">
          <a:extLst>
            <a:ext uri="{FF2B5EF4-FFF2-40B4-BE49-F238E27FC236}">
              <a16:creationId xmlns:a16="http://schemas.microsoft.com/office/drawing/2014/main" id="{BC918908-591A-4FF1-92E5-1B27426FE4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3" name="Imagem 6832">
          <a:extLst>
            <a:ext uri="{FF2B5EF4-FFF2-40B4-BE49-F238E27FC236}">
              <a16:creationId xmlns:a16="http://schemas.microsoft.com/office/drawing/2014/main" id="{FAB46EB5-7372-412B-A1AE-C087237F91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4" name="Imagem 6833">
          <a:extLst>
            <a:ext uri="{FF2B5EF4-FFF2-40B4-BE49-F238E27FC236}">
              <a16:creationId xmlns:a16="http://schemas.microsoft.com/office/drawing/2014/main" id="{131F03C1-D82A-4E9A-81B5-1B700ED56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35" name="Imagem 6834">
          <a:extLst>
            <a:ext uri="{FF2B5EF4-FFF2-40B4-BE49-F238E27FC236}">
              <a16:creationId xmlns:a16="http://schemas.microsoft.com/office/drawing/2014/main" id="{3DDD414D-FA47-4638-8265-A91F9F3E2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36" name="Imagem 6835">
          <a:extLst>
            <a:ext uri="{FF2B5EF4-FFF2-40B4-BE49-F238E27FC236}">
              <a16:creationId xmlns:a16="http://schemas.microsoft.com/office/drawing/2014/main" id="{5C3DBED9-A93B-42FF-9095-7EF066B0C7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37" name="Imagem 6836">
          <a:extLst>
            <a:ext uri="{FF2B5EF4-FFF2-40B4-BE49-F238E27FC236}">
              <a16:creationId xmlns:a16="http://schemas.microsoft.com/office/drawing/2014/main" id="{7CC90FB0-E8FF-4920-9840-1452B29848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8" name="Imagem 6837">
          <a:extLst>
            <a:ext uri="{FF2B5EF4-FFF2-40B4-BE49-F238E27FC236}">
              <a16:creationId xmlns:a16="http://schemas.microsoft.com/office/drawing/2014/main" id="{45BE17E5-313B-4E03-B80D-6631EB802A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9" name="Imagem 6838">
          <a:extLst>
            <a:ext uri="{FF2B5EF4-FFF2-40B4-BE49-F238E27FC236}">
              <a16:creationId xmlns:a16="http://schemas.microsoft.com/office/drawing/2014/main" id="{2A32AAF2-24E3-45B2-852D-B10B8897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0" name="Imagem 6839">
          <a:extLst>
            <a:ext uri="{FF2B5EF4-FFF2-40B4-BE49-F238E27FC236}">
              <a16:creationId xmlns:a16="http://schemas.microsoft.com/office/drawing/2014/main" id="{366E687C-B3A5-4E39-ACBE-0E64BC10E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1" name="Imagem 6840">
          <a:extLst>
            <a:ext uri="{FF2B5EF4-FFF2-40B4-BE49-F238E27FC236}">
              <a16:creationId xmlns:a16="http://schemas.microsoft.com/office/drawing/2014/main" id="{995C3B65-333D-44FE-851B-0AB5C0F53D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2" name="Imagem 6841">
          <a:extLst>
            <a:ext uri="{FF2B5EF4-FFF2-40B4-BE49-F238E27FC236}">
              <a16:creationId xmlns:a16="http://schemas.microsoft.com/office/drawing/2014/main" id="{9EDA9165-A3AF-48D2-8367-98D6EEAF08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43" name="Imagem 6842">
          <a:extLst>
            <a:ext uri="{FF2B5EF4-FFF2-40B4-BE49-F238E27FC236}">
              <a16:creationId xmlns:a16="http://schemas.microsoft.com/office/drawing/2014/main" id="{418F82C4-FCB6-4EFB-BBE6-CE0B108C0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44" name="Imagem 6843">
          <a:extLst>
            <a:ext uri="{FF2B5EF4-FFF2-40B4-BE49-F238E27FC236}">
              <a16:creationId xmlns:a16="http://schemas.microsoft.com/office/drawing/2014/main" id="{61C7982D-DB1F-4D3F-BF0D-42E82AD3C1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45" name="Imagem 6844">
          <a:extLst>
            <a:ext uri="{FF2B5EF4-FFF2-40B4-BE49-F238E27FC236}">
              <a16:creationId xmlns:a16="http://schemas.microsoft.com/office/drawing/2014/main" id="{6FE0D92D-5000-477C-AF84-3FEB368F4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46" name="Imagem 6845">
          <a:extLst>
            <a:ext uri="{FF2B5EF4-FFF2-40B4-BE49-F238E27FC236}">
              <a16:creationId xmlns:a16="http://schemas.microsoft.com/office/drawing/2014/main" id="{6A93C3BF-DB84-4984-8027-DF34DD183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7" name="Imagem 6846">
          <a:extLst>
            <a:ext uri="{FF2B5EF4-FFF2-40B4-BE49-F238E27FC236}">
              <a16:creationId xmlns:a16="http://schemas.microsoft.com/office/drawing/2014/main" id="{E4B70BC6-BB6A-4498-BC4D-9BA0F7EC9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8" name="Imagem 6847">
          <a:extLst>
            <a:ext uri="{FF2B5EF4-FFF2-40B4-BE49-F238E27FC236}">
              <a16:creationId xmlns:a16="http://schemas.microsoft.com/office/drawing/2014/main" id="{8070DFB4-1B33-4F54-8450-5BB175D3D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9" name="Imagem 6848">
          <a:extLst>
            <a:ext uri="{FF2B5EF4-FFF2-40B4-BE49-F238E27FC236}">
              <a16:creationId xmlns:a16="http://schemas.microsoft.com/office/drawing/2014/main" id="{8840DA58-8CBB-4163-BC2F-EF3EDEA15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0" name="Imagem 6849">
          <a:extLst>
            <a:ext uri="{FF2B5EF4-FFF2-40B4-BE49-F238E27FC236}">
              <a16:creationId xmlns:a16="http://schemas.microsoft.com/office/drawing/2014/main" id="{1BC592AF-8140-4FAA-A336-FD24DB615C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51" name="Imagem 6850">
          <a:extLst>
            <a:ext uri="{FF2B5EF4-FFF2-40B4-BE49-F238E27FC236}">
              <a16:creationId xmlns:a16="http://schemas.microsoft.com/office/drawing/2014/main" id="{1242B602-0EF7-4212-B526-5BE801185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52" name="Imagem 6851">
          <a:extLst>
            <a:ext uri="{FF2B5EF4-FFF2-40B4-BE49-F238E27FC236}">
              <a16:creationId xmlns:a16="http://schemas.microsoft.com/office/drawing/2014/main" id="{B6C2A07B-CF18-4D0C-8C71-0E5282F087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53" name="Imagem 6852">
          <a:extLst>
            <a:ext uri="{FF2B5EF4-FFF2-40B4-BE49-F238E27FC236}">
              <a16:creationId xmlns:a16="http://schemas.microsoft.com/office/drawing/2014/main" id="{9126168F-1B46-41A1-ABE8-2A9899D086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54" name="Imagem 6853">
          <a:extLst>
            <a:ext uri="{FF2B5EF4-FFF2-40B4-BE49-F238E27FC236}">
              <a16:creationId xmlns:a16="http://schemas.microsoft.com/office/drawing/2014/main" id="{6309C775-27C2-4A58-A7A4-799A8DD406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5" name="Imagem 6854">
          <a:extLst>
            <a:ext uri="{FF2B5EF4-FFF2-40B4-BE49-F238E27FC236}">
              <a16:creationId xmlns:a16="http://schemas.microsoft.com/office/drawing/2014/main" id="{CB4DE1F2-9C4F-4F4E-9FD7-3EB5147265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6" name="Imagem 6855">
          <a:extLst>
            <a:ext uri="{FF2B5EF4-FFF2-40B4-BE49-F238E27FC236}">
              <a16:creationId xmlns:a16="http://schemas.microsoft.com/office/drawing/2014/main" id="{1D7EA724-958E-407C-9278-4298CF1EC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7" name="Imagem 6856">
          <a:extLst>
            <a:ext uri="{FF2B5EF4-FFF2-40B4-BE49-F238E27FC236}">
              <a16:creationId xmlns:a16="http://schemas.microsoft.com/office/drawing/2014/main" id="{5A24FCD6-B9F2-4AC6-B901-241CD7613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8" name="Imagem 6857">
          <a:extLst>
            <a:ext uri="{FF2B5EF4-FFF2-40B4-BE49-F238E27FC236}">
              <a16:creationId xmlns:a16="http://schemas.microsoft.com/office/drawing/2014/main" id="{3E5917BE-751C-4D81-95B0-CD336B17F0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59" name="Imagem 6858">
          <a:extLst>
            <a:ext uri="{FF2B5EF4-FFF2-40B4-BE49-F238E27FC236}">
              <a16:creationId xmlns:a16="http://schemas.microsoft.com/office/drawing/2014/main" id="{572E96D5-8A9B-4D5A-99A6-DF7DA186BC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0" name="Imagem 6859">
          <a:extLst>
            <a:ext uri="{FF2B5EF4-FFF2-40B4-BE49-F238E27FC236}">
              <a16:creationId xmlns:a16="http://schemas.microsoft.com/office/drawing/2014/main" id="{953B12EF-4F4D-4A2B-AD81-0EDAC19835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1" name="Imagem 6860">
          <a:extLst>
            <a:ext uri="{FF2B5EF4-FFF2-40B4-BE49-F238E27FC236}">
              <a16:creationId xmlns:a16="http://schemas.microsoft.com/office/drawing/2014/main" id="{1350CC56-31C1-476E-B8C2-3F9D3F41B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62" name="Imagem 6861">
          <a:extLst>
            <a:ext uri="{FF2B5EF4-FFF2-40B4-BE49-F238E27FC236}">
              <a16:creationId xmlns:a16="http://schemas.microsoft.com/office/drawing/2014/main" id="{3D4E404C-002F-4EBF-814F-020C553084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3" name="Imagem 6862">
          <a:extLst>
            <a:ext uri="{FF2B5EF4-FFF2-40B4-BE49-F238E27FC236}">
              <a16:creationId xmlns:a16="http://schemas.microsoft.com/office/drawing/2014/main" id="{75D129B0-C7AB-4D90-8436-D8627E0F1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4" name="Imagem 6863">
          <a:extLst>
            <a:ext uri="{FF2B5EF4-FFF2-40B4-BE49-F238E27FC236}">
              <a16:creationId xmlns:a16="http://schemas.microsoft.com/office/drawing/2014/main" id="{FAD84D67-3BC5-43C8-BFF7-A5D64036E7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5" name="Imagem 6864">
          <a:extLst>
            <a:ext uri="{FF2B5EF4-FFF2-40B4-BE49-F238E27FC236}">
              <a16:creationId xmlns:a16="http://schemas.microsoft.com/office/drawing/2014/main" id="{A12BB02A-8E1B-4923-9BB2-E165DF4CA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6" name="Imagem 6865">
          <a:extLst>
            <a:ext uri="{FF2B5EF4-FFF2-40B4-BE49-F238E27FC236}">
              <a16:creationId xmlns:a16="http://schemas.microsoft.com/office/drawing/2014/main" id="{EA8E41F6-9DF2-4975-9BC3-9E531E0D7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67" name="Imagem 6866">
          <a:extLst>
            <a:ext uri="{FF2B5EF4-FFF2-40B4-BE49-F238E27FC236}">
              <a16:creationId xmlns:a16="http://schemas.microsoft.com/office/drawing/2014/main" id="{771E5237-FA4E-4ED5-8176-494806CDE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8" name="Imagem 6867">
          <a:extLst>
            <a:ext uri="{FF2B5EF4-FFF2-40B4-BE49-F238E27FC236}">
              <a16:creationId xmlns:a16="http://schemas.microsoft.com/office/drawing/2014/main" id="{52D45144-CF9F-414D-AFB1-8EA7115288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9" name="Imagem 6868">
          <a:extLst>
            <a:ext uri="{FF2B5EF4-FFF2-40B4-BE49-F238E27FC236}">
              <a16:creationId xmlns:a16="http://schemas.microsoft.com/office/drawing/2014/main" id="{DBF19E5E-633C-43D1-97B8-4E067CC8D1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0" name="Imagem 6869">
          <a:extLst>
            <a:ext uri="{FF2B5EF4-FFF2-40B4-BE49-F238E27FC236}">
              <a16:creationId xmlns:a16="http://schemas.microsoft.com/office/drawing/2014/main" id="{384E95F4-F3B3-4416-B08A-8FFA30C5E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1" name="Imagem 6870">
          <a:extLst>
            <a:ext uri="{FF2B5EF4-FFF2-40B4-BE49-F238E27FC236}">
              <a16:creationId xmlns:a16="http://schemas.microsoft.com/office/drawing/2014/main" id="{C959157B-8276-4845-A691-1EE60A9580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2" name="Imagem 6871">
          <a:extLst>
            <a:ext uri="{FF2B5EF4-FFF2-40B4-BE49-F238E27FC236}">
              <a16:creationId xmlns:a16="http://schemas.microsoft.com/office/drawing/2014/main" id="{D68F3CC6-1452-443F-B723-FEAD467B3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3" name="Imagem 6872">
          <a:extLst>
            <a:ext uri="{FF2B5EF4-FFF2-40B4-BE49-F238E27FC236}">
              <a16:creationId xmlns:a16="http://schemas.microsoft.com/office/drawing/2014/main" id="{3F5714DC-2604-4E4A-BF8D-4E5A91B64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4" name="Imagem 6873">
          <a:extLst>
            <a:ext uri="{FF2B5EF4-FFF2-40B4-BE49-F238E27FC236}">
              <a16:creationId xmlns:a16="http://schemas.microsoft.com/office/drawing/2014/main" id="{264A1DC6-F6D5-4DC1-97EE-098B6987F2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75" name="Imagem 6874">
          <a:extLst>
            <a:ext uri="{FF2B5EF4-FFF2-40B4-BE49-F238E27FC236}">
              <a16:creationId xmlns:a16="http://schemas.microsoft.com/office/drawing/2014/main" id="{7C9A1C98-C333-4339-896D-1FAE039A2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76" name="Imagem 6875">
          <a:extLst>
            <a:ext uri="{FF2B5EF4-FFF2-40B4-BE49-F238E27FC236}">
              <a16:creationId xmlns:a16="http://schemas.microsoft.com/office/drawing/2014/main" id="{FC88DC99-23D6-475A-ABC3-95B08D4BF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77" name="Imagem 6876">
          <a:extLst>
            <a:ext uri="{FF2B5EF4-FFF2-40B4-BE49-F238E27FC236}">
              <a16:creationId xmlns:a16="http://schemas.microsoft.com/office/drawing/2014/main" id="{05FE91EA-5C57-46B3-A563-64FC729E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8" name="Imagem 6877">
          <a:extLst>
            <a:ext uri="{FF2B5EF4-FFF2-40B4-BE49-F238E27FC236}">
              <a16:creationId xmlns:a16="http://schemas.microsoft.com/office/drawing/2014/main" id="{5FD3B208-FFD8-4599-A797-72F090EB5A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9" name="Imagem 6878">
          <a:extLst>
            <a:ext uri="{FF2B5EF4-FFF2-40B4-BE49-F238E27FC236}">
              <a16:creationId xmlns:a16="http://schemas.microsoft.com/office/drawing/2014/main" id="{0FA3767F-1008-4C9A-9696-461B615B3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0" name="Imagem 6879">
          <a:extLst>
            <a:ext uri="{FF2B5EF4-FFF2-40B4-BE49-F238E27FC236}">
              <a16:creationId xmlns:a16="http://schemas.microsoft.com/office/drawing/2014/main" id="{0745E6FD-3573-4362-9104-F53EBE0BDF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1" name="Imagem 6880">
          <a:extLst>
            <a:ext uri="{FF2B5EF4-FFF2-40B4-BE49-F238E27FC236}">
              <a16:creationId xmlns:a16="http://schemas.microsoft.com/office/drawing/2014/main" id="{62FD84EF-5947-4835-8E59-4E1A35E574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2" name="Imagem 6881">
          <a:extLst>
            <a:ext uri="{FF2B5EF4-FFF2-40B4-BE49-F238E27FC236}">
              <a16:creationId xmlns:a16="http://schemas.microsoft.com/office/drawing/2014/main" id="{5341D0AD-FCF1-4BA1-A6EB-3AC7A3970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83" name="Imagem 6882">
          <a:extLst>
            <a:ext uri="{FF2B5EF4-FFF2-40B4-BE49-F238E27FC236}">
              <a16:creationId xmlns:a16="http://schemas.microsoft.com/office/drawing/2014/main" id="{133F33AE-2779-4DF2-8449-47D8A024F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84" name="Imagem 6883">
          <a:extLst>
            <a:ext uri="{FF2B5EF4-FFF2-40B4-BE49-F238E27FC236}">
              <a16:creationId xmlns:a16="http://schemas.microsoft.com/office/drawing/2014/main" id="{DCBC7225-7EBE-4A94-A223-D66E484739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85" name="Imagem 6884">
          <a:extLst>
            <a:ext uri="{FF2B5EF4-FFF2-40B4-BE49-F238E27FC236}">
              <a16:creationId xmlns:a16="http://schemas.microsoft.com/office/drawing/2014/main" id="{49C7B904-72EB-41A0-B3F0-2772675A1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86" name="Imagem 6885">
          <a:extLst>
            <a:ext uri="{FF2B5EF4-FFF2-40B4-BE49-F238E27FC236}">
              <a16:creationId xmlns:a16="http://schemas.microsoft.com/office/drawing/2014/main" id="{8D7B8DE9-0132-4528-9FFC-52F34F3C8F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7" name="Imagem 6886">
          <a:extLst>
            <a:ext uri="{FF2B5EF4-FFF2-40B4-BE49-F238E27FC236}">
              <a16:creationId xmlns:a16="http://schemas.microsoft.com/office/drawing/2014/main" id="{4EE01622-5D02-40A3-AC28-E30D47C633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8" name="Imagem 6887">
          <a:extLst>
            <a:ext uri="{FF2B5EF4-FFF2-40B4-BE49-F238E27FC236}">
              <a16:creationId xmlns:a16="http://schemas.microsoft.com/office/drawing/2014/main" id="{116C7691-E66B-40E3-B27C-77283858DE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9" name="Imagem 6888">
          <a:extLst>
            <a:ext uri="{FF2B5EF4-FFF2-40B4-BE49-F238E27FC236}">
              <a16:creationId xmlns:a16="http://schemas.microsoft.com/office/drawing/2014/main" id="{125E2702-D0AE-46AE-84C8-1C6DA2CA0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0" name="Imagem 6889">
          <a:extLst>
            <a:ext uri="{FF2B5EF4-FFF2-40B4-BE49-F238E27FC236}">
              <a16:creationId xmlns:a16="http://schemas.microsoft.com/office/drawing/2014/main" id="{61961ADC-CB47-48A8-A371-A2BB6E9D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1" name="Imagem 6890">
          <a:extLst>
            <a:ext uri="{FF2B5EF4-FFF2-40B4-BE49-F238E27FC236}">
              <a16:creationId xmlns:a16="http://schemas.microsoft.com/office/drawing/2014/main" id="{7F79C903-A630-4E32-8705-EDF041A0F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92" name="Imagem 6891">
          <a:extLst>
            <a:ext uri="{FF2B5EF4-FFF2-40B4-BE49-F238E27FC236}">
              <a16:creationId xmlns:a16="http://schemas.microsoft.com/office/drawing/2014/main" id="{616B8D98-19D9-40DA-B6F0-E66D3F750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93" name="Imagem 6892">
          <a:extLst>
            <a:ext uri="{FF2B5EF4-FFF2-40B4-BE49-F238E27FC236}">
              <a16:creationId xmlns:a16="http://schemas.microsoft.com/office/drawing/2014/main" id="{435F8518-5C50-4496-80EC-4DAA1CCA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94" name="Imagem 6893">
          <a:extLst>
            <a:ext uri="{FF2B5EF4-FFF2-40B4-BE49-F238E27FC236}">
              <a16:creationId xmlns:a16="http://schemas.microsoft.com/office/drawing/2014/main" id="{4D717A4A-4CEA-415B-A2EB-F0338FBFF4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5" name="Imagem 6894">
          <a:extLst>
            <a:ext uri="{FF2B5EF4-FFF2-40B4-BE49-F238E27FC236}">
              <a16:creationId xmlns:a16="http://schemas.microsoft.com/office/drawing/2014/main" id="{97C8A765-A13C-483F-A8AF-B6574316B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6" name="Imagem 6895">
          <a:extLst>
            <a:ext uri="{FF2B5EF4-FFF2-40B4-BE49-F238E27FC236}">
              <a16:creationId xmlns:a16="http://schemas.microsoft.com/office/drawing/2014/main" id="{87E06452-AFD8-4938-9698-F50F05F841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7" name="Imagem 6896">
          <a:extLst>
            <a:ext uri="{FF2B5EF4-FFF2-40B4-BE49-F238E27FC236}">
              <a16:creationId xmlns:a16="http://schemas.microsoft.com/office/drawing/2014/main" id="{2E87F771-62C4-451D-8861-67F43F8A0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8" name="Imagem 6897">
          <a:extLst>
            <a:ext uri="{FF2B5EF4-FFF2-40B4-BE49-F238E27FC236}">
              <a16:creationId xmlns:a16="http://schemas.microsoft.com/office/drawing/2014/main" id="{B9B19B5F-5563-4050-B417-0FB214F854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9" name="Imagem 6898">
          <a:extLst>
            <a:ext uri="{FF2B5EF4-FFF2-40B4-BE49-F238E27FC236}">
              <a16:creationId xmlns:a16="http://schemas.microsoft.com/office/drawing/2014/main" id="{59FBFFBF-243B-4576-AAC7-A26078BD88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0" name="Imagem 6899">
          <a:extLst>
            <a:ext uri="{FF2B5EF4-FFF2-40B4-BE49-F238E27FC236}">
              <a16:creationId xmlns:a16="http://schemas.microsoft.com/office/drawing/2014/main" id="{D39BE7D5-3E88-4B18-96F0-EEF133BE98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1" name="Imagem 6900">
          <a:extLst>
            <a:ext uri="{FF2B5EF4-FFF2-40B4-BE49-F238E27FC236}">
              <a16:creationId xmlns:a16="http://schemas.microsoft.com/office/drawing/2014/main" id="{0A68BFC7-8BA2-4EC7-B3EF-7575A59B2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02" name="Imagem 6901">
          <a:extLst>
            <a:ext uri="{FF2B5EF4-FFF2-40B4-BE49-F238E27FC236}">
              <a16:creationId xmlns:a16="http://schemas.microsoft.com/office/drawing/2014/main" id="{45EFA89C-3153-439C-A198-6B56382D56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3" name="Imagem 6902">
          <a:extLst>
            <a:ext uri="{FF2B5EF4-FFF2-40B4-BE49-F238E27FC236}">
              <a16:creationId xmlns:a16="http://schemas.microsoft.com/office/drawing/2014/main" id="{00D62A1E-6976-48E4-BFA2-B42EBDC20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4" name="Imagem 6903">
          <a:extLst>
            <a:ext uri="{FF2B5EF4-FFF2-40B4-BE49-F238E27FC236}">
              <a16:creationId xmlns:a16="http://schemas.microsoft.com/office/drawing/2014/main" id="{05735D5A-D004-4800-B31C-6DF3DFA9F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5" name="Imagem 6904">
          <a:extLst>
            <a:ext uri="{FF2B5EF4-FFF2-40B4-BE49-F238E27FC236}">
              <a16:creationId xmlns:a16="http://schemas.microsoft.com/office/drawing/2014/main" id="{37727D15-6739-4FC2-BD62-5922528C08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6" name="Imagem 6905">
          <a:extLst>
            <a:ext uri="{FF2B5EF4-FFF2-40B4-BE49-F238E27FC236}">
              <a16:creationId xmlns:a16="http://schemas.microsoft.com/office/drawing/2014/main" id="{3E59D374-A586-4929-9678-05E59425C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07" name="Imagem 6906">
          <a:extLst>
            <a:ext uri="{FF2B5EF4-FFF2-40B4-BE49-F238E27FC236}">
              <a16:creationId xmlns:a16="http://schemas.microsoft.com/office/drawing/2014/main" id="{AD87DEBB-7901-4D2F-99F7-D413AA588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8" name="Imagem 6907">
          <a:extLst>
            <a:ext uri="{FF2B5EF4-FFF2-40B4-BE49-F238E27FC236}">
              <a16:creationId xmlns:a16="http://schemas.microsoft.com/office/drawing/2014/main" id="{90AD9320-3640-4625-91DD-35FD5CCC5F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9" name="Imagem 6908">
          <a:extLst>
            <a:ext uri="{FF2B5EF4-FFF2-40B4-BE49-F238E27FC236}">
              <a16:creationId xmlns:a16="http://schemas.microsoft.com/office/drawing/2014/main" id="{F6DFB552-8D08-43AB-A311-17B76BF9E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0" name="Imagem 6909">
          <a:extLst>
            <a:ext uri="{FF2B5EF4-FFF2-40B4-BE49-F238E27FC236}">
              <a16:creationId xmlns:a16="http://schemas.microsoft.com/office/drawing/2014/main" id="{C2A6175E-82B6-476C-94FB-C12C86B81A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1" name="Imagem 6910">
          <a:extLst>
            <a:ext uri="{FF2B5EF4-FFF2-40B4-BE49-F238E27FC236}">
              <a16:creationId xmlns:a16="http://schemas.microsoft.com/office/drawing/2014/main" id="{91F337C7-3F24-45E1-8636-6F454C872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2" name="Imagem 6911">
          <a:extLst>
            <a:ext uri="{FF2B5EF4-FFF2-40B4-BE49-F238E27FC236}">
              <a16:creationId xmlns:a16="http://schemas.microsoft.com/office/drawing/2014/main" id="{9A189008-5B05-4EDD-BB4A-15B8435071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3" name="Imagem 6912">
          <a:extLst>
            <a:ext uri="{FF2B5EF4-FFF2-40B4-BE49-F238E27FC236}">
              <a16:creationId xmlns:a16="http://schemas.microsoft.com/office/drawing/2014/main" id="{5F50A06A-FE43-45BA-BE22-073B84432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4" name="Imagem 6913">
          <a:extLst>
            <a:ext uri="{FF2B5EF4-FFF2-40B4-BE49-F238E27FC236}">
              <a16:creationId xmlns:a16="http://schemas.microsoft.com/office/drawing/2014/main" id="{F5617159-DD57-411C-A596-F9ED5E143D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15" name="Imagem 6914">
          <a:extLst>
            <a:ext uri="{FF2B5EF4-FFF2-40B4-BE49-F238E27FC236}">
              <a16:creationId xmlns:a16="http://schemas.microsoft.com/office/drawing/2014/main" id="{66FADB84-D683-4182-8017-6ABB6AAFD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16" name="Imagem 6915">
          <a:extLst>
            <a:ext uri="{FF2B5EF4-FFF2-40B4-BE49-F238E27FC236}">
              <a16:creationId xmlns:a16="http://schemas.microsoft.com/office/drawing/2014/main" id="{444682A0-8B5C-435F-B397-8F30C6162E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17" name="Imagem 6916">
          <a:extLst>
            <a:ext uri="{FF2B5EF4-FFF2-40B4-BE49-F238E27FC236}">
              <a16:creationId xmlns:a16="http://schemas.microsoft.com/office/drawing/2014/main" id="{28EA1DEA-B0DB-4F2C-BB6F-3C0B431FA5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8" name="Imagem 6917">
          <a:extLst>
            <a:ext uri="{FF2B5EF4-FFF2-40B4-BE49-F238E27FC236}">
              <a16:creationId xmlns:a16="http://schemas.microsoft.com/office/drawing/2014/main" id="{3E0C64B8-0918-45F1-9760-B0A018325E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9" name="Imagem 6918">
          <a:extLst>
            <a:ext uri="{FF2B5EF4-FFF2-40B4-BE49-F238E27FC236}">
              <a16:creationId xmlns:a16="http://schemas.microsoft.com/office/drawing/2014/main" id="{FB00010E-11E7-43EE-BA1B-67D74FF98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0" name="Imagem 6919">
          <a:extLst>
            <a:ext uri="{FF2B5EF4-FFF2-40B4-BE49-F238E27FC236}">
              <a16:creationId xmlns:a16="http://schemas.microsoft.com/office/drawing/2014/main" id="{8246D20A-E01E-4979-A787-0270FEE08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1" name="Imagem 6920">
          <a:extLst>
            <a:ext uri="{FF2B5EF4-FFF2-40B4-BE49-F238E27FC236}">
              <a16:creationId xmlns:a16="http://schemas.microsoft.com/office/drawing/2014/main" id="{483D5B92-92BA-4CEE-8621-3CDF86C42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2" name="Imagem 6921">
          <a:extLst>
            <a:ext uri="{FF2B5EF4-FFF2-40B4-BE49-F238E27FC236}">
              <a16:creationId xmlns:a16="http://schemas.microsoft.com/office/drawing/2014/main" id="{DF3AA70F-2AAB-45F0-A81C-8BCE71AD5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23" name="Imagem 6922">
          <a:extLst>
            <a:ext uri="{FF2B5EF4-FFF2-40B4-BE49-F238E27FC236}">
              <a16:creationId xmlns:a16="http://schemas.microsoft.com/office/drawing/2014/main" id="{A7DC7E2F-591F-4F0F-8B8F-46DB0234B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24" name="Imagem 6923">
          <a:extLst>
            <a:ext uri="{FF2B5EF4-FFF2-40B4-BE49-F238E27FC236}">
              <a16:creationId xmlns:a16="http://schemas.microsoft.com/office/drawing/2014/main" id="{CB11BDD1-63AC-4A6F-A8FC-9CD3D1602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25" name="Imagem 6924">
          <a:extLst>
            <a:ext uri="{FF2B5EF4-FFF2-40B4-BE49-F238E27FC236}">
              <a16:creationId xmlns:a16="http://schemas.microsoft.com/office/drawing/2014/main" id="{547A54F3-6ACF-430D-B264-DDF93CEFA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26" name="Imagem 6925">
          <a:extLst>
            <a:ext uri="{FF2B5EF4-FFF2-40B4-BE49-F238E27FC236}">
              <a16:creationId xmlns:a16="http://schemas.microsoft.com/office/drawing/2014/main" id="{60B7C6E3-1F51-4B47-B3FC-000980C5AC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7" name="Imagem 6926">
          <a:extLst>
            <a:ext uri="{FF2B5EF4-FFF2-40B4-BE49-F238E27FC236}">
              <a16:creationId xmlns:a16="http://schemas.microsoft.com/office/drawing/2014/main" id="{34604759-227C-492B-8EEA-752DE8D8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8" name="Imagem 6927">
          <a:extLst>
            <a:ext uri="{FF2B5EF4-FFF2-40B4-BE49-F238E27FC236}">
              <a16:creationId xmlns:a16="http://schemas.microsoft.com/office/drawing/2014/main" id="{9F9BE530-5121-457F-953A-05EB40048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9" name="Imagem 6928">
          <a:extLst>
            <a:ext uri="{FF2B5EF4-FFF2-40B4-BE49-F238E27FC236}">
              <a16:creationId xmlns:a16="http://schemas.microsoft.com/office/drawing/2014/main" id="{2DB8F5DF-F42B-437C-AA15-CE526BC8E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0" name="Imagem 6929">
          <a:extLst>
            <a:ext uri="{FF2B5EF4-FFF2-40B4-BE49-F238E27FC236}">
              <a16:creationId xmlns:a16="http://schemas.microsoft.com/office/drawing/2014/main" id="{83D3B192-7C08-4BFB-A098-541468B67A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1" name="Imagem 6930">
          <a:extLst>
            <a:ext uri="{FF2B5EF4-FFF2-40B4-BE49-F238E27FC236}">
              <a16:creationId xmlns:a16="http://schemas.microsoft.com/office/drawing/2014/main" id="{37D1B09A-5DBF-4157-87BB-457F033C8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32" name="Imagem 6931">
          <a:extLst>
            <a:ext uri="{FF2B5EF4-FFF2-40B4-BE49-F238E27FC236}">
              <a16:creationId xmlns:a16="http://schemas.microsoft.com/office/drawing/2014/main" id="{AA0F72E2-DF30-4946-9EDA-C9B92C655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33" name="Imagem 6932">
          <a:extLst>
            <a:ext uri="{FF2B5EF4-FFF2-40B4-BE49-F238E27FC236}">
              <a16:creationId xmlns:a16="http://schemas.microsoft.com/office/drawing/2014/main" id="{4755B473-6105-4CD1-9601-D42A9BA5A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34" name="Imagem 6933">
          <a:extLst>
            <a:ext uri="{FF2B5EF4-FFF2-40B4-BE49-F238E27FC236}">
              <a16:creationId xmlns:a16="http://schemas.microsoft.com/office/drawing/2014/main" id="{0E103167-BB1D-4C1E-9215-22248825A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5" name="Imagem 6934">
          <a:extLst>
            <a:ext uri="{FF2B5EF4-FFF2-40B4-BE49-F238E27FC236}">
              <a16:creationId xmlns:a16="http://schemas.microsoft.com/office/drawing/2014/main" id="{0C8CA820-6480-47E2-BDA4-747441EB9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6" name="Imagem 6935">
          <a:extLst>
            <a:ext uri="{FF2B5EF4-FFF2-40B4-BE49-F238E27FC236}">
              <a16:creationId xmlns:a16="http://schemas.microsoft.com/office/drawing/2014/main" id="{426E9FEE-B3A5-4727-9638-EA47EC6338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7" name="Imagem 6936">
          <a:extLst>
            <a:ext uri="{FF2B5EF4-FFF2-40B4-BE49-F238E27FC236}">
              <a16:creationId xmlns:a16="http://schemas.microsoft.com/office/drawing/2014/main" id="{1A5E52C0-8815-4D80-B440-1B5F5B3E7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8" name="Imagem 6937">
          <a:extLst>
            <a:ext uri="{FF2B5EF4-FFF2-40B4-BE49-F238E27FC236}">
              <a16:creationId xmlns:a16="http://schemas.microsoft.com/office/drawing/2014/main" id="{262042F6-D559-41A1-8E85-23B8FE6ABB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9" name="Imagem 6938">
          <a:extLst>
            <a:ext uri="{FF2B5EF4-FFF2-40B4-BE49-F238E27FC236}">
              <a16:creationId xmlns:a16="http://schemas.microsoft.com/office/drawing/2014/main" id="{BBF492AA-5512-4319-A0D5-B518CFFCC2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0" name="Imagem 6939">
          <a:extLst>
            <a:ext uri="{FF2B5EF4-FFF2-40B4-BE49-F238E27FC236}">
              <a16:creationId xmlns:a16="http://schemas.microsoft.com/office/drawing/2014/main" id="{856D4410-7600-4A2C-B4D7-B7A53C9A04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1" name="Imagem 6940">
          <a:extLst>
            <a:ext uri="{FF2B5EF4-FFF2-40B4-BE49-F238E27FC236}">
              <a16:creationId xmlns:a16="http://schemas.microsoft.com/office/drawing/2014/main" id="{446381FB-6E01-471F-9128-E5297F02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42" name="Imagem 6941">
          <a:extLst>
            <a:ext uri="{FF2B5EF4-FFF2-40B4-BE49-F238E27FC236}">
              <a16:creationId xmlns:a16="http://schemas.microsoft.com/office/drawing/2014/main" id="{BFDDC559-B853-4481-81DC-3B0EFD2A6D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3" name="Imagem 6942">
          <a:extLst>
            <a:ext uri="{FF2B5EF4-FFF2-40B4-BE49-F238E27FC236}">
              <a16:creationId xmlns:a16="http://schemas.microsoft.com/office/drawing/2014/main" id="{E1B5FFBF-A9A3-41A4-8B34-25114421D4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4" name="Imagem 6943">
          <a:extLst>
            <a:ext uri="{FF2B5EF4-FFF2-40B4-BE49-F238E27FC236}">
              <a16:creationId xmlns:a16="http://schemas.microsoft.com/office/drawing/2014/main" id="{0FBD021B-A668-49C5-BE52-4627747559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5" name="Imagem 6944">
          <a:extLst>
            <a:ext uri="{FF2B5EF4-FFF2-40B4-BE49-F238E27FC236}">
              <a16:creationId xmlns:a16="http://schemas.microsoft.com/office/drawing/2014/main" id="{AD5AA716-2C53-41CC-9589-E2E14D4F5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6" name="Imagem 6945">
          <a:extLst>
            <a:ext uri="{FF2B5EF4-FFF2-40B4-BE49-F238E27FC236}">
              <a16:creationId xmlns:a16="http://schemas.microsoft.com/office/drawing/2014/main" id="{065C818C-9FCB-4F8C-97CA-9E07A1B008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47" name="Imagem 6946">
          <a:extLst>
            <a:ext uri="{FF2B5EF4-FFF2-40B4-BE49-F238E27FC236}">
              <a16:creationId xmlns:a16="http://schemas.microsoft.com/office/drawing/2014/main" id="{3BB2D345-63D4-4C43-B2FB-C26F9BF27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8" name="Imagem 6947">
          <a:extLst>
            <a:ext uri="{FF2B5EF4-FFF2-40B4-BE49-F238E27FC236}">
              <a16:creationId xmlns:a16="http://schemas.microsoft.com/office/drawing/2014/main" id="{C607D7F3-53A4-474E-AA6F-A60CFC43D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9" name="Imagem 6948">
          <a:extLst>
            <a:ext uri="{FF2B5EF4-FFF2-40B4-BE49-F238E27FC236}">
              <a16:creationId xmlns:a16="http://schemas.microsoft.com/office/drawing/2014/main" id="{34A7AE35-9699-43FF-9F10-146A8C87F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0" name="Imagem 6949">
          <a:extLst>
            <a:ext uri="{FF2B5EF4-FFF2-40B4-BE49-F238E27FC236}">
              <a16:creationId xmlns:a16="http://schemas.microsoft.com/office/drawing/2014/main" id="{AB7B9F85-8FBD-458E-96E5-FFFEED980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1" name="Imagem 6950">
          <a:extLst>
            <a:ext uri="{FF2B5EF4-FFF2-40B4-BE49-F238E27FC236}">
              <a16:creationId xmlns:a16="http://schemas.microsoft.com/office/drawing/2014/main" id="{BDE035E4-3B4B-4C43-B0E0-39617A518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2" name="Imagem 6951">
          <a:extLst>
            <a:ext uri="{FF2B5EF4-FFF2-40B4-BE49-F238E27FC236}">
              <a16:creationId xmlns:a16="http://schemas.microsoft.com/office/drawing/2014/main" id="{26429B71-5DF3-4D96-B2CD-37033F2A6D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3" name="Imagem 6952">
          <a:extLst>
            <a:ext uri="{FF2B5EF4-FFF2-40B4-BE49-F238E27FC236}">
              <a16:creationId xmlns:a16="http://schemas.microsoft.com/office/drawing/2014/main" id="{B84BCF5D-4166-4E86-8117-34E28124DE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4" name="Imagem 6953">
          <a:extLst>
            <a:ext uri="{FF2B5EF4-FFF2-40B4-BE49-F238E27FC236}">
              <a16:creationId xmlns:a16="http://schemas.microsoft.com/office/drawing/2014/main" id="{236BA3CC-F9AC-4297-879B-A856B13279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55" name="Imagem 6954">
          <a:extLst>
            <a:ext uri="{FF2B5EF4-FFF2-40B4-BE49-F238E27FC236}">
              <a16:creationId xmlns:a16="http://schemas.microsoft.com/office/drawing/2014/main" id="{FD7E45AD-BE32-4505-ABBF-9913481C0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56" name="Imagem 6955">
          <a:extLst>
            <a:ext uri="{FF2B5EF4-FFF2-40B4-BE49-F238E27FC236}">
              <a16:creationId xmlns:a16="http://schemas.microsoft.com/office/drawing/2014/main" id="{788835C0-3E1E-4051-A0D7-58C3E36F2F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57" name="Imagem 6956">
          <a:extLst>
            <a:ext uri="{FF2B5EF4-FFF2-40B4-BE49-F238E27FC236}">
              <a16:creationId xmlns:a16="http://schemas.microsoft.com/office/drawing/2014/main" id="{87E64863-1D75-44EB-8A2F-67A53223F3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8" name="Imagem 6957">
          <a:extLst>
            <a:ext uri="{FF2B5EF4-FFF2-40B4-BE49-F238E27FC236}">
              <a16:creationId xmlns:a16="http://schemas.microsoft.com/office/drawing/2014/main" id="{2570F682-D08E-46D5-8873-FBBC2F1B40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9" name="Imagem 6958">
          <a:extLst>
            <a:ext uri="{FF2B5EF4-FFF2-40B4-BE49-F238E27FC236}">
              <a16:creationId xmlns:a16="http://schemas.microsoft.com/office/drawing/2014/main" id="{F35F76F0-4BF1-47FE-97E8-65E59CF61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0" name="Imagem 6959">
          <a:extLst>
            <a:ext uri="{FF2B5EF4-FFF2-40B4-BE49-F238E27FC236}">
              <a16:creationId xmlns:a16="http://schemas.microsoft.com/office/drawing/2014/main" id="{A2375F24-47B9-40D8-A5E3-199C9D9C59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1" name="Imagem 6960">
          <a:extLst>
            <a:ext uri="{FF2B5EF4-FFF2-40B4-BE49-F238E27FC236}">
              <a16:creationId xmlns:a16="http://schemas.microsoft.com/office/drawing/2014/main" id="{D8D820C8-E3CD-46F2-9EA9-CC7A5A02E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2" name="Imagem 6961">
          <a:extLst>
            <a:ext uri="{FF2B5EF4-FFF2-40B4-BE49-F238E27FC236}">
              <a16:creationId xmlns:a16="http://schemas.microsoft.com/office/drawing/2014/main" id="{633BD4B8-A2D0-404E-8B44-56AC8951F5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63" name="Imagem 6962">
          <a:extLst>
            <a:ext uri="{FF2B5EF4-FFF2-40B4-BE49-F238E27FC236}">
              <a16:creationId xmlns:a16="http://schemas.microsoft.com/office/drawing/2014/main" id="{4BFCA9F4-6C75-4F1C-9239-C4EBA5D723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64" name="Imagem 6963">
          <a:extLst>
            <a:ext uri="{FF2B5EF4-FFF2-40B4-BE49-F238E27FC236}">
              <a16:creationId xmlns:a16="http://schemas.microsoft.com/office/drawing/2014/main" id="{A85168A1-D8CF-43F3-AE1D-C9955F25C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65" name="Imagem 6964">
          <a:extLst>
            <a:ext uri="{FF2B5EF4-FFF2-40B4-BE49-F238E27FC236}">
              <a16:creationId xmlns:a16="http://schemas.microsoft.com/office/drawing/2014/main" id="{45646575-167D-4E74-B6EC-CD8DF906D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66" name="Imagem 6965">
          <a:extLst>
            <a:ext uri="{FF2B5EF4-FFF2-40B4-BE49-F238E27FC236}">
              <a16:creationId xmlns:a16="http://schemas.microsoft.com/office/drawing/2014/main" id="{54021B8C-0287-49BF-90BD-A7D950421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7" name="Imagem 6966">
          <a:extLst>
            <a:ext uri="{FF2B5EF4-FFF2-40B4-BE49-F238E27FC236}">
              <a16:creationId xmlns:a16="http://schemas.microsoft.com/office/drawing/2014/main" id="{D9A3BEE6-89A3-4C4D-A1B1-B895970DC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8" name="Imagem 6967">
          <a:extLst>
            <a:ext uri="{FF2B5EF4-FFF2-40B4-BE49-F238E27FC236}">
              <a16:creationId xmlns:a16="http://schemas.microsoft.com/office/drawing/2014/main" id="{D2F6C080-C7D9-4618-AD8E-C89203DBE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9" name="Imagem 6968">
          <a:extLst>
            <a:ext uri="{FF2B5EF4-FFF2-40B4-BE49-F238E27FC236}">
              <a16:creationId xmlns:a16="http://schemas.microsoft.com/office/drawing/2014/main" id="{A1F2E7D5-264B-43B9-8633-A85583E3A6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0" name="Imagem 6969">
          <a:extLst>
            <a:ext uri="{FF2B5EF4-FFF2-40B4-BE49-F238E27FC236}">
              <a16:creationId xmlns:a16="http://schemas.microsoft.com/office/drawing/2014/main" id="{AAAD3E96-FBA5-4B8F-80BB-4935787EDB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1" name="Imagem 6970">
          <a:extLst>
            <a:ext uri="{FF2B5EF4-FFF2-40B4-BE49-F238E27FC236}">
              <a16:creationId xmlns:a16="http://schemas.microsoft.com/office/drawing/2014/main" id="{81D895EC-E174-4835-9FB7-53BBAE87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72" name="Imagem 6971">
          <a:extLst>
            <a:ext uri="{FF2B5EF4-FFF2-40B4-BE49-F238E27FC236}">
              <a16:creationId xmlns:a16="http://schemas.microsoft.com/office/drawing/2014/main" id="{7FED780E-5E3D-45C3-AD1C-80A65C0F5D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73" name="Imagem 6972">
          <a:extLst>
            <a:ext uri="{FF2B5EF4-FFF2-40B4-BE49-F238E27FC236}">
              <a16:creationId xmlns:a16="http://schemas.microsoft.com/office/drawing/2014/main" id="{80D69044-7BC6-4742-83CB-CF283CF5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74" name="Imagem 6973">
          <a:extLst>
            <a:ext uri="{FF2B5EF4-FFF2-40B4-BE49-F238E27FC236}">
              <a16:creationId xmlns:a16="http://schemas.microsoft.com/office/drawing/2014/main" id="{D02A0574-8AF3-4043-B3A8-0559A4158A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5" name="Imagem 6974">
          <a:extLst>
            <a:ext uri="{FF2B5EF4-FFF2-40B4-BE49-F238E27FC236}">
              <a16:creationId xmlns:a16="http://schemas.microsoft.com/office/drawing/2014/main" id="{081B90E6-3D55-481C-9AE3-3241F8DD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6" name="Imagem 6975">
          <a:extLst>
            <a:ext uri="{FF2B5EF4-FFF2-40B4-BE49-F238E27FC236}">
              <a16:creationId xmlns:a16="http://schemas.microsoft.com/office/drawing/2014/main" id="{6B875509-1375-44C6-B067-0F61E15BA2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7" name="Imagem 6976">
          <a:extLst>
            <a:ext uri="{FF2B5EF4-FFF2-40B4-BE49-F238E27FC236}">
              <a16:creationId xmlns:a16="http://schemas.microsoft.com/office/drawing/2014/main" id="{8BEFC4FA-4DCF-41F7-BB13-CFF40CECB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8" name="Imagem 6977">
          <a:extLst>
            <a:ext uri="{FF2B5EF4-FFF2-40B4-BE49-F238E27FC236}">
              <a16:creationId xmlns:a16="http://schemas.microsoft.com/office/drawing/2014/main" id="{AAFC4BCB-9BC8-4694-A396-C8B8306AD9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9" name="Imagem 6978">
          <a:extLst>
            <a:ext uri="{FF2B5EF4-FFF2-40B4-BE49-F238E27FC236}">
              <a16:creationId xmlns:a16="http://schemas.microsoft.com/office/drawing/2014/main" id="{8CF9254E-0F9C-4EF5-96F2-6C228C395E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80" name="Imagem 6979">
          <a:extLst>
            <a:ext uri="{FF2B5EF4-FFF2-40B4-BE49-F238E27FC236}">
              <a16:creationId xmlns:a16="http://schemas.microsoft.com/office/drawing/2014/main" id="{A46A320F-286F-49FE-99ED-3F9173842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1" name="Imagem 6980">
          <a:extLst>
            <a:ext uri="{FF2B5EF4-FFF2-40B4-BE49-F238E27FC236}">
              <a16:creationId xmlns:a16="http://schemas.microsoft.com/office/drawing/2014/main" id="{F8F1C228-B7B0-4322-849B-E4635FF12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82" name="Imagem 6981">
          <a:extLst>
            <a:ext uri="{FF2B5EF4-FFF2-40B4-BE49-F238E27FC236}">
              <a16:creationId xmlns:a16="http://schemas.microsoft.com/office/drawing/2014/main" id="{C35ECA80-3572-4089-839E-B1DCD8CFDF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3" name="Imagem 6982">
          <a:extLst>
            <a:ext uri="{FF2B5EF4-FFF2-40B4-BE49-F238E27FC236}">
              <a16:creationId xmlns:a16="http://schemas.microsoft.com/office/drawing/2014/main" id="{5B1AE892-C3C8-4EE1-91C4-DD309AAB6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4" name="Imagem 6983">
          <a:extLst>
            <a:ext uri="{FF2B5EF4-FFF2-40B4-BE49-F238E27FC236}">
              <a16:creationId xmlns:a16="http://schemas.microsoft.com/office/drawing/2014/main" id="{DC71F7AD-858D-4853-9534-0927A9E6F5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5" name="Imagem 6984">
          <a:extLst>
            <a:ext uri="{FF2B5EF4-FFF2-40B4-BE49-F238E27FC236}">
              <a16:creationId xmlns:a16="http://schemas.microsoft.com/office/drawing/2014/main" id="{E59F45CE-EDC4-4FA6-B4DB-90E7CB694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6" name="Imagem 6985">
          <a:extLst>
            <a:ext uri="{FF2B5EF4-FFF2-40B4-BE49-F238E27FC236}">
              <a16:creationId xmlns:a16="http://schemas.microsoft.com/office/drawing/2014/main" id="{7048649D-19FF-48EE-AF62-8F768E371E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87" name="Imagem 6986">
          <a:extLst>
            <a:ext uri="{FF2B5EF4-FFF2-40B4-BE49-F238E27FC236}">
              <a16:creationId xmlns:a16="http://schemas.microsoft.com/office/drawing/2014/main" id="{08DD01A5-7F4E-4E7C-9639-EAEC5BDCA6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88" name="Imagem 6987">
          <a:extLst>
            <a:ext uri="{FF2B5EF4-FFF2-40B4-BE49-F238E27FC236}">
              <a16:creationId xmlns:a16="http://schemas.microsoft.com/office/drawing/2014/main" id="{1E854C11-EF39-4081-9F00-B56BD4E571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9" name="Imagem 6988">
          <a:extLst>
            <a:ext uri="{FF2B5EF4-FFF2-40B4-BE49-F238E27FC236}">
              <a16:creationId xmlns:a16="http://schemas.microsoft.com/office/drawing/2014/main" id="{FFD50D41-D622-4155-A90C-DD1467BD65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0" name="Imagem 6989">
          <a:extLst>
            <a:ext uri="{FF2B5EF4-FFF2-40B4-BE49-F238E27FC236}">
              <a16:creationId xmlns:a16="http://schemas.microsoft.com/office/drawing/2014/main" id="{BBBFB380-A35C-4D9E-90D3-E69D18E072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1" name="Imagem 6990">
          <a:extLst>
            <a:ext uri="{FF2B5EF4-FFF2-40B4-BE49-F238E27FC236}">
              <a16:creationId xmlns:a16="http://schemas.microsoft.com/office/drawing/2014/main" id="{B5DEC27B-A71C-462B-8D7C-7D853A28D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2" name="Imagem 6991">
          <a:extLst>
            <a:ext uri="{FF2B5EF4-FFF2-40B4-BE49-F238E27FC236}">
              <a16:creationId xmlns:a16="http://schemas.microsoft.com/office/drawing/2014/main" id="{9F312373-5C3B-430D-A523-DA1D65E6F5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3" name="Imagem 6992">
          <a:extLst>
            <a:ext uri="{FF2B5EF4-FFF2-40B4-BE49-F238E27FC236}">
              <a16:creationId xmlns:a16="http://schemas.microsoft.com/office/drawing/2014/main" id="{82F7E508-C098-47D9-832A-7FB36DE386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4" name="Imagem 6993">
          <a:extLst>
            <a:ext uri="{FF2B5EF4-FFF2-40B4-BE49-F238E27FC236}">
              <a16:creationId xmlns:a16="http://schemas.microsoft.com/office/drawing/2014/main" id="{6EAEBCBF-B5A8-4600-9A1F-7EFB35C60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95" name="Imagem 6994">
          <a:extLst>
            <a:ext uri="{FF2B5EF4-FFF2-40B4-BE49-F238E27FC236}">
              <a16:creationId xmlns:a16="http://schemas.microsoft.com/office/drawing/2014/main" id="{9502BFD6-0FA0-4F82-AFAF-4BB4208BF8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96" name="Imagem 6995">
          <a:extLst>
            <a:ext uri="{FF2B5EF4-FFF2-40B4-BE49-F238E27FC236}">
              <a16:creationId xmlns:a16="http://schemas.microsoft.com/office/drawing/2014/main" id="{D73D331C-E68C-4D0B-91CD-8805C79758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97" name="Imagem 6996">
          <a:extLst>
            <a:ext uri="{FF2B5EF4-FFF2-40B4-BE49-F238E27FC236}">
              <a16:creationId xmlns:a16="http://schemas.microsoft.com/office/drawing/2014/main" id="{E6ECC5DD-34BD-44D3-AF3D-3B937867BD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8" name="Imagem 6997">
          <a:extLst>
            <a:ext uri="{FF2B5EF4-FFF2-40B4-BE49-F238E27FC236}">
              <a16:creationId xmlns:a16="http://schemas.microsoft.com/office/drawing/2014/main" id="{ADCF67C0-1A59-4768-9E9E-E6301E396E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9" name="Imagem 6998">
          <a:extLst>
            <a:ext uri="{FF2B5EF4-FFF2-40B4-BE49-F238E27FC236}">
              <a16:creationId xmlns:a16="http://schemas.microsoft.com/office/drawing/2014/main" id="{B2E57368-E1A9-456D-9664-87E5474CC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0" name="Imagem 6999">
          <a:extLst>
            <a:ext uri="{FF2B5EF4-FFF2-40B4-BE49-F238E27FC236}">
              <a16:creationId xmlns:a16="http://schemas.microsoft.com/office/drawing/2014/main" id="{971FE7BE-393F-48EE-B7C5-7300EC819B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1" name="Imagem 7000">
          <a:extLst>
            <a:ext uri="{FF2B5EF4-FFF2-40B4-BE49-F238E27FC236}">
              <a16:creationId xmlns:a16="http://schemas.microsoft.com/office/drawing/2014/main" id="{5EAF1490-5DA9-41BE-9DA7-CC7322BFA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2" name="Imagem 7001">
          <a:extLst>
            <a:ext uri="{FF2B5EF4-FFF2-40B4-BE49-F238E27FC236}">
              <a16:creationId xmlns:a16="http://schemas.microsoft.com/office/drawing/2014/main" id="{275488AA-4450-48F6-A4F3-22836AAB97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03" name="Imagem 7002">
          <a:extLst>
            <a:ext uri="{FF2B5EF4-FFF2-40B4-BE49-F238E27FC236}">
              <a16:creationId xmlns:a16="http://schemas.microsoft.com/office/drawing/2014/main" id="{E3A04040-C665-472A-B66C-4B727A9EE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04" name="Imagem 7003">
          <a:extLst>
            <a:ext uri="{FF2B5EF4-FFF2-40B4-BE49-F238E27FC236}">
              <a16:creationId xmlns:a16="http://schemas.microsoft.com/office/drawing/2014/main" id="{FFDCEEE1-500A-4329-AA5B-B87CE99B59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05" name="Imagem 7004">
          <a:extLst>
            <a:ext uri="{FF2B5EF4-FFF2-40B4-BE49-F238E27FC236}">
              <a16:creationId xmlns:a16="http://schemas.microsoft.com/office/drawing/2014/main" id="{743F4A31-2317-4E98-8C40-3FFAE942FA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06" name="Imagem 7005">
          <a:extLst>
            <a:ext uri="{FF2B5EF4-FFF2-40B4-BE49-F238E27FC236}">
              <a16:creationId xmlns:a16="http://schemas.microsoft.com/office/drawing/2014/main" id="{BFD02D82-0F66-4CE0-B627-86A375BF3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7" name="Imagem 7006">
          <a:extLst>
            <a:ext uri="{FF2B5EF4-FFF2-40B4-BE49-F238E27FC236}">
              <a16:creationId xmlns:a16="http://schemas.microsoft.com/office/drawing/2014/main" id="{795367C1-32C5-482F-9A14-268C623030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8" name="Imagem 7007">
          <a:extLst>
            <a:ext uri="{FF2B5EF4-FFF2-40B4-BE49-F238E27FC236}">
              <a16:creationId xmlns:a16="http://schemas.microsoft.com/office/drawing/2014/main" id="{9AC8C25A-92B2-4527-BF98-EA13FF6B2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9" name="Imagem 7008">
          <a:extLst>
            <a:ext uri="{FF2B5EF4-FFF2-40B4-BE49-F238E27FC236}">
              <a16:creationId xmlns:a16="http://schemas.microsoft.com/office/drawing/2014/main" id="{6BFEA808-F065-4453-AA0D-CB30C6B753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0" name="Imagem 7009">
          <a:extLst>
            <a:ext uri="{FF2B5EF4-FFF2-40B4-BE49-F238E27FC236}">
              <a16:creationId xmlns:a16="http://schemas.microsoft.com/office/drawing/2014/main" id="{AD69FE94-9775-4532-83A9-0E3DFB1B7C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11" name="Imagem 7010">
          <a:extLst>
            <a:ext uri="{FF2B5EF4-FFF2-40B4-BE49-F238E27FC236}">
              <a16:creationId xmlns:a16="http://schemas.microsoft.com/office/drawing/2014/main" id="{5214A82D-2B70-45CE-86A6-B8B6795545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12" name="Imagem 7011">
          <a:extLst>
            <a:ext uri="{FF2B5EF4-FFF2-40B4-BE49-F238E27FC236}">
              <a16:creationId xmlns:a16="http://schemas.microsoft.com/office/drawing/2014/main" id="{8E922007-1F75-4E4F-BBDC-9AAE8776B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13" name="Imagem 7012">
          <a:extLst>
            <a:ext uri="{FF2B5EF4-FFF2-40B4-BE49-F238E27FC236}">
              <a16:creationId xmlns:a16="http://schemas.microsoft.com/office/drawing/2014/main" id="{051C273A-FDC9-4F95-B933-E504142E9E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14" name="Imagem 7013">
          <a:extLst>
            <a:ext uri="{FF2B5EF4-FFF2-40B4-BE49-F238E27FC236}">
              <a16:creationId xmlns:a16="http://schemas.microsoft.com/office/drawing/2014/main" id="{D917FC62-F949-4008-A927-2F96B10FD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5" name="Imagem 7014">
          <a:extLst>
            <a:ext uri="{FF2B5EF4-FFF2-40B4-BE49-F238E27FC236}">
              <a16:creationId xmlns:a16="http://schemas.microsoft.com/office/drawing/2014/main" id="{82D98DD1-C780-4404-BD22-B27643FB35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6" name="Imagem 7015">
          <a:extLst>
            <a:ext uri="{FF2B5EF4-FFF2-40B4-BE49-F238E27FC236}">
              <a16:creationId xmlns:a16="http://schemas.microsoft.com/office/drawing/2014/main" id="{F6DE8938-5A59-4B69-8C1A-4ABB7AF18F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7" name="Imagem 7016">
          <a:extLst>
            <a:ext uri="{FF2B5EF4-FFF2-40B4-BE49-F238E27FC236}">
              <a16:creationId xmlns:a16="http://schemas.microsoft.com/office/drawing/2014/main" id="{A95A3628-10F5-4CF6-8C9D-8CA85D0D2E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8" name="Imagem 7017">
          <a:extLst>
            <a:ext uri="{FF2B5EF4-FFF2-40B4-BE49-F238E27FC236}">
              <a16:creationId xmlns:a16="http://schemas.microsoft.com/office/drawing/2014/main" id="{D5362A68-B98F-4E98-A7CA-C95F8614D7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19" name="Imagem 7018">
          <a:extLst>
            <a:ext uri="{FF2B5EF4-FFF2-40B4-BE49-F238E27FC236}">
              <a16:creationId xmlns:a16="http://schemas.microsoft.com/office/drawing/2014/main" id="{2708837D-FB76-49F1-88AD-0450C7F51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0" name="Imagem 7019">
          <a:extLst>
            <a:ext uri="{FF2B5EF4-FFF2-40B4-BE49-F238E27FC236}">
              <a16:creationId xmlns:a16="http://schemas.microsoft.com/office/drawing/2014/main" id="{262C4A06-C7DA-4745-90A6-315DEAC72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1" name="Imagem 7020">
          <a:extLst>
            <a:ext uri="{FF2B5EF4-FFF2-40B4-BE49-F238E27FC236}">
              <a16:creationId xmlns:a16="http://schemas.microsoft.com/office/drawing/2014/main" id="{0355210E-5BC6-41D3-A04D-58E68FACFC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22" name="Imagem 7021">
          <a:extLst>
            <a:ext uri="{FF2B5EF4-FFF2-40B4-BE49-F238E27FC236}">
              <a16:creationId xmlns:a16="http://schemas.microsoft.com/office/drawing/2014/main" id="{CD5B2124-8C58-4019-BEDA-6CBC0CD98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3" name="Imagem 7022">
          <a:extLst>
            <a:ext uri="{FF2B5EF4-FFF2-40B4-BE49-F238E27FC236}">
              <a16:creationId xmlns:a16="http://schemas.microsoft.com/office/drawing/2014/main" id="{69477772-6D38-4041-81DC-F5AC90710A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4" name="Imagem 7023">
          <a:extLst>
            <a:ext uri="{FF2B5EF4-FFF2-40B4-BE49-F238E27FC236}">
              <a16:creationId xmlns:a16="http://schemas.microsoft.com/office/drawing/2014/main" id="{2C4A2C03-6FAB-41F3-B113-063316CCC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5" name="Imagem 7024">
          <a:extLst>
            <a:ext uri="{FF2B5EF4-FFF2-40B4-BE49-F238E27FC236}">
              <a16:creationId xmlns:a16="http://schemas.microsoft.com/office/drawing/2014/main" id="{A0D46F37-4475-4F73-8F79-69C246190E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6" name="Imagem 7025">
          <a:extLst>
            <a:ext uri="{FF2B5EF4-FFF2-40B4-BE49-F238E27FC236}">
              <a16:creationId xmlns:a16="http://schemas.microsoft.com/office/drawing/2014/main" id="{5D8BF9A4-75FD-4A30-A4EC-51983E27A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27" name="Imagem 7026">
          <a:extLst>
            <a:ext uri="{FF2B5EF4-FFF2-40B4-BE49-F238E27FC236}">
              <a16:creationId xmlns:a16="http://schemas.microsoft.com/office/drawing/2014/main" id="{BA132321-8508-49B3-A20E-0470F05C6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8" name="Imagem 7027">
          <a:extLst>
            <a:ext uri="{FF2B5EF4-FFF2-40B4-BE49-F238E27FC236}">
              <a16:creationId xmlns:a16="http://schemas.microsoft.com/office/drawing/2014/main" id="{95330EE6-57D1-484F-9685-F80F1B3646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9" name="Imagem 7028">
          <a:extLst>
            <a:ext uri="{FF2B5EF4-FFF2-40B4-BE49-F238E27FC236}">
              <a16:creationId xmlns:a16="http://schemas.microsoft.com/office/drawing/2014/main" id="{3189AE43-B36D-4B07-89D1-C31A85B75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0" name="Imagem 7029">
          <a:extLst>
            <a:ext uri="{FF2B5EF4-FFF2-40B4-BE49-F238E27FC236}">
              <a16:creationId xmlns:a16="http://schemas.microsoft.com/office/drawing/2014/main" id="{0D4D320D-8D70-49A7-9D9E-143A218381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1" name="Imagem 7030">
          <a:extLst>
            <a:ext uri="{FF2B5EF4-FFF2-40B4-BE49-F238E27FC236}">
              <a16:creationId xmlns:a16="http://schemas.microsoft.com/office/drawing/2014/main" id="{095076F1-3610-4A1B-B540-29A71CD96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2" name="Imagem 7031">
          <a:extLst>
            <a:ext uri="{FF2B5EF4-FFF2-40B4-BE49-F238E27FC236}">
              <a16:creationId xmlns:a16="http://schemas.microsoft.com/office/drawing/2014/main" id="{1CA829FD-5D8B-44F8-B20A-0E0B57ADAA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3" name="Imagem 7032">
          <a:extLst>
            <a:ext uri="{FF2B5EF4-FFF2-40B4-BE49-F238E27FC236}">
              <a16:creationId xmlns:a16="http://schemas.microsoft.com/office/drawing/2014/main" id="{02627BB8-4F94-4799-A650-28667BD6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4" name="Imagem 7033">
          <a:extLst>
            <a:ext uri="{FF2B5EF4-FFF2-40B4-BE49-F238E27FC236}">
              <a16:creationId xmlns:a16="http://schemas.microsoft.com/office/drawing/2014/main" id="{A8DEE772-8713-41B6-856C-6E6B65FD3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35" name="Imagem 7034">
          <a:extLst>
            <a:ext uri="{FF2B5EF4-FFF2-40B4-BE49-F238E27FC236}">
              <a16:creationId xmlns:a16="http://schemas.microsoft.com/office/drawing/2014/main" id="{94BB840A-1F84-4DA8-8EFF-8B20C3C6F5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36" name="Imagem 7035">
          <a:extLst>
            <a:ext uri="{FF2B5EF4-FFF2-40B4-BE49-F238E27FC236}">
              <a16:creationId xmlns:a16="http://schemas.microsoft.com/office/drawing/2014/main" id="{C7B4523C-5EE0-4991-A192-81328641A0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37" name="Imagem 7036">
          <a:extLst>
            <a:ext uri="{FF2B5EF4-FFF2-40B4-BE49-F238E27FC236}">
              <a16:creationId xmlns:a16="http://schemas.microsoft.com/office/drawing/2014/main" id="{3F864A1C-95FA-4C2F-A1FB-156EB09A8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8" name="Imagem 7037">
          <a:extLst>
            <a:ext uri="{FF2B5EF4-FFF2-40B4-BE49-F238E27FC236}">
              <a16:creationId xmlns:a16="http://schemas.microsoft.com/office/drawing/2014/main" id="{90AFF51E-55D6-4090-B26D-43CA7EF2A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9" name="Imagem 7038">
          <a:extLst>
            <a:ext uri="{FF2B5EF4-FFF2-40B4-BE49-F238E27FC236}">
              <a16:creationId xmlns:a16="http://schemas.microsoft.com/office/drawing/2014/main" id="{BE79FAB3-8EFC-4472-985A-7457823419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0" name="Imagem 7039">
          <a:extLst>
            <a:ext uri="{FF2B5EF4-FFF2-40B4-BE49-F238E27FC236}">
              <a16:creationId xmlns:a16="http://schemas.microsoft.com/office/drawing/2014/main" id="{2BE22800-FA33-4FE8-A12E-8965673AC1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1" name="Imagem 7040">
          <a:extLst>
            <a:ext uri="{FF2B5EF4-FFF2-40B4-BE49-F238E27FC236}">
              <a16:creationId xmlns:a16="http://schemas.microsoft.com/office/drawing/2014/main" id="{528F0404-F3C3-4DC8-9F23-33542F8AE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2" name="Imagem 7041">
          <a:extLst>
            <a:ext uri="{FF2B5EF4-FFF2-40B4-BE49-F238E27FC236}">
              <a16:creationId xmlns:a16="http://schemas.microsoft.com/office/drawing/2014/main" id="{833F5A72-8F08-447C-854F-9D78D76E77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43" name="Imagem 7042">
          <a:extLst>
            <a:ext uri="{FF2B5EF4-FFF2-40B4-BE49-F238E27FC236}">
              <a16:creationId xmlns:a16="http://schemas.microsoft.com/office/drawing/2014/main" id="{8D5D6C03-44B4-4FA3-A44C-7EDFD3158C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44" name="Imagem 7043">
          <a:extLst>
            <a:ext uri="{FF2B5EF4-FFF2-40B4-BE49-F238E27FC236}">
              <a16:creationId xmlns:a16="http://schemas.microsoft.com/office/drawing/2014/main" id="{6E6282BB-FB21-4D43-AFCA-58F7173C50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45" name="Imagem 7044">
          <a:extLst>
            <a:ext uri="{FF2B5EF4-FFF2-40B4-BE49-F238E27FC236}">
              <a16:creationId xmlns:a16="http://schemas.microsoft.com/office/drawing/2014/main" id="{7C9AD9A2-CE5B-4FB7-B8F7-179DD1855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46" name="Imagem 7045">
          <a:extLst>
            <a:ext uri="{FF2B5EF4-FFF2-40B4-BE49-F238E27FC236}">
              <a16:creationId xmlns:a16="http://schemas.microsoft.com/office/drawing/2014/main" id="{01414991-719F-4E34-9AA8-F304C5A5B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7" name="Imagem 7046">
          <a:extLst>
            <a:ext uri="{FF2B5EF4-FFF2-40B4-BE49-F238E27FC236}">
              <a16:creationId xmlns:a16="http://schemas.microsoft.com/office/drawing/2014/main" id="{1B855CD1-D7D4-4BB4-B623-046E333DE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8" name="Imagem 7047">
          <a:extLst>
            <a:ext uri="{FF2B5EF4-FFF2-40B4-BE49-F238E27FC236}">
              <a16:creationId xmlns:a16="http://schemas.microsoft.com/office/drawing/2014/main" id="{DA9935B9-48BF-4D39-8D3F-0CF5AC15B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9" name="Imagem 7048">
          <a:extLst>
            <a:ext uri="{FF2B5EF4-FFF2-40B4-BE49-F238E27FC236}">
              <a16:creationId xmlns:a16="http://schemas.microsoft.com/office/drawing/2014/main" id="{32C74445-7265-4068-AAEC-C9067742CB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0" name="Imagem 7049">
          <a:extLst>
            <a:ext uri="{FF2B5EF4-FFF2-40B4-BE49-F238E27FC236}">
              <a16:creationId xmlns:a16="http://schemas.microsoft.com/office/drawing/2014/main" id="{6CC0F216-59C2-4F34-85A2-92DAA8E2F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1" name="Imagem 7050">
          <a:extLst>
            <a:ext uri="{FF2B5EF4-FFF2-40B4-BE49-F238E27FC236}">
              <a16:creationId xmlns:a16="http://schemas.microsoft.com/office/drawing/2014/main" id="{A6CE0877-58B0-41B9-B065-8FDEF856B6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52" name="Imagem 7051">
          <a:extLst>
            <a:ext uri="{FF2B5EF4-FFF2-40B4-BE49-F238E27FC236}">
              <a16:creationId xmlns:a16="http://schemas.microsoft.com/office/drawing/2014/main" id="{8D443968-C960-4380-AC4D-AF5243B779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53" name="Imagem 7052">
          <a:extLst>
            <a:ext uri="{FF2B5EF4-FFF2-40B4-BE49-F238E27FC236}">
              <a16:creationId xmlns:a16="http://schemas.microsoft.com/office/drawing/2014/main" id="{D045097F-01CB-44ED-8CC7-FC4B2D529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54" name="Imagem 7053">
          <a:extLst>
            <a:ext uri="{FF2B5EF4-FFF2-40B4-BE49-F238E27FC236}">
              <a16:creationId xmlns:a16="http://schemas.microsoft.com/office/drawing/2014/main" id="{5088D982-2C0A-45B6-B1EE-787945AFE0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5" name="Imagem 7054">
          <a:extLst>
            <a:ext uri="{FF2B5EF4-FFF2-40B4-BE49-F238E27FC236}">
              <a16:creationId xmlns:a16="http://schemas.microsoft.com/office/drawing/2014/main" id="{C3428162-81B9-4902-A833-741D015BAC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6" name="Imagem 7055">
          <a:extLst>
            <a:ext uri="{FF2B5EF4-FFF2-40B4-BE49-F238E27FC236}">
              <a16:creationId xmlns:a16="http://schemas.microsoft.com/office/drawing/2014/main" id="{FDF1E28D-377C-47AD-A309-2C5D0BD13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7" name="Imagem 7056">
          <a:extLst>
            <a:ext uri="{FF2B5EF4-FFF2-40B4-BE49-F238E27FC236}">
              <a16:creationId xmlns:a16="http://schemas.microsoft.com/office/drawing/2014/main" id="{3D4CCD56-6326-41F1-9CB4-59FE80A8E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8" name="Imagem 7057">
          <a:extLst>
            <a:ext uri="{FF2B5EF4-FFF2-40B4-BE49-F238E27FC236}">
              <a16:creationId xmlns:a16="http://schemas.microsoft.com/office/drawing/2014/main" id="{96819135-D97C-4C37-A5B5-3ADD40041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9" name="Imagem 7058">
          <a:extLst>
            <a:ext uri="{FF2B5EF4-FFF2-40B4-BE49-F238E27FC236}">
              <a16:creationId xmlns:a16="http://schemas.microsoft.com/office/drawing/2014/main" id="{924A0C53-099D-4F55-85CD-3B1E36E69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0" name="Imagem 7059">
          <a:extLst>
            <a:ext uri="{FF2B5EF4-FFF2-40B4-BE49-F238E27FC236}">
              <a16:creationId xmlns:a16="http://schemas.microsoft.com/office/drawing/2014/main" id="{34F1C865-EFFB-4E68-88A2-9DDA2B19BF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1" name="Imagem 7060">
          <a:extLst>
            <a:ext uri="{FF2B5EF4-FFF2-40B4-BE49-F238E27FC236}">
              <a16:creationId xmlns:a16="http://schemas.microsoft.com/office/drawing/2014/main" id="{EF89CEBA-82A7-414F-BD3B-D268DDC16E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62" name="Imagem 7061">
          <a:extLst>
            <a:ext uri="{FF2B5EF4-FFF2-40B4-BE49-F238E27FC236}">
              <a16:creationId xmlns:a16="http://schemas.microsoft.com/office/drawing/2014/main" id="{651DBE5E-3F8A-41B1-A9E8-2A29336283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3" name="Imagem 7062">
          <a:extLst>
            <a:ext uri="{FF2B5EF4-FFF2-40B4-BE49-F238E27FC236}">
              <a16:creationId xmlns:a16="http://schemas.microsoft.com/office/drawing/2014/main" id="{75E653B9-1C0D-414D-AEC5-3F5628CC70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4" name="Imagem 7063">
          <a:extLst>
            <a:ext uri="{FF2B5EF4-FFF2-40B4-BE49-F238E27FC236}">
              <a16:creationId xmlns:a16="http://schemas.microsoft.com/office/drawing/2014/main" id="{B8A9279B-968F-4805-A62F-2139B2149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5" name="Imagem 7064">
          <a:extLst>
            <a:ext uri="{FF2B5EF4-FFF2-40B4-BE49-F238E27FC236}">
              <a16:creationId xmlns:a16="http://schemas.microsoft.com/office/drawing/2014/main" id="{3A2DEADF-479C-4D2F-8648-C9EA59D6A5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6" name="Imagem 7065">
          <a:extLst>
            <a:ext uri="{FF2B5EF4-FFF2-40B4-BE49-F238E27FC236}">
              <a16:creationId xmlns:a16="http://schemas.microsoft.com/office/drawing/2014/main" id="{2965AD47-2201-4D34-99DA-15075D00BC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67" name="Imagem 7066">
          <a:extLst>
            <a:ext uri="{FF2B5EF4-FFF2-40B4-BE49-F238E27FC236}">
              <a16:creationId xmlns:a16="http://schemas.microsoft.com/office/drawing/2014/main" id="{023C317F-14E9-4D90-A892-E78D3BBE1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8" name="Imagem 7067">
          <a:extLst>
            <a:ext uri="{FF2B5EF4-FFF2-40B4-BE49-F238E27FC236}">
              <a16:creationId xmlns:a16="http://schemas.microsoft.com/office/drawing/2014/main" id="{6D875188-B759-40F2-B449-662D01DA55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9" name="Imagem 7068">
          <a:extLst>
            <a:ext uri="{FF2B5EF4-FFF2-40B4-BE49-F238E27FC236}">
              <a16:creationId xmlns:a16="http://schemas.microsoft.com/office/drawing/2014/main" id="{ABE2D68F-543A-4551-88DA-7E1CF0C32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0" name="Imagem 7069">
          <a:extLst>
            <a:ext uri="{FF2B5EF4-FFF2-40B4-BE49-F238E27FC236}">
              <a16:creationId xmlns:a16="http://schemas.microsoft.com/office/drawing/2014/main" id="{64A54C07-6B4D-453C-B994-838F16DA21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1" name="Imagem 7070">
          <a:extLst>
            <a:ext uri="{FF2B5EF4-FFF2-40B4-BE49-F238E27FC236}">
              <a16:creationId xmlns:a16="http://schemas.microsoft.com/office/drawing/2014/main" id="{89561C17-2F5E-4F9C-BB7A-3CEAD6F73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2" name="Imagem 7071">
          <a:extLst>
            <a:ext uri="{FF2B5EF4-FFF2-40B4-BE49-F238E27FC236}">
              <a16:creationId xmlns:a16="http://schemas.microsoft.com/office/drawing/2014/main" id="{90A55666-8CFD-4626-8517-EF6071A8BD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3" name="Imagem 7072">
          <a:extLst>
            <a:ext uri="{FF2B5EF4-FFF2-40B4-BE49-F238E27FC236}">
              <a16:creationId xmlns:a16="http://schemas.microsoft.com/office/drawing/2014/main" id="{9246B62E-1EFC-45BA-A819-542B88A05A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4" name="Imagem 7073">
          <a:extLst>
            <a:ext uri="{FF2B5EF4-FFF2-40B4-BE49-F238E27FC236}">
              <a16:creationId xmlns:a16="http://schemas.microsoft.com/office/drawing/2014/main" id="{591F1613-5E80-4F38-8C2B-453D0F9BF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75" name="Imagem 7074">
          <a:extLst>
            <a:ext uri="{FF2B5EF4-FFF2-40B4-BE49-F238E27FC236}">
              <a16:creationId xmlns:a16="http://schemas.microsoft.com/office/drawing/2014/main" id="{8F97A668-49D2-44E8-BDE9-6D41EF987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76" name="Imagem 7075">
          <a:extLst>
            <a:ext uri="{FF2B5EF4-FFF2-40B4-BE49-F238E27FC236}">
              <a16:creationId xmlns:a16="http://schemas.microsoft.com/office/drawing/2014/main" id="{AF8F2EDE-B0B0-4A18-97AA-C34E095193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77" name="Imagem 7076">
          <a:extLst>
            <a:ext uri="{FF2B5EF4-FFF2-40B4-BE49-F238E27FC236}">
              <a16:creationId xmlns:a16="http://schemas.microsoft.com/office/drawing/2014/main" id="{1B9D1EE4-D17A-471D-A252-7AC221D6D9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8" name="Imagem 7077">
          <a:extLst>
            <a:ext uri="{FF2B5EF4-FFF2-40B4-BE49-F238E27FC236}">
              <a16:creationId xmlns:a16="http://schemas.microsoft.com/office/drawing/2014/main" id="{ECD9A0BC-217C-4110-857D-65BCE5DAB0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9" name="Imagem 7078">
          <a:extLst>
            <a:ext uri="{FF2B5EF4-FFF2-40B4-BE49-F238E27FC236}">
              <a16:creationId xmlns:a16="http://schemas.microsoft.com/office/drawing/2014/main" id="{1230BD2A-9CF9-47A2-B0F3-0F218352E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0" name="Imagem 7079">
          <a:extLst>
            <a:ext uri="{FF2B5EF4-FFF2-40B4-BE49-F238E27FC236}">
              <a16:creationId xmlns:a16="http://schemas.microsoft.com/office/drawing/2014/main" id="{B31C38B9-8CFE-45B6-9716-6C8EB322F2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1" name="Imagem 7080">
          <a:extLst>
            <a:ext uri="{FF2B5EF4-FFF2-40B4-BE49-F238E27FC236}">
              <a16:creationId xmlns:a16="http://schemas.microsoft.com/office/drawing/2014/main" id="{B282415B-920D-42D3-8ED3-A0CEF3716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2" name="Imagem 7081">
          <a:extLst>
            <a:ext uri="{FF2B5EF4-FFF2-40B4-BE49-F238E27FC236}">
              <a16:creationId xmlns:a16="http://schemas.microsoft.com/office/drawing/2014/main" id="{DFAEE3DD-B3E6-4E19-89F9-C54F4B4D56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83" name="Imagem 7082">
          <a:extLst>
            <a:ext uri="{FF2B5EF4-FFF2-40B4-BE49-F238E27FC236}">
              <a16:creationId xmlns:a16="http://schemas.microsoft.com/office/drawing/2014/main" id="{14A67E30-1369-4C7F-93DB-8508CBE3B7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84" name="Imagem 7083">
          <a:extLst>
            <a:ext uri="{FF2B5EF4-FFF2-40B4-BE49-F238E27FC236}">
              <a16:creationId xmlns:a16="http://schemas.microsoft.com/office/drawing/2014/main" id="{2B2A31EB-75AE-416D-A1E1-52FFA6C234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85" name="Imagem 7084">
          <a:extLst>
            <a:ext uri="{FF2B5EF4-FFF2-40B4-BE49-F238E27FC236}">
              <a16:creationId xmlns:a16="http://schemas.microsoft.com/office/drawing/2014/main" id="{113519D8-712D-406B-AE7B-FC186B357F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86" name="Imagem 7085">
          <a:extLst>
            <a:ext uri="{FF2B5EF4-FFF2-40B4-BE49-F238E27FC236}">
              <a16:creationId xmlns:a16="http://schemas.microsoft.com/office/drawing/2014/main" id="{0144937B-2897-4501-9FFD-A95B74BC5E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7" name="Imagem 7086">
          <a:extLst>
            <a:ext uri="{FF2B5EF4-FFF2-40B4-BE49-F238E27FC236}">
              <a16:creationId xmlns:a16="http://schemas.microsoft.com/office/drawing/2014/main" id="{75902598-F3F0-488D-B678-37B2E7626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8" name="Imagem 7087">
          <a:extLst>
            <a:ext uri="{FF2B5EF4-FFF2-40B4-BE49-F238E27FC236}">
              <a16:creationId xmlns:a16="http://schemas.microsoft.com/office/drawing/2014/main" id="{75595400-1672-4986-97F5-5345318655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9" name="Imagem 7088">
          <a:extLst>
            <a:ext uri="{FF2B5EF4-FFF2-40B4-BE49-F238E27FC236}">
              <a16:creationId xmlns:a16="http://schemas.microsoft.com/office/drawing/2014/main" id="{11424E47-D8D9-42A0-B1BF-3236026281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0" name="Imagem 7089">
          <a:extLst>
            <a:ext uri="{FF2B5EF4-FFF2-40B4-BE49-F238E27FC236}">
              <a16:creationId xmlns:a16="http://schemas.microsoft.com/office/drawing/2014/main" id="{91E661DB-2C27-4DE1-91CA-B5603E3A50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1" name="Imagem 7090">
          <a:extLst>
            <a:ext uri="{FF2B5EF4-FFF2-40B4-BE49-F238E27FC236}">
              <a16:creationId xmlns:a16="http://schemas.microsoft.com/office/drawing/2014/main" id="{54E5C33D-4B1C-4FAA-A21F-75C3FB07C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92" name="Imagem 7091">
          <a:extLst>
            <a:ext uri="{FF2B5EF4-FFF2-40B4-BE49-F238E27FC236}">
              <a16:creationId xmlns:a16="http://schemas.microsoft.com/office/drawing/2014/main" id="{C7615092-D229-426A-B37A-0B764BFD2D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93" name="Imagem 7092">
          <a:extLst>
            <a:ext uri="{FF2B5EF4-FFF2-40B4-BE49-F238E27FC236}">
              <a16:creationId xmlns:a16="http://schemas.microsoft.com/office/drawing/2014/main" id="{428ADF0D-2BFC-4090-AA8B-21D22E6896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94" name="Imagem 7093">
          <a:extLst>
            <a:ext uri="{FF2B5EF4-FFF2-40B4-BE49-F238E27FC236}">
              <a16:creationId xmlns:a16="http://schemas.microsoft.com/office/drawing/2014/main" id="{22D637FD-BACC-4BBE-A12A-3F978C8A6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5" name="Imagem 7094">
          <a:extLst>
            <a:ext uri="{FF2B5EF4-FFF2-40B4-BE49-F238E27FC236}">
              <a16:creationId xmlns:a16="http://schemas.microsoft.com/office/drawing/2014/main" id="{750FA0D3-4686-4C43-8C49-E624085BC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6" name="Imagem 7095">
          <a:extLst>
            <a:ext uri="{FF2B5EF4-FFF2-40B4-BE49-F238E27FC236}">
              <a16:creationId xmlns:a16="http://schemas.microsoft.com/office/drawing/2014/main" id="{3C244BE1-D071-4355-9EB2-3B60DCE067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7" name="Imagem 7096">
          <a:extLst>
            <a:ext uri="{FF2B5EF4-FFF2-40B4-BE49-F238E27FC236}">
              <a16:creationId xmlns:a16="http://schemas.microsoft.com/office/drawing/2014/main" id="{59838B41-526F-4D70-8059-186D079304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8" name="Imagem 7097">
          <a:extLst>
            <a:ext uri="{FF2B5EF4-FFF2-40B4-BE49-F238E27FC236}">
              <a16:creationId xmlns:a16="http://schemas.microsoft.com/office/drawing/2014/main" id="{6DB46D72-897C-4591-BF22-49E87A5CDE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9" name="Imagem 7098">
          <a:extLst>
            <a:ext uri="{FF2B5EF4-FFF2-40B4-BE49-F238E27FC236}">
              <a16:creationId xmlns:a16="http://schemas.microsoft.com/office/drawing/2014/main" id="{AAFAF68C-E3B1-4F24-BFFA-504A21D73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0" name="Imagem 7099">
          <a:extLst>
            <a:ext uri="{FF2B5EF4-FFF2-40B4-BE49-F238E27FC236}">
              <a16:creationId xmlns:a16="http://schemas.microsoft.com/office/drawing/2014/main" id="{3B9D8F16-48E2-4673-810D-36662FB805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1" name="Imagem 7100">
          <a:extLst>
            <a:ext uri="{FF2B5EF4-FFF2-40B4-BE49-F238E27FC236}">
              <a16:creationId xmlns:a16="http://schemas.microsoft.com/office/drawing/2014/main" id="{57BF78A5-A69F-4EDD-907C-2479BCF8C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02" name="Imagem 7101">
          <a:extLst>
            <a:ext uri="{FF2B5EF4-FFF2-40B4-BE49-F238E27FC236}">
              <a16:creationId xmlns:a16="http://schemas.microsoft.com/office/drawing/2014/main" id="{4B231429-3E69-4EF3-816E-AC284D3370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3" name="Imagem 7102">
          <a:extLst>
            <a:ext uri="{FF2B5EF4-FFF2-40B4-BE49-F238E27FC236}">
              <a16:creationId xmlns:a16="http://schemas.microsoft.com/office/drawing/2014/main" id="{7FFDB11E-A6B8-4B8A-A89E-F6BDFE7022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4" name="Imagem 7103">
          <a:extLst>
            <a:ext uri="{FF2B5EF4-FFF2-40B4-BE49-F238E27FC236}">
              <a16:creationId xmlns:a16="http://schemas.microsoft.com/office/drawing/2014/main" id="{018E1380-258C-44A9-B945-BFA3A5DBC8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5" name="Imagem 7104">
          <a:extLst>
            <a:ext uri="{FF2B5EF4-FFF2-40B4-BE49-F238E27FC236}">
              <a16:creationId xmlns:a16="http://schemas.microsoft.com/office/drawing/2014/main" id="{863DBF99-CEA0-48E4-B84A-C3757E8B07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6" name="Imagem 7105">
          <a:extLst>
            <a:ext uri="{FF2B5EF4-FFF2-40B4-BE49-F238E27FC236}">
              <a16:creationId xmlns:a16="http://schemas.microsoft.com/office/drawing/2014/main" id="{24EF95D0-56D7-4694-AFBD-C5864B774A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07" name="Imagem 7106">
          <a:extLst>
            <a:ext uri="{FF2B5EF4-FFF2-40B4-BE49-F238E27FC236}">
              <a16:creationId xmlns:a16="http://schemas.microsoft.com/office/drawing/2014/main" id="{EC9CEDC9-010E-49BA-9814-5A313629C5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8" name="Imagem 7107">
          <a:extLst>
            <a:ext uri="{FF2B5EF4-FFF2-40B4-BE49-F238E27FC236}">
              <a16:creationId xmlns:a16="http://schemas.microsoft.com/office/drawing/2014/main" id="{F39E6276-1FF5-4022-8A28-D8101618AC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9" name="Imagem 7108">
          <a:extLst>
            <a:ext uri="{FF2B5EF4-FFF2-40B4-BE49-F238E27FC236}">
              <a16:creationId xmlns:a16="http://schemas.microsoft.com/office/drawing/2014/main" id="{35BFB837-2E60-4B0C-8259-EFF12D4736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0" name="Imagem 7109">
          <a:extLst>
            <a:ext uri="{FF2B5EF4-FFF2-40B4-BE49-F238E27FC236}">
              <a16:creationId xmlns:a16="http://schemas.microsoft.com/office/drawing/2014/main" id="{9991542F-F8A6-41B6-A142-366D3A67C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1" name="Imagem 7110">
          <a:extLst>
            <a:ext uri="{FF2B5EF4-FFF2-40B4-BE49-F238E27FC236}">
              <a16:creationId xmlns:a16="http://schemas.microsoft.com/office/drawing/2014/main" id="{5C9ED729-1B19-4AFB-8197-FCA911875D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2" name="Imagem 7111">
          <a:extLst>
            <a:ext uri="{FF2B5EF4-FFF2-40B4-BE49-F238E27FC236}">
              <a16:creationId xmlns:a16="http://schemas.microsoft.com/office/drawing/2014/main" id="{97D5DCA3-DF32-4684-B285-731B159B84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3" name="Imagem 7112">
          <a:extLst>
            <a:ext uri="{FF2B5EF4-FFF2-40B4-BE49-F238E27FC236}">
              <a16:creationId xmlns:a16="http://schemas.microsoft.com/office/drawing/2014/main" id="{EBF2D5D7-2855-4501-A5A2-B87805D00E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4" name="Imagem 7113">
          <a:extLst>
            <a:ext uri="{FF2B5EF4-FFF2-40B4-BE49-F238E27FC236}">
              <a16:creationId xmlns:a16="http://schemas.microsoft.com/office/drawing/2014/main" id="{7BFB8790-FA6F-4A54-B05F-62B95101B4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15" name="Imagem 7114">
          <a:extLst>
            <a:ext uri="{FF2B5EF4-FFF2-40B4-BE49-F238E27FC236}">
              <a16:creationId xmlns:a16="http://schemas.microsoft.com/office/drawing/2014/main" id="{45FDD5A4-E9A5-4512-BC18-0576D747A7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16" name="Imagem 7115">
          <a:extLst>
            <a:ext uri="{FF2B5EF4-FFF2-40B4-BE49-F238E27FC236}">
              <a16:creationId xmlns:a16="http://schemas.microsoft.com/office/drawing/2014/main" id="{246C482D-54F0-4210-94A4-4E22CE2C56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17" name="Imagem 7116">
          <a:extLst>
            <a:ext uri="{FF2B5EF4-FFF2-40B4-BE49-F238E27FC236}">
              <a16:creationId xmlns:a16="http://schemas.microsoft.com/office/drawing/2014/main" id="{DB15DEB4-9CDF-4BED-9272-BECE0221B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8" name="Imagem 7117">
          <a:extLst>
            <a:ext uri="{FF2B5EF4-FFF2-40B4-BE49-F238E27FC236}">
              <a16:creationId xmlns:a16="http://schemas.microsoft.com/office/drawing/2014/main" id="{5A51F95A-FF1D-4D39-B6EF-BEDD8D64A0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9" name="Imagem 7118">
          <a:extLst>
            <a:ext uri="{FF2B5EF4-FFF2-40B4-BE49-F238E27FC236}">
              <a16:creationId xmlns:a16="http://schemas.microsoft.com/office/drawing/2014/main" id="{6F2BF277-C06B-4B2D-818F-56FE4DF88D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0" name="Imagem 7119">
          <a:extLst>
            <a:ext uri="{FF2B5EF4-FFF2-40B4-BE49-F238E27FC236}">
              <a16:creationId xmlns:a16="http://schemas.microsoft.com/office/drawing/2014/main" id="{68764D6D-4BA5-488A-AA65-8549026423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1" name="Imagem 7120">
          <a:extLst>
            <a:ext uri="{FF2B5EF4-FFF2-40B4-BE49-F238E27FC236}">
              <a16:creationId xmlns:a16="http://schemas.microsoft.com/office/drawing/2014/main" id="{BCFE1883-5542-442D-B1CA-6DC8794C13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2" name="Imagem 7121">
          <a:extLst>
            <a:ext uri="{FF2B5EF4-FFF2-40B4-BE49-F238E27FC236}">
              <a16:creationId xmlns:a16="http://schemas.microsoft.com/office/drawing/2014/main" id="{ADF34D6F-62B2-4123-8C48-B23FB761E2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23" name="Imagem 7122">
          <a:extLst>
            <a:ext uri="{FF2B5EF4-FFF2-40B4-BE49-F238E27FC236}">
              <a16:creationId xmlns:a16="http://schemas.microsoft.com/office/drawing/2014/main" id="{88C298D0-BD4B-4006-996E-DBC8F733D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24" name="Imagem 7123">
          <a:extLst>
            <a:ext uri="{FF2B5EF4-FFF2-40B4-BE49-F238E27FC236}">
              <a16:creationId xmlns:a16="http://schemas.microsoft.com/office/drawing/2014/main" id="{F6821849-054E-4DA1-BF54-923888F9F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25" name="Imagem 7124">
          <a:extLst>
            <a:ext uri="{FF2B5EF4-FFF2-40B4-BE49-F238E27FC236}">
              <a16:creationId xmlns:a16="http://schemas.microsoft.com/office/drawing/2014/main" id="{DDEF136D-9C0E-446C-9990-BFF05B4A93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26" name="Imagem 7125">
          <a:extLst>
            <a:ext uri="{FF2B5EF4-FFF2-40B4-BE49-F238E27FC236}">
              <a16:creationId xmlns:a16="http://schemas.microsoft.com/office/drawing/2014/main" id="{544F550A-CB88-4D18-8853-B3DC99169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7" name="Imagem 7126">
          <a:extLst>
            <a:ext uri="{FF2B5EF4-FFF2-40B4-BE49-F238E27FC236}">
              <a16:creationId xmlns:a16="http://schemas.microsoft.com/office/drawing/2014/main" id="{BB2A2DF9-2A61-431C-AF21-A4A3D219E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8" name="Imagem 7127">
          <a:extLst>
            <a:ext uri="{FF2B5EF4-FFF2-40B4-BE49-F238E27FC236}">
              <a16:creationId xmlns:a16="http://schemas.microsoft.com/office/drawing/2014/main" id="{505D60A6-08CF-4927-BDD3-0FF691A7DF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9" name="Imagem 7128">
          <a:extLst>
            <a:ext uri="{FF2B5EF4-FFF2-40B4-BE49-F238E27FC236}">
              <a16:creationId xmlns:a16="http://schemas.microsoft.com/office/drawing/2014/main" id="{F03F5ADF-17D0-4E6D-B9C4-E41D28D41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0" name="Imagem 7129">
          <a:extLst>
            <a:ext uri="{FF2B5EF4-FFF2-40B4-BE49-F238E27FC236}">
              <a16:creationId xmlns:a16="http://schemas.microsoft.com/office/drawing/2014/main" id="{F7BB6CE4-5C7B-4F22-AEF2-C971CFA6F5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1" name="Imagem 7130">
          <a:extLst>
            <a:ext uri="{FF2B5EF4-FFF2-40B4-BE49-F238E27FC236}">
              <a16:creationId xmlns:a16="http://schemas.microsoft.com/office/drawing/2014/main" id="{9D3A1302-697F-4F7A-9C97-D05DEE07B6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32" name="Imagem 7131">
          <a:extLst>
            <a:ext uri="{FF2B5EF4-FFF2-40B4-BE49-F238E27FC236}">
              <a16:creationId xmlns:a16="http://schemas.microsoft.com/office/drawing/2014/main" id="{947F78AD-57FE-4102-A0C9-9ED23258DA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33" name="Imagem 7132">
          <a:extLst>
            <a:ext uri="{FF2B5EF4-FFF2-40B4-BE49-F238E27FC236}">
              <a16:creationId xmlns:a16="http://schemas.microsoft.com/office/drawing/2014/main" id="{0624B32A-F600-4145-A310-B93C5F3BAD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34" name="Imagem 7133">
          <a:extLst>
            <a:ext uri="{FF2B5EF4-FFF2-40B4-BE49-F238E27FC236}">
              <a16:creationId xmlns:a16="http://schemas.microsoft.com/office/drawing/2014/main" id="{3646F7AE-AB04-42B7-82BF-C45D2A4AA3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5" name="Imagem 7134">
          <a:extLst>
            <a:ext uri="{FF2B5EF4-FFF2-40B4-BE49-F238E27FC236}">
              <a16:creationId xmlns:a16="http://schemas.microsoft.com/office/drawing/2014/main" id="{75FE5E92-31ED-4FFD-B148-AEBA5B5008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6" name="Imagem 7135">
          <a:extLst>
            <a:ext uri="{FF2B5EF4-FFF2-40B4-BE49-F238E27FC236}">
              <a16:creationId xmlns:a16="http://schemas.microsoft.com/office/drawing/2014/main" id="{44C6E6F1-351F-4B7B-8841-7C046B069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7" name="Imagem 7136">
          <a:extLst>
            <a:ext uri="{FF2B5EF4-FFF2-40B4-BE49-F238E27FC236}">
              <a16:creationId xmlns:a16="http://schemas.microsoft.com/office/drawing/2014/main" id="{B9CD847F-0DEC-49E7-9F9B-77D308AF15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8" name="Imagem 7137">
          <a:extLst>
            <a:ext uri="{FF2B5EF4-FFF2-40B4-BE49-F238E27FC236}">
              <a16:creationId xmlns:a16="http://schemas.microsoft.com/office/drawing/2014/main" id="{F4FCFAD4-BDB2-4014-BD98-63AE1A799C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9" name="Imagem 7138">
          <a:extLst>
            <a:ext uri="{FF2B5EF4-FFF2-40B4-BE49-F238E27FC236}">
              <a16:creationId xmlns:a16="http://schemas.microsoft.com/office/drawing/2014/main" id="{275D2320-DA05-4D4D-B17D-81A1F69490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40" name="Imagem 7139">
          <a:extLst>
            <a:ext uri="{FF2B5EF4-FFF2-40B4-BE49-F238E27FC236}">
              <a16:creationId xmlns:a16="http://schemas.microsoft.com/office/drawing/2014/main" id="{2B4C0865-DAE1-4907-8960-022FBBAEBD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41" name="Imagem 7140">
          <a:extLst>
            <a:ext uri="{FF2B5EF4-FFF2-40B4-BE49-F238E27FC236}">
              <a16:creationId xmlns:a16="http://schemas.microsoft.com/office/drawing/2014/main" id="{F0EE47C5-79DB-449D-96C0-CAA651735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42" name="Imagem 7141">
          <a:extLst>
            <a:ext uri="{FF2B5EF4-FFF2-40B4-BE49-F238E27FC236}">
              <a16:creationId xmlns:a16="http://schemas.microsoft.com/office/drawing/2014/main" id="{FDF4540F-6439-4E90-A225-B299F96298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3" name="Imagem 7142">
          <a:extLst>
            <a:ext uri="{FF2B5EF4-FFF2-40B4-BE49-F238E27FC236}">
              <a16:creationId xmlns:a16="http://schemas.microsoft.com/office/drawing/2014/main" id="{551897A1-7E0B-46AB-BD09-2F2A9CA67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4" name="Imagem 7143">
          <a:extLst>
            <a:ext uri="{FF2B5EF4-FFF2-40B4-BE49-F238E27FC236}">
              <a16:creationId xmlns:a16="http://schemas.microsoft.com/office/drawing/2014/main" id="{367F4F56-A6E8-4BEA-A6D6-52B540D8DB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5" name="Imagem 7144">
          <a:extLst>
            <a:ext uri="{FF2B5EF4-FFF2-40B4-BE49-F238E27FC236}">
              <a16:creationId xmlns:a16="http://schemas.microsoft.com/office/drawing/2014/main" id="{38C057D1-10EE-45AF-BE91-24881A5D3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6" name="Imagem 7145">
          <a:extLst>
            <a:ext uri="{FF2B5EF4-FFF2-40B4-BE49-F238E27FC236}">
              <a16:creationId xmlns:a16="http://schemas.microsoft.com/office/drawing/2014/main" id="{9E3ABC76-DC31-4949-A938-C4B5FAA17C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067CED1B-B88E-4719-8FD9-ABBBBDB9A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E127A114-12F7-49EA-ADAF-221AF7F761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E6343946-DB21-4E91-8D85-12FC8169E3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6F896C76-140D-4756-A1D3-149FF8C265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8AC02E04-AFB9-40B7-A957-910FE44245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A9E77709-657F-4C76-BF72-B58A179B6C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00A6CA63-C949-479D-8AB9-2E3FA5C58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DC6B85F7-782E-4BA2-9151-93677649F7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E7405960-C20E-4126-AF41-436CF286C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A969C061-F668-46E3-BFE5-3CD57319C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82EBA25A-72DD-46BD-B10F-FE9DCE8D2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85CCF67E-480A-49A6-A442-35AA37912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70E3247A-C26A-488B-953C-31FC75EBB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F6B1BD37-2378-4139-98E1-0352B67B1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CEF1C95D-1D06-4C36-88CA-746F4C58DD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CD976C0E-9900-408D-BC52-476AD10EF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29770B65-6B57-4C52-B291-F75727B3AC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CE6A7EF8-E43D-4047-BE98-BF2E5FFCB4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F1960445-5221-46E1-9907-D2AB15E836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E8440B01-3618-4D1E-9E22-D619223F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C78265A3-C774-4248-BF47-10C82B1D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84E03981-0569-43D8-9F0D-21C8032E9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7DF90DD6-2652-48FC-82FE-F577A06C13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1C844AE-6E0E-4F63-B874-3FEBA8350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1802ED6E-D2A0-43B2-A429-C10933A82F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8326DD00-F361-4A93-94A8-8C072D4B6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5D04C8D9-8A60-4D95-8293-23B26710B4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5A4BBFC0-0D3F-470F-8EE6-6AC4573B61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C574CD32-5178-453F-93EB-CAE06346D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7E047A81-0000-4A2D-B896-2B5005929D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59F9718C-3623-46E7-AD66-BA75947A1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F6EFC402-1B92-4CD9-BB08-C39AA28853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9F75A61-0D73-4A17-926C-73C967541F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C60538B0-956D-4F0E-83DD-370B60F159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6236A41F-7955-44D3-9B00-4DD017017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BAB555F0-F33F-47A1-835C-96B9E94949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782E8016-BF17-4A87-A99A-4B1969C5C4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9365FC64-7D1E-4AB9-B283-2C67B9349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FBFD658A-24ED-43A3-9634-AEBD805D52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DE58EE0B-3673-46BA-AF3F-FF9DBCFC0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C7AE40C2-029B-4EB6-AF36-B1E587234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6A059133-2B2E-4700-AF70-AAC74246C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FF4826D0-E8AB-40F6-AE5B-30D2A35E8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4B2AE720-29BF-4104-A79E-FBC209F2DA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8BFBD1A4-0784-4894-BE9E-CC73DDE9D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41150DA6-66FC-4987-88B6-63680AA6F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388D53B7-20D7-4D30-A05D-40A726FA27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8383D650-D9FF-42DE-8738-7071132F9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FAF19893-FB95-47B5-BF4E-3E2316FA4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B1C7002-AAAE-4004-B10D-52F226A6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3E5F860D-5019-4DF4-A056-0620637406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258ADE81-22CD-438D-867D-379B32051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4709DAA9-9C03-42EC-A592-3DD26339C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2E9C4328-816F-4B61-840E-E575AC137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3E5D4695-D1E4-4C30-930C-F132040310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B10B8B37-00A8-4FC9-93C4-30D8F3DFF9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7C12B73B-A4A7-499C-8055-B357EE3AF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2FEFD01B-5384-4BA7-B0CF-FF7BA8E530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7E999B8F-0077-4C55-A104-1614937C9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84CD6641-E4C9-413E-B16E-91400EB2F5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35144124-DE70-40D6-B26F-B16FFC3AF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87197FE0-454B-432C-BB0C-84203656A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CA08BCD6-95CC-4DC1-8B42-EDB84C0CFD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9FFC7F5B-7D59-4B8E-9410-70E92CB103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F1A43A4C-7EAA-4564-B71A-C86DEE9E3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CB064F65-9922-400B-9FD1-67195BAE4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869065EE-D4D9-43B1-B067-7795F8050A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EFEA534F-F89C-4FBB-834B-DB55C59120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5B8A1A76-DFF5-49EA-8D82-C0E12133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AA36D660-6FBF-430E-894D-19A2D3268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715B175C-0722-46A6-8666-85DEAFDF1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CF8B9F28-A7E3-491E-BC4E-32D23845AE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6B6E686C-E08B-423D-8238-22BBF0019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60A4E692-4A4C-44E9-B2BC-DA13C42C79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8304E5A3-9FF9-42E0-BCB1-1D9876E8AE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F6B07D8-252D-4489-8968-86EE581575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340A1A4C-B735-4D2B-ABE6-65D973AAC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70876ACD-7B30-40DD-92E4-8C4CC5BE28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A3D4101E-5E56-4DD5-B147-0AE1F279CA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38696B16-3E63-43DB-B5ED-CDCBEAD9F6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5C754D9C-8AA8-46E6-9936-D4DDF46599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DF40E2AA-9286-42D1-A139-C87DC4968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60CC2C33-4E3E-40D2-80FD-020E792139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0CDF5321-3E13-435C-803F-EA902F1394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8669CEBC-3910-46C1-A0D7-DE8719B190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7CB8525B-C193-408A-AB7A-D62B4AD63A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AF28C568-D47C-4D0E-BCE6-D6A70EFDAD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F4A90CF3-AD5A-4683-A931-DB258D2DA6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2B13503C-0261-4C6D-89BC-63D33B41B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2A38C375-78C1-42D1-A54F-379F16031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155DBA95-2496-48CE-ADA0-90B296D367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857C04FE-A8D5-40A7-B068-7521AAF9BB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CF96BB79-97CB-4521-97D0-6C639F2E9A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6A29B192-BDA7-4F9E-B409-6C7E8AB08B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DED8CB8D-C112-4A0E-BD8B-47DCAFB6B5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64D7D27B-E23E-4044-8462-12B6D3D93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EF15DBA4-A2E6-4CB0-86C8-0F59937F26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DB1AD7E9-839C-4DA3-8299-EC8D599BA3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846F1EE8-55D2-4F24-A988-4D0554DC81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AEFFADDB-C084-40AE-8313-4F2E30DC90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12EFFD73-7AE3-49BD-AC0B-065FD87DA2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121B7EA6-BD1F-49D8-A861-8F1DFF4BF2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332E321B-6087-414F-B698-A0CD234D2D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F4A218F7-50DC-4187-834F-116735D695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5C5894A8-2778-406D-8B00-2A5264C529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3126BF91-6552-40FD-84B5-CF98E9F301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D56515DF-ABB2-458B-AC6D-223CBAE49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F2A86381-A74A-4274-B16C-7EF80182F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59583FCD-EE44-4A63-A643-4F0DD4B18F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76147E79-0DC2-4136-83DF-F0514042D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4A32C717-2342-4A66-A76A-B7BF9DE2EE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742FE43A-3BC7-49BB-B5F2-950230FBF4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B97BAB20-F226-4D60-8F7A-C89FBD9949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9EBAF52F-5905-4C2B-BC7E-9A6E751572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B8A6A5F1-9A46-4893-9CBD-7E68E7739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B09F193F-12C1-4CBB-BD72-248B4C64F5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3FD2EBF8-BA55-41F0-B4C6-3A49CEC80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F61F1668-E1D4-437C-803E-D1EFF0A990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EE3C784F-84F1-4017-8EB4-72304D5EC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BCCF7535-BB11-45BA-A042-4674F6DBE9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94A5BC3-BAA8-45A9-833B-DE8BA71116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7899B61D-DC77-4CA7-83F8-3A6353D955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E36600E3-E006-4247-A568-5AB2490A6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35FF79B6-A0DB-4053-90B6-735E2E7797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43CE93D7-BD7F-413E-9294-73820C47B1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04DC7B9F-B365-4E0B-A832-F9F4A6A3A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3EA7E97B-86F4-468C-A758-3C3236709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EA14421A-245C-4B88-97AA-6045AA535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3BA5FA34-ED57-4586-83A9-59830F7C46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DFA2FD05-75E9-42DD-B006-5F37BC84BF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A5D07982-28E5-4F27-A283-72FD89EE8B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0B5C018A-60B5-4221-9141-CAD321F38A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CF60ACEE-AB4D-4A9D-8DB4-D2FC393434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06154707-91F3-42F2-95ED-5DE016E223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F9BED729-EFA5-4D33-82AE-FDE8E7498C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43449AD3-5321-4A30-9465-003AD42EAA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459A81DE-1EB4-498A-984A-CF4B7472F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456FC47-E2D1-4F48-89BB-73869519FD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001DA4A7-2E4A-4E51-91B8-BB2A656D99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BD73F7A1-895B-4F87-B5AE-118BD13B7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3BC99539-0009-40A6-9C4F-9329F4F25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B93B1C66-93A5-45FF-8B00-71240387C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0A978E16-A5C7-4771-BF19-AE3CA8A59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2E78C03D-9777-42C9-8C95-2DD667D34B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5AE47B1D-2D47-4FD8-A0E1-7E1BA2D4A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A0573400-652D-4EB7-837B-4D38034BBD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44E13B07-CD76-48F4-AFF6-D9412A69B9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048FA7D9-0C0C-40C7-ADD2-DE6D2A8CEA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885F310-A174-43C2-A8BC-BC71E20302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F0192B8A-AD52-428F-A8D4-2B29518348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7A3DE422-F7C7-4EF1-B49D-1C05CD663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D365E8A8-19A0-4DA1-AB40-9415A59B97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69AC45F8-1418-4B36-B701-B72D32BA53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74599E16-FDD2-480D-8457-3F25355B5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290ED838-D7EF-4E7B-BA22-7CD616BA1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E1938408-CD31-447E-BDD9-CB5F940866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358D0138-E642-42AF-960B-631CACEFD6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0E49D8EE-2C83-41F6-81F0-74F9C1731F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6EC20A1E-BD3D-4998-8F5A-5BB1D4CAD6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5BC125E7-3912-422A-A060-4A0B8D7B64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FCAC38C5-BF3E-4916-A84A-B15714C823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C338BC50-CDFB-4BFC-82E4-FFF33DCA7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7968111-8F70-42E1-9990-32C0EC1989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4C95D34B-66CE-4E2F-93BF-74D994BB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AA1693E5-EA27-47DB-95D8-DA63C0A7FA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DE7A5FB1-14C4-4538-852B-C903D2D92C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4DBA5A9A-ACE0-46E8-A821-4B72E5BA90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4456C50F-A068-4610-B058-5389DC54E0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173CE679-5FBB-4614-94AB-65940D7D21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03E3C64B-B72A-485D-AB98-8C468F714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C542CCF6-266F-4D93-B482-8E0770B9CD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BC74FBCA-7597-4A48-AF96-960A1E41A4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3F284240-9759-4AB1-996D-8D4EE32BA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C552262D-4730-436A-82D2-4764030E5E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82C9A116-844E-4494-81DE-C891983294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548B8F44-AD80-4751-A56D-F4B084B510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7A7A8827-6FEE-4C00-B732-E150CD6FC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6E7A7F2D-EE1E-4890-B285-4923F044B5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C641D221-A0C9-407B-A7EE-5B1AF1DC92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A6332878-710F-47DD-88F7-54E0F9692A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F0D5A9D7-E112-4548-865F-522F38F5F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22596730-DA17-4608-A19A-E2C8A7A39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63E49BBB-00A8-4702-A0F6-D206486D1C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54A773CC-0C32-45E4-849F-224119725A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AEDBC5EF-D8E8-4447-9898-25B5622EE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19AF571F-7E66-4B87-8640-DFDDD9A608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3074315F-42B2-4F94-8CD4-EAF4628205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874B408-8272-4F77-8535-B6B562F77E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AC028A41-2581-4B64-B02A-85F7E3DA6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2C586E3D-DC0C-405C-A579-13C2A926F7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F02B880A-EC95-4572-ABB1-D49D2B4E35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49DEBC2-B4A3-495E-9959-25FA1562B8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1069BB78-3A41-41A1-A8BA-932CFAE62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4D1C4CAD-BA76-47D0-86B4-52D1FE15EF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FB15BB60-21E3-4BC3-9372-D4BDF1E34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D5547CA5-49C7-4797-A95F-B96B2493E1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8435D62C-3E2A-4063-92B0-69CDA7A510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A7651358-4348-41A6-93AC-76D3BB3A22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41A33B2A-F204-45BC-8501-3ABF5D6F1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425FE7BE-BE6A-4797-A6BA-2623FD59F0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E27C0F99-94F5-4F5A-B19D-E6AD4D7758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9693995-D19D-48C7-AD9A-00BB1B1F1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C6C5F9F-D0B3-4BDA-AD25-59FFDC83E2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0952D8A0-2AC0-470E-93E8-E70759BB87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1A2F4876-F95B-46CB-B214-EBE211A1C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0DB9D15C-0784-4F6A-BD9D-122B1BE72A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EB077694-8330-4361-820A-3C4D3584EB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B4FCE302-FA6A-434B-BCD2-C1C1AD9977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190009EE-4958-453C-A148-7919FC230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67636E42-DEC9-4616-A9BA-A3ED143F09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7AC8D4AA-E78B-4DD4-83F1-65512E619A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2F1E2F77-8399-486A-89B2-4D76B4DE4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400FCF66-24B6-48D7-85C0-1D09491089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E60AD60F-B697-4E22-80A6-B50D0E36E7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6BD8F82B-5C9E-4EBA-848C-9C3D77945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E405099-962D-470E-9D76-582D7C8BEC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072FFA4A-E71E-4785-9E67-2C0C2CCE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1C051469-49F1-4E73-AAB5-2867EF1A0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5C5E684B-C85B-4CB1-B86A-00EB7EE7B4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BEBF1DC1-B787-4E61-9E30-60917EBAC0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F3546460-E5B9-4FEF-9FB4-69D6746F0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EB7A7C6A-C2FD-4CC2-96F6-466258333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EDDD0E9-45BF-4E8C-A084-65716C1976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190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740CF3-3EAD-4B42-85EB-42EF5759B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371475"/>
          <a:ext cx="1316377" cy="614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D052A46-38C9-42BA-92F5-BB57FCE04F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4" y="3619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BAD3748-C37C-4822-9627-2C291E9EDC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867" y="243417"/>
          <a:ext cx="898525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106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49700" y="3810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2.png">
          <a:extLst>
            <a:ext uri="{FF2B5EF4-FFF2-40B4-BE49-F238E27FC236}">
              <a16:creationId xmlns:a16="http://schemas.microsoft.com/office/drawing/2014/main" id="{64A2CFA1-5E13-4917-94D0-452625DE96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333375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2.png">
          <a:extLst>
            <a:ext uri="{FF2B5EF4-FFF2-40B4-BE49-F238E27FC236}">
              <a16:creationId xmlns:a16="http://schemas.microsoft.com/office/drawing/2014/main" id="{AFC4F7F8-746E-4B38-94D1-B410E51DBE4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2.png">
          <a:extLst>
            <a:ext uri="{FF2B5EF4-FFF2-40B4-BE49-F238E27FC236}">
              <a16:creationId xmlns:a16="http://schemas.microsoft.com/office/drawing/2014/main" id="{7383B91A-0133-4713-9A3E-886627A0F5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2.png">
          <a:extLst>
            <a:ext uri="{FF2B5EF4-FFF2-40B4-BE49-F238E27FC236}">
              <a16:creationId xmlns:a16="http://schemas.microsoft.com/office/drawing/2014/main" id="{16C55BDA-9780-4A4C-914F-CCAB87C1D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2.png">
          <a:extLst>
            <a:ext uri="{FF2B5EF4-FFF2-40B4-BE49-F238E27FC236}">
              <a16:creationId xmlns:a16="http://schemas.microsoft.com/office/drawing/2014/main" id="{193E6913-2A5D-4975-A67C-7E5487F64A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2.png">
          <a:extLst>
            <a:ext uri="{FF2B5EF4-FFF2-40B4-BE49-F238E27FC236}">
              <a16:creationId xmlns:a16="http://schemas.microsoft.com/office/drawing/2014/main" id="{8EE643EA-7A5B-44AB-9FA3-BD0336C468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2.png">
          <a:extLst>
            <a:ext uri="{FF2B5EF4-FFF2-40B4-BE49-F238E27FC236}">
              <a16:creationId xmlns:a16="http://schemas.microsoft.com/office/drawing/2014/main" id="{E6E8514D-233E-4268-84D5-CD97B39FF8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2.png">
          <a:extLst>
            <a:ext uri="{FF2B5EF4-FFF2-40B4-BE49-F238E27FC236}">
              <a16:creationId xmlns:a16="http://schemas.microsoft.com/office/drawing/2014/main" id="{4F5E0758-9478-4799-91A2-679DAA390D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2.png">
          <a:extLst>
            <a:ext uri="{FF2B5EF4-FFF2-40B4-BE49-F238E27FC236}">
              <a16:creationId xmlns:a16="http://schemas.microsoft.com/office/drawing/2014/main" id="{279FA5CC-94F0-4F4D-9A58-9FDF274CF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2.png">
          <a:extLst>
            <a:ext uri="{FF2B5EF4-FFF2-40B4-BE49-F238E27FC236}">
              <a16:creationId xmlns:a16="http://schemas.microsoft.com/office/drawing/2014/main" id="{BD769AE1-16D9-4E03-8A4E-F80E1ACE04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2.png">
          <a:extLst>
            <a:ext uri="{FF2B5EF4-FFF2-40B4-BE49-F238E27FC236}">
              <a16:creationId xmlns:a16="http://schemas.microsoft.com/office/drawing/2014/main" id="{48992378-202D-4CC9-8CBC-2B46D5AC5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2.png">
          <a:extLst>
            <a:ext uri="{FF2B5EF4-FFF2-40B4-BE49-F238E27FC236}">
              <a16:creationId xmlns:a16="http://schemas.microsoft.com/office/drawing/2014/main" id="{40CB3327-4D7D-4511-85F3-66D6E3DD45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2.png">
          <a:extLst>
            <a:ext uri="{FF2B5EF4-FFF2-40B4-BE49-F238E27FC236}">
              <a16:creationId xmlns:a16="http://schemas.microsoft.com/office/drawing/2014/main" id="{ADC879F7-E4D1-4F62-B78F-C7980FACE1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2.png">
          <a:extLst>
            <a:ext uri="{FF2B5EF4-FFF2-40B4-BE49-F238E27FC236}">
              <a16:creationId xmlns:a16="http://schemas.microsoft.com/office/drawing/2014/main" id="{CE8767B3-6E7D-4573-892A-0166BC1D94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2.png">
          <a:extLst>
            <a:ext uri="{FF2B5EF4-FFF2-40B4-BE49-F238E27FC236}">
              <a16:creationId xmlns:a16="http://schemas.microsoft.com/office/drawing/2014/main" id="{81A15FE7-27D4-47F0-BE9F-FCB5C38CA8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5RR0y7evN8alwooxciy_6cbx4Yk26fTw/view?usp=sharing" TargetMode="External"/><Relationship Id="rId13" Type="http://schemas.openxmlformats.org/officeDocument/2006/relationships/hyperlink" Target="https://drive.google.com/file/d/1gdgKED6LIY3eGJ4F5DxUSe6jbFuWWmJC/view?usp=sharing" TargetMode="External"/><Relationship Id="rId18" Type="http://schemas.openxmlformats.org/officeDocument/2006/relationships/hyperlink" Target="https://drive.google.com/file/d/1zVkbI132rTelVbBKEsJQybhqu7lVb_4o/view?usp=sharing" TargetMode="External"/><Relationship Id="rId3" Type="http://schemas.openxmlformats.org/officeDocument/2006/relationships/hyperlink" Target="https://drive.google.com/file/d/1hqbu8gphez9UIVjq4uRd-LACzY_MTxcd/view?usp=sharing" TargetMode="External"/><Relationship Id="rId21" Type="http://schemas.openxmlformats.org/officeDocument/2006/relationships/hyperlink" Target="https://drive.google.com/file/d/1wfgxhx4TV8X-Gz9vM7Ipa5t6gqfCg-TZ/view?usp=drive_link" TargetMode="External"/><Relationship Id="rId7" Type="http://schemas.openxmlformats.org/officeDocument/2006/relationships/hyperlink" Target="https://drive.google.com/file/d/1iL6UZcbbGOlILIoJmXstoIJtpBB4KRnU/view?usp=sharing" TargetMode="External"/><Relationship Id="rId12" Type="http://schemas.openxmlformats.org/officeDocument/2006/relationships/hyperlink" Target="https://drive.google.com/drive/folders/1gSG6f52F4wBjqfGU0mbsZZCU2bUNA1EW" TargetMode="External"/><Relationship Id="rId17" Type="http://schemas.openxmlformats.org/officeDocument/2006/relationships/hyperlink" Target="https://drive.google.com/file/d/1PaI4Zb-_B8dODQRWmuujLwMGKvbC5Hf_/view?usp=sharing" TargetMode="External"/><Relationship Id="rId2" Type="http://schemas.openxmlformats.org/officeDocument/2006/relationships/hyperlink" Target="https://drive.google.com/file/d/1w0B_yWGpR1p4wt5pkqGiqdP7Mfrh_yIn/view?usp=sharing" TargetMode="External"/><Relationship Id="rId16" Type="http://schemas.openxmlformats.org/officeDocument/2006/relationships/hyperlink" Target="https://drive.google.com/file/d/18M2fMXwgkeGzTYDMdSxBnswEVrE3U2Ya/view?usp=sharing" TargetMode="External"/><Relationship Id="rId20" Type="http://schemas.openxmlformats.org/officeDocument/2006/relationships/hyperlink" Target="https://drive.google.com/file/d/12pRshpM8ijBJDvsypQXS-ts0PtjtQeHn/view?usp=drive_link" TargetMode="External"/><Relationship Id="rId1" Type="http://schemas.openxmlformats.org/officeDocument/2006/relationships/hyperlink" Target="https://drive.google.com/file/d/1ekfL-5ERUztu3Xvc9JvQUgaCV9XD1MDl/view?usp=sharing" TargetMode="External"/><Relationship Id="rId6" Type="http://schemas.openxmlformats.org/officeDocument/2006/relationships/hyperlink" Target="https://drive.google.com/file/d/1l56lZCBbkDT8cFHBFmPY_YCRdVQTCo3u/view?usp=sharing" TargetMode="External"/><Relationship Id="rId11" Type="http://schemas.openxmlformats.org/officeDocument/2006/relationships/hyperlink" Target="https://drive.google.com/file/d/17Fq8-rjNgMQSkqrbAxB96QqnATiOVtro/view?usp=sharing" TargetMode="External"/><Relationship Id="rId5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drive/folders/1ZKuA-8YecU11qCqOErbNOQrIzR00fIov" TargetMode="External"/><Relationship Id="rId23" Type="http://schemas.openxmlformats.org/officeDocument/2006/relationships/drawing" Target="../drawings/drawing11.xm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snbBsQ_S3eQ1Oh4U4WZ2i5Nx7l3ZSbV/view?usp=sharing" TargetMode="External"/><Relationship Id="rId4" Type="http://schemas.openxmlformats.org/officeDocument/2006/relationships/hyperlink" Target="https://drive.google.com/file/d/108S2l7nZDUwryhUZi_1glNxgP94ocw3p/view?usp=sharing" TargetMode="External"/><Relationship Id="rId9" Type="http://schemas.openxmlformats.org/officeDocument/2006/relationships/hyperlink" Target="https://drive.google.com/file/d/14NhHcyEsrLsM2tFiTofIwAUdKWtAHWZj/view?usp=share_link" TargetMode="External"/><Relationship Id="rId14" Type="http://schemas.openxmlformats.org/officeDocument/2006/relationships/hyperlink" Target="https://drive.google.com/drive/folders/1ztLDMNXveCfhVFcHlrH30m_Y5gnOyZQa" TargetMode="External"/><Relationship Id="rId22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printerSettings" Target="../printerSettings/printerSettings15.bin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hyperlink" Target="https://drive.google.com/file/d/1TldeuWgZrzOlNRsposINODm_BAXSCIod/view?usp=drive_link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ooYzcw6zQa1v2kBk56wgJun50fZkbq9e/view?usp=drive_link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0IJ9tUmt-_s3HOhezWKIuDoiAwv7GiE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8WLHxIbPhxJfCA4SrExPW46PNyUD7x9G/view?usp=drive_link" TargetMode="External"/><Relationship Id="rId35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0"/>
    <pageSetUpPr fitToPage="1"/>
  </sheetPr>
  <dimension ref="A1:Z1000"/>
  <sheetViews>
    <sheetView zoomScale="90" zoomScaleNormal="90" workbookViewId="0">
      <selection activeCell="B37" sqref="B37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customWidth="1"/>
    <col min="6" max="6" width="32.85546875" bestFit="1" customWidth="1"/>
    <col min="7" max="7" width="13.28515625" bestFit="1" customWidth="1"/>
    <col min="8" max="8" width="10.42578125" bestFit="1" customWidth="1"/>
    <col min="9" max="26" width="9.140625" customWidth="1"/>
  </cols>
  <sheetData>
    <row r="1" spans="1:26" ht="15.75" x14ac:dyDescent="0.25">
      <c r="A1" s="545"/>
      <c r="B1" s="547" t="s">
        <v>0</v>
      </c>
      <c r="C1" s="548"/>
      <c r="D1" s="549" t="s">
        <v>1</v>
      </c>
      <c r="E1" s="550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46"/>
      <c r="B2" s="551" t="s">
        <v>2</v>
      </c>
      <c r="C2" s="552"/>
      <c r="D2" s="553" t="s">
        <v>3</v>
      </c>
      <c r="E2" s="553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A3" s="546"/>
      <c r="B3" s="554" t="s">
        <v>5</v>
      </c>
      <c r="C3" s="552"/>
      <c r="D3" s="541"/>
      <c r="E3" s="541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546"/>
      <c r="D4" s="540" t="s">
        <v>1089</v>
      </c>
      <c r="E4" s="542">
        <v>2</v>
      </c>
      <c r="F4" s="1"/>
      <c r="G4" s="543"/>
      <c r="H4" s="54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541"/>
      <c r="B5" s="555" t="s">
        <v>6</v>
      </c>
      <c r="C5" s="556"/>
      <c r="D5" s="541"/>
      <c r="E5" s="541"/>
      <c r="F5" s="1"/>
      <c r="G5" s="543"/>
      <c r="H5" s="544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x14ac:dyDescent="0.25">
      <c r="A6" s="557" t="s">
        <v>7</v>
      </c>
      <c r="B6" s="550"/>
      <c r="C6" s="4" t="s">
        <v>8</v>
      </c>
      <c r="D6" s="5" t="s">
        <v>9</v>
      </c>
      <c r="E6" s="6" t="s">
        <v>10</v>
      </c>
      <c r="F6" s="1"/>
      <c r="G6" s="7"/>
      <c r="H6" s="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25">
      <c r="A7" s="558" t="s">
        <v>11</v>
      </c>
      <c r="B7" s="550"/>
      <c r="C7" s="8" t="s">
        <v>12</v>
      </c>
      <c r="D7" s="9"/>
      <c r="E7" s="10"/>
      <c r="F7" s="1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x14ac:dyDescent="0.25">
      <c r="A8" s="549" t="s">
        <v>13</v>
      </c>
      <c r="B8" s="559"/>
      <c r="C8" s="550"/>
      <c r="D8" s="560" t="s">
        <v>14</v>
      </c>
      <c r="E8" s="548"/>
      <c r="F8" s="1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x14ac:dyDescent="0.25">
      <c r="A9" s="562" t="s">
        <v>15</v>
      </c>
      <c r="B9" s="559"/>
      <c r="C9" s="550"/>
      <c r="D9" s="561"/>
      <c r="E9" s="556"/>
      <c r="F9" s="1"/>
      <c r="G9" s="7"/>
      <c r="H9" s="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x14ac:dyDescent="0.25">
      <c r="A10" s="565" t="s">
        <v>16</v>
      </c>
      <c r="B10" s="559"/>
      <c r="C10" s="550"/>
      <c r="D10" s="563">
        <v>0</v>
      </c>
      <c r="E10" s="564"/>
      <c r="F10" s="1"/>
      <c r="G10" s="7"/>
      <c r="H10" s="11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x14ac:dyDescent="0.25">
      <c r="A11" s="566" t="s">
        <v>18</v>
      </c>
      <c r="B11" s="559"/>
      <c r="C11" s="550"/>
      <c r="D11" s="567">
        <v>0</v>
      </c>
      <c r="E11" s="550"/>
      <c r="F11" s="1"/>
      <c r="G11" s="7"/>
      <c r="H11" s="1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x14ac:dyDescent="0.25">
      <c r="A12" s="566" t="s">
        <v>19</v>
      </c>
      <c r="B12" s="559"/>
      <c r="C12" s="550"/>
      <c r="D12" s="568">
        <v>0</v>
      </c>
      <c r="E12" s="550"/>
      <c r="F12" s="1"/>
      <c r="G12" s="7"/>
      <c r="H12" s="1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x14ac:dyDescent="0.25">
      <c r="A13" s="565" t="s">
        <v>20</v>
      </c>
      <c r="B13" s="559"/>
      <c r="C13" s="550"/>
      <c r="D13" s="569">
        <v>0</v>
      </c>
      <c r="E13" s="550"/>
      <c r="F13" s="1"/>
      <c r="G13" s="7"/>
      <c r="H13" s="1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x14ac:dyDescent="0.25">
      <c r="A14" s="570" t="s">
        <v>21</v>
      </c>
      <c r="B14" s="559"/>
      <c r="C14" s="550"/>
      <c r="D14" s="571">
        <v>0</v>
      </c>
      <c r="E14" s="550"/>
      <c r="F14" s="1"/>
      <c r="G14" s="7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x14ac:dyDescent="0.25">
      <c r="A15" s="572" t="s">
        <v>22</v>
      </c>
      <c r="B15" s="559"/>
      <c r="C15" s="550"/>
      <c r="D15" s="573">
        <f>SUM(D10:E13)-D14</f>
        <v>0</v>
      </c>
      <c r="E15" s="550"/>
      <c r="F15" s="1"/>
      <c r="G15" s="7"/>
      <c r="H15" s="1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x14ac:dyDescent="0.25">
      <c r="A16" s="565" t="s">
        <v>23</v>
      </c>
      <c r="B16" s="559"/>
      <c r="C16" s="550"/>
      <c r="D16" s="569">
        <f>D192</f>
        <v>16367.28</v>
      </c>
      <c r="E16" s="550"/>
      <c r="F16" s="1"/>
      <c r="G16" s="7"/>
      <c r="H16" s="1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x14ac:dyDescent="0.25">
      <c r="A17" s="565" t="s">
        <v>24</v>
      </c>
      <c r="B17" s="559"/>
      <c r="C17" s="550"/>
      <c r="D17" s="569">
        <v>0</v>
      </c>
      <c r="E17" s="550"/>
      <c r="F17" s="1"/>
      <c r="G17" s="7"/>
      <c r="H17" s="1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x14ac:dyDescent="0.25">
      <c r="A18" s="565" t="s">
        <v>25</v>
      </c>
      <c r="B18" s="559"/>
      <c r="C18" s="550"/>
      <c r="D18" s="569">
        <v>0</v>
      </c>
      <c r="E18" s="550"/>
      <c r="F18" s="1"/>
      <c r="G18" s="7"/>
      <c r="H18" s="1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x14ac:dyDescent="0.25">
      <c r="A19" s="574" t="s">
        <v>26</v>
      </c>
      <c r="B19" s="559"/>
      <c r="C19" s="550"/>
      <c r="D19" s="575">
        <f>SUM(D16:E18)</f>
        <v>16367.28</v>
      </c>
      <c r="E19" s="550"/>
      <c r="F19" s="1"/>
      <c r="G19" s="7"/>
      <c r="H19" s="1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x14ac:dyDescent="0.25">
      <c r="A20" s="572" t="s">
        <v>27</v>
      </c>
      <c r="B20" s="559"/>
      <c r="C20" s="550"/>
      <c r="D20" s="576">
        <f>D15+D19</f>
        <v>16367.28</v>
      </c>
      <c r="E20" s="550"/>
      <c r="F20" s="1"/>
      <c r="G20" s="7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577"/>
      <c r="B21" s="559"/>
      <c r="C21" s="559"/>
      <c r="D21" s="13"/>
      <c r="E21" s="14"/>
      <c r="F21" s="1"/>
      <c r="G21" s="7"/>
      <c r="H21" s="1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562" t="s">
        <v>28</v>
      </c>
      <c r="B22" s="559"/>
      <c r="C22" s="550"/>
      <c r="D22" s="578" t="s">
        <v>14</v>
      </c>
      <c r="E22" s="550"/>
      <c r="F22" s="1"/>
      <c r="G22" s="7"/>
      <c r="H22" s="1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579" t="s">
        <v>29</v>
      </c>
      <c r="B23" s="559"/>
      <c r="C23" s="550"/>
      <c r="D23" s="580">
        <f>D24+SUM(D30:E33)</f>
        <v>779388.66910187539</v>
      </c>
      <c r="E23" s="550"/>
      <c r="F23" s="1"/>
      <c r="G23" s="7"/>
      <c r="H23" s="1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581" t="s">
        <v>30</v>
      </c>
      <c r="B24" s="559"/>
      <c r="C24" s="550"/>
      <c r="D24" s="582">
        <f>D25+D28+D29</f>
        <v>561191.93000000005</v>
      </c>
      <c r="E24" s="550"/>
      <c r="F24" s="1"/>
      <c r="G24" s="7"/>
      <c r="H24" s="1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597" t="s">
        <v>31</v>
      </c>
      <c r="B25" s="559"/>
      <c r="C25" s="550"/>
      <c r="D25" s="598">
        <f>D26+D27</f>
        <v>0</v>
      </c>
      <c r="E25" s="550"/>
      <c r="F25" s="1"/>
      <c r="G25" s="7"/>
      <c r="H25" s="1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577" t="s">
        <v>32</v>
      </c>
      <c r="B26" s="559"/>
      <c r="C26" s="550"/>
      <c r="D26" s="569">
        <v>0</v>
      </c>
      <c r="E26" s="550"/>
      <c r="F26" s="1"/>
      <c r="G26" s="7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577" t="s">
        <v>33</v>
      </c>
      <c r="B27" s="559"/>
      <c r="C27" s="550"/>
      <c r="D27" s="569">
        <v>0</v>
      </c>
      <c r="E27" s="550"/>
      <c r="F27" s="1"/>
      <c r="G27" s="7"/>
      <c r="H27" s="1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577" t="s">
        <v>34</v>
      </c>
      <c r="B28" s="559"/>
      <c r="C28" s="550"/>
      <c r="D28" s="569">
        <v>0</v>
      </c>
      <c r="E28" s="550"/>
      <c r="F28" s="1"/>
      <c r="G28" s="7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577" t="s">
        <v>35</v>
      </c>
      <c r="B29" s="559"/>
      <c r="C29" s="550"/>
      <c r="D29" s="569">
        <v>561191.93000000005</v>
      </c>
      <c r="E29" s="550"/>
      <c r="F29" s="1"/>
      <c r="G29" s="384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577" t="s">
        <v>36</v>
      </c>
      <c r="B30" s="559"/>
      <c r="C30" s="550"/>
      <c r="D30" s="595">
        <f>'CÁLCULO FOLHA DE PAGAMENTO'!G69</f>
        <v>44890.45</v>
      </c>
      <c r="E30" s="596"/>
      <c r="F30" s="1"/>
      <c r="G30" s="120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577" t="s">
        <v>37</v>
      </c>
      <c r="B31" s="559"/>
      <c r="C31" s="550"/>
      <c r="D31" s="595">
        <f>'CÁLCULO FOLHA DE PAGAMENTO'!G70</f>
        <v>0</v>
      </c>
      <c r="E31" s="596"/>
      <c r="F31" s="1"/>
      <c r="G31" s="7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577" t="s">
        <v>38</v>
      </c>
      <c r="B32" s="559"/>
      <c r="C32" s="550"/>
      <c r="D32" s="595">
        <f>'CÁLCULO FOLHA DE PAGAMENTO'!G73</f>
        <v>10829.71</v>
      </c>
      <c r="E32" s="596"/>
      <c r="F32" s="1"/>
      <c r="G32" s="7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577" t="s">
        <v>39</v>
      </c>
      <c r="B33" s="559"/>
      <c r="C33" s="550"/>
      <c r="D33" s="595">
        <f>IF(E6="NÃO",(IF($E$4&gt;1,(8.333+11.111+1.56+0.194+4+2+$D$155)*$D$24/100,(8.333+11.111+1.56+0.194+4+9.08)*$D$24/100)),IF(E6="SIM",(IF($E$4&gt;1,(8.333+11.111+1.56+4+2+$D$155)*$D$24/100,(8.333+11.111+1.56+4+9.08)*$D$24/100))))</f>
        <v>162476.57910187534</v>
      </c>
      <c r="E33" s="596"/>
      <c r="F33" s="1"/>
      <c r="G33" s="7"/>
      <c r="H33" s="1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579" t="s">
        <v>40</v>
      </c>
      <c r="B34" s="559"/>
      <c r="C34" s="550"/>
      <c r="D34" s="580">
        <f>SUM(D35:E42)</f>
        <v>89282.579999999987</v>
      </c>
      <c r="E34" s="550"/>
      <c r="F34" s="1"/>
      <c r="G34" s="7"/>
      <c r="H34" s="1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577" t="s">
        <v>41</v>
      </c>
      <c r="B35" s="559"/>
      <c r="C35" s="550"/>
      <c r="D35" s="569">
        <v>19018.169999999998</v>
      </c>
      <c r="E35" s="550"/>
      <c r="F35" s="1"/>
      <c r="G35" s="11"/>
      <c r="H35" s="1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577" t="s">
        <v>42</v>
      </c>
      <c r="B36" s="559"/>
      <c r="C36" s="550"/>
      <c r="D36" s="569">
        <v>33624.83</v>
      </c>
      <c r="E36" s="550"/>
      <c r="F36" s="1"/>
      <c r="G36" s="7"/>
      <c r="H36" s="1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577" t="s">
        <v>43</v>
      </c>
      <c r="B37" s="559"/>
      <c r="C37" s="550"/>
      <c r="D37" s="569"/>
      <c r="E37" s="550"/>
      <c r="F37" s="1"/>
      <c r="G37" s="7"/>
      <c r="H37" s="1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577" t="s">
        <v>44</v>
      </c>
      <c r="B38" s="559"/>
      <c r="C38" s="550"/>
      <c r="D38" s="569">
        <v>35698</v>
      </c>
      <c r="E38" s="550"/>
      <c r="F38" s="1"/>
      <c r="G38" s="7"/>
      <c r="H38" s="1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577" t="s">
        <v>45</v>
      </c>
      <c r="B39" s="559"/>
      <c r="C39" s="550"/>
      <c r="D39" s="569"/>
      <c r="E39" s="550"/>
      <c r="F39" s="1"/>
      <c r="G39" s="7"/>
      <c r="H39" s="1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577" t="s">
        <v>46</v>
      </c>
      <c r="B40" s="559"/>
      <c r="C40" s="550"/>
      <c r="D40" s="569">
        <v>894.18</v>
      </c>
      <c r="E40" s="550"/>
      <c r="F40" s="1"/>
      <c r="G40" s="7"/>
      <c r="H40" s="1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577" t="s">
        <v>47</v>
      </c>
      <c r="B41" s="559"/>
      <c r="C41" s="550"/>
      <c r="D41" s="569"/>
      <c r="E41" s="550"/>
      <c r="F41" s="1"/>
      <c r="G41" s="7"/>
      <c r="H41" s="1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577" t="s">
        <v>48</v>
      </c>
      <c r="B42" s="559"/>
      <c r="C42" s="550"/>
      <c r="D42" s="569">
        <v>47.4</v>
      </c>
      <c r="E42" s="550"/>
      <c r="F42" s="1"/>
      <c r="G42" s="7"/>
      <c r="H42" s="1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579" t="s">
        <v>49</v>
      </c>
      <c r="B43" s="559"/>
      <c r="C43" s="550"/>
      <c r="D43" s="580">
        <f>SUM(D44:E48)+D49+D61+D62</f>
        <v>32738.980000000003</v>
      </c>
      <c r="E43" s="550"/>
      <c r="F43" s="1"/>
      <c r="G43" s="7"/>
      <c r="H43" s="1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577" t="s">
        <v>50</v>
      </c>
      <c r="B44" s="559"/>
      <c r="C44" s="550"/>
      <c r="D44" s="569">
        <v>18016.02</v>
      </c>
      <c r="E44" s="550"/>
      <c r="F44" s="1"/>
      <c r="G44" s="7"/>
      <c r="H44" s="1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577" t="s">
        <v>51</v>
      </c>
      <c r="B45" s="559"/>
      <c r="C45" s="550"/>
      <c r="D45" s="569">
        <v>3045.92</v>
      </c>
      <c r="E45" s="550"/>
      <c r="F45" s="1"/>
      <c r="G45" s="7"/>
      <c r="H45" s="1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577" t="s">
        <v>52</v>
      </c>
      <c r="B46" s="559"/>
      <c r="C46" s="550"/>
      <c r="D46" s="569">
        <v>5674.99</v>
      </c>
      <c r="E46" s="550"/>
      <c r="F46" s="1"/>
      <c r="G46" s="7"/>
      <c r="H46" s="1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577" t="s">
        <v>53</v>
      </c>
      <c r="B47" s="559"/>
      <c r="C47" s="550"/>
      <c r="D47" s="569">
        <v>5425.01</v>
      </c>
      <c r="E47" s="550"/>
      <c r="F47" s="1"/>
      <c r="G47" s="7"/>
      <c r="H47" s="1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577" t="s">
        <v>54</v>
      </c>
      <c r="B48" s="559"/>
      <c r="C48" s="550"/>
      <c r="D48" s="569">
        <v>0</v>
      </c>
      <c r="E48" s="550"/>
      <c r="F48" s="1"/>
      <c r="G48" s="7"/>
      <c r="H48" s="1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589" t="s">
        <v>55</v>
      </c>
      <c r="B49" s="559"/>
      <c r="C49" s="550"/>
      <c r="D49" s="587">
        <f>D50+D52+D54+D57+D60</f>
        <v>308.98</v>
      </c>
      <c r="E49" s="588"/>
      <c r="F49" s="1"/>
      <c r="G49" s="7"/>
      <c r="H49" s="1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585" t="s">
        <v>56</v>
      </c>
      <c r="B50" s="559"/>
      <c r="C50" s="550"/>
      <c r="D50" s="590">
        <f>D51</f>
        <v>308.98</v>
      </c>
      <c r="E50" s="550"/>
      <c r="F50" s="1"/>
      <c r="G50" s="7"/>
      <c r="H50" s="1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584" t="s">
        <v>57</v>
      </c>
      <c r="B51" s="559"/>
      <c r="C51" s="550"/>
      <c r="D51" s="583">
        <v>308.98</v>
      </c>
      <c r="E51" s="550"/>
      <c r="F51" s="1"/>
      <c r="G51" s="7"/>
      <c r="H51" s="1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585" t="s">
        <v>58</v>
      </c>
      <c r="B52" s="559"/>
      <c r="C52" s="550"/>
      <c r="D52" s="590">
        <f>D53</f>
        <v>0</v>
      </c>
      <c r="E52" s="550"/>
      <c r="F52" s="1"/>
      <c r="G52" s="7"/>
      <c r="H52" s="1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584" t="s">
        <v>59</v>
      </c>
      <c r="B53" s="559"/>
      <c r="C53" s="550"/>
      <c r="D53" s="583">
        <v>0</v>
      </c>
      <c r="E53" s="550"/>
      <c r="F53" s="1"/>
      <c r="G53" s="7"/>
      <c r="H53" s="1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585" t="s">
        <v>60</v>
      </c>
      <c r="B54" s="559"/>
      <c r="C54" s="550"/>
      <c r="D54" s="586">
        <f>D55+D56</f>
        <v>0</v>
      </c>
      <c r="E54" s="550"/>
      <c r="F54" s="1"/>
      <c r="G54" s="7"/>
      <c r="H54" s="1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584" t="s">
        <v>61</v>
      </c>
      <c r="B55" s="559"/>
      <c r="C55" s="550"/>
      <c r="D55" s="583">
        <v>0</v>
      </c>
      <c r="E55" s="550"/>
      <c r="F55" s="1"/>
      <c r="G55" s="7"/>
      <c r="H55" s="1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584" t="s">
        <v>62</v>
      </c>
      <c r="B56" s="559"/>
      <c r="C56" s="550"/>
      <c r="D56" s="583">
        <v>0</v>
      </c>
      <c r="E56" s="550"/>
      <c r="F56" s="1"/>
      <c r="G56" s="7"/>
      <c r="H56" s="1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585" t="s">
        <v>63</v>
      </c>
      <c r="B57" s="559"/>
      <c r="C57" s="550"/>
      <c r="D57" s="586">
        <f>D58+D59</f>
        <v>0</v>
      </c>
      <c r="E57" s="550"/>
      <c r="F57" s="1"/>
      <c r="G57" s="7"/>
      <c r="H57" s="1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584" t="s">
        <v>64</v>
      </c>
      <c r="B58" s="559"/>
      <c r="C58" s="550"/>
      <c r="D58" s="583">
        <v>0</v>
      </c>
      <c r="E58" s="550"/>
      <c r="F58" s="1"/>
      <c r="G58" s="7"/>
      <c r="H58" s="1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584" t="s">
        <v>65</v>
      </c>
      <c r="B59" s="559"/>
      <c r="C59" s="550"/>
      <c r="D59" s="583">
        <v>0</v>
      </c>
      <c r="E59" s="550"/>
      <c r="F59" s="1"/>
      <c r="G59" s="7"/>
      <c r="H59" s="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602" t="s">
        <v>66</v>
      </c>
      <c r="B60" s="559"/>
      <c r="C60" s="550"/>
      <c r="D60" s="603">
        <v>0</v>
      </c>
      <c r="E60" s="550"/>
      <c r="F60" s="1"/>
      <c r="G60" s="7"/>
      <c r="H60" s="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584" t="s">
        <v>67</v>
      </c>
      <c r="B61" s="559"/>
      <c r="C61" s="550"/>
      <c r="D61" s="583">
        <v>268.06</v>
      </c>
      <c r="E61" s="550"/>
      <c r="F61" s="1"/>
      <c r="G61" s="7"/>
      <c r="H61" s="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604" t="s">
        <v>68</v>
      </c>
      <c r="B62" s="559"/>
      <c r="C62" s="550"/>
      <c r="D62" s="583">
        <v>0</v>
      </c>
      <c r="E62" s="550"/>
      <c r="F62" s="1"/>
      <c r="G62" s="7"/>
      <c r="H62" s="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562" t="s">
        <v>69</v>
      </c>
      <c r="B63" s="559"/>
      <c r="C63" s="550"/>
      <c r="D63" s="573">
        <f>D64+D67+D70</f>
        <v>7006.12</v>
      </c>
      <c r="E63" s="550"/>
      <c r="F63" s="1"/>
      <c r="G63" s="7"/>
      <c r="H63" s="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594" t="s">
        <v>70</v>
      </c>
      <c r="B64" s="559"/>
      <c r="C64" s="550"/>
      <c r="D64" s="592">
        <f>SUM(D65:D66)</f>
        <v>0</v>
      </c>
      <c r="E64" s="550"/>
      <c r="F64" s="1"/>
      <c r="G64" s="7"/>
      <c r="H64" s="11"/>
      <c r="I64" s="2"/>
      <c r="J64" s="194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577" t="s">
        <v>71</v>
      </c>
      <c r="B65" s="559"/>
      <c r="C65" s="550"/>
      <c r="D65" s="591">
        <v>0</v>
      </c>
      <c r="E65" s="550"/>
      <c r="F65" s="1"/>
      <c r="G65" s="7"/>
      <c r="H65" s="1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577" t="s">
        <v>72</v>
      </c>
      <c r="B66" s="559"/>
      <c r="C66" s="550"/>
      <c r="D66" s="591">
        <v>0</v>
      </c>
      <c r="E66" s="550"/>
      <c r="F66" s="1"/>
      <c r="G66" s="7"/>
      <c r="H66" s="1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594" t="s">
        <v>73</v>
      </c>
      <c r="B67" s="559"/>
      <c r="C67" s="550"/>
      <c r="D67" s="592">
        <f>SUM(D68:D69)</f>
        <v>6332.57</v>
      </c>
      <c r="E67" s="550"/>
      <c r="F67" s="1"/>
      <c r="G67" s="7"/>
      <c r="H67" s="1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577" t="s">
        <v>74</v>
      </c>
      <c r="B68" s="559"/>
      <c r="C68" s="550"/>
      <c r="D68" s="591">
        <v>6332.57</v>
      </c>
      <c r="E68" s="550"/>
      <c r="F68" s="1"/>
      <c r="G68" s="7"/>
      <c r="H68" s="1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577" t="s">
        <v>75</v>
      </c>
      <c r="B69" s="559"/>
      <c r="C69" s="550"/>
      <c r="D69" s="591">
        <v>0</v>
      </c>
      <c r="E69" s="550"/>
      <c r="F69" s="1"/>
      <c r="G69" s="7"/>
      <c r="H69" s="1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593" t="s">
        <v>76</v>
      </c>
      <c r="B70" s="559"/>
      <c r="C70" s="550"/>
      <c r="D70" s="592">
        <f>SUM(D71:D72)</f>
        <v>673.55000000000018</v>
      </c>
      <c r="E70" s="550"/>
      <c r="F70" s="1"/>
      <c r="G70" s="7"/>
      <c r="H70" s="1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577" t="s">
        <v>77</v>
      </c>
      <c r="B71" s="559"/>
      <c r="C71" s="550"/>
      <c r="D71" s="591">
        <f>69.95+69+56.7+13.25</f>
        <v>208.89999999999998</v>
      </c>
      <c r="E71" s="550"/>
      <c r="F71" s="1"/>
      <c r="G71" s="7"/>
      <c r="H71" s="1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577" t="s">
        <v>78</v>
      </c>
      <c r="B72" s="559"/>
      <c r="C72" s="550"/>
      <c r="D72" s="591">
        <f>3.3+1.44+6.72+7.84+228+3.98+3.3+3.3+3.3+3.3+3.3+4.52+9+9+3.3+9+9+3.3+3.3+3.3+3.3+3.3+3.3+3.3+4.4+8.4+9+3.3+3.3+3.3+3.3+3.3+3.3+3.3+3.3+3.3+3.3+3.3+3.3+3.3+6.6+3.3+9+2.2+9+3.3+4.4+3.3+4.4+9+9+0.15+0.16+0.48+0.48+0.48</f>
        <v>464.65000000000026</v>
      </c>
      <c r="E72" s="550"/>
      <c r="F72" s="1"/>
      <c r="G72" s="7"/>
      <c r="H72" s="1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15"/>
      <c r="B73" s="15"/>
      <c r="C73" s="16"/>
      <c r="D73" s="599"/>
      <c r="E73" s="600"/>
      <c r="F73" s="1"/>
      <c r="G73" s="7"/>
      <c r="H73" s="1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5">
      <c r="A74" s="605" t="s">
        <v>79</v>
      </c>
      <c r="B74" s="544"/>
      <c r="C74" s="17" t="s">
        <v>80</v>
      </c>
      <c r="D74" s="601" t="s">
        <v>79</v>
      </c>
      <c r="E74" s="552"/>
      <c r="F74" s="1"/>
      <c r="G74" s="7"/>
      <c r="H74" s="1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 x14ac:dyDescent="0.25">
      <c r="A75" s="606" t="s">
        <v>81</v>
      </c>
      <c r="B75" s="607"/>
      <c r="C75" s="18" t="s">
        <v>82</v>
      </c>
      <c r="D75" s="608" t="s">
        <v>83</v>
      </c>
      <c r="E75" s="556"/>
      <c r="F75" s="1"/>
      <c r="G75" s="7"/>
      <c r="H75" s="1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545"/>
      <c r="B76" s="547" t="s">
        <v>0</v>
      </c>
      <c r="C76" s="548"/>
      <c r="D76" s="549" t="s">
        <v>1</v>
      </c>
      <c r="E76" s="550"/>
      <c r="F76" s="1"/>
      <c r="G76" s="7"/>
      <c r="H76" s="1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546"/>
      <c r="B77" s="551" t="s">
        <v>2</v>
      </c>
      <c r="C77" s="552"/>
      <c r="D77" s="553" t="s">
        <v>3</v>
      </c>
      <c r="E77" s="553" t="s">
        <v>4</v>
      </c>
      <c r="F77" s="1"/>
      <c r="G77" s="7"/>
      <c r="H77" s="1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546"/>
      <c r="B78" s="554" t="s">
        <v>5</v>
      </c>
      <c r="C78" s="552"/>
      <c r="D78" s="541"/>
      <c r="E78" s="541"/>
      <c r="F78" s="1"/>
      <c r="G78" s="7"/>
      <c r="H78" s="1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546"/>
      <c r="D79" s="540" t="s">
        <v>1089</v>
      </c>
      <c r="E79" s="542">
        <f>E4</f>
        <v>2</v>
      </c>
      <c r="F79" s="1"/>
      <c r="G79" s="7"/>
      <c r="H79" s="1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541"/>
      <c r="B80" s="555" t="s">
        <v>6</v>
      </c>
      <c r="C80" s="556"/>
      <c r="D80" s="541"/>
      <c r="E80" s="541"/>
      <c r="F80" s="1"/>
      <c r="G80" s="7"/>
      <c r="H80" s="1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557" t="s">
        <v>7</v>
      </c>
      <c r="B81" s="550"/>
      <c r="C81" s="609" t="s">
        <v>8</v>
      </c>
      <c r="D81" s="559"/>
      <c r="E81" s="550"/>
      <c r="F81" s="1"/>
      <c r="G81" s="7"/>
      <c r="H81" s="1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 x14ac:dyDescent="0.25">
      <c r="A82" s="558" t="s">
        <v>11</v>
      </c>
      <c r="B82" s="550"/>
      <c r="C82" s="610" t="s">
        <v>12</v>
      </c>
      <c r="D82" s="559"/>
      <c r="E82" s="550"/>
      <c r="F82" s="1"/>
      <c r="G82" s="7"/>
      <c r="H82" s="1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562" t="s">
        <v>84</v>
      </c>
      <c r="B83" s="559"/>
      <c r="C83" s="550"/>
      <c r="D83" s="549" t="s">
        <v>14</v>
      </c>
      <c r="E83" s="550"/>
      <c r="F83" s="1"/>
      <c r="G83" s="7"/>
      <c r="H83" s="1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562" t="s">
        <v>85</v>
      </c>
      <c r="B84" s="559"/>
      <c r="C84" s="550"/>
      <c r="D84" s="573">
        <f>D85+D88+D89+D90+D95+D96+D97</f>
        <v>35044.800000000003</v>
      </c>
      <c r="E84" s="550"/>
      <c r="F84" s="1"/>
      <c r="G84" s="7"/>
      <c r="H84" s="1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594" t="s">
        <v>86</v>
      </c>
      <c r="B85" s="559"/>
      <c r="C85" s="550"/>
      <c r="D85" s="592">
        <f>SUM(D86:D87)</f>
        <v>4925.6000000000004</v>
      </c>
      <c r="E85" s="550"/>
      <c r="F85" s="1"/>
      <c r="G85" s="7"/>
      <c r="H85" s="1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584" t="s">
        <v>87</v>
      </c>
      <c r="B86" s="559"/>
      <c r="C86" s="550"/>
      <c r="D86" s="591"/>
      <c r="E86" s="550"/>
      <c r="F86" s="1"/>
      <c r="G86" s="7"/>
      <c r="H86" s="1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584" t="s">
        <v>88</v>
      </c>
      <c r="B87" s="559"/>
      <c r="C87" s="550"/>
      <c r="D87" s="591">
        <f>807.9+197.7+3920</f>
        <v>4925.6000000000004</v>
      </c>
      <c r="E87" s="550"/>
      <c r="F87" s="1"/>
      <c r="G87" s="7"/>
      <c r="H87" s="1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577" t="s">
        <v>89</v>
      </c>
      <c r="B88" s="559"/>
      <c r="C88" s="550"/>
      <c r="D88" s="591">
        <v>1738.93</v>
      </c>
      <c r="E88" s="550"/>
      <c r="F88" s="1"/>
      <c r="G88" s="7"/>
      <c r="H88" s="1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577" t="s">
        <v>90</v>
      </c>
      <c r="B89" s="559"/>
      <c r="C89" s="550"/>
      <c r="D89" s="591">
        <v>19471.47</v>
      </c>
      <c r="E89" s="550"/>
      <c r="F89" s="1"/>
      <c r="G89" s="7"/>
      <c r="H89" s="1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594" t="s">
        <v>91</v>
      </c>
      <c r="B90" s="559"/>
      <c r="C90" s="550"/>
      <c r="D90" s="592">
        <f>SUM(D91:D94)</f>
        <v>5915.34</v>
      </c>
      <c r="E90" s="550"/>
      <c r="F90" s="1"/>
      <c r="G90" s="7"/>
      <c r="H90" s="1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584" t="s">
        <v>92</v>
      </c>
      <c r="B91" s="559"/>
      <c r="C91" s="550"/>
      <c r="D91" s="591">
        <v>0</v>
      </c>
      <c r="E91" s="550"/>
      <c r="F91" s="1"/>
      <c r="G91" s="7"/>
      <c r="H91" s="1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584" t="s">
        <v>93</v>
      </c>
      <c r="B92" s="559"/>
      <c r="C92" s="550"/>
      <c r="D92" s="591">
        <f>480+3057.9+1020</f>
        <v>4557.8999999999996</v>
      </c>
      <c r="E92" s="550"/>
      <c r="F92" s="1"/>
      <c r="G92" s="7"/>
      <c r="H92" s="1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584" t="s">
        <v>94</v>
      </c>
      <c r="B93" s="559"/>
      <c r="C93" s="550"/>
      <c r="D93" s="591">
        <v>1357.44</v>
      </c>
      <c r="E93" s="550"/>
      <c r="F93" s="1"/>
      <c r="G93" s="7"/>
      <c r="H93" s="1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584" t="s">
        <v>95</v>
      </c>
      <c r="B94" s="559"/>
      <c r="C94" s="550"/>
      <c r="D94" s="591"/>
      <c r="E94" s="550"/>
      <c r="F94" s="1"/>
      <c r="G94" s="7"/>
      <c r="H94" s="1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584" t="s">
        <v>96</v>
      </c>
      <c r="B95" s="559"/>
      <c r="C95" s="550"/>
      <c r="D95" s="583">
        <f>375</f>
        <v>375</v>
      </c>
      <c r="E95" s="550"/>
      <c r="F95" s="1"/>
      <c r="G95" s="7"/>
      <c r="H95" s="1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584" t="s">
        <v>97</v>
      </c>
      <c r="B96" s="559"/>
      <c r="C96" s="550"/>
      <c r="D96" s="583"/>
      <c r="E96" s="550"/>
      <c r="F96" s="1"/>
      <c r="G96" s="7"/>
      <c r="H96" s="1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585" t="s">
        <v>98</v>
      </c>
      <c r="B97" s="559"/>
      <c r="C97" s="550"/>
      <c r="D97" s="590">
        <f>SUM(D98:D99)</f>
        <v>2618.46</v>
      </c>
      <c r="E97" s="550"/>
      <c r="F97" s="1"/>
      <c r="G97" s="7"/>
      <c r="H97" s="1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584" t="s">
        <v>99</v>
      </c>
      <c r="B98" s="559"/>
      <c r="C98" s="550"/>
      <c r="D98" s="583">
        <v>0</v>
      </c>
      <c r="E98" s="550"/>
      <c r="F98" s="1"/>
      <c r="G98" s="7"/>
      <c r="H98" s="1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584" t="s">
        <v>100</v>
      </c>
      <c r="B99" s="559"/>
      <c r="C99" s="550"/>
      <c r="D99" s="583">
        <f>62.67+2555.79</f>
        <v>2618.46</v>
      </c>
      <c r="E99" s="550"/>
      <c r="F99" s="1"/>
      <c r="G99" s="7"/>
      <c r="H99" s="1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562" t="s">
        <v>101</v>
      </c>
      <c r="B100" s="559"/>
      <c r="C100" s="550"/>
      <c r="D100" s="573">
        <f>D101+D108+D110</f>
        <v>159777.24</v>
      </c>
      <c r="E100" s="550"/>
      <c r="F100" s="1"/>
      <c r="G100" s="7"/>
      <c r="H100" s="1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635" t="s">
        <v>102</v>
      </c>
      <c r="B101" s="559"/>
      <c r="C101" s="550"/>
      <c r="D101" s="636">
        <f>SUM(D102:D107)</f>
        <v>33444.589999999997</v>
      </c>
      <c r="E101" s="550"/>
      <c r="F101" s="1"/>
      <c r="G101" s="7"/>
      <c r="H101" s="1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577" t="s">
        <v>103</v>
      </c>
      <c r="B102" s="559"/>
      <c r="C102" s="550"/>
      <c r="D102" s="591">
        <v>0</v>
      </c>
      <c r="E102" s="550"/>
      <c r="F102" s="1"/>
      <c r="G102" s="7"/>
      <c r="H102" s="1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577" t="s">
        <v>104</v>
      </c>
      <c r="B103" s="559"/>
      <c r="C103" s="550"/>
      <c r="D103" s="591">
        <v>0</v>
      </c>
      <c r="E103" s="550"/>
      <c r="F103" s="1"/>
      <c r="G103" s="7"/>
      <c r="H103" s="1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577" t="s">
        <v>105</v>
      </c>
      <c r="B104" s="559"/>
      <c r="C104" s="550"/>
      <c r="D104" s="591">
        <f>255.2+15645.71</f>
        <v>15900.91</v>
      </c>
      <c r="E104" s="550"/>
      <c r="F104" s="1"/>
      <c r="G104" s="7"/>
      <c r="H104" s="1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577" t="s">
        <v>106</v>
      </c>
      <c r="B105" s="559"/>
      <c r="C105" s="550"/>
      <c r="D105" s="591">
        <v>4543.68</v>
      </c>
      <c r="E105" s="550"/>
      <c r="F105" s="1"/>
      <c r="G105" s="7"/>
      <c r="H105" s="1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637" t="s">
        <v>107</v>
      </c>
      <c r="B106" s="559"/>
      <c r="C106" s="550"/>
      <c r="D106" s="591">
        <v>13000</v>
      </c>
      <c r="E106" s="550"/>
      <c r="F106" s="1"/>
      <c r="G106" s="7"/>
      <c r="H106" s="1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577" t="s">
        <v>108</v>
      </c>
      <c r="B107" s="559"/>
      <c r="C107" s="550"/>
      <c r="D107" s="591">
        <v>0</v>
      </c>
      <c r="E107" s="550"/>
      <c r="F107" s="1"/>
      <c r="G107" s="7"/>
      <c r="H107" s="1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635" t="s">
        <v>109</v>
      </c>
      <c r="B108" s="559"/>
      <c r="C108" s="550"/>
      <c r="D108" s="636">
        <f>D109</f>
        <v>0</v>
      </c>
      <c r="E108" s="550"/>
      <c r="F108" s="1"/>
      <c r="G108" s="7"/>
      <c r="H108" s="1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577" t="s">
        <v>110</v>
      </c>
      <c r="B109" s="559"/>
      <c r="C109" s="550"/>
      <c r="D109" s="591">
        <v>0</v>
      </c>
      <c r="E109" s="550"/>
      <c r="F109" s="1"/>
      <c r="G109" s="7"/>
      <c r="H109" s="1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635" t="s">
        <v>111</v>
      </c>
      <c r="B110" s="559"/>
      <c r="C110" s="550"/>
      <c r="D110" s="636">
        <f>D111+D122</f>
        <v>126332.65000000001</v>
      </c>
      <c r="E110" s="550"/>
      <c r="F110" s="1"/>
      <c r="G110" s="7"/>
      <c r="H110" s="1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629" t="s">
        <v>112</v>
      </c>
      <c r="B111" s="559"/>
      <c r="C111" s="550"/>
      <c r="D111" s="630">
        <f>SUM(D112:D121)</f>
        <v>124776.77</v>
      </c>
      <c r="E111" s="550"/>
      <c r="F111" s="1"/>
      <c r="G111" s="7"/>
      <c r="H111" s="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604" t="s">
        <v>113</v>
      </c>
      <c r="B112" s="559"/>
      <c r="C112" s="550"/>
      <c r="D112" s="591">
        <v>2218.7800000000002</v>
      </c>
      <c r="E112" s="550"/>
      <c r="F112" s="1"/>
      <c r="G112" s="7"/>
      <c r="H112" s="1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604" t="s">
        <v>114</v>
      </c>
      <c r="B113" s="559"/>
      <c r="C113" s="550"/>
      <c r="D113" s="638">
        <f>300+2715+14432.25+7272.43+2359.92+6525</f>
        <v>33604.6</v>
      </c>
      <c r="E113" s="550"/>
      <c r="F113" s="1"/>
      <c r="G113" s="7"/>
      <c r="H113" s="1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584" t="s">
        <v>115</v>
      </c>
      <c r="B114" s="559"/>
      <c r="C114" s="550"/>
      <c r="D114" s="591"/>
      <c r="E114" s="550"/>
      <c r="F114" s="1"/>
      <c r="G114" s="7"/>
      <c r="H114" s="1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604" t="s">
        <v>116</v>
      </c>
      <c r="B115" s="559"/>
      <c r="C115" s="550"/>
      <c r="D115" s="591">
        <f>10000+5000+5250+18000+18000+10000</f>
        <v>66250</v>
      </c>
      <c r="E115" s="550"/>
      <c r="F115" s="1"/>
      <c r="G115" s="7"/>
      <c r="H115" s="1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604" t="s">
        <v>117</v>
      </c>
      <c r="B116" s="559"/>
      <c r="C116" s="550"/>
      <c r="D116" s="591"/>
      <c r="E116" s="550"/>
      <c r="F116" s="1"/>
      <c r="G116" s="7"/>
      <c r="H116" s="1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584" t="s">
        <v>118</v>
      </c>
      <c r="B117" s="559"/>
      <c r="C117" s="550"/>
      <c r="D117" s="591">
        <v>6000</v>
      </c>
      <c r="E117" s="550"/>
      <c r="F117" s="1"/>
      <c r="G117" s="7"/>
      <c r="H117" s="1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584" t="s">
        <v>119</v>
      </c>
      <c r="B118" s="559"/>
      <c r="C118" s="550"/>
      <c r="D118" s="591">
        <v>13000</v>
      </c>
      <c r="E118" s="550"/>
      <c r="F118" s="1"/>
      <c r="G118" s="7"/>
      <c r="H118" s="1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584" t="s">
        <v>120</v>
      </c>
      <c r="B119" s="559"/>
      <c r="C119" s="550"/>
      <c r="D119" s="591">
        <v>590</v>
      </c>
      <c r="E119" s="550"/>
      <c r="F119" s="1"/>
      <c r="G119" s="7"/>
      <c r="H119" s="1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604" t="s">
        <v>121</v>
      </c>
      <c r="B120" s="559"/>
      <c r="C120" s="550"/>
      <c r="D120" s="591"/>
      <c r="E120" s="550"/>
      <c r="F120" s="1"/>
      <c r="G120" s="7"/>
      <c r="H120" s="1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604" t="s">
        <v>122</v>
      </c>
      <c r="B121" s="559"/>
      <c r="C121" s="550"/>
      <c r="D121" s="591">
        <v>3113.39</v>
      </c>
      <c r="E121" s="550"/>
      <c r="F121" s="1"/>
      <c r="G121" s="7"/>
      <c r="H121" s="1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629" t="s">
        <v>123</v>
      </c>
      <c r="B122" s="559"/>
      <c r="C122" s="550"/>
      <c r="D122" s="630">
        <f>SUM(D123:D125)</f>
        <v>1555.88</v>
      </c>
      <c r="E122" s="550"/>
      <c r="F122" s="1"/>
      <c r="G122" s="7"/>
      <c r="H122" s="1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604" t="s">
        <v>124</v>
      </c>
      <c r="B123" s="559"/>
      <c r="C123" s="550"/>
      <c r="D123" s="591">
        <v>1555.88</v>
      </c>
      <c r="E123" s="550"/>
      <c r="F123" s="1"/>
      <c r="G123" s="7"/>
      <c r="H123" s="1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584" t="s">
        <v>125</v>
      </c>
      <c r="B124" s="559"/>
      <c r="C124" s="550"/>
      <c r="D124" s="591">
        <v>0</v>
      </c>
      <c r="E124" s="550"/>
      <c r="F124" s="1"/>
      <c r="G124" s="7"/>
      <c r="H124" s="1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584" t="s">
        <v>126</v>
      </c>
      <c r="B125" s="559"/>
      <c r="C125" s="550"/>
      <c r="D125" s="591">
        <v>0</v>
      </c>
      <c r="E125" s="550"/>
      <c r="F125" s="1"/>
      <c r="G125" s="7"/>
      <c r="H125" s="1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562" t="s">
        <v>127</v>
      </c>
      <c r="B126" s="559"/>
      <c r="C126" s="550"/>
      <c r="D126" s="573">
        <f>D127+D135</f>
        <v>12440.42</v>
      </c>
      <c r="E126" s="550"/>
      <c r="F126" s="1"/>
      <c r="G126" s="7"/>
      <c r="H126" s="1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589" t="s">
        <v>128</v>
      </c>
      <c r="B127" s="559"/>
      <c r="C127" s="550"/>
      <c r="D127" s="631">
        <f>D128+D132+D133+D134</f>
        <v>0</v>
      </c>
      <c r="E127" s="550"/>
      <c r="F127" s="1"/>
      <c r="G127" s="7"/>
      <c r="H127" s="1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629" t="s">
        <v>129</v>
      </c>
      <c r="B128" s="559"/>
      <c r="C128" s="550"/>
      <c r="D128" s="630">
        <f>SUM(D129:D131)</f>
        <v>0</v>
      </c>
      <c r="E128" s="550"/>
      <c r="F128" s="1"/>
      <c r="G128" s="7"/>
      <c r="H128" s="1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584" t="s">
        <v>130</v>
      </c>
      <c r="B129" s="559"/>
      <c r="C129" s="550"/>
      <c r="D129" s="591">
        <v>0</v>
      </c>
      <c r="E129" s="550"/>
      <c r="F129" s="1"/>
      <c r="G129" s="7"/>
      <c r="H129" s="1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584" t="s">
        <v>131</v>
      </c>
      <c r="B130" s="559"/>
      <c r="C130" s="550"/>
      <c r="D130" s="591">
        <v>0</v>
      </c>
      <c r="E130" s="550"/>
      <c r="F130" s="1"/>
      <c r="G130" s="7"/>
      <c r="H130" s="1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584" t="s">
        <v>132</v>
      </c>
      <c r="B131" s="559"/>
      <c r="C131" s="550"/>
      <c r="D131" s="591">
        <v>0</v>
      </c>
      <c r="E131" s="550"/>
      <c r="F131" s="1"/>
      <c r="G131" s="7"/>
      <c r="H131" s="1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584" t="s">
        <v>133</v>
      </c>
      <c r="B132" s="559"/>
      <c r="C132" s="550"/>
      <c r="D132" s="591">
        <v>0</v>
      </c>
      <c r="E132" s="550"/>
      <c r="F132" s="1"/>
      <c r="G132" s="7"/>
      <c r="H132" s="1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584" t="s">
        <v>134</v>
      </c>
      <c r="B133" s="559"/>
      <c r="C133" s="550"/>
      <c r="D133" s="591">
        <v>0</v>
      </c>
      <c r="E133" s="550"/>
      <c r="F133" s="1"/>
      <c r="G133" s="7"/>
      <c r="H133" s="1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584" t="s">
        <v>135</v>
      </c>
      <c r="B134" s="559"/>
      <c r="C134" s="550"/>
      <c r="D134" s="591">
        <v>0</v>
      </c>
      <c r="E134" s="550"/>
      <c r="F134" s="1"/>
      <c r="G134" s="7"/>
      <c r="H134" s="1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589" t="s">
        <v>136</v>
      </c>
      <c r="B135" s="559"/>
      <c r="C135" s="550"/>
      <c r="D135" s="631">
        <f>D136+D141+D142+D143</f>
        <v>12440.42</v>
      </c>
      <c r="E135" s="550"/>
      <c r="F135" s="1"/>
      <c r="G135" s="7"/>
      <c r="H135" s="1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629" t="s">
        <v>137</v>
      </c>
      <c r="B136" s="559"/>
      <c r="C136" s="550"/>
      <c r="D136" s="630">
        <f>SUM(D137:D140)</f>
        <v>12440.42</v>
      </c>
      <c r="E136" s="550"/>
      <c r="F136" s="1"/>
      <c r="G136" s="7"/>
      <c r="H136" s="1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584" t="s">
        <v>138</v>
      </c>
      <c r="B137" s="559"/>
      <c r="C137" s="550"/>
      <c r="D137" s="591">
        <v>4581.6000000000004</v>
      </c>
      <c r="E137" s="550"/>
      <c r="F137" s="1"/>
      <c r="G137" s="7"/>
      <c r="H137" s="1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584" t="s">
        <v>139</v>
      </c>
      <c r="B138" s="559"/>
      <c r="C138" s="550"/>
      <c r="D138" s="591"/>
      <c r="E138" s="550"/>
      <c r="F138" s="1"/>
      <c r="G138" s="7"/>
      <c r="H138" s="1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584" t="s">
        <v>140</v>
      </c>
      <c r="B139" s="559"/>
      <c r="C139" s="550"/>
      <c r="D139" s="591">
        <v>2458.8200000000002</v>
      </c>
      <c r="E139" s="550"/>
      <c r="F139" s="1"/>
      <c r="G139" s="7"/>
      <c r="H139" s="1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584" t="s">
        <v>141</v>
      </c>
      <c r="B140" s="559"/>
      <c r="C140" s="550"/>
      <c r="D140" s="591">
        <f>4000+300+500+600</f>
        <v>5400</v>
      </c>
      <c r="E140" s="550"/>
      <c r="F140" s="1"/>
      <c r="G140" s="7"/>
      <c r="H140" s="1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584" t="s">
        <v>142</v>
      </c>
      <c r="B141" s="559"/>
      <c r="C141" s="550"/>
      <c r="D141" s="591">
        <v>0</v>
      </c>
      <c r="E141" s="550"/>
      <c r="F141" s="1"/>
      <c r="G141" s="7"/>
      <c r="H141" s="1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584" t="s">
        <v>143</v>
      </c>
      <c r="B142" s="559"/>
      <c r="C142" s="550"/>
      <c r="D142" s="591">
        <v>0</v>
      </c>
      <c r="E142" s="550"/>
      <c r="F142" s="1"/>
      <c r="G142" s="7"/>
      <c r="H142" s="1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584" t="s">
        <v>144</v>
      </c>
      <c r="B143" s="559"/>
      <c r="C143" s="550"/>
      <c r="D143" s="591"/>
      <c r="E143" s="550"/>
      <c r="F143" s="1"/>
      <c r="G143" s="7"/>
      <c r="H143" s="1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562" t="s">
        <v>145</v>
      </c>
      <c r="B144" s="559"/>
      <c r="C144" s="550"/>
      <c r="D144" s="576">
        <f>SUM(D145:E148)</f>
        <v>0</v>
      </c>
      <c r="E144" s="550"/>
      <c r="F144" s="1"/>
      <c r="G144" s="7"/>
      <c r="H144" s="1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632" t="s">
        <v>146</v>
      </c>
      <c r="B145" s="559"/>
      <c r="C145" s="550"/>
      <c r="D145" s="568">
        <v>0</v>
      </c>
      <c r="E145" s="550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632" t="s">
        <v>147</v>
      </c>
      <c r="B146" s="559"/>
      <c r="C146" s="550"/>
      <c r="D146" s="568">
        <v>0</v>
      </c>
      <c r="E146" s="550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632" t="s">
        <v>148</v>
      </c>
      <c r="B147" s="559"/>
      <c r="C147" s="550"/>
      <c r="D147" s="568">
        <v>0</v>
      </c>
      <c r="E147" s="550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632" t="s">
        <v>149</v>
      </c>
      <c r="B148" s="559"/>
      <c r="C148" s="550"/>
      <c r="D148" s="568">
        <v>0</v>
      </c>
      <c r="E148" s="550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633" t="s">
        <v>150</v>
      </c>
      <c r="B149" s="559"/>
      <c r="C149" s="550"/>
      <c r="D149" s="634">
        <f>D12</f>
        <v>0</v>
      </c>
      <c r="E149" s="550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579" t="s">
        <v>151</v>
      </c>
      <c r="B150" s="559"/>
      <c r="C150" s="550"/>
      <c r="D150" s="580">
        <f>127.21+1027.38+1027.38+937.36+1477.46+1477.46+1477.46+1242.92+10000+10000+5250+18000+5000+2458.82+8681.42+2359.92+2359.92+2359.92+2359.92+2359.92+2359.92+2359.92+2359.92+2359.92+2359.92+480+780</f>
        <v>93044.069999999992</v>
      </c>
      <c r="E150" s="550"/>
      <c r="F150" s="1"/>
      <c r="G150" s="7"/>
      <c r="H150" s="1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562" t="s">
        <v>152</v>
      </c>
      <c r="B151" s="559"/>
      <c r="C151" s="550"/>
      <c r="D151" s="576">
        <f>D23+D34+D43+D63+D84+D100+D126+D144+D149+D150</f>
        <v>1208722.8791018755</v>
      </c>
      <c r="E151" s="550"/>
      <c r="F151" s="1"/>
      <c r="G151" s="7"/>
      <c r="H151" s="1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639" t="s">
        <v>153</v>
      </c>
      <c r="B152" s="559"/>
      <c r="C152" s="550"/>
      <c r="D152" s="575">
        <f>D20-D151</f>
        <v>-1192355.5991018754</v>
      </c>
      <c r="E152" s="550"/>
      <c r="F152" s="1"/>
      <c r="G152" s="7"/>
      <c r="H152" s="1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640" t="s">
        <v>154</v>
      </c>
      <c r="B153" s="559"/>
      <c r="C153" s="550"/>
      <c r="D153" s="569">
        <v>0</v>
      </c>
      <c r="E153" s="550"/>
      <c r="F153" s="1"/>
      <c r="G153" s="7"/>
      <c r="H153" s="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640" t="s">
        <v>155</v>
      </c>
      <c r="B154" s="559"/>
      <c r="C154" s="550"/>
      <c r="D154" s="569">
        <v>0</v>
      </c>
      <c r="E154" s="550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562" t="s">
        <v>156</v>
      </c>
      <c r="B155" s="559"/>
      <c r="C155" s="550"/>
      <c r="D155" s="576">
        <f>TURNOVER!B22</f>
        <v>1.948051948051948</v>
      </c>
      <c r="E155" s="550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19"/>
      <c r="B156" s="20"/>
      <c r="C156" s="16"/>
      <c r="D156" s="628"/>
      <c r="E156" s="548"/>
      <c r="F156" s="1"/>
      <c r="G156" s="21"/>
      <c r="H156" s="2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 x14ac:dyDescent="0.25">
      <c r="A157" s="605" t="s">
        <v>79</v>
      </c>
      <c r="B157" s="544"/>
      <c r="C157" s="17" t="s">
        <v>80</v>
      </c>
      <c r="D157" s="601" t="s">
        <v>79</v>
      </c>
      <c r="E157" s="552"/>
      <c r="F157" s="1"/>
      <c r="G157" s="21"/>
      <c r="H157" s="2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 x14ac:dyDescent="0.25">
      <c r="A158" s="606" t="s">
        <v>81</v>
      </c>
      <c r="B158" s="607"/>
      <c r="C158" s="18" t="s">
        <v>82</v>
      </c>
      <c r="D158" s="608" t="s">
        <v>83</v>
      </c>
      <c r="E158" s="556"/>
      <c r="F158" s="1"/>
      <c r="G158" s="21"/>
      <c r="H158" s="2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545"/>
      <c r="B159" s="613" t="s">
        <v>0</v>
      </c>
      <c r="C159" s="548"/>
      <c r="D159" s="549" t="s">
        <v>1</v>
      </c>
      <c r="E159" s="550"/>
      <c r="F159" s="1"/>
      <c r="G159" s="21"/>
      <c r="H159" s="2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546"/>
      <c r="B160" s="551" t="s">
        <v>2</v>
      </c>
      <c r="C160" s="552"/>
      <c r="D160" s="553" t="s">
        <v>3</v>
      </c>
      <c r="E160" s="553" t="s">
        <v>4</v>
      </c>
      <c r="F160" s="1"/>
      <c r="G160" s="21"/>
      <c r="H160" s="2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546"/>
      <c r="B161" s="554" t="s">
        <v>5</v>
      </c>
      <c r="C161" s="552"/>
      <c r="D161" s="541"/>
      <c r="E161" s="541"/>
      <c r="F161" s="1"/>
      <c r="G161" s="21"/>
      <c r="H161" s="2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546"/>
      <c r="B162" s="614" t="s">
        <v>157</v>
      </c>
      <c r="C162" s="552"/>
      <c r="D162" s="540" t="s">
        <v>1089</v>
      </c>
      <c r="E162" s="542">
        <f>E4</f>
        <v>2</v>
      </c>
      <c r="F162" s="1"/>
      <c r="G162" s="21"/>
      <c r="H162" s="2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541"/>
      <c r="B163" s="555" t="s">
        <v>6</v>
      </c>
      <c r="C163" s="556"/>
      <c r="D163" s="541"/>
      <c r="E163" s="541"/>
      <c r="F163" s="1"/>
      <c r="G163" s="21"/>
      <c r="H163" s="2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557" t="s">
        <v>7</v>
      </c>
      <c r="B164" s="550"/>
      <c r="C164" s="609" t="s">
        <v>8</v>
      </c>
      <c r="D164" s="559"/>
      <c r="E164" s="550"/>
      <c r="F164" s="1"/>
      <c r="G164" s="21"/>
      <c r="H164" s="2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 x14ac:dyDescent="0.25">
      <c r="A165" s="558" t="s">
        <v>11</v>
      </c>
      <c r="B165" s="550"/>
      <c r="C165" s="610" t="s">
        <v>12</v>
      </c>
      <c r="D165" s="559"/>
      <c r="E165" s="550"/>
      <c r="F165" s="1"/>
      <c r="G165" s="21"/>
      <c r="H165" s="2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2" t="s">
        <v>158</v>
      </c>
      <c r="B166" s="3"/>
      <c r="C166" s="3"/>
      <c r="D166" s="3"/>
      <c r="E166" s="23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549" t="s">
        <v>13</v>
      </c>
      <c r="B167" s="559"/>
      <c r="C167" s="550"/>
      <c r="D167" s="615" t="s">
        <v>14</v>
      </c>
      <c r="E167" s="550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611" t="s">
        <v>159</v>
      </c>
      <c r="B168" s="559"/>
      <c r="C168" s="550"/>
      <c r="D168" s="569">
        <v>155.44</v>
      </c>
      <c r="E168" s="550"/>
      <c r="F168" s="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611" t="s">
        <v>160</v>
      </c>
      <c r="B169" s="559"/>
      <c r="C169" s="550"/>
      <c r="D169" s="569">
        <v>862.67</v>
      </c>
      <c r="E169" s="550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611" t="s">
        <v>161</v>
      </c>
      <c r="B170" s="559"/>
      <c r="C170" s="550"/>
      <c r="D170" s="569">
        <v>844.56</v>
      </c>
      <c r="E170" s="550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612" t="s">
        <v>162</v>
      </c>
      <c r="B171" s="559"/>
      <c r="C171" s="550"/>
      <c r="D171" s="576">
        <f>D168-D169+D170</f>
        <v>137.32999999999993</v>
      </c>
      <c r="E171" s="550"/>
      <c r="F171" s="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5"/>
      <c r="B172" s="26"/>
      <c r="C172" s="26"/>
      <c r="D172" s="27"/>
      <c r="E172" s="28"/>
      <c r="F172" s="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9" t="s">
        <v>163</v>
      </c>
      <c r="B173" s="26"/>
      <c r="C173" s="26"/>
      <c r="D173" s="27"/>
      <c r="E173" s="28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549" t="s">
        <v>13</v>
      </c>
      <c r="B174" s="559"/>
      <c r="C174" s="550"/>
      <c r="D174" s="615" t="s">
        <v>14</v>
      </c>
      <c r="E174" s="550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611" t="s">
        <v>159</v>
      </c>
      <c r="B175" s="559"/>
      <c r="C175" s="550"/>
      <c r="D175" s="569">
        <f>'1 CONTA CORRENTE (D E C)'!D13+'2. CONTA CORRENTE (D E C)'!D13</f>
        <v>8.44</v>
      </c>
      <c r="E175" s="550"/>
      <c r="F175" s="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611" t="s">
        <v>160</v>
      </c>
      <c r="B176" s="559"/>
      <c r="C176" s="550"/>
      <c r="D176" s="569">
        <f>'1 CONTA CORRENTE (D E C)'!C215+'2. CONTA CORRENTE (D E C)'!C53</f>
        <v>4910096.4599999972</v>
      </c>
      <c r="E176" s="550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611" t="s">
        <v>161</v>
      </c>
      <c r="B177" s="559"/>
      <c r="C177" s="550"/>
      <c r="D177" s="569">
        <f>'1 CONTA CORRENTE (D E C)'!D215+'2. CONTA CORRENTE (D E C)'!D53</f>
        <v>4910321.7699999996</v>
      </c>
      <c r="E177" s="550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612" t="s">
        <v>162</v>
      </c>
      <c r="B178" s="559"/>
      <c r="C178" s="550"/>
      <c r="D178" s="576">
        <f>D175-D176+D177</f>
        <v>233.75000000279397</v>
      </c>
      <c r="E178" s="550"/>
      <c r="F178" s="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5"/>
      <c r="B179" s="26"/>
      <c r="C179" s="26"/>
      <c r="D179" s="27"/>
      <c r="E179" s="28"/>
      <c r="F179" s="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9" t="s">
        <v>164</v>
      </c>
      <c r="B180" s="26"/>
      <c r="C180" s="26"/>
      <c r="D180" s="27"/>
      <c r="E180" s="28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549" t="s">
        <v>13</v>
      </c>
      <c r="B181" s="559"/>
      <c r="C181" s="550"/>
      <c r="D181" s="615" t="s">
        <v>14</v>
      </c>
      <c r="E181" s="550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611" t="s">
        <v>165</v>
      </c>
      <c r="B182" s="559"/>
      <c r="C182" s="550"/>
      <c r="D182" s="569">
        <f>'SALDO DE ESTOQUE'!D23</f>
        <v>432597.65999999992</v>
      </c>
      <c r="E182" s="550"/>
      <c r="F182" s="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611" t="s">
        <v>166</v>
      </c>
      <c r="B183" s="559"/>
      <c r="C183" s="550"/>
      <c r="D183" s="569">
        <f>'SALDO DE ESTOQUE'!D46</f>
        <v>36345.49</v>
      </c>
      <c r="E183" s="550"/>
      <c r="F183" s="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611" t="s">
        <v>167</v>
      </c>
      <c r="B184" s="559"/>
      <c r="C184" s="550"/>
      <c r="D184" s="569">
        <f>'SALDO DE ESTOQUE'!D53</f>
        <v>0</v>
      </c>
      <c r="E184" s="550"/>
      <c r="F184" s="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612" t="s">
        <v>168</v>
      </c>
      <c r="B185" s="559"/>
      <c r="C185" s="550"/>
      <c r="D185" s="576">
        <f>SUM(D182:E184)</f>
        <v>468943.14999999991</v>
      </c>
      <c r="E185" s="550"/>
      <c r="F185" s="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30"/>
      <c r="B186" s="31"/>
      <c r="C186" s="31"/>
      <c r="D186" s="32"/>
      <c r="E186" s="33"/>
      <c r="F186" s="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9" t="s">
        <v>169</v>
      </c>
      <c r="B187" s="26"/>
      <c r="C187" s="26"/>
      <c r="D187" s="27"/>
      <c r="E187" s="28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549" t="s">
        <v>13</v>
      </c>
      <c r="B188" s="559"/>
      <c r="C188" s="550"/>
      <c r="D188" s="615" t="s">
        <v>14</v>
      </c>
      <c r="E188" s="550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611" t="s">
        <v>159</v>
      </c>
      <c r="B189" s="559"/>
      <c r="C189" s="550"/>
      <c r="D189" s="569">
        <f>'APLICAÇÃO FINANCEIRA'!B24</f>
        <v>1471949.46</v>
      </c>
      <c r="E189" s="550"/>
      <c r="F189" s="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611" t="s">
        <v>170</v>
      </c>
      <c r="B190" s="559"/>
      <c r="C190" s="550"/>
      <c r="D190" s="569">
        <f>'APLICAÇÃO FINANCEIRA'!C24</f>
        <v>1069115</v>
      </c>
      <c r="E190" s="550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611" t="s">
        <v>171</v>
      </c>
      <c r="B191" s="559"/>
      <c r="C191" s="550"/>
      <c r="D191" s="569">
        <f>'APLICAÇÃO FINANCEIRA'!D24</f>
        <v>1105070</v>
      </c>
      <c r="E191" s="550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611" t="s">
        <v>172</v>
      </c>
      <c r="B192" s="559"/>
      <c r="C192" s="550"/>
      <c r="D192" s="569">
        <f>'APLICAÇÃO FINANCEIRA'!E24</f>
        <v>16367.28</v>
      </c>
      <c r="E192" s="550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611" t="s">
        <v>173</v>
      </c>
      <c r="B193" s="559"/>
      <c r="C193" s="550"/>
      <c r="D193" s="569">
        <f>'APLICAÇÃO FINANCEIRA'!F24</f>
        <v>0</v>
      </c>
      <c r="E193" s="550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612" t="s">
        <v>174</v>
      </c>
      <c r="B194" s="559"/>
      <c r="C194" s="550"/>
      <c r="D194" s="576">
        <f>D189-D190+D191+D192-D193</f>
        <v>1524271.74</v>
      </c>
      <c r="E194" s="550"/>
      <c r="F194" s="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34"/>
      <c r="B195" s="26"/>
      <c r="C195" s="26"/>
      <c r="D195" s="27"/>
      <c r="E195" s="28"/>
      <c r="F195" s="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549" t="s">
        <v>175</v>
      </c>
      <c r="B196" s="559"/>
      <c r="C196" s="550"/>
      <c r="D196" s="576">
        <f>D194+D178+D171+D185</f>
        <v>1993585.9700000028</v>
      </c>
      <c r="E196" s="550"/>
      <c r="F196" s="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616"/>
      <c r="B197" s="617"/>
      <c r="C197" s="617"/>
      <c r="D197" s="27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35" t="s">
        <v>176</v>
      </c>
      <c r="B198" s="26"/>
      <c r="C198" s="26"/>
      <c r="D198" s="27"/>
      <c r="E198" s="36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618" t="s">
        <v>13</v>
      </c>
      <c r="B199" s="619"/>
      <c r="C199" s="620"/>
      <c r="D199" s="621" t="s">
        <v>14</v>
      </c>
      <c r="E199" s="620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25">
      <c r="A200" s="623" t="s">
        <v>177</v>
      </c>
      <c r="B200" s="559"/>
      <c r="C200" s="550"/>
      <c r="D200" s="624">
        <v>0</v>
      </c>
      <c r="E200" s="550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25">
      <c r="A201" s="623" t="s">
        <v>178</v>
      </c>
      <c r="B201" s="559"/>
      <c r="C201" s="550"/>
      <c r="D201" s="624">
        <v>0</v>
      </c>
      <c r="E201" s="550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25">
      <c r="A202" s="623" t="s">
        <v>179</v>
      </c>
      <c r="B202" s="559"/>
      <c r="C202" s="550"/>
      <c r="D202" s="624">
        <v>185636.19</v>
      </c>
      <c r="E202" s="550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25">
      <c r="A203" s="623" t="s">
        <v>180</v>
      </c>
      <c r="B203" s="559"/>
      <c r="C203" s="550"/>
      <c r="D203" s="624">
        <v>367.51</v>
      </c>
      <c r="E203" s="550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549" t="s">
        <v>181</v>
      </c>
      <c r="B204" s="559"/>
      <c r="C204" s="550"/>
      <c r="D204" s="576">
        <f>SUM(D200:E203)</f>
        <v>186003.7</v>
      </c>
      <c r="E204" s="550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5"/>
      <c r="B205" s="26"/>
      <c r="C205" s="26"/>
      <c r="D205" s="27"/>
      <c r="E205" s="28"/>
      <c r="F205" s="1"/>
      <c r="G205" s="1"/>
      <c r="H205" s="36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35" t="s">
        <v>182</v>
      </c>
      <c r="B206" s="26"/>
      <c r="C206" s="26"/>
      <c r="D206" s="27"/>
      <c r="E206" s="36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618" t="s">
        <v>13</v>
      </c>
      <c r="B207" s="619"/>
      <c r="C207" s="620"/>
      <c r="D207" s="621" t="s">
        <v>14</v>
      </c>
      <c r="E207" s="620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622" t="s">
        <v>159</v>
      </c>
      <c r="B208" s="559"/>
      <c r="C208" s="550"/>
      <c r="D208" s="569">
        <v>2224858.11</v>
      </c>
      <c r="E208" s="550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622" t="s">
        <v>183</v>
      </c>
      <c r="B209" s="559"/>
      <c r="C209" s="550"/>
      <c r="D209" s="625">
        <f>D33</f>
        <v>162476.57910187534</v>
      </c>
      <c r="E209" s="626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622" t="s">
        <v>184</v>
      </c>
      <c r="B210" s="559"/>
      <c r="C210" s="550"/>
      <c r="D210" s="625">
        <f>'CÁLCULO FOLHA DE PAGAMENTO'!H15</f>
        <v>34455.24</v>
      </c>
      <c r="E210" s="626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622" t="s">
        <v>185</v>
      </c>
      <c r="B211" s="559"/>
      <c r="C211" s="550"/>
      <c r="D211" s="625">
        <f>'CÁLCULO FOLHA DE PAGAMENTO'!H17</f>
        <v>0</v>
      </c>
      <c r="E211" s="626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622" t="s">
        <v>186</v>
      </c>
      <c r="B212" s="559"/>
      <c r="C212" s="550"/>
      <c r="D212" s="625">
        <f>'CÁLCULO FOLHA DE PAGAMENTO'!H19</f>
        <v>55651.6636</v>
      </c>
      <c r="E212" s="626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612" t="s">
        <v>187</v>
      </c>
      <c r="B213" s="559"/>
      <c r="C213" s="550"/>
      <c r="D213" s="576">
        <f>D208+D209-D210-D211-D212</f>
        <v>2297227.785501875</v>
      </c>
      <c r="E213" s="550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5"/>
      <c r="B214" s="26"/>
      <c r="C214" s="26"/>
      <c r="D214" s="27"/>
      <c r="E214" s="27"/>
      <c r="F214" s="27"/>
      <c r="G214" s="27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 x14ac:dyDescent="0.25">
      <c r="A215" s="627" t="s">
        <v>188</v>
      </c>
      <c r="B215" s="544"/>
      <c r="C215" s="544"/>
      <c r="D215" s="27"/>
      <c r="E215" s="36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618" t="s">
        <v>13</v>
      </c>
      <c r="B216" s="619"/>
      <c r="C216" s="620"/>
      <c r="D216" s="621" t="s">
        <v>14</v>
      </c>
      <c r="E216" s="620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622" t="s">
        <v>189</v>
      </c>
      <c r="B217" s="559"/>
      <c r="C217" s="550"/>
      <c r="D217" s="569">
        <v>0</v>
      </c>
      <c r="E217" s="550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622" t="s">
        <v>190</v>
      </c>
      <c r="B218" s="559"/>
      <c r="C218" s="550"/>
      <c r="D218" s="569">
        <v>0</v>
      </c>
      <c r="E218" s="550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 x14ac:dyDescent="0.25">
      <c r="A219" s="622" t="s">
        <v>191</v>
      </c>
      <c r="B219" s="559"/>
      <c r="C219" s="550"/>
      <c r="D219" s="569">
        <v>0</v>
      </c>
      <c r="E219" s="550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622" t="s">
        <v>192</v>
      </c>
      <c r="B220" s="559"/>
      <c r="C220" s="550"/>
      <c r="D220" s="569">
        <v>0</v>
      </c>
      <c r="E220" s="550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622" t="s">
        <v>193</v>
      </c>
      <c r="B221" s="559"/>
      <c r="C221" s="550"/>
      <c r="D221" s="569">
        <v>0</v>
      </c>
      <c r="E221" s="550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549" t="s">
        <v>181</v>
      </c>
      <c r="B222" s="559"/>
      <c r="C222" s="550"/>
      <c r="D222" s="576">
        <f>SUM(D217:E221)</f>
        <v>0</v>
      </c>
      <c r="E222" s="550"/>
      <c r="F222" s="12"/>
      <c r="G222" s="1"/>
      <c r="H222" s="37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38"/>
      <c r="B223" s="38"/>
      <c r="C223" s="38"/>
      <c r="D223" s="39"/>
      <c r="E223" s="39"/>
      <c r="F223" s="12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 x14ac:dyDescent="0.25">
      <c r="A224" s="627" t="s">
        <v>194</v>
      </c>
      <c r="B224" s="544"/>
      <c r="C224" s="544"/>
      <c r="D224" s="544"/>
      <c r="E224" s="544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549" t="s">
        <v>13</v>
      </c>
      <c r="B225" s="559"/>
      <c r="C225" s="550"/>
      <c r="D225" s="621" t="s">
        <v>14</v>
      </c>
      <c r="E225" s="620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622" t="s">
        <v>159</v>
      </c>
      <c r="B226" s="559"/>
      <c r="C226" s="550"/>
      <c r="D226" s="569">
        <v>0</v>
      </c>
      <c r="E226" s="550"/>
      <c r="F226" s="24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622" t="s">
        <v>195</v>
      </c>
      <c r="B227" s="559"/>
      <c r="C227" s="550"/>
      <c r="D227" s="569">
        <v>0</v>
      </c>
      <c r="E227" s="550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622" t="s">
        <v>196</v>
      </c>
      <c r="B228" s="559"/>
      <c r="C228" s="550"/>
      <c r="D228" s="569">
        <f>D222</f>
        <v>0</v>
      </c>
      <c r="E228" s="550"/>
      <c r="F228" s="12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612" t="s">
        <v>197</v>
      </c>
      <c r="B229" s="559"/>
      <c r="C229" s="550"/>
      <c r="D229" s="576">
        <f>D226+D227-D228</f>
        <v>0</v>
      </c>
      <c r="E229" s="550"/>
      <c r="F229" s="12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40"/>
      <c r="B230" s="40"/>
      <c r="C230" s="41"/>
      <c r="D230" s="628"/>
      <c r="E230" s="548"/>
      <c r="F230" s="1"/>
      <c r="G230" s="1"/>
      <c r="H230" s="37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605" t="s">
        <v>79</v>
      </c>
      <c r="B231" s="544"/>
      <c r="C231" s="17" t="s">
        <v>80</v>
      </c>
      <c r="D231" s="601" t="s">
        <v>79</v>
      </c>
      <c r="E231" s="552"/>
      <c r="F231" s="1"/>
      <c r="G231" s="1"/>
      <c r="H231" s="37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 x14ac:dyDescent="0.25">
      <c r="A232" s="606" t="s">
        <v>81</v>
      </c>
      <c r="B232" s="607"/>
      <c r="C232" s="18" t="s">
        <v>82</v>
      </c>
      <c r="D232" s="608" t="s">
        <v>83</v>
      </c>
      <c r="E232" s="556"/>
      <c r="F232" s="1"/>
      <c r="G232" s="1"/>
      <c r="H232" s="37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19685039370078741" right="0" top="0.39370078740157483" bottom="0" header="0" footer="0"/>
  <pageSetup paperSize="9" scale="2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>
    <tabColor theme="0"/>
    <pageSetUpPr fitToPage="1"/>
  </sheetPr>
  <dimension ref="A1:AC197"/>
  <sheetViews>
    <sheetView topLeftCell="C73" zoomScale="50" zoomScaleNormal="50" workbookViewId="0">
      <selection activeCell="B37" sqref="B37"/>
    </sheetView>
  </sheetViews>
  <sheetFormatPr defaultColWidth="9.140625" defaultRowHeight="18.75" x14ac:dyDescent="0.25"/>
  <cols>
    <col min="1" max="1" width="24" style="228" bestFit="1" customWidth="1"/>
    <col min="2" max="2" width="80.7109375" style="228" bestFit="1" customWidth="1"/>
    <col min="3" max="3" width="31.85546875" style="229" bestFit="1" customWidth="1"/>
    <col min="4" max="4" width="76.42578125" style="229" bestFit="1" customWidth="1"/>
    <col min="5" max="5" width="14.7109375" style="231" bestFit="1" customWidth="1"/>
    <col min="6" max="6" width="17" style="231" bestFit="1" customWidth="1"/>
    <col min="7" max="7" width="21.85546875" style="231" bestFit="1" customWidth="1"/>
    <col min="8" max="8" width="7.5703125" style="231" bestFit="1" customWidth="1"/>
    <col min="9" max="9" width="11" style="523" bestFit="1" customWidth="1"/>
    <col min="10" max="10" width="11.28515625" style="231" bestFit="1" customWidth="1"/>
    <col min="11" max="11" width="61.85546875" style="231" bestFit="1" customWidth="1"/>
    <col min="12" max="12" width="21.85546875" style="534" bestFit="1" customWidth="1"/>
    <col min="13" max="13" width="17.140625" style="231" bestFit="1" customWidth="1"/>
    <col min="14" max="14" width="19.5703125" style="231" bestFit="1" customWidth="1"/>
    <col min="15" max="15" width="24.42578125" style="231" bestFit="1" customWidth="1"/>
    <col min="16" max="16" width="19.5703125" style="231" bestFit="1" customWidth="1"/>
    <col min="17" max="17" width="26.42578125" style="231" bestFit="1" customWidth="1"/>
    <col min="18" max="18" width="26.42578125" style="232" bestFit="1" customWidth="1"/>
    <col min="19" max="19" width="22.140625" style="232" bestFit="1" customWidth="1"/>
    <col min="20" max="20" width="16.42578125" style="232" bestFit="1" customWidth="1"/>
    <col min="21" max="21" width="19.85546875" style="232" bestFit="1" customWidth="1"/>
    <col min="22" max="22" width="16.42578125" style="232" bestFit="1" customWidth="1"/>
    <col min="23" max="23" width="24.42578125" style="232" bestFit="1" customWidth="1"/>
    <col min="24" max="24" width="14.42578125" style="232" bestFit="1" customWidth="1"/>
    <col min="25" max="25" width="19.85546875" style="232" bestFit="1" customWidth="1"/>
    <col min="26" max="26" width="14.42578125" style="232" customWidth="1"/>
    <col min="27" max="27" width="15.28515625" style="232" bestFit="1" customWidth="1"/>
    <col min="28" max="28" width="17" style="513" bestFit="1" customWidth="1"/>
    <col min="29" max="239" width="9.140625" style="218"/>
    <col min="240" max="240" width="6.5703125" style="218" customWidth="1"/>
    <col min="241" max="241" width="79.5703125" style="218" customWidth="1"/>
    <col min="242" max="242" width="23.5703125" style="218" customWidth="1"/>
    <col min="243" max="243" width="27.85546875" style="218" customWidth="1"/>
    <col min="244" max="244" width="22.28515625" style="218" customWidth="1"/>
    <col min="245" max="245" width="23.5703125" style="218" customWidth="1"/>
    <col min="246" max="246" width="39" style="218" customWidth="1"/>
    <col min="247" max="247" width="36.42578125" style="218" customWidth="1"/>
    <col min="248" max="248" width="8" style="218" customWidth="1"/>
    <col min="249" max="249" width="15.5703125" style="218" customWidth="1"/>
    <col min="250" max="250" width="17.28515625" style="218" customWidth="1"/>
    <col min="251" max="251" width="18.85546875" style="218" customWidth="1"/>
    <col min="252" max="252" width="81" style="218" customWidth="1"/>
    <col min="253" max="253" width="14.85546875" style="218" customWidth="1"/>
    <col min="254" max="254" width="15.7109375" style="218" customWidth="1"/>
    <col min="255" max="255" width="17.5703125" style="218" customWidth="1"/>
    <col min="256" max="256" width="18.42578125" style="218" customWidth="1"/>
    <col min="257" max="257" width="16.5703125" style="218" customWidth="1"/>
    <col min="258" max="258" width="17.7109375" style="218" customWidth="1"/>
    <col min="259" max="259" width="17.85546875" style="218" customWidth="1"/>
    <col min="260" max="260" width="18.42578125" style="218" customWidth="1"/>
    <col min="261" max="261" width="15.42578125" style="218" customWidth="1"/>
    <col min="262" max="262" width="14.5703125" style="218" customWidth="1"/>
    <col min="263" max="263" width="15" style="218" customWidth="1"/>
    <col min="264" max="264" width="6.7109375" style="218" customWidth="1"/>
    <col min="265" max="265" width="14.28515625" style="218" customWidth="1"/>
    <col min="266" max="266" width="17.5703125" style="218" customWidth="1"/>
    <col min="267" max="267" width="27.7109375" style="218" customWidth="1"/>
    <col min="268" max="270" width="9.140625" style="218"/>
    <col min="271" max="271" width="14.85546875" style="218" customWidth="1"/>
    <col min="272" max="272" width="13.85546875" style="218" customWidth="1"/>
    <col min="273" max="495" width="9.140625" style="218"/>
    <col min="496" max="496" width="6.5703125" style="218" customWidth="1"/>
    <col min="497" max="497" width="79.5703125" style="218" customWidth="1"/>
    <col min="498" max="498" width="23.5703125" style="218" customWidth="1"/>
    <col min="499" max="499" width="27.85546875" style="218" customWidth="1"/>
    <col min="500" max="500" width="22.28515625" style="218" customWidth="1"/>
    <col min="501" max="501" width="23.5703125" style="218" customWidth="1"/>
    <col min="502" max="502" width="39" style="218" customWidth="1"/>
    <col min="503" max="503" width="36.42578125" style="218" customWidth="1"/>
    <col min="504" max="504" width="8" style="218" customWidth="1"/>
    <col min="505" max="505" width="15.5703125" style="218" customWidth="1"/>
    <col min="506" max="506" width="17.28515625" style="218" customWidth="1"/>
    <col min="507" max="507" width="18.85546875" style="218" customWidth="1"/>
    <col min="508" max="508" width="81" style="218" customWidth="1"/>
    <col min="509" max="509" width="14.85546875" style="218" customWidth="1"/>
    <col min="510" max="510" width="15.7109375" style="218" customWidth="1"/>
    <col min="511" max="511" width="17.5703125" style="218" customWidth="1"/>
    <col min="512" max="512" width="18.42578125" style="218" customWidth="1"/>
    <col min="513" max="513" width="16.5703125" style="218" customWidth="1"/>
    <col min="514" max="514" width="17.7109375" style="218" customWidth="1"/>
    <col min="515" max="515" width="17.85546875" style="218" customWidth="1"/>
    <col min="516" max="516" width="18.42578125" style="218" customWidth="1"/>
    <col min="517" max="517" width="15.42578125" style="218" customWidth="1"/>
    <col min="518" max="518" width="14.5703125" style="218" customWidth="1"/>
    <col min="519" max="519" width="15" style="218" customWidth="1"/>
    <col min="520" max="520" width="6.7109375" style="218" customWidth="1"/>
    <col min="521" max="521" width="14.28515625" style="218" customWidth="1"/>
    <col min="522" max="522" width="17.5703125" style="218" customWidth="1"/>
    <col min="523" max="523" width="27.7109375" style="218" customWidth="1"/>
    <col min="524" max="526" width="9.140625" style="218"/>
    <col min="527" max="527" width="14.85546875" style="218" customWidth="1"/>
    <col min="528" max="528" width="13.85546875" style="218" customWidth="1"/>
    <col min="529" max="751" width="9.140625" style="218"/>
    <col min="752" max="752" width="6.5703125" style="218" customWidth="1"/>
    <col min="753" max="753" width="79.5703125" style="218" customWidth="1"/>
    <col min="754" max="754" width="23.5703125" style="218" customWidth="1"/>
    <col min="755" max="755" width="27.85546875" style="218" customWidth="1"/>
    <col min="756" max="756" width="22.28515625" style="218" customWidth="1"/>
    <col min="757" max="757" width="23.5703125" style="218" customWidth="1"/>
    <col min="758" max="758" width="39" style="218" customWidth="1"/>
    <col min="759" max="759" width="36.42578125" style="218" customWidth="1"/>
    <col min="760" max="760" width="8" style="218" customWidth="1"/>
    <col min="761" max="761" width="15.5703125" style="218" customWidth="1"/>
    <col min="762" max="762" width="17.28515625" style="218" customWidth="1"/>
    <col min="763" max="763" width="18.85546875" style="218" customWidth="1"/>
    <col min="764" max="764" width="81" style="218" customWidth="1"/>
    <col min="765" max="765" width="14.85546875" style="218" customWidth="1"/>
    <col min="766" max="766" width="15.7109375" style="218" customWidth="1"/>
    <col min="767" max="767" width="17.5703125" style="218" customWidth="1"/>
    <col min="768" max="768" width="18.42578125" style="218" customWidth="1"/>
    <col min="769" max="769" width="16.5703125" style="218" customWidth="1"/>
    <col min="770" max="770" width="17.7109375" style="218" customWidth="1"/>
    <col min="771" max="771" width="17.85546875" style="218" customWidth="1"/>
    <col min="772" max="772" width="18.42578125" style="218" customWidth="1"/>
    <col min="773" max="773" width="15.42578125" style="218" customWidth="1"/>
    <col min="774" max="774" width="14.5703125" style="218" customWidth="1"/>
    <col min="775" max="775" width="15" style="218" customWidth="1"/>
    <col min="776" max="776" width="6.7109375" style="218" customWidth="1"/>
    <col min="777" max="777" width="14.28515625" style="218" customWidth="1"/>
    <col min="778" max="778" width="17.5703125" style="218" customWidth="1"/>
    <col min="779" max="779" width="27.7109375" style="218" customWidth="1"/>
    <col min="780" max="782" width="9.140625" style="218"/>
    <col min="783" max="783" width="14.85546875" style="218" customWidth="1"/>
    <col min="784" max="784" width="13.85546875" style="218" customWidth="1"/>
    <col min="785" max="1007" width="9.140625" style="218"/>
    <col min="1008" max="1008" width="6.5703125" style="218" customWidth="1"/>
    <col min="1009" max="1009" width="79.5703125" style="218" customWidth="1"/>
    <col min="1010" max="1010" width="23.5703125" style="218" customWidth="1"/>
    <col min="1011" max="1011" width="27.85546875" style="218" customWidth="1"/>
    <col min="1012" max="1012" width="22.28515625" style="218" customWidth="1"/>
    <col min="1013" max="1013" width="23.5703125" style="218" customWidth="1"/>
    <col min="1014" max="1014" width="39" style="218" customWidth="1"/>
    <col min="1015" max="1015" width="36.42578125" style="218" customWidth="1"/>
    <col min="1016" max="1016" width="8" style="218" customWidth="1"/>
    <col min="1017" max="1017" width="15.5703125" style="218" customWidth="1"/>
    <col min="1018" max="1018" width="17.28515625" style="218" customWidth="1"/>
    <col min="1019" max="1019" width="18.85546875" style="218" customWidth="1"/>
    <col min="1020" max="1020" width="81" style="218" customWidth="1"/>
    <col min="1021" max="1021" width="14.85546875" style="218" customWidth="1"/>
    <col min="1022" max="1022" width="15.7109375" style="218" customWidth="1"/>
    <col min="1023" max="1023" width="17.5703125" style="218" customWidth="1"/>
    <col min="1024" max="1024" width="18.42578125" style="218" customWidth="1"/>
    <col min="1025" max="1025" width="16.5703125" style="218" customWidth="1"/>
    <col min="1026" max="1026" width="17.7109375" style="218" customWidth="1"/>
    <col min="1027" max="1027" width="17.85546875" style="218" customWidth="1"/>
    <col min="1028" max="1028" width="18.42578125" style="218" customWidth="1"/>
    <col min="1029" max="1029" width="15.42578125" style="218" customWidth="1"/>
    <col min="1030" max="1030" width="14.5703125" style="218" customWidth="1"/>
    <col min="1031" max="1031" width="15" style="218" customWidth="1"/>
    <col min="1032" max="1032" width="6.7109375" style="218" customWidth="1"/>
    <col min="1033" max="1033" width="14.28515625" style="218" customWidth="1"/>
    <col min="1034" max="1034" width="17.5703125" style="218" customWidth="1"/>
    <col min="1035" max="1035" width="27.7109375" style="218" customWidth="1"/>
    <col min="1036" max="1038" width="9.140625" style="218"/>
    <col min="1039" max="1039" width="14.85546875" style="218" customWidth="1"/>
    <col min="1040" max="1040" width="13.85546875" style="218" customWidth="1"/>
    <col min="1041" max="1263" width="9.140625" style="218"/>
    <col min="1264" max="1264" width="6.5703125" style="218" customWidth="1"/>
    <col min="1265" max="1265" width="79.5703125" style="218" customWidth="1"/>
    <col min="1266" max="1266" width="23.5703125" style="218" customWidth="1"/>
    <col min="1267" max="1267" width="27.85546875" style="218" customWidth="1"/>
    <col min="1268" max="1268" width="22.28515625" style="218" customWidth="1"/>
    <col min="1269" max="1269" width="23.5703125" style="218" customWidth="1"/>
    <col min="1270" max="1270" width="39" style="218" customWidth="1"/>
    <col min="1271" max="1271" width="36.42578125" style="218" customWidth="1"/>
    <col min="1272" max="1272" width="8" style="218" customWidth="1"/>
    <col min="1273" max="1273" width="15.5703125" style="218" customWidth="1"/>
    <col min="1274" max="1274" width="17.28515625" style="218" customWidth="1"/>
    <col min="1275" max="1275" width="18.85546875" style="218" customWidth="1"/>
    <col min="1276" max="1276" width="81" style="218" customWidth="1"/>
    <col min="1277" max="1277" width="14.85546875" style="218" customWidth="1"/>
    <col min="1278" max="1278" width="15.7109375" style="218" customWidth="1"/>
    <col min="1279" max="1279" width="17.5703125" style="218" customWidth="1"/>
    <col min="1280" max="1280" width="18.42578125" style="218" customWidth="1"/>
    <col min="1281" max="1281" width="16.5703125" style="218" customWidth="1"/>
    <col min="1282" max="1282" width="17.7109375" style="218" customWidth="1"/>
    <col min="1283" max="1283" width="17.85546875" style="218" customWidth="1"/>
    <col min="1284" max="1284" width="18.42578125" style="218" customWidth="1"/>
    <col min="1285" max="1285" width="15.42578125" style="218" customWidth="1"/>
    <col min="1286" max="1286" width="14.5703125" style="218" customWidth="1"/>
    <col min="1287" max="1287" width="15" style="218" customWidth="1"/>
    <col min="1288" max="1288" width="6.7109375" style="218" customWidth="1"/>
    <col min="1289" max="1289" width="14.28515625" style="218" customWidth="1"/>
    <col min="1290" max="1290" width="17.5703125" style="218" customWidth="1"/>
    <col min="1291" max="1291" width="27.7109375" style="218" customWidth="1"/>
    <col min="1292" max="1294" width="9.140625" style="218"/>
    <col min="1295" max="1295" width="14.85546875" style="218" customWidth="1"/>
    <col min="1296" max="1296" width="13.85546875" style="218" customWidth="1"/>
    <col min="1297" max="1519" width="9.140625" style="218"/>
    <col min="1520" max="1520" width="6.5703125" style="218" customWidth="1"/>
    <col min="1521" max="1521" width="79.5703125" style="218" customWidth="1"/>
    <col min="1522" max="1522" width="23.5703125" style="218" customWidth="1"/>
    <col min="1523" max="1523" width="27.85546875" style="218" customWidth="1"/>
    <col min="1524" max="1524" width="22.28515625" style="218" customWidth="1"/>
    <col min="1525" max="1525" width="23.5703125" style="218" customWidth="1"/>
    <col min="1526" max="1526" width="39" style="218" customWidth="1"/>
    <col min="1527" max="1527" width="36.42578125" style="218" customWidth="1"/>
    <col min="1528" max="1528" width="8" style="218" customWidth="1"/>
    <col min="1529" max="1529" width="15.5703125" style="218" customWidth="1"/>
    <col min="1530" max="1530" width="17.28515625" style="218" customWidth="1"/>
    <col min="1531" max="1531" width="18.85546875" style="218" customWidth="1"/>
    <col min="1532" max="1532" width="81" style="218" customWidth="1"/>
    <col min="1533" max="1533" width="14.85546875" style="218" customWidth="1"/>
    <col min="1534" max="1534" width="15.7109375" style="218" customWidth="1"/>
    <col min="1535" max="1535" width="17.5703125" style="218" customWidth="1"/>
    <col min="1536" max="1536" width="18.42578125" style="218" customWidth="1"/>
    <col min="1537" max="1537" width="16.5703125" style="218" customWidth="1"/>
    <col min="1538" max="1538" width="17.7109375" style="218" customWidth="1"/>
    <col min="1539" max="1539" width="17.85546875" style="218" customWidth="1"/>
    <col min="1540" max="1540" width="18.42578125" style="218" customWidth="1"/>
    <col min="1541" max="1541" width="15.42578125" style="218" customWidth="1"/>
    <col min="1542" max="1542" width="14.5703125" style="218" customWidth="1"/>
    <col min="1543" max="1543" width="15" style="218" customWidth="1"/>
    <col min="1544" max="1544" width="6.7109375" style="218" customWidth="1"/>
    <col min="1545" max="1545" width="14.28515625" style="218" customWidth="1"/>
    <col min="1546" max="1546" width="17.5703125" style="218" customWidth="1"/>
    <col min="1547" max="1547" width="27.7109375" style="218" customWidth="1"/>
    <col min="1548" max="1550" width="9.140625" style="218"/>
    <col min="1551" max="1551" width="14.85546875" style="218" customWidth="1"/>
    <col min="1552" max="1552" width="13.85546875" style="218" customWidth="1"/>
    <col min="1553" max="1775" width="9.140625" style="218"/>
    <col min="1776" max="1776" width="6.5703125" style="218" customWidth="1"/>
    <col min="1777" max="1777" width="79.5703125" style="218" customWidth="1"/>
    <col min="1778" max="1778" width="23.5703125" style="218" customWidth="1"/>
    <col min="1779" max="1779" width="27.85546875" style="218" customWidth="1"/>
    <col min="1780" max="1780" width="22.28515625" style="218" customWidth="1"/>
    <col min="1781" max="1781" width="23.5703125" style="218" customWidth="1"/>
    <col min="1782" max="1782" width="39" style="218" customWidth="1"/>
    <col min="1783" max="1783" width="36.42578125" style="218" customWidth="1"/>
    <col min="1784" max="1784" width="8" style="218" customWidth="1"/>
    <col min="1785" max="1785" width="15.5703125" style="218" customWidth="1"/>
    <col min="1786" max="1786" width="17.28515625" style="218" customWidth="1"/>
    <col min="1787" max="1787" width="18.85546875" style="218" customWidth="1"/>
    <col min="1788" max="1788" width="81" style="218" customWidth="1"/>
    <col min="1789" max="1789" width="14.85546875" style="218" customWidth="1"/>
    <col min="1790" max="1790" width="15.7109375" style="218" customWidth="1"/>
    <col min="1791" max="1791" width="17.5703125" style="218" customWidth="1"/>
    <col min="1792" max="1792" width="18.42578125" style="218" customWidth="1"/>
    <col min="1793" max="1793" width="16.5703125" style="218" customWidth="1"/>
    <col min="1794" max="1794" width="17.7109375" style="218" customWidth="1"/>
    <col min="1795" max="1795" width="17.85546875" style="218" customWidth="1"/>
    <col min="1796" max="1796" width="18.42578125" style="218" customWidth="1"/>
    <col min="1797" max="1797" width="15.42578125" style="218" customWidth="1"/>
    <col min="1798" max="1798" width="14.5703125" style="218" customWidth="1"/>
    <col min="1799" max="1799" width="15" style="218" customWidth="1"/>
    <col min="1800" max="1800" width="6.7109375" style="218" customWidth="1"/>
    <col min="1801" max="1801" width="14.28515625" style="218" customWidth="1"/>
    <col min="1802" max="1802" width="17.5703125" style="218" customWidth="1"/>
    <col min="1803" max="1803" width="27.7109375" style="218" customWidth="1"/>
    <col min="1804" max="1806" width="9.140625" style="218"/>
    <col min="1807" max="1807" width="14.85546875" style="218" customWidth="1"/>
    <col min="1808" max="1808" width="13.85546875" style="218" customWidth="1"/>
    <col min="1809" max="2031" width="9.140625" style="218"/>
    <col min="2032" max="2032" width="6.5703125" style="218" customWidth="1"/>
    <col min="2033" max="2033" width="79.5703125" style="218" customWidth="1"/>
    <col min="2034" max="2034" width="23.5703125" style="218" customWidth="1"/>
    <col min="2035" max="2035" width="27.85546875" style="218" customWidth="1"/>
    <col min="2036" max="2036" width="22.28515625" style="218" customWidth="1"/>
    <col min="2037" max="2037" width="23.5703125" style="218" customWidth="1"/>
    <col min="2038" max="2038" width="39" style="218" customWidth="1"/>
    <col min="2039" max="2039" width="36.42578125" style="218" customWidth="1"/>
    <col min="2040" max="2040" width="8" style="218" customWidth="1"/>
    <col min="2041" max="2041" width="15.5703125" style="218" customWidth="1"/>
    <col min="2042" max="2042" width="17.28515625" style="218" customWidth="1"/>
    <col min="2043" max="2043" width="18.85546875" style="218" customWidth="1"/>
    <col min="2044" max="2044" width="81" style="218" customWidth="1"/>
    <col min="2045" max="2045" width="14.85546875" style="218" customWidth="1"/>
    <col min="2046" max="2046" width="15.7109375" style="218" customWidth="1"/>
    <col min="2047" max="2047" width="17.5703125" style="218" customWidth="1"/>
    <col min="2048" max="2048" width="18.42578125" style="218" customWidth="1"/>
    <col min="2049" max="2049" width="16.5703125" style="218" customWidth="1"/>
    <col min="2050" max="2050" width="17.7109375" style="218" customWidth="1"/>
    <col min="2051" max="2051" width="17.85546875" style="218" customWidth="1"/>
    <col min="2052" max="2052" width="18.42578125" style="218" customWidth="1"/>
    <col min="2053" max="2053" width="15.42578125" style="218" customWidth="1"/>
    <col min="2054" max="2054" width="14.5703125" style="218" customWidth="1"/>
    <col min="2055" max="2055" width="15" style="218" customWidth="1"/>
    <col min="2056" max="2056" width="6.7109375" style="218" customWidth="1"/>
    <col min="2057" max="2057" width="14.28515625" style="218" customWidth="1"/>
    <col min="2058" max="2058" width="17.5703125" style="218" customWidth="1"/>
    <col min="2059" max="2059" width="27.7109375" style="218" customWidth="1"/>
    <col min="2060" max="2062" width="9.140625" style="218"/>
    <col min="2063" max="2063" width="14.85546875" style="218" customWidth="1"/>
    <col min="2064" max="2064" width="13.85546875" style="218" customWidth="1"/>
    <col min="2065" max="2287" width="9.140625" style="218"/>
    <col min="2288" max="2288" width="6.5703125" style="218" customWidth="1"/>
    <col min="2289" max="2289" width="79.5703125" style="218" customWidth="1"/>
    <col min="2290" max="2290" width="23.5703125" style="218" customWidth="1"/>
    <col min="2291" max="2291" width="27.85546875" style="218" customWidth="1"/>
    <col min="2292" max="2292" width="22.28515625" style="218" customWidth="1"/>
    <col min="2293" max="2293" width="23.5703125" style="218" customWidth="1"/>
    <col min="2294" max="2294" width="39" style="218" customWidth="1"/>
    <col min="2295" max="2295" width="36.42578125" style="218" customWidth="1"/>
    <col min="2296" max="2296" width="8" style="218" customWidth="1"/>
    <col min="2297" max="2297" width="15.5703125" style="218" customWidth="1"/>
    <col min="2298" max="2298" width="17.28515625" style="218" customWidth="1"/>
    <col min="2299" max="2299" width="18.85546875" style="218" customWidth="1"/>
    <col min="2300" max="2300" width="81" style="218" customWidth="1"/>
    <col min="2301" max="2301" width="14.85546875" style="218" customWidth="1"/>
    <col min="2302" max="2302" width="15.7109375" style="218" customWidth="1"/>
    <col min="2303" max="2303" width="17.5703125" style="218" customWidth="1"/>
    <col min="2304" max="2304" width="18.42578125" style="218" customWidth="1"/>
    <col min="2305" max="2305" width="16.5703125" style="218" customWidth="1"/>
    <col min="2306" max="2306" width="17.7109375" style="218" customWidth="1"/>
    <col min="2307" max="2307" width="17.85546875" style="218" customWidth="1"/>
    <col min="2308" max="2308" width="18.42578125" style="218" customWidth="1"/>
    <col min="2309" max="2309" width="15.42578125" style="218" customWidth="1"/>
    <col min="2310" max="2310" width="14.5703125" style="218" customWidth="1"/>
    <col min="2311" max="2311" width="15" style="218" customWidth="1"/>
    <col min="2312" max="2312" width="6.7109375" style="218" customWidth="1"/>
    <col min="2313" max="2313" width="14.28515625" style="218" customWidth="1"/>
    <col min="2314" max="2314" width="17.5703125" style="218" customWidth="1"/>
    <col min="2315" max="2315" width="27.7109375" style="218" customWidth="1"/>
    <col min="2316" max="2318" width="9.140625" style="218"/>
    <col min="2319" max="2319" width="14.85546875" style="218" customWidth="1"/>
    <col min="2320" max="2320" width="13.85546875" style="218" customWidth="1"/>
    <col min="2321" max="2543" width="9.140625" style="218"/>
    <col min="2544" max="2544" width="6.5703125" style="218" customWidth="1"/>
    <col min="2545" max="2545" width="79.5703125" style="218" customWidth="1"/>
    <col min="2546" max="2546" width="23.5703125" style="218" customWidth="1"/>
    <col min="2547" max="2547" width="27.85546875" style="218" customWidth="1"/>
    <col min="2548" max="2548" width="22.28515625" style="218" customWidth="1"/>
    <col min="2549" max="2549" width="23.5703125" style="218" customWidth="1"/>
    <col min="2550" max="2550" width="39" style="218" customWidth="1"/>
    <col min="2551" max="2551" width="36.42578125" style="218" customWidth="1"/>
    <col min="2552" max="2552" width="8" style="218" customWidth="1"/>
    <col min="2553" max="2553" width="15.5703125" style="218" customWidth="1"/>
    <col min="2554" max="2554" width="17.28515625" style="218" customWidth="1"/>
    <col min="2555" max="2555" width="18.85546875" style="218" customWidth="1"/>
    <col min="2556" max="2556" width="81" style="218" customWidth="1"/>
    <col min="2557" max="2557" width="14.85546875" style="218" customWidth="1"/>
    <col min="2558" max="2558" width="15.7109375" style="218" customWidth="1"/>
    <col min="2559" max="2559" width="17.5703125" style="218" customWidth="1"/>
    <col min="2560" max="2560" width="18.42578125" style="218" customWidth="1"/>
    <col min="2561" max="2561" width="16.5703125" style="218" customWidth="1"/>
    <col min="2562" max="2562" width="17.7109375" style="218" customWidth="1"/>
    <col min="2563" max="2563" width="17.85546875" style="218" customWidth="1"/>
    <col min="2564" max="2564" width="18.42578125" style="218" customWidth="1"/>
    <col min="2565" max="2565" width="15.42578125" style="218" customWidth="1"/>
    <col min="2566" max="2566" width="14.5703125" style="218" customWidth="1"/>
    <col min="2567" max="2567" width="15" style="218" customWidth="1"/>
    <col min="2568" max="2568" width="6.7109375" style="218" customWidth="1"/>
    <col min="2569" max="2569" width="14.28515625" style="218" customWidth="1"/>
    <col min="2570" max="2570" width="17.5703125" style="218" customWidth="1"/>
    <col min="2571" max="2571" width="27.7109375" style="218" customWidth="1"/>
    <col min="2572" max="2574" width="9.140625" style="218"/>
    <col min="2575" max="2575" width="14.85546875" style="218" customWidth="1"/>
    <col min="2576" max="2576" width="13.85546875" style="218" customWidth="1"/>
    <col min="2577" max="2799" width="9.140625" style="218"/>
    <col min="2800" max="2800" width="6.5703125" style="218" customWidth="1"/>
    <col min="2801" max="2801" width="79.5703125" style="218" customWidth="1"/>
    <col min="2802" max="2802" width="23.5703125" style="218" customWidth="1"/>
    <col min="2803" max="2803" width="27.85546875" style="218" customWidth="1"/>
    <col min="2804" max="2804" width="22.28515625" style="218" customWidth="1"/>
    <col min="2805" max="2805" width="23.5703125" style="218" customWidth="1"/>
    <col min="2806" max="2806" width="39" style="218" customWidth="1"/>
    <col min="2807" max="2807" width="36.42578125" style="218" customWidth="1"/>
    <col min="2808" max="2808" width="8" style="218" customWidth="1"/>
    <col min="2809" max="2809" width="15.5703125" style="218" customWidth="1"/>
    <col min="2810" max="2810" width="17.28515625" style="218" customWidth="1"/>
    <col min="2811" max="2811" width="18.85546875" style="218" customWidth="1"/>
    <col min="2812" max="2812" width="81" style="218" customWidth="1"/>
    <col min="2813" max="2813" width="14.85546875" style="218" customWidth="1"/>
    <col min="2814" max="2814" width="15.7109375" style="218" customWidth="1"/>
    <col min="2815" max="2815" width="17.5703125" style="218" customWidth="1"/>
    <col min="2816" max="2816" width="18.42578125" style="218" customWidth="1"/>
    <col min="2817" max="2817" width="16.5703125" style="218" customWidth="1"/>
    <col min="2818" max="2818" width="17.7109375" style="218" customWidth="1"/>
    <col min="2819" max="2819" width="17.85546875" style="218" customWidth="1"/>
    <col min="2820" max="2820" width="18.42578125" style="218" customWidth="1"/>
    <col min="2821" max="2821" width="15.42578125" style="218" customWidth="1"/>
    <col min="2822" max="2822" width="14.5703125" style="218" customWidth="1"/>
    <col min="2823" max="2823" width="15" style="218" customWidth="1"/>
    <col min="2824" max="2824" width="6.7109375" style="218" customWidth="1"/>
    <col min="2825" max="2825" width="14.28515625" style="218" customWidth="1"/>
    <col min="2826" max="2826" width="17.5703125" style="218" customWidth="1"/>
    <col min="2827" max="2827" width="27.7109375" style="218" customWidth="1"/>
    <col min="2828" max="2830" width="9.140625" style="218"/>
    <col min="2831" max="2831" width="14.85546875" style="218" customWidth="1"/>
    <col min="2832" max="2832" width="13.85546875" style="218" customWidth="1"/>
    <col min="2833" max="3055" width="9.140625" style="218"/>
    <col min="3056" max="3056" width="6.5703125" style="218" customWidth="1"/>
    <col min="3057" max="3057" width="79.5703125" style="218" customWidth="1"/>
    <col min="3058" max="3058" width="23.5703125" style="218" customWidth="1"/>
    <col min="3059" max="3059" width="27.85546875" style="218" customWidth="1"/>
    <col min="3060" max="3060" width="22.28515625" style="218" customWidth="1"/>
    <col min="3061" max="3061" width="23.5703125" style="218" customWidth="1"/>
    <col min="3062" max="3062" width="39" style="218" customWidth="1"/>
    <col min="3063" max="3063" width="36.42578125" style="218" customWidth="1"/>
    <col min="3064" max="3064" width="8" style="218" customWidth="1"/>
    <col min="3065" max="3065" width="15.5703125" style="218" customWidth="1"/>
    <col min="3066" max="3066" width="17.28515625" style="218" customWidth="1"/>
    <col min="3067" max="3067" width="18.85546875" style="218" customWidth="1"/>
    <col min="3068" max="3068" width="81" style="218" customWidth="1"/>
    <col min="3069" max="3069" width="14.85546875" style="218" customWidth="1"/>
    <col min="3070" max="3070" width="15.7109375" style="218" customWidth="1"/>
    <col min="3071" max="3071" width="17.5703125" style="218" customWidth="1"/>
    <col min="3072" max="3072" width="18.42578125" style="218" customWidth="1"/>
    <col min="3073" max="3073" width="16.5703125" style="218" customWidth="1"/>
    <col min="3074" max="3074" width="17.7109375" style="218" customWidth="1"/>
    <col min="3075" max="3075" width="17.85546875" style="218" customWidth="1"/>
    <col min="3076" max="3076" width="18.42578125" style="218" customWidth="1"/>
    <col min="3077" max="3077" width="15.42578125" style="218" customWidth="1"/>
    <col min="3078" max="3078" width="14.5703125" style="218" customWidth="1"/>
    <col min="3079" max="3079" width="15" style="218" customWidth="1"/>
    <col min="3080" max="3080" width="6.7109375" style="218" customWidth="1"/>
    <col min="3081" max="3081" width="14.28515625" style="218" customWidth="1"/>
    <col min="3082" max="3082" width="17.5703125" style="218" customWidth="1"/>
    <col min="3083" max="3083" width="27.7109375" style="218" customWidth="1"/>
    <col min="3084" max="3086" width="9.140625" style="218"/>
    <col min="3087" max="3087" width="14.85546875" style="218" customWidth="1"/>
    <col min="3088" max="3088" width="13.85546875" style="218" customWidth="1"/>
    <col min="3089" max="3311" width="9.140625" style="218"/>
    <col min="3312" max="3312" width="6.5703125" style="218" customWidth="1"/>
    <col min="3313" max="3313" width="79.5703125" style="218" customWidth="1"/>
    <col min="3314" max="3314" width="23.5703125" style="218" customWidth="1"/>
    <col min="3315" max="3315" width="27.85546875" style="218" customWidth="1"/>
    <col min="3316" max="3316" width="22.28515625" style="218" customWidth="1"/>
    <col min="3317" max="3317" width="23.5703125" style="218" customWidth="1"/>
    <col min="3318" max="3318" width="39" style="218" customWidth="1"/>
    <col min="3319" max="3319" width="36.42578125" style="218" customWidth="1"/>
    <col min="3320" max="3320" width="8" style="218" customWidth="1"/>
    <col min="3321" max="3321" width="15.5703125" style="218" customWidth="1"/>
    <col min="3322" max="3322" width="17.28515625" style="218" customWidth="1"/>
    <col min="3323" max="3323" width="18.85546875" style="218" customWidth="1"/>
    <col min="3324" max="3324" width="81" style="218" customWidth="1"/>
    <col min="3325" max="3325" width="14.85546875" style="218" customWidth="1"/>
    <col min="3326" max="3326" width="15.7109375" style="218" customWidth="1"/>
    <col min="3327" max="3327" width="17.5703125" style="218" customWidth="1"/>
    <col min="3328" max="3328" width="18.42578125" style="218" customWidth="1"/>
    <col min="3329" max="3329" width="16.5703125" style="218" customWidth="1"/>
    <col min="3330" max="3330" width="17.7109375" style="218" customWidth="1"/>
    <col min="3331" max="3331" width="17.85546875" style="218" customWidth="1"/>
    <col min="3332" max="3332" width="18.42578125" style="218" customWidth="1"/>
    <col min="3333" max="3333" width="15.42578125" style="218" customWidth="1"/>
    <col min="3334" max="3334" width="14.5703125" style="218" customWidth="1"/>
    <col min="3335" max="3335" width="15" style="218" customWidth="1"/>
    <col min="3336" max="3336" width="6.7109375" style="218" customWidth="1"/>
    <col min="3337" max="3337" width="14.28515625" style="218" customWidth="1"/>
    <col min="3338" max="3338" width="17.5703125" style="218" customWidth="1"/>
    <col min="3339" max="3339" width="27.7109375" style="218" customWidth="1"/>
    <col min="3340" max="3342" width="9.140625" style="218"/>
    <col min="3343" max="3343" width="14.85546875" style="218" customWidth="1"/>
    <col min="3344" max="3344" width="13.85546875" style="218" customWidth="1"/>
    <col min="3345" max="3567" width="9.140625" style="218"/>
    <col min="3568" max="3568" width="6.5703125" style="218" customWidth="1"/>
    <col min="3569" max="3569" width="79.5703125" style="218" customWidth="1"/>
    <col min="3570" max="3570" width="23.5703125" style="218" customWidth="1"/>
    <col min="3571" max="3571" width="27.85546875" style="218" customWidth="1"/>
    <col min="3572" max="3572" width="22.28515625" style="218" customWidth="1"/>
    <col min="3573" max="3573" width="23.5703125" style="218" customWidth="1"/>
    <col min="3574" max="3574" width="39" style="218" customWidth="1"/>
    <col min="3575" max="3575" width="36.42578125" style="218" customWidth="1"/>
    <col min="3576" max="3576" width="8" style="218" customWidth="1"/>
    <col min="3577" max="3577" width="15.5703125" style="218" customWidth="1"/>
    <col min="3578" max="3578" width="17.28515625" style="218" customWidth="1"/>
    <col min="3579" max="3579" width="18.85546875" style="218" customWidth="1"/>
    <col min="3580" max="3580" width="81" style="218" customWidth="1"/>
    <col min="3581" max="3581" width="14.85546875" style="218" customWidth="1"/>
    <col min="3582" max="3582" width="15.7109375" style="218" customWidth="1"/>
    <col min="3583" max="3583" width="17.5703125" style="218" customWidth="1"/>
    <col min="3584" max="3584" width="18.42578125" style="218" customWidth="1"/>
    <col min="3585" max="3585" width="16.5703125" style="218" customWidth="1"/>
    <col min="3586" max="3586" width="17.7109375" style="218" customWidth="1"/>
    <col min="3587" max="3587" width="17.85546875" style="218" customWidth="1"/>
    <col min="3588" max="3588" width="18.42578125" style="218" customWidth="1"/>
    <col min="3589" max="3589" width="15.42578125" style="218" customWidth="1"/>
    <col min="3590" max="3590" width="14.5703125" style="218" customWidth="1"/>
    <col min="3591" max="3591" width="15" style="218" customWidth="1"/>
    <col min="3592" max="3592" width="6.7109375" style="218" customWidth="1"/>
    <col min="3593" max="3593" width="14.28515625" style="218" customWidth="1"/>
    <col min="3594" max="3594" width="17.5703125" style="218" customWidth="1"/>
    <col min="3595" max="3595" width="27.7109375" style="218" customWidth="1"/>
    <col min="3596" max="3598" width="9.140625" style="218"/>
    <col min="3599" max="3599" width="14.85546875" style="218" customWidth="1"/>
    <col min="3600" max="3600" width="13.85546875" style="218" customWidth="1"/>
    <col min="3601" max="3823" width="9.140625" style="218"/>
    <col min="3824" max="3824" width="6.5703125" style="218" customWidth="1"/>
    <col min="3825" max="3825" width="79.5703125" style="218" customWidth="1"/>
    <col min="3826" max="3826" width="23.5703125" style="218" customWidth="1"/>
    <col min="3827" max="3827" width="27.85546875" style="218" customWidth="1"/>
    <col min="3828" max="3828" width="22.28515625" style="218" customWidth="1"/>
    <col min="3829" max="3829" width="23.5703125" style="218" customWidth="1"/>
    <col min="3830" max="3830" width="39" style="218" customWidth="1"/>
    <col min="3831" max="3831" width="36.42578125" style="218" customWidth="1"/>
    <col min="3832" max="3832" width="8" style="218" customWidth="1"/>
    <col min="3833" max="3833" width="15.5703125" style="218" customWidth="1"/>
    <col min="3834" max="3834" width="17.28515625" style="218" customWidth="1"/>
    <col min="3835" max="3835" width="18.85546875" style="218" customWidth="1"/>
    <col min="3836" max="3836" width="81" style="218" customWidth="1"/>
    <col min="3837" max="3837" width="14.85546875" style="218" customWidth="1"/>
    <col min="3838" max="3838" width="15.7109375" style="218" customWidth="1"/>
    <col min="3839" max="3839" width="17.5703125" style="218" customWidth="1"/>
    <col min="3840" max="3840" width="18.42578125" style="218" customWidth="1"/>
    <col min="3841" max="3841" width="16.5703125" style="218" customWidth="1"/>
    <col min="3842" max="3842" width="17.7109375" style="218" customWidth="1"/>
    <col min="3843" max="3843" width="17.85546875" style="218" customWidth="1"/>
    <col min="3844" max="3844" width="18.42578125" style="218" customWidth="1"/>
    <col min="3845" max="3845" width="15.42578125" style="218" customWidth="1"/>
    <col min="3846" max="3846" width="14.5703125" style="218" customWidth="1"/>
    <col min="3847" max="3847" width="15" style="218" customWidth="1"/>
    <col min="3848" max="3848" width="6.7109375" style="218" customWidth="1"/>
    <col min="3849" max="3849" width="14.28515625" style="218" customWidth="1"/>
    <col min="3850" max="3850" width="17.5703125" style="218" customWidth="1"/>
    <col min="3851" max="3851" width="27.7109375" style="218" customWidth="1"/>
    <col min="3852" max="3854" width="9.140625" style="218"/>
    <col min="3855" max="3855" width="14.85546875" style="218" customWidth="1"/>
    <col min="3856" max="3856" width="13.85546875" style="218" customWidth="1"/>
    <col min="3857" max="4079" width="9.140625" style="218"/>
    <col min="4080" max="4080" width="6.5703125" style="218" customWidth="1"/>
    <col min="4081" max="4081" width="79.5703125" style="218" customWidth="1"/>
    <col min="4082" max="4082" width="23.5703125" style="218" customWidth="1"/>
    <col min="4083" max="4083" width="27.85546875" style="218" customWidth="1"/>
    <col min="4084" max="4084" width="22.28515625" style="218" customWidth="1"/>
    <col min="4085" max="4085" width="23.5703125" style="218" customWidth="1"/>
    <col min="4086" max="4086" width="39" style="218" customWidth="1"/>
    <col min="4087" max="4087" width="36.42578125" style="218" customWidth="1"/>
    <col min="4088" max="4088" width="8" style="218" customWidth="1"/>
    <col min="4089" max="4089" width="15.5703125" style="218" customWidth="1"/>
    <col min="4090" max="4090" width="17.28515625" style="218" customWidth="1"/>
    <col min="4091" max="4091" width="18.85546875" style="218" customWidth="1"/>
    <col min="4092" max="4092" width="81" style="218" customWidth="1"/>
    <col min="4093" max="4093" width="14.85546875" style="218" customWidth="1"/>
    <col min="4094" max="4094" width="15.7109375" style="218" customWidth="1"/>
    <col min="4095" max="4095" width="17.5703125" style="218" customWidth="1"/>
    <col min="4096" max="4096" width="18.42578125" style="218" customWidth="1"/>
    <col min="4097" max="4097" width="16.5703125" style="218" customWidth="1"/>
    <col min="4098" max="4098" width="17.7109375" style="218" customWidth="1"/>
    <col min="4099" max="4099" width="17.85546875" style="218" customWidth="1"/>
    <col min="4100" max="4100" width="18.42578125" style="218" customWidth="1"/>
    <col min="4101" max="4101" width="15.42578125" style="218" customWidth="1"/>
    <col min="4102" max="4102" width="14.5703125" style="218" customWidth="1"/>
    <col min="4103" max="4103" width="15" style="218" customWidth="1"/>
    <col min="4104" max="4104" width="6.7109375" style="218" customWidth="1"/>
    <col min="4105" max="4105" width="14.28515625" style="218" customWidth="1"/>
    <col min="4106" max="4106" width="17.5703125" style="218" customWidth="1"/>
    <col min="4107" max="4107" width="27.7109375" style="218" customWidth="1"/>
    <col min="4108" max="4110" width="9.140625" style="218"/>
    <col min="4111" max="4111" width="14.85546875" style="218" customWidth="1"/>
    <col min="4112" max="4112" width="13.85546875" style="218" customWidth="1"/>
    <col min="4113" max="4335" width="9.140625" style="218"/>
    <col min="4336" max="4336" width="6.5703125" style="218" customWidth="1"/>
    <col min="4337" max="4337" width="79.5703125" style="218" customWidth="1"/>
    <col min="4338" max="4338" width="23.5703125" style="218" customWidth="1"/>
    <col min="4339" max="4339" width="27.85546875" style="218" customWidth="1"/>
    <col min="4340" max="4340" width="22.28515625" style="218" customWidth="1"/>
    <col min="4341" max="4341" width="23.5703125" style="218" customWidth="1"/>
    <col min="4342" max="4342" width="39" style="218" customWidth="1"/>
    <col min="4343" max="4343" width="36.42578125" style="218" customWidth="1"/>
    <col min="4344" max="4344" width="8" style="218" customWidth="1"/>
    <col min="4345" max="4345" width="15.5703125" style="218" customWidth="1"/>
    <col min="4346" max="4346" width="17.28515625" style="218" customWidth="1"/>
    <col min="4347" max="4347" width="18.85546875" style="218" customWidth="1"/>
    <col min="4348" max="4348" width="81" style="218" customWidth="1"/>
    <col min="4349" max="4349" width="14.85546875" style="218" customWidth="1"/>
    <col min="4350" max="4350" width="15.7109375" style="218" customWidth="1"/>
    <col min="4351" max="4351" width="17.5703125" style="218" customWidth="1"/>
    <col min="4352" max="4352" width="18.42578125" style="218" customWidth="1"/>
    <col min="4353" max="4353" width="16.5703125" style="218" customWidth="1"/>
    <col min="4354" max="4354" width="17.7109375" style="218" customWidth="1"/>
    <col min="4355" max="4355" width="17.85546875" style="218" customWidth="1"/>
    <col min="4356" max="4356" width="18.42578125" style="218" customWidth="1"/>
    <col min="4357" max="4357" width="15.42578125" style="218" customWidth="1"/>
    <col min="4358" max="4358" width="14.5703125" style="218" customWidth="1"/>
    <col min="4359" max="4359" width="15" style="218" customWidth="1"/>
    <col min="4360" max="4360" width="6.7109375" style="218" customWidth="1"/>
    <col min="4361" max="4361" width="14.28515625" style="218" customWidth="1"/>
    <col min="4362" max="4362" width="17.5703125" style="218" customWidth="1"/>
    <col min="4363" max="4363" width="27.7109375" style="218" customWidth="1"/>
    <col min="4364" max="4366" width="9.140625" style="218"/>
    <col min="4367" max="4367" width="14.85546875" style="218" customWidth="1"/>
    <col min="4368" max="4368" width="13.85546875" style="218" customWidth="1"/>
    <col min="4369" max="4591" width="9.140625" style="218"/>
    <col min="4592" max="4592" width="6.5703125" style="218" customWidth="1"/>
    <col min="4593" max="4593" width="79.5703125" style="218" customWidth="1"/>
    <col min="4594" max="4594" width="23.5703125" style="218" customWidth="1"/>
    <col min="4595" max="4595" width="27.85546875" style="218" customWidth="1"/>
    <col min="4596" max="4596" width="22.28515625" style="218" customWidth="1"/>
    <col min="4597" max="4597" width="23.5703125" style="218" customWidth="1"/>
    <col min="4598" max="4598" width="39" style="218" customWidth="1"/>
    <col min="4599" max="4599" width="36.42578125" style="218" customWidth="1"/>
    <col min="4600" max="4600" width="8" style="218" customWidth="1"/>
    <col min="4601" max="4601" width="15.5703125" style="218" customWidth="1"/>
    <col min="4602" max="4602" width="17.28515625" style="218" customWidth="1"/>
    <col min="4603" max="4603" width="18.85546875" style="218" customWidth="1"/>
    <col min="4604" max="4604" width="81" style="218" customWidth="1"/>
    <col min="4605" max="4605" width="14.85546875" style="218" customWidth="1"/>
    <col min="4606" max="4606" width="15.7109375" style="218" customWidth="1"/>
    <col min="4607" max="4607" width="17.5703125" style="218" customWidth="1"/>
    <col min="4608" max="4608" width="18.42578125" style="218" customWidth="1"/>
    <col min="4609" max="4609" width="16.5703125" style="218" customWidth="1"/>
    <col min="4610" max="4610" width="17.7109375" style="218" customWidth="1"/>
    <col min="4611" max="4611" width="17.85546875" style="218" customWidth="1"/>
    <col min="4612" max="4612" width="18.42578125" style="218" customWidth="1"/>
    <col min="4613" max="4613" width="15.42578125" style="218" customWidth="1"/>
    <col min="4614" max="4614" width="14.5703125" style="218" customWidth="1"/>
    <col min="4615" max="4615" width="15" style="218" customWidth="1"/>
    <col min="4616" max="4616" width="6.7109375" style="218" customWidth="1"/>
    <col min="4617" max="4617" width="14.28515625" style="218" customWidth="1"/>
    <col min="4618" max="4618" width="17.5703125" style="218" customWidth="1"/>
    <col min="4619" max="4619" width="27.7109375" style="218" customWidth="1"/>
    <col min="4620" max="4622" width="9.140625" style="218"/>
    <col min="4623" max="4623" width="14.85546875" style="218" customWidth="1"/>
    <col min="4624" max="4624" width="13.85546875" style="218" customWidth="1"/>
    <col min="4625" max="4847" width="9.140625" style="218"/>
    <col min="4848" max="4848" width="6.5703125" style="218" customWidth="1"/>
    <col min="4849" max="4849" width="79.5703125" style="218" customWidth="1"/>
    <col min="4850" max="4850" width="23.5703125" style="218" customWidth="1"/>
    <col min="4851" max="4851" width="27.85546875" style="218" customWidth="1"/>
    <col min="4852" max="4852" width="22.28515625" style="218" customWidth="1"/>
    <col min="4853" max="4853" width="23.5703125" style="218" customWidth="1"/>
    <col min="4854" max="4854" width="39" style="218" customWidth="1"/>
    <col min="4855" max="4855" width="36.42578125" style="218" customWidth="1"/>
    <col min="4856" max="4856" width="8" style="218" customWidth="1"/>
    <col min="4857" max="4857" width="15.5703125" style="218" customWidth="1"/>
    <col min="4858" max="4858" width="17.28515625" style="218" customWidth="1"/>
    <col min="4859" max="4859" width="18.85546875" style="218" customWidth="1"/>
    <col min="4860" max="4860" width="81" style="218" customWidth="1"/>
    <col min="4861" max="4861" width="14.85546875" style="218" customWidth="1"/>
    <col min="4862" max="4862" width="15.7109375" style="218" customWidth="1"/>
    <col min="4863" max="4863" width="17.5703125" style="218" customWidth="1"/>
    <col min="4864" max="4864" width="18.42578125" style="218" customWidth="1"/>
    <col min="4865" max="4865" width="16.5703125" style="218" customWidth="1"/>
    <col min="4866" max="4866" width="17.7109375" style="218" customWidth="1"/>
    <col min="4867" max="4867" width="17.85546875" style="218" customWidth="1"/>
    <col min="4868" max="4868" width="18.42578125" style="218" customWidth="1"/>
    <col min="4869" max="4869" width="15.42578125" style="218" customWidth="1"/>
    <col min="4870" max="4870" width="14.5703125" style="218" customWidth="1"/>
    <col min="4871" max="4871" width="15" style="218" customWidth="1"/>
    <col min="4872" max="4872" width="6.7109375" style="218" customWidth="1"/>
    <col min="4873" max="4873" width="14.28515625" style="218" customWidth="1"/>
    <col min="4874" max="4874" width="17.5703125" style="218" customWidth="1"/>
    <col min="4875" max="4875" width="27.7109375" style="218" customWidth="1"/>
    <col min="4876" max="4878" width="9.140625" style="218"/>
    <col min="4879" max="4879" width="14.85546875" style="218" customWidth="1"/>
    <col min="4880" max="4880" width="13.85546875" style="218" customWidth="1"/>
    <col min="4881" max="5103" width="9.140625" style="218"/>
    <col min="5104" max="5104" width="6.5703125" style="218" customWidth="1"/>
    <col min="5105" max="5105" width="79.5703125" style="218" customWidth="1"/>
    <col min="5106" max="5106" width="23.5703125" style="218" customWidth="1"/>
    <col min="5107" max="5107" width="27.85546875" style="218" customWidth="1"/>
    <col min="5108" max="5108" width="22.28515625" style="218" customWidth="1"/>
    <col min="5109" max="5109" width="23.5703125" style="218" customWidth="1"/>
    <col min="5110" max="5110" width="39" style="218" customWidth="1"/>
    <col min="5111" max="5111" width="36.42578125" style="218" customWidth="1"/>
    <col min="5112" max="5112" width="8" style="218" customWidth="1"/>
    <col min="5113" max="5113" width="15.5703125" style="218" customWidth="1"/>
    <col min="5114" max="5114" width="17.28515625" style="218" customWidth="1"/>
    <col min="5115" max="5115" width="18.85546875" style="218" customWidth="1"/>
    <col min="5116" max="5116" width="81" style="218" customWidth="1"/>
    <col min="5117" max="5117" width="14.85546875" style="218" customWidth="1"/>
    <col min="5118" max="5118" width="15.7109375" style="218" customWidth="1"/>
    <col min="5119" max="5119" width="17.5703125" style="218" customWidth="1"/>
    <col min="5120" max="5120" width="18.42578125" style="218" customWidth="1"/>
    <col min="5121" max="5121" width="16.5703125" style="218" customWidth="1"/>
    <col min="5122" max="5122" width="17.7109375" style="218" customWidth="1"/>
    <col min="5123" max="5123" width="17.85546875" style="218" customWidth="1"/>
    <col min="5124" max="5124" width="18.42578125" style="218" customWidth="1"/>
    <col min="5125" max="5125" width="15.42578125" style="218" customWidth="1"/>
    <col min="5126" max="5126" width="14.5703125" style="218" customWidth="1"/>
    <col min="5127" max="5127" width="15" style="218" customWidth="1"/>
    <col min="5128" max="5128" width="6.7109375" style="218" customWidth="1"/>
    <col min="5129" max="5129" width="14.28515625" style="218" customWidth="1"/>
    <col min="5130" max="5130" width="17.5703125" style="218" customWidth="1"/>
    <col min="5131" max="5131" width="27.7109375" style="218" customWidth="1"/>
    <col min="5132" max="5134" width="9.140625" style="218"/>
    <col min="5135" max="5135" width="14.85546875" style="218" customWidth="1"/>
    <col min="5136" max="5136" width="13.85546875" style="218" customWidth="1"/>
    <col min="5137" max="5359" width="9.140625" style="218"/>
    <col min="5360" max="5360" width="6.5703125" style="218" customWidth="1"/>
    <col min="5361" max="5361" width="79.5703125" style="218" customWidth="1"/>
    <col min="5362" max="5362" width="23.5703125" style="218" customWidth="1"/>
    <col min="5363" max="5363" width="27.85546875" style="218" customWidth="1"/>
    <col min="5364" max="5364" width="22.28515625" style="218" customWidth="1"/>
    <col min="5365" max="5365" width="23.5703125" style="218" customWidth="1"/>
    <col min="5366" max="5366" width="39" style="218" customWidth="1"/>
    <col min="5367" max="5367" width="36.42578125" style="218" customWidth="1"/>
    <col min="5368" max="5368" width="8" style="218" customWidth="1"/>
    <col min="5369" max="5369" width="15.5703125" style="218" customWidth="1"/>
    <col min="5370" max="5370" width="17.28515625" style="218" customWidth="1"/>
    <col min="5371" max="5371" width="18.85546875" style="218" customWidth="1"/>
    <col min="5372" max="5372" width="81" style="218" customWidth="1"/>
    <col min="5373" max="5373" width="14.85546875" style="218" customWidth="1"/>
    <col min="5374" max="5374" width="15.7109375" style="218" customWidth="1"/>
    <col min="5375" max="5375" width="17.5703125" style="218" customWidth="1"/>
    <col min="5376" max="5376" width="18.42578125" style="218" customWidth="1"/>
    <col min="5377" max="5377" width="16.5703125" style="218" customWidth="1"/>
    <col min="5378" max="5378" width="17.7109375" style="218" customWidth="1"/>
    <col min="5379" max="5379" width="17.85546875" style="218" customWidth="1"/>
    <col min="5380" max="5380" width="18.42578125" style="218" customWidth="1"/>
    <col min="5381" max="5381" width="15.42578125" style="218" customWidth="1"/>
    <col min="5382" max="5382" width="14.5703125" style="218" customWidth="1"/>
    <col min="5383" max="5383" width="15" style="218" customWidth="1"/>
    <col min="5384" max="5384" width="6.7109375" style="218" customWidth="1"/>
    <col min="5385" max="5385" width="14.28515625" style="218" customWidth="1"/>
    <col min="5386" max="5386" width="17.5703125" style="218" customWidth="1"/>
    <col min="5387" max="5387" width="27.7109375" style="218" customWidth="1"/>
    <col min="5388" max="5390" width="9.140625" style="218"/>
    <col min="5391" max="5391" width="14.85546875" style="218" customWidth="1"/>
    <col min="5392" max="5392" width="13.85546875" style="218" customWidth="1"/>
    <col min="5393" max="5615" width="9.140625" style="218"/>
    <col min="5616" max="5616" width="6.5703125" style="218" customWidth="1"/>
    <col min="5617" max="5617" width="79.5703125" style="218" customWidth="1"/>
    <col min="5618" max="5618" width="23.5703125" style="218" customWidth="1"/>
    <col min="5619" max="5619" width="27.85546875" style="218" customWidth="1"/>
    <col min="5620" max="5620" width="22.28515625" style="218" customWidth="1"/>
    <col min="5621" max="5621" width="23.5703125" style="218" customWidth="1"/>
    <col min="5622" max="5622" width="39" style="218" customWidth="1"/>
    <col min="5623" max="5623" width="36.42578125" style="218" customWidth="1"/>
    <col min="5624" max="5624" width="8" style="218" customWidth="1"/>
    <col min="5625" max="5625" width="15.5703125" style="218" customWidth="1"/>
    <col min="5626" max="5626" width="17.28515625" style="218" customWidth="1"/>
    <col min="5627" max="5627" width="18.85546875" style="218" customWidth="1"/>
    <col min="5628" max="5628" width="81" style="218" customWidth="1"/>
    <col min="5629" max="5629" width="14.85546875" style="218" customWidth="1"/>
    <col min="5630" max="5630" width="15.7109375" style="218" customWidth="1"/>
    <col min="5631" max="5631" width="17.5703125" style="218" customWidth="1"/>
    <col min="5632" max="5632" width="18.42578125" style="218" customWidth="1"/>
    <col min="5633" max="5633" width="16.5703125" style="218" customWidth="1"/>
    <col min="5634" max="5634" width="17.7109375" style="218" customWidth="1"/>
    <col min="5635" max="5635" width="17.85546875" style="218" customWidth="1"/>
    <col min="5636" max="5636" width="18.42578125" style="218" customWidth="1"/>
    <col min="5637" max="5637" width="15.42578125" style="218" customWidth="1"/>
    <col min="5638" max="5638" width="14.5703125" style="218" customWidth="1"/>
    <col min="5639" max="5639" width="15" style="218" customWidth="1"/>
    <col min="5640" max="5640" width="6.7109375" style="218" customWidth="1"/>
    <col min="5641" max="5641" width="14.28515625" style="218" customWidth="1"/>
    <col min="5642" max="5642" width="17.5703125" style="218" customWidth="1"/>
    <col min="5643" max="5643" width="27.7109375" style="218" customWidth="1"/>
    <col min="5644" max="5646" width="9.140625" style="218"/>
    <col min="5647" max="5647" width="14.85546875" style="218" customWidth="1"/>
    <col min="5648" max="5648" width="13.85546875" style="218" customWidth="1"/>
    <col min="5649" max="5871" width="9.140625" style="218"/>
    <col min="5872" max="5872" width="6.5703125" style="218" customWidth="1"/>
    <col min="5873" max="5873" width="79.5703125" style="218" customWidth="1"/>
    <col min="5874" max="5874" width="23.5703125" style="218" customWidth="1"/>
    <col min="5875" max="5875" width="27.85546875" style="218" customWidth="1"/>
    <col min="5876" max="5876" width="22.28515625" style="218" customWidth="1"/>
    <col min="5877" max="5877" width="23.5703125" style="218" customWidth="1"/>
    <col min="5878" max="5878" width="39" style="218" customWidth="1"/>
    <col min="5879" max="5879" width="36.42578125" style="218" customWidth="1"/>
    <col min="5880" max="5880" width="8" style="218" customWidth="1"/>
    <col min="5881" max="5881" width="15.5703125" style="218" customWidth="1"/>
    <col min="5882" max="5882" width="17.28515625" style="218" customWidth="1"/>
    <col min="5883" max="5883" width="18.85546875" style="218" customWidth="1"/>
    <col min="5884" max="5884" width="81" style="218" customWidth="1"/>
    <col min="5885" max="5885" width="14.85546875" style="218" customWidth="1"/>
    <col min="5886" max="5886" width="15.7109375" style="218" customWidth="1"/>
    <col min="5887" max="5887" width="17.5703125" style="218" customWidth="1"/>
    <col min="5888" max="5888" width="18.42578125" style="218" customWidth="1"/>
    <col min="5889" max="5889" width="16.5703125" style="218" customWidth="1"/>
    <col min="5890" max="5890" width="17.7109375" style="218" customWidth="1"/>
    <col min="5891" max="5891" width="17.85546875" style="218" customWidth="1"/>
    <col min="5892" max="5892" width="18.42578125" style="218" customWidth="1"/>
    <col min="5893" max="5893" width="15.42578125" style="218" customWidth="1"/>
    <col min="5894" max="5894" width="14.5703125" style="218" customWidth="1"/>
    <col min="5895" max="5895" width="15" style="218" customWidth="1"/>
    <col min="5896" max="5896" width="6.7109375" style="218" customWidth="1"/>
    <col min="5897" max="5897" width="14.28515625" style="218" customWidth="1"/>
    <col min="5898" max="5898" width="17.5703125" style="218" customWidth="1"/>
    <col min="5899" max="5899" width="27.7109375" style="218" customWidth="1"/>
    <col min="5900" max="5902" width="9.140625" style="218"/>
    <col min="5903" max="5903" width="14.85546875" style="218" customWidth="1"/>
    <col min="5904" max="5904" width="13.85546875" style="218" customWidth="1"/>
    <col min="5905" max="6127" width="9.140625" style="218"/>
    <col min="6128" max="6128" width="6.5703125" style="218" customWidth="1"/>
    <col min="6129" max="6129" width="79.5703125" style="218" customWidth="1"/>
    <col min="6130" max="6130" width="23.5703125" style="218" customWidth="1"/>
    <col min="6131" max="6131" width="27.85546875" style="218" customWidth="1"/>
    <col min="6132" max="6132" width="22.28515625" style="218" customWidth="1"/>
    <col min="6133" max="6133" width="23.5703125" style="218" customWidth="1"/>
    <col min="6134" max="6134" width="39" style="218" customWidth="1"/>
    <col min="6135" max="6135" width="36.42578125" style="218" customWidth="1"/>
    <col min="6136" max="6136" width="8" style="218" customWidth="1"/>
    <col min="6137" max="6137" width="15.5703125" style="218" customWidth="1"/>
    <col min="6138" max="6138" width="17.28515625" style="218" customWidth="1"/>
    <col min="6139" max="6139" width="18.85546875" style="218" customWidth="1"/>
    <col min="6140" max="6140" width="81" style="218" customWidth="1"/>
    <col min="6141" max="6141" width="14.85546875" style="218" customWidth="1"/>
    <col min="6142" max="6142" width="15.7109375" style="218" customWidth="1"/>
    <col min="6143" max="6143" width="17.5703125" style="218" customWidth="1"/>
    <col min="6144" max="6144" width="18.42578125" style="218" customWidth="1"/>
    <col min="6145" max="6145" width="16.5703125" style="218" customWidth="1"/>
    <col min="6146" max="6146" width="17.7109375" style="218" customWidth="1"/>
    <col min="6147" max="6147" width="17.85546875" style="218" customWidth="1"/>
    <col min="6148" max="6148" width="18.42578125" style="218" customWidth="1"/>
    <col min="6149" max="6149" width="15.42578125" style="218" customWidth="1"/>
    <col min="6150" max="6150" width="14.5703125" style="218" customWidth="1"/>
    <col min="6151" max="6151" width="15" style="218" customWidth="1"/>
    <col min="6152" max="6152" width="6.7109375" style="218" customWidth="1"/>
    <col min="6153" max="6153" width="14.28515625" style="218" customWidth="1"/>
    <col min="6154" max="6154" width="17.5703125" style="218" customWidth="1"/>
    <col min="6155" max="6155" width="27.7109375" style="218" customWidth="1"/>
    <col min="6156" max="6158" width="9.140625" style="218"/>
    <col min="6159" max="6159" width="14.85546875" style="218" customWidth="1"/>
    <col min="6160" max="6160" width="13.85546875" style="218" customWidth="1"/>
    <col min="6161" max="6383" width="9.140625" style="218"/>
    <col min="6384" max="6384" width="6.5703125" style="218" customWidth="1"/>
    <col min="6385" max="6385" width="79.5703125" style="218" customWidth="1"/>
    <col min="6386" max="6386" width="23.5703125" style="218" customWidth="1"/>
    <col min="6387" max="6387" width="27.85546875" style="218" customWidth="1"/>
    <col min="6388" max="6388" width="22.28515625" style="218" customWidth="1"/>
    <col min="6389" max="6389" width="23.5703125" style="218" customWidth="1"/>
    <col min="6390" max="6390" width="39" style="218" customWidth="1"/>
    <col min="6391" max="6391" width="36.42578125" style="218" customWidth="1"/>
    <col min="6392" max="6392" width="8" style="218" customWidth="1"/>
    <col min="6393" max="6393" width="15.5703125" style="218" customWidth="1"/>
    <col min="6394" max="6394" width="17.28515625" style="218" customWidth="1"/>
    <col min="6395" max="6395" width="18.85546875" style="218" customWidth="1"/>
    <col min="6396" max="6396" width="81" style="218" customWidth="1"/>
    <col min="6397" max="6397" width="14.85546875" style="218" customWidth="1"/>
    <col min="6398" max="6398" width="15.7109375" style="218" customWidth="1"/>
    <col min="6399" max="6399" width="17.5703125" style="218" customWidth="1"/>
    <col min="6400" max="6400" width="18.42578125" style="218" customWidth="1"/>
    <col min="6401" max="6401" width="16.5703125" style="218" customWidth="1"/>
    <col min="6402" max="6402" width="17.7109375" style="218" customWidth="1"/>
    <col min="6403" max="6403" width="17.85546875" style="218" customWidth="1"/>
    <col min="6404" max="6404" width="18.42578125" style="218" customWidth="1"/>
    <col min="6405" max="6405" width="15.42578125" style="218" customWidth="1"/>
    <col min="6406" max="6406" width="14.5703125" style="218" customWidth="1"/>
    <col min="6407" max="6407" width="15" style="218" customWidth="1"/>
    <col min="6408" max="6408" width="6.7109375" style="218" customWidth="1"/>
    <col min="6409" max="6409" width="14.28515625" style="218" customWidth="1"/>
    <col min="6410" max="6410" width="17.5703125" style="218" customWidth="1"/>
    <col min="6411" max="6411" width="27.7109375" style="218" customWidth="1"/>
    <col min="6412" max="6414" width="9.140625" style="218"/>
    <col min="6415" max="6415" width="14.85546875" style="218" customWidth="1"/>
    <col min="6416" max="6416" width="13.85546875" style="218" customWidth="1"/>
    <col min="6417" max="6639" width="9.140625" style="218"/>
    <col min="6640" max="6640" width="6.5703125" style="218" customWidth="1"/>
    <col min="6641" max="6641" width="79.5703125" style="218" customWidth="1"/>
    <col min="6642" max="6642" width="23.5703125" style="218" customWidth="1"/>
    <col min="6643" max="6643" width="27.85546875" style="218" customWidth="1"/>
    <col min="6644" max="6644" width="22.28515625" style="218" customWidth="1"/>
    <col min="6645" max="6645" width="23.5703125" style="218" customWidth="1"/>
    <col min="6646" max="6646" width="39" style="218" customWidth="1"/>
    <col min="6647" max="6647" width="36.42578125" style="218" customWidth="1"/>
    <col min="6648" max="6648" width="8" style="218" customWidth="1"/>
    <col min="6649" max="6649" width="15.5703125" style="218" customWidth="1"/>
    <col min="6650" max="6650" width="17.28515625" style="218" customWidth="1"/>
    <col min="6651" max="6651" width="18.85546875" style="218" customWidth="1"/>
    <col min="6652" max="6652" width="81" style="218" customWidth="1"/>
    <col min="6653" max="6653" width="14.85546875" style="218" customWidth="1"/>
    <col min="6654" max="6654" width="15.7109375" style="218" customWidth="1"/>
    <col min="6655" max="6655" width="17.5703125" style="218" customWidth="1"/>
    <col min="6656" max="6656" width="18.42578125" style="218" customWidth="1"/>
    <col min="6657" max="6657" width="16.5703125" style="218" customWidth="1"/>
    <col min="6658" max="6658" width="17.7109375" style="218" customWidth="1"/>
    <col min="6659" max="6659" width="17.85546875" style="218" customWidth="1"/>
    <col min="6660" max="6660" width="18.42578125" style="218" customWidth="1"/>
    <col min="6661" max="6661" width="15.42578125" style="218" customWidth="1"/>
    <col min="6662" max="6662" width="14.5703125" style="218" customWidth="1"/>
    <col min="6663" max="6663" width="15" style="218" customWidth="1"/>
    <col min="6664" max="6664" width="6.7109375" style="218" customWidth="1"/>
    <col min="6665" max="6665" width="14.28515625" style="218" customWidth="1"/>
    <col min="6666" max="6666" width="17.5703125" style="218" customWidth="1"/>
    <col min="6667" max="6667" width="27.7109375" style="218" customWidth="1"/>
    <col min="6668" max="6670" width="9.140625" style="218"/>
    <col min="6671" max="6671" width="14.85546875" style="218" customWidth="1"/>
    <col min="6672" max="6672" width="13.85546875" style="218" customWidth="1"/>
    <col min="6673" max="6895" width="9.140625" style="218"/>
    <col min="6896" max="6896" width="6.5703125" style="218" customWidth="1"/>
    <col min="6897" max="6897" width="79.5703125" style="218" customWidth="1"/>
    <col min="6898" max="6898" width="23.5703125" style="218" customWidth="1"/>
    <col min="6899" max="6899" width="27.85546875" style="218" customWidth="1"/>
    <col min="6900" max="6900" width="22.28515625" style="218" customWidth="1"/>
    <col min="6901" max="6901" width="23.5703125" style="218" customWidth="1"/>
    <col min="6902" max="6902" width="39" style="218" customWidth="1"/>
    <col min="6903" max="6903" width="36.42578125" style="218" customWidth="1"/>
    <col min="6904" max="6904" width="8" style="218" customWidth="1"/>
    <col min="6905" max="6905" width="15.5703125" style="218" customWidth="1"/>
    <col min="6906" max="6906" width="17.28515625" style="218" customWidth="1"/>
    <col min="6907" max="6907" width="18.85546875" style="218" customWidth="1"/>
    <col min="6908" max="6908" width="81" style="218" customWidth="1"/>
    <col min="6909" max="6909" width="14.85546875" style="218" customWidth="1"/>
    <col min="6910" max="6910" width="15.7109375" style="218" customWidth="1"/>
    <col min="6911" max="6911" width="17.5703125" style="218" customWidth="1"/>
    <col min="6912" max="6912" width="18.42578125" style="218" customWidth="1"/>
    <col min="6913" max="6913" width="16.5703125" style="218" customWidth="1"/>
    <col min="6914" max="6914" width="17.7109375" style="218" customWidth="1"/>
    <col min="6915" max="6915" width="17.85546875" style="218" customWidth="1"/>
    <col min="6916" max="6916" width="18.42578125" style="218" customWidth="1"/>
    <col min="6917" max="6917" width="15.42578125" style="218" customWidth="1"/>
    <col min="6918" max="6918" width="14.5703125" style="218" customWidth="1"/>
    <col min="6919" max="6919" width="15" style="218" customWidth="1"/>
    <col min="6920" max="6920" width="6.7109375" style="218" customWidth="1"/>
    <col min="6921" max="6921" width="14.28515625" style="218" customWidth="1"/>
    <col min="6922" max="6922" width="17.5703125" style="218" customWidth="1"/>
    <col min="6923" max="6923" width="27.7109375" style="218" customWidth="1"/>
    <col min="6924" max="6926" width="9.140625" style="218"/>
    <col min="6927" max="6927" width="14.85546875" style="218" customWidth="1"/>
    <col min="6928" max="6928" width="13.85546875" style="218" customWidth="1"/>
    <col min="6929" max="7151" width="9.140625" style="218"/>
    <col min="7152" max="7152" width="6.5703125" style="218" customWidth="1"/>
    <col min="7153" max="7153" width="79.5703125" style="218" customWidth="1"/>
    <col min="7154" max="7154" width="23.5703125" style="218" customWidth="1"/>
    <col min="7155" max="7155" width="27.85546875" style="218" customWidth="1"/>
    <col min="7156" max="7156" width="22.28515625" style="218" customWidth="1"/>
    <col min="7157" max="7157" width="23.5703125" style="218" customWidth="1"/>
    <col min="7158" max="7158" width="39" style="218" customWidth="1"/>
    <col min="7159" max="7159" width="36.42578125" style="218" customWidth="1"/>
    <col min="7160" max="7160" width="8" style="218" customWidth="1"/>
    <col min="7161" max="7161" width="15.5703125" style="218" customWidth="1"/>
    <col min="7162" max="7162" width="17.28515625" style="218" customWidth="1"/>
    <col min="7163" max="7163" width="18.85546875" style="218" customWidth="1"/>
    <col min="7164" max="7164" width="81" style="218" customWidth="1"/>
    <col min="7165" max="7165" width="14.85546875" style="218" customWidth="1"/>
    <col min="7166" max="7166" width="15.7109375" style="218" customWidth="1"/>
    <col min="7167" max="7167" width="17.5703125" style="218" customWidth="1"/>
    <col min="7168" max="7168" width="18.42578125" style="218" customWidth="1"/>
    <col min="7169" max="7169" width="16.5703125" style="218" customWidth="1"/>
    <col min="7170" max="7170" width="17.7109375" style="218" customWidth="1"/>
    <col min="7171" max="7171" width="17.85546875" style="218" customWidth="1"/>
    <col min="7172" max="7172" width="18.42578125" style="218" customWidth="1"/>
    <col min="7173" max="7173" width="15.42578125" style="218" customWidth="1"/>
    <col min="7174" max="7174" width="14.5703125" style="218" customWidth="1"/>
    <col min="7175" max="7175" width="15" style="218" customWidth="1"/>
    <col min="7176" max="7176" width="6.7109375" style="218" customWidth="1"/>
    <col min="7177" max="7177" width="14.28515625" style="218" customWidth="1"/>
    <col min="7178" max="7178" width="17.5703125" style="218" customWidth="1"/>
    <col min="7179" max="7179" width="27.7109375" style="218" customWidth="1"/>
    <col min="7180" max="7182" width="9.140625" style="218"/>
    <col min="7183" max="7183" width="14.85546875" style="218" customWidth="1"/>
    <col min="7184" max="7184" width="13.85546875" style="218" customWidth="1"/>
    <col min="7185" max="7407" width="9.140625" style="218"/>
    <col min="7408" max="7408" width="6.5703125" style="218" customWidth="1"/>
    <col min="7409" max="7409" width="79.5703125" style="218" customWidth="1"/>
    <col min="7410" max="7410" width="23.5703125" style="218" customWidth="1"/>
    <col min="7411" max="7411" width="27.85546875" style="218" customWidth="1"/>
    <col min="7412" max="7412" width="22.28515625" style="218" customWidth="1"/>
    <col min="7413" max="7413" width="23.5703125" style="218" customWidth="1"/>
    <col min="7414" max="7414" width="39" style="218" customWidth="1"/>
    <col min="7415" max="7415" width="36.42578125" style="218" customWidth="1"/>
    <col min="7416" max="7416" width="8" style="218" customWidth="1"/>
    <col min="7417" max="7417" width="15.5703125" style="218" customWidth="1"/>
    <col min="7418" max="7418" width="17.28515625" style="218" customWidth="1"/>
    <col min="7419" max="7419" width="18.85546875" style="218" customWidth="1"/>
    <col min="7420" max="7420" width="81" style="218" customWidth="1"/>
    <col min="7421" max="7421" width="14.85546875" style="218" customWidth="1"/>
    <col min="7422" max="7422" width="15.7109375" style="218" customWidth="1"/>
    <col min="7423" max="7423" width="17.5703125" style="218" customWidth="1"/>
    <col min="7424" max="7424" width="18.42578125" style="218" customWidth="1"/>
    <col min="7425" max="7425" width="16.5703125" style="218" customWidth="1"/>
    <col min="7426" max="7426" width="17.7109375" style="218" customWidth="1"/>
    <col min="7427" max="7427" width="17.85546875" style="218" customWidth="1"/>
    <col min="7428" max="7428" width="18.42578125" style="218" customWidth="1"/>
    <col min="7429" max="7429" width="15.42578125" style="218" customWidth="1"/>
    <col min="7430" max="7430" width="14.5703125" style="218" customWidth="1"/>
    <col min="7431" max="7431" width="15" style="218" customWidth="1"/>
    <col min="7432" max="7432" width="6.7109375" style="218" customWidth="1"/>
    <col min="7433" max="7433" width="14.28515625" style="218" customWidth="1"/>
    <col min="7434" max="7434" width="17.5703125" style="218" customWidth="1"/>
    <col min="7435" max="7435" width="27.7109375" style="218" customWidth="1"/>
    <col min="7436" max="7438" width="9.140625" style="218"/>
    <col min="7439" max="7439" width="14.85546875" style="218" customWidth="1"/>
    <col min="7440" max="7440" width="13.85546875" style="218" customWidth="1"/>
    <col min="7441" max="7663" width="9.140625" style="218"/>
    <col min="7664" max="7664" width="6.5703125" style="218" customWidth="1"/>
    <col min="7665" max="7665" width="79.5703125" style="218" customWidth="1"/>
    <col min="7666" max="7666" width="23.5703125" style="218" customWidth="1"/>
    <col min="7667" max="7667" width="27.85546875" style="218" customWidth="1"/>
    <col min="7668" max="7668" width="22.28515625" style="218" customWidth="1"/>
    <col min="7669" max="7669" width="23.5703125" style="218" customWidth="1"/>
    <col min="7670" max="7670" width="39" style="218" customWidth="1"/>
    <col min="7671" max="7671" width="36.42578125" style="218" customWidth="1"/>
    <col min="7672" max="7672" width="8" style="218" customWidth="1"/>
    <col min="7673" max="7673" width="15.5703125" style="218" customWidth="1"/>
    <col min="7674" max="7674" width="17.28515625" style="218" customWidth="1"/>
    <col min="7675" max="7675" width="18.85546875" style="218" customWidth="1"/>
    <col min="7676" max="7676" width="81" style="218" customWidth="1"/>
    <col min="7677" max="7677" width="14.85546875" style="218" customWidth="1"/>
    <col min="7678" max="7678" width="15.7109375" style="218" customWidth="1"/>
    <col min="7679" max="7679" width="17.5703125" style="218" customWidth="1"/>
    <col min="7680" max="7680" width="18.42578125" style="218" customWidth="1"/>
    <col min="7681" max="7681" width="16.5703125" style="218" customWidth="1"/>
    <col min="7682" max="7682" width="17.7109375" style="218" customWidth="1"/>
    <col min="7683" max="7683" width="17.85546875" style="218" customWidth="1"/>
    <col min="7684" max="7684" width="18.42578125" style="218" customWidth="1"/>
    <col min="7685" max="7685" width="15.42578125" style="218" customWidth="1"/>
    <col min="7686" max="7686" width="14.5703125" style="218" customWidth="1"/>
    <col min="7687" max="7687" width="15" style="218" customWidth="1"/>
    <col min="7688" max="7688" width="6.7109375" style="218" customWidth="1"/>
    <col min="7689" max="7689" width="14.28515625" style="218" customWidth="1"/>
    <col min="7690" max="7690" width="17.5703125" style="218" customWidth="1"/>
    <col min="7691" max="7691" width="27.7109375" style="218" customWidth="1"/>
    <col min="7692" max="7694" width="9.140625" style="218"/>
    <col min="7695" max="7695" width="14.85546875" style="218" customWidth="1"/>
    <col min="7696" max="7696" width="13.85546875" style="218" customWidth="1"/>
    <col min="7697" max="7919" width="9.140625" style="218"/>
    <col min="7920" max="7920" width="6.5703125" style="218" customWidth="1"/>
    <col min="7921" max="7921" width="79.5703125" style="218" customWidth="1"/>
    <col min="7922" max="7922" width="23.5703125" style="218" customWidth="1"/>
    <col min="7923" max="7923" width="27.85546875" style="218" customWidth="1"/>
    <col min="7924" max="7924" width="22.28515625" style="218" customWidth="1"/>
    <col min="7925" max="7925" width="23.5703125" style="218" customWidth="1"/>
    <col min="7926" max="7926" width="39" style="218" customWidth="1"/>
    <col min="7927" max="7927" width="36.42578125" style="218" customWidth="1"/>
    <col min="7928" max="7928" width="8" style="218" customWidth="1"/>
    <col min="7929" max="7929" width="15.5703125" style="218" customWidth="1"/>
    <col min="7930" max="7930" width="17.28515625" style="218" customWidth="1"/>
    <col min="7931" max="7931" width="18.85546875" style="218" customWidth="1"/>
    <col min="7932" max="7932" width="81" style="218" customWidth="1"/>
    <col min="7933" max="7933" width="14.85546875" style="218" customWidth="1"/>
    <col min="7934" max="7934" width="15.7109375" style="218" customWidth="1"/>
    <col min="7935" max="7935" width="17.5703125" style="218" customWidth="1"/>
    <col min="7936" max="7936" width="18.42578125" style="218" customWidth="1"/>
    <col min="7937" max="7937" width="16.5703125" style="218" customWidth="1"/>
    <col min="7938" max="7938" width="17.7109375" style="218" customWidth="1"/>
    <col min="7939" max="7939" width="17.85546875" style="218" customWidth="1"/>
    <col min="7940" max="7940" width="18.42578125" style="218" customWidth="1"/>
    <col min="7941" max="7941" width="15.42578125" style="218" customWidth="1"/>
    <col min="7942" max="7942" width="14.5703125" style="218" customWidth="1"/>
    <col min="7943" max="7943" width="15" style="218" customWidth="1"/>
    <col min="7944" max="7944" width="6.7109375" style="218" customWidth="1"/>
    <col min="7945" max="7945" width="14.28515625" style="218" customWidth="1"/>
    <col min="7946" max="7946" width="17.5703125" style="218" customWidth="1"/>
    <col min="7947" max="7947" width="27.7109375" style="218" customWidth="1"/>
    <col min="7948" max="7950" width="9.140625" style="218"/>
    <col min="7951" max="7951" width="14.85546875" style="218" customWidth="1"/>
    <col min="7952" max="7952" width="13.85546875" style="218" customWidth="1"/>
    <col min="7953" max="8175" width="9.140625" style="218"/>
    <col min="8176" max="8176" width="6.5703125" style="218" customWidth="1"/>
    <col min="8177" max="8177" width="79.5703125" style="218" customWidth="1"/>
    <col min="8178" max="8178" width="23.5703125" style="218" customWidth="1"/>
    <col min="8179" max="8179" width="27.85546875" style="218" customWidth="1"/>
    <col min="8180" max="8180" width="22.28515625" style="218" customWidth="1"/>
    <col min="8181" max="8181" width="23.5703125" style="218" customWidth="1"/>
    <col min="8182" max="8182" width="39" style="218" customWidth="1"/>
    <col min="8183" max="8183" width="36.42578125" style="218" customWidth="1"/>
    <col min="8184" max="8184" width="8" style="218" customWidth="1"/>
    <col min="8185" max="8185" width="15.5703125" style="218" customWidth="1"/>
    <col min="8186" max="8186" width="17.28515625" style="218" customWidth="1"/>
    <col min="8187" max="8187" width="18.85546875" style="218" customWidth="1"/>
    <col min="8188" max="8188" width="81" style="218" customWidth="1"/>
    <col min="8189" max="8189" width="14.85546875" style="218" customWidth="1"/>
    <col min="8190" max="8190" width="15.7109375" style="218" customWidth="1"/>
    <col min="8191" max="8191" width="17.5703125" style="218" customWidth="1"/>
    <col min="8192" max="8192" width="18.42578125" style="218" customWidth="1"/>
    <col min="8193" max="8193" width="16.5703125" style="218" customWidth="1"/>
    <col min="8194" max="8194" width="17.7109375" style="218" customWidth="1"/>
    <col min="8195" max="8195" width="17.85546875" style="218" customWidth="1"/>
    <col min="8196" max="8196" width="18.42578125" style="218" customWidth="1"/>
    <col min="8197" max="8197" width="15.42578125" style="218" customWidth="1"/>
    <col min="8198" max="8198" width="14.5703125" style="218" customWidth="1"/>
    <col min="8199" max="8199" width="15" style="218" customWidth="1"/>
    <col min="8200" max="8200" width="6.7109375" style="218" customWidth="1"/>
    <col min="8201" max="8201" width="14.28515625" style="218" customWidth="1"/>
    <col min="8202" max="8202" width="17.5703125" style="218" customWidth="1"/>
    <col min="8203" max="8203" width="27.7109375" style="218" customWidth="1"/>
    <col min="8204" max="8206" width="9.140625" style="218"/>
    <col min="8207" max="8207" width="14.85546875" style="218" customWidth="1"/>
    <col min="8208" max="8208" width="13.85546875" style="218" customWidth="1"/>
    <col min="8209" max="8431" width="9.140625" style="218"/>
    <col min="8432" max="8432" width="6.5703125" style="218" customWidth="1"/>
    <col min="8433" max="8433" width="79.5703125" style="218" customWidth="1"/>
    <col min="8434" max="8434" width="23.5703125" style="218" customWidth="1"/>
    <col min="8435" max="8435" width="27.85546875" style="218" customWidth="1"/>
    <col min="8436" max="8436" width="22.28515625" style="218" customWidth="1"/>
    <col min="8437" max="8437" width="23.5703125" style="218" customWidth="1"/>
    <col min="8438" max="8438" width="39" style="218" customWidth="1"/>
    <col min="8439" max="8439" width="36.42578125" style="218" customWidth="1"/>
    <col min="8440" max="8440" width="8" style="218" customWidth="1"/>
    <col min="8441" max="8441" width="15.5703125" style="218" customWidth="1"/>
    <col min="8442" max="8442" width="17.28515625" style="218" customWidth="1"/>
    <col min="8443" max="8443" width="18.85546875" style="218" customWidth="1"/>
    <col min="8444" max="8444" width="81" style="218" customWidth="1"/>
    <col min="8445" max="8445" width="14.85546875" style="218" customWidth="1"/>
    <col min="8446" max="8446" width="15.7109375" style="218" customWidth="1"/>
    <col min="8447" max="8447" width="17.5703125" style="218" customWidth="1"/>
    <col min="8448" max="8448" width="18.42578125" style="218" customWidth="1"/>
    <col min="8449" max="8449" width="16.5703125" style="218" customWidth="1"/>
    <col min="8450" max="8450" width="17.7109375" style="218" customWidth="1"/>
    <col min="8451" max="8451" width="17.85546875" style="218" customWidth="1"/>
    <col min="8452" max="8452" width="18.42578125" style="218" customWidth="1"/>
    <col min="8453" max="8453" width="15.42578125" style="218" customWidth="1"/>
    <col min="8454" max="8454" width="14.5703125" style="218" customWidth="1"/>
    <col min="8455" max="8455" width="15" style="218" customWidth="1"/>
    <col min="8456" max="8456" width="6.7109375" style="218" customWidth="1"/>
    <col min="8457" max="8457" width="14.28515625" style="218" customWidth="1"/>
    <col min="8458" max="8458" width="17.5703125" style="218" customWidth="1"/>
    <col min="8459" max="8459" width="27.7109375" style="218" customWidth="1"/>
    <col min="8460" max="8462" width="9.140625" style="218"/>
    <col min="8463" max="8463" width="14.85546875" style="218" customWidth="1"/>
    <col min="8464" max="8464" width="13.85546875" style="218" customWidth="1"/>
    <col min="8465" max="8687" width="9.140625" style="218"/>
    <col min="8688" max="8688" width="6.5703125" style="218" customWidth="1"/>
    <col min="8689" max="8689" width="79.5703125" style="218" customWidth="1"/>
    <col min="8690" max="8690" width="23.5703125" style="218" customWidth="1"/>
    <col min="8691" max="8691" width="27.85546875" style="218" customWidth="1"/>
    <col min="8692" max="8692" width="22.28515625" style="218" customWidth="1"/>
    <col min="8693" max="8693" width="23.5703125" style="218" customWidth="1"/>
    <col min="8694" max="8694" width="39" style="218" customWidth="1"/>
    <col min="8695" max="8695" width="36.42578125" style="218" customWidth="1"/>
    <col min="8696" max="8696" width="8" style="218" customWidth="1"/>
    <col min="8697" max="8697" width="15.5703125" style="218" customWidth="1"/>
    <col min="8698" max="8698" width="17.28515625" style="218" customWidth="1"/>
    <col min="8699" max="8699" width="18.85546875" style="218" customWidth="1"/>
    <col min="8700" max="8700" width="81" style="218" customWidth="1"/>
    <col min="8701" max="8701" width="14.85546875" style="218" customWidth="1"/>
    <col min="8702" max="8702" width="15.7109375" style="218" customWidth="1"/>
    <col min="8703" max="8703" width="17.5703125" style="218" customWidth="1"/>
    <col min="8704" max="8704" width="18.42578125" style="218" customWidth="1"/>
    <col min="8705" max="8705" width="16.5703125" style="218" customWidth="1"/>
    <col min="8706" max="8706" width="17.7109375" style="218" customWidth="1"/>
    <col min="8707" max="8707" width="17.85546875" style="218" customWidth="1"/>
    <col min="8708" max="8708" width="18.42578125" style="218" customWidth="1"/>
    <col min="8709" max="8709" width="15.42578125" style="218" customWidth="1"/>
    <col min="8710" max="8710" width="14.5703125" style="218" customWidth="1"/>
    <col min="8711" max="8711" width="15" style="218" customWidth="1"/>
    <col min="8712" max="8712" width="6.7109375" style="218" customWidth="1"/>
    <col min="8713" max="8713" width="14.28515625" style="218" customWidth="1"/>
    <col min="8714" max="8714" width="17.5703125" style="218" customWidth="1"/>
    <col min="8715" max="8715" width="27.7109375" style="218" customWidth="1"/>
    <col min="8716" max="8718" width="9.140625" style="218"/>
    <col min="8719" max="8719" width="14.85546875" style="218" customWidth="1"/>
    <col min="8720" max="8720" width="13.85546875" style="218" customWidth="1"/>
    <col min="8721" max="8943" width="9.140625" style="218"/>
    <col min="8944" max="8944" width="6.5703125" style="218" customWidth="1"/>
    <col min="8945" max="8945" width="79.5703125" style="218" customWidth="1"/>
    <col min="8946" max="8946" width="23.5703125" style="218" customWidth="1"/>
    <col min="8947" max="8947" width="27.85546875" style="218" customWidth="1"/>
    <col min="8948" max="8948" width="22.28515625" style="218" customWidth="1"/>
    <col min="8949" max="8949" width="23.5703125" style="218" customWidth="1"/>
    <col min="8950" max="8950" width="39" style="218" customWidth="1"/>
    <col min="8951" max="8951" width="36.42578125" style="218" customWidth="1"/>
    <col min="8952" max="8952" width="8" style="218" customWidth="1"/>
    <col min="8953" max="8953" width="15.5703125" style="218" customWidth="1"/>
    <col min="8954" max="8954" width="17.28515625" style="218" customWidth="1"/>
    <col min="8955" max="8955" width="18.85546875" style="218" customWidth="1"/>
    <col min="8956" max="8956" width="81" style="218" customWidth="1"/>
    <col min="8957" max="8957" width="14.85546875" style="218" customWidth="1"/>
    <col min="8958" max="8958" width="15.7109375" style="218" customWidth="1"/>
    <col min="8959" max="8959" width="17.5703125" style="218" customWidth="1"/>
    <col min="8960" max="8960" width="18.42578125" style="218" customWidth="1"/>
    <col min="8961" max="8961" width="16.5703125" style="218" customWidth="1"/>
    <col min="8962" max="8962" width="17.7109375" style="218" customWidth="1"/>
    <col min="8963" max="8963" width="17.85546875" style="218" customWidth="1"/>
    <col min="8964" max="8964" width="18.42578125" style="218" customWidth="1"/>
    <col min="8965" max="8965" width="15.42578125" style="218" customWidth="1"/>
    <col min="8966" max="8966" width="14.5703125" style="218" customWidth="1"/>
    <col min="8967" max="8967" width="15" style="218" customWidth="1"/>
    <col min="8968" max="8968" width="6.7109375" style="218" customWidth="1"/>
    <col min="8969" max="8969" width="14.28515625" style="218" customWidth="1"/>
    <col min="8970" max="8970" width="17.5703125" style="218" customWidth="1"/>
    <col min="8971" max="8971" width="27.7109375" style="218" customWidth="1"/>
    <col min="8972" max="8974" width="9.140625" style="218"/>
    <col min="8975" max="8975" width="14.85546875" style="218" customWidth="1"/>
    <col min="8976" max="8976" width="13.85546875" style="218" customWidth="1"/>
    <col min="8977" max="9199" width="9.140625" style="218"/>
    <col min="9200" max="9200" width="6.5703125" style="218" customWidth="1"/>
    <col min="9201" max="9201" width="79.5703125" style="218" customWidth="1"/>
    <col min="9202" max="9202" width="23.5703125" style="218" customWidth="1"/>
    <col min="9203" max="9203" width="27.85546875" style="218" customWidth="1"/>
    <col min="9204" max="9204" width="22.28515625" style="218" customWidth="1"/>
    <col min="9205" max="9205" width="23.5703125" style="218" customWidth="1"/>
    <col min="9206" max="9206" width="39" style="218" customWidth="1"/>
    <col min="9207" max="9207" width="36.42578125" style="218" customWidth="1"/>
    <col min="9208" max="9208" width="8" style="218" customWidth="1"/>
    <col min="9209" max="9209" width="15.5703125" style="218" customWidth="1"/>
    <col min="9210" max="9210" width="17.28515625" style="218" customWidth="1"/>
    <col min="9211" max="9211" width="18.85546875" style="218" customWidth="1"/>
    <col min="9212" max="9212" width="81" style="218" customWidth="1"/>
    <col min="9213" max="9213" width="14.85546875" style="218" customWidth="1"/>
    <col min="9214" max="9214" width="15.7109375" style="218" customWidth="1"/>
    <col min="9215" max="9215" width="17.5703125" style="218" customWidth="1"/>
    <col min="9216" max="9216" width="18.42578125" style="218" customWidth="1"/>
    <col min="9217" max="9217" width="16.5703125" style="218" customWidth="1"/>
    <col min="9218" max="9218" width="17.7109375" style="218" customWidth="1"/>
    <col min="9219" max="9219" width="17.85546875" style="218" customWidth="1"/>
    <col min="9220" max="9220" width="18.42578125" style="218" customWidth="1"/>
    <col min="9221" max="9221" width="15.42578125" style="218" customWidth="1"/>
    <col min="9222" max="9222" width="14.5703125" style="218" customWidth="1"/>
    <col min="9223" max="9223" width="15" style="218" customWidth="1"/>
    <col min="9224" max="9224" width="6.7109375" style="218" customWidth="1"/>
    <col min="9225" max="9225" width="14.28515625" style="218" customWidth="1"/>
    <col min="9226" max="9226" width="17.5703125" style="218" customWidth="1"/>
    <col min="9227" max="9227" width="27.7109375" style="218" customWidth="1"/>
    <col min="9228" max="9230" width="9.140625" style="218"/>
    <col min="9231" max="9231" width="14.85546875" style="218" customWidth="1"/>
    <col min="9232" max="9232" width="13.85546875" style="218" customWidth="1"/>
    <col min="9233" max="9455" width="9.140625" style="218"/>
    <col min="9456" max="9456" width="6.5703125" style="218" customWidth="1"/>
    <col min="9457" max="9457" width="79.5703125" style="218" customWidth="1"/>
    <col min="9458" max="9458" width="23.5703125" style="218" customWidth="1"/>
    <col min="9459" max="9459" width="27.85546875" style="218" customWidth="1"/>
    <col min="9460" max="9460" width="22.28515625" style="218" customWidth="1"/>
    <col min="9461" max="9461" width="23.5703125" style="218" customWidth="1"/>
    <col min="9462" max="9462" width="39" style="218" customWidth="1"/>
    <col min="9463" max="9463" width="36.42578125" style="218" customWidth="1"/>
    <col min="9464" max="9464" width="8" style="218" customWidth="1"/>
    <col min="9465" max="9465" width="15.5703125" style="218" customWidth="1"/>
    <col min="9466" max="9466" width="17.28515625" style="218" customWidth="1"/>
    <col min="9467" max="9467" width="18.85546875" style="218" customWidth="1"/>
    <col min="9468" max="9468" width="81" style="218" customWidth="1"/>
    <col min="9469" max="9469" width="14.85546875" style="218" customWidth="1"/>
    <col min="9470" max="9470" width="15.7109375" style="218" customWidth="1"/>
    <col min="9471" max="9471" width="17.5703125" style="218" customWidth="1"/>
    <col min="9472" max="9472" width="18.42578125" style="218" customWidth="1"/>
    <col min="9473" max="9473" width="16.5703125" style="218" customWidth="1"/>
    <col min="9474" max="9474" width="17.7109375" style="218" customWidth="1"/>
    <col min="9475" max="9475" width="17.85546875" style="218" customWidth="1"/>
    <col min="9476" max="9476" width="18.42578125" style="218" customWidth="1"/>
    <col min="9477" max="9477" width="15.42578125" style="218" customWidth="1"/>
    <col min="9478" max="9478" width="14.5703125" style="218" customWidth="1"/>
    <col min="9479" max="9479" width="15" style="218" customWidth="1"/>
    <col min="9480" max="9480" width="6.7109375" style="218" customWidth="1"/>
    <col min="9481" max="9481" width="14.28515625" style="218" customWidth="1"/>
    <col min="9482" max="9482" width="17.5703125" style="218" customWidth="1"/>
    <col min="9483" max="9483" width="27.7109375" style="218" customWidth="1"/>
    <col min="9484" max="9486" width="9.140625" style="218"/>
    <col min="9487" max="9487" width="14.85546875" style="218" customWidth="1"/>
    <col min="9488" max="9488" width="13.85546875" style="218" customWidth="1"/>
    <col min="9489" max="9711" width="9.140625" style="218"/>
    <col min="9712" max="9712" width="6.5703125" style="218" customWidth="1"/>
    <col min="9713" max="9713" width="79.5703125" style="218" customWidth="1"/>
    <col min="9714" max="9714" width="23.5703125" style="218" customWidth="1"/>
    <col min="9715" max="9715" width="27.85546875" style="218" customWidth="1"/>
    <col min="9716" max="9716" width="22.28515625" style="218" customWidth="1"/>
    <col min="9717" max="9717" width="23.5703125" style="218" customWidth="1"/>
    <col min="9718" max="9718" width="39" style="218" customWidth="1"/>
    <col min="9719" max="9719" width="36.42578125" style="218" customWidth="1"/>
    <col min="9720" max="9720" width="8" style="218" customWidth="1"/>
    <col min="9721" max="9721" width="15.5703125" style="218" customWidth="1"/>
    <col min="9722" max="9722" width="17.28515625" style="218" customWidth="1"/>
    <col min="9723" max="9723" width="18.85546875" style="218" customWidth="1"/>
    <col min="9724" max="9724" width="81" style="218" customWidth="1"/>
    <col min="9725" max="9725" width="14.85546875" style="218" customWidth="1"/>
    <col min="9726" max="9726" width="15.7109375" style="218" customWidth="1"/>
    <col min="9727" max="9727" width="17.5703125" style="218" customWidth="1"/>
    <col min="9728" max="9728" width="18.42578125" style="218" customWidth="1"/>
    <col min="9729" max="9729" width="16.5703125" style="218" customWidth="1"/>
    <col min="9730" max="9730" width="17.7109375" style="218" customWidth="1"/>
    <col min="9731" max="9731" width="17.85546875" style="218" customWidth="1"/>
    <col min="9732" max="9732" width="18.42578125" style="218" customWidth="1"/>
    <col min="9733" max="9733" width="15.42578125" style="218" customWidth="1"/>
    <col min="9734" max="9734" width="14.5703125" style="218" customWidth="1"/>
    <col min="9735" max="9735" width="15" style="218" customWidth="1"/>
    <col min="9736" max="9736" width="6.7109375" style="218" customWidth="1"/>
    <col min="9737" max="9737" width="14.28515625" style="218" customWidth="1"/>
    <col min="9738" max="9738" width="17.5703125" style="218" customWidth="1"/>
    <col min="9739" max="9739" width="27.7109375" style="218" customWidth="1"/>
    <col min="9740" max="9742" width="9.140625" style="218"/>
    <col min="9743" max="9743" width="14.85546875" style="218" customWidth="1"/>
    <col min="9744" max="9744" width="13.85546875" style="218" customWidth="1"/>
    <col min="9745" max="9967" width="9.140625" style="218"/>
    <col min="9968" max="9968" width="6.5703125" style="218" customWidth="1"/>
    <col min="9969" max="9969" width="79.5703125" style="218" customWidth="1"/>
    <col min="9970" max="9970" width="23.5703125" style="218" customWidth="1"/>
    <col min="9971" max="9971" width="27.85546875" style="218" customWidth="1"/>
    <col min="9972" max="9972" width="22.28515625" style="218" customWidth="1"/>
    <col min="9973" max="9973" width="23.5703125" style="218" customWidth="1"/>
    <col min="9974" max="9974" width="39" style="218" customWidth="1"/>
    <col min="9975" max="9975" width="36.42578125" style="218" customWidth="1"/>
    <col min="9976" max="9976" width="8" style="218" customWidth="1"/>
    <col min="9977" max="9977" width="15.5703125" style="218" customWidth="1"/>
    <col min="9978" max="9978" width="17.28515625" style="218" customWidth="1"/>
    <col min="9979" max="9979" width="18.85546875" style="218" customWidth="1"/>
    <col min="9980" max="9980" width="81" style="218" customWidth="1"/>
    <col min="9981" max="9981" width="14.85546875" style="218" customWidth="1"/>
    <col min="9982" max="9982" width="15.7109375" style="218" customWidth="1"/>
    <col min="9983" max="9983" width="17.5703125" style="218" customWidth="1"/>
    <col min="9984" max="9984" width="18.42578125" style="218" customWidth="1"/>
    <col min="9985" max="9985" width="16.5703125" style="218" customWidth="1"/>
    <col min="9986" max="9986" width="17.7109375" style="218" customWidth="1"/>
    <col min="9987" max="9987" width="17.85546875" style="218" customWidth="1"/>
    <col min="9988" max="9988" width="18.42578125" style="218" customWidth="1"/>
    <col min="9989" max="9989" width="15.42578125" style="218" customWidth="1"/>
    <col min="9990" max="9990" width="14.5703125" style="218" customWidth="1"/>
    <col min="9991" max="9991" width="15" style="218" customWidth="1"/>
    <col min="9992" max="9992" width="6.7109375" style="218" customWidth="1"/>
    <col min="9993" max="9993" width="14.28515625" style="218" customWidth="1"/>
    <col min="9994" max="9994" width="17.5703125" style="218" customWidth="1"/>
    <col min="9995" max="9995" width="27.7109375" style="218" customWidth="1"/>
    <col min="9996" max="9998" width="9.140625" style="218"/>
    <col min="9999" max="9999" width="14.85546875" style="218" customWidth="1"/>
    <col min="10000" max="10000" width="13.85546875" style="218" customWidth="1"/>
    <col min="10001" max="10223" width="9.140625" style="218"/>
    <col min="10224" max="10224" width="6.5703125" style="218" customWidth="1"/>
    <col min="10225" max="10225" width="79.5703125" style="218" customWidth="1"/>
    <col min="10226" max="10226" width="23.5703125" style="218" customWidth="1"/>
    <col min="10227" max="10227" width="27.85546875" style="218" customWidth="1"/>
    <col min="10228" max="10228" width="22.28515625" style="218" customWidth="1"/>
    <col min="10229" max="10229" width="23.5703125" style="218" customWidth="1"/>
    <col min="10230" max="10230" width="39" style="218" customWidth="1"/>
    <col min="10231" max="10231" width="36.42578125" style="218" customWidth="1"/>
    <col min="10232" max="10232" width="8" style="218" customWidth="1"/>
    <col min="10233" max="10233" width="15.5703125" style="218" customWidth="1"/>
    <col min="10234" max="10234" width="17.28515625" style="218" customWidth="1"/>
    <col min="10235" max="10235" width="18.85546875" style="218" customWidth="1"/>
    <col min="10236" max="10236" width="81" style="218" customWidth="1"/>
    <col min="10237" max="10237" width="14.85546875" style="218" customWidth="1"/>
    <col min="10238" max="10238" width="15.7109375" style="218" customWidth="1"/>
    <col min="10239" max="10239" width="17.5703125" style="218" customWidth="1"/>
    <col min="10240" max="10240" width="18.42578125" style="218" customWidth="1"/>
    <col min="10241" max="10241" width="16.5703125" style="218" customWidth="1"/>
    <col min="10242" max="10242" width="17.7109375" style="218" customWidth="1"/>
    <col min="10243" max="10243" width="17.85546875" style="218" customWidth="1"/>
    <col min="10244" max="10244" width="18.42578125" style="218" customWidth="1"/>
    <col min="10245" max="10245" width="15.42578125" style="218" customWidth="1"/>
    <col min="10246" max="10246" width="14.5703125" style="218" customWidth="1"/>
    <col min="10247" max="10247" width="15" style="218" customWidth="1"/>
    <col min="10248" max="10248" width="6.7109375" style="218" customWidth="1"/>
    <col min="10249" max="10249" width="14.28515625" style="218" customWidth="1"/>
    <col min="10250" max="10250" width="17.5703125" style="218" customWidth="1"/>
    <col min="10251" max="10251" width="27.7109375" style="218" customWidth="1"/>
    <col min="10252" max="10254" width="9.140625" style="218"/>
    <col min="10255" max="10255" width="14.85546875" style="218" customWidth="1"/>
    <col min="10256" max="10256" width="13.85546875" style="218" customWidth="1"/>
    <col min="10257" max="10479" width="9.140625" style="218"/>
    <col min="10480" max="10480" width="6.5703125" style="218" customWidth="1"/>
    <col min="10481" max="10481" width="79.5703125" style="218" customWidth="1"/>
    <col min="10482" max="10482" width="23.5703125" style="218" customWidth="1"/>
    <col min="10483" max="10483" width="27.85546875" style="218" customWidth="1"/>
    <col min="10484" max="10484" width="22.28515625" style="218" customWidth="1"/>
    <col min="10485" max="10485" width="23.5703125" style="218" customWidth="1"/>
    <col min="10486" max="10486" width="39" style="218" customWidth="1"/>
    <col min="10487" max="10487" width="36.42578125" style="218" customWidth="1"/>
    <col min="10488" max="10488" width="8" style="218" customWidth="1"/>
    <col min="10489" max="10489" width="15.5703125" style="218" customWidth="1"/>
    <col min="10490" max="10490" width="17.28515625" style="218" customWidth="1"/>
    <col min="10491" max="10491" width="18.85546875" style="218" customWidth="1"/>
    <col min="10492" max="10492" width="81" style="218" customWidth="1"/>
    <col min="10493" max="10493" width="14.85546875" style="218" customWidth="1"/>
    <col min="10494" max="10494" width="15.7109375" style="218" customWidth="1"/>
    <col min="10495" max="10495" width="17.5703125" style="218" customWidth="1"/>
    <col min="10496" max="10496" width="18.42578125" style="218" customWidth="1"/>
    <col min="10497" max="10497" width="16.5703125" style="218" customWidth="1"/>
    <col min="10498" max="10498" width="17.7109375" style="218" customWidth="1"/>
    <col min="10499" max="10499" width="17.85546875" style="218" customWidth="1"/>
    <col min="10500" max="10500" width="18.42578125" style="218" customWidth="1"/>
    <col min="10501" max="10501" width="15.42578125" style="218" customWidth="1"/>
    <col min="10502" max="10502" width="14.5703125" style="218" customWidth="1"/>
    <col min="10503" max="10503" width="15" style="218" customWidth="1"/>
    <col min="10504" max="10504" width="6.7109375" style="218" customWidth="1"/>
    <col min="10505" max="10505" width="14.28515625" style="218" customWidth="1"/>
    <col min="10506" max="10506" width="17.5703125" style="218" customWidth="1"/>
    <col min="10507" max="10507" width="27.7109375" style="218" customWidth="1"/>
    <col min="10508" max="10510" width="9.140625" style="218"/>
    <col min="10511" max="10511" width="14.85546875" style="218" customWidth="1"/>
    <col min="10512" max="10512" width="13.85546875" style="218" customWidth="1"/>
    <col min="10513" max="10735" width="9.140625" style="218"/>
    <col min="10736" max="10736" width="6.5703125" style="218" customWidth="1"/>
    <col min="10737" max="10737" width="79.5703125" style="218" customWidth="1"/>
    <col min="10738" max="10738" width="23.5703125" style="218" customWidth="1"/>
    <col min="10739" max="10739" width="27.85546875" style="218" customWidth="1"/>
    <col min="10740" max="10740" width="22.28515625" style="218" customWidth="1"/>
    <col min="10741" max="10741" width="23.5703125" style="218" customWidth="1"/>
    <col min="10742" max="10742" width="39" style="218" customWidth="1"/>
    <col min="10743" max="10743" width="36.42578125" style="218" customWidth="1"/>
    <col min="10744" max="10744" width="8" style="218" customWidth="1"/>
    <col min="10745" max="10745" width="15.5703125" style="218" customWidth="1"/>
    <col min="10746" max="10746" width="17.28515625" style="218" customWidth="1"/>
    <col min="10747" max="10747" width="18.85546875" style="218" customWidth="1"/>
    <col min="10748" max="10748" width="81" style="218" customWidth="1"/>
    <col min="10749" max="10749" width="14.85546875" style="218" customWidth="1"/>
    <col min="10750" max="10750" width="15.7109375" style="218" customWidth="1"/>
    <col min="10751" max="10751" width="17.5703125" style="218" customWidth="1"/>
    <col min="10752" max="10752" width="18.42578125" style="218" customWidth="1"/>
    <col min="10753" max="10753" width="16.5703125" style="218" customWidth="1"/>
    <col min="10754" max="10754" width="17.7109375" style="218" customWidth="1"/>
    <col min="10755" max="10755" width="17.85546875" style="218" customWidth="1"/>
    <col min="10756" max="10756" width="18.42578125" style="218" customWidth="1"/>
    <col min="10757" max="10757" width="15.42578125" style="218" customWidth="1"/>
    <col min="10758" max="10758" width="14.5703125" style="218" customWidth="1"/>
    <col min="10759" max="10759" width="15" style="218" customWidth="1"/>
    <col min="10760" max="10760" width="6.7109375" style="218" customWidth="1"/>
    <col min="10761" max="10761" width="14.28515625" style="218" customWidth="1"/>
    <col min="10762" max="10762" width="17.5703125" style="218" customWidth="1"/>
    <col min="10763" max="10763" width="27.7109375" style="218" customWidth="1"/>
    <col min="10764" max="10766" width="9.140625" style="218"/>
    <col min="10767" max="10767" width="14.85546875" style="218" customWidth="1"/>
    <col min="10768" max="10768" width="13.85546875" style="218" customWidth="1"/>
    <col min="10769" max="10991" width="9.140625" style="218"/>
    <col min="10992" max="10992" width="6.5703125" style="218" customWidth="1"/>
    <col min="10993" max="10993" width="79.5703125" style="218" customWidth="1"/>
    <col min="10994" max="10994" width="23.5703125" style="218" customWidth="1"/>
    <col min="10995" max="10995" width="27.85546875" style="218" customWidth="1"/>
    <col min="10996" max="10996" width="22.28515625" style="218" customWidth="1"/>
    <col min="10997" max="10997" width="23.5703125" style="218" customWidth="1"/>
    <col min="10998" max="10998" width="39" style="218" customWidth="1"/>
    <col min="10999" max="10999" width="36.42578125" style="218" customWidth="1"/>
    <col min="11000" max="11000" width="8" style="218" customWidth="1"/>
    <col min="11001" max="11001" width="15.5703125" style="218" customWidth="1"/>
    <col min="11002" max="11002" width="17.28515625" style="218" customWidth="1"/>
    <col min="11003" max="11003" width="18.85546875" style="218" customWidth="1"/>
    <col min="11004" max="11004" width="81" style="218" customWidth="1"/>
    <col min="11005" max="11005" width="14.85546875" style="218" customWidth="1"/>
    <col min="11006" max="11006" width="15.7109375" style="218" customWidth="1"/>
    <col min="11007" max="11007" width="17.5703125" style="218" customWidth="1"/>
    <col min="11008" max="11008" width="18.42578125" style="218" customWidth="1"/>
    <col min="11009" max="11009" width="16.5703125" style="218" customWidth="1"/>
    <col min="11010" max="11010" width="17.7109375" style="218" customWidth="1"/>
    <col min="11011" max="11011" width="17.85546875" style="218" customWidth="1"/>
    <col min="11012" max="11012" width="18.42578125" style="218" customWidth="1"/>
    <col min="11013" max="11013" width="15.42578125" style="218" customWidth="1"/>
    <col min="11014" max="11014" width="14.5703125" style="218" customWidth="1"/>
    <col min="11015" max="11015" width="15" style="218" customWidth="1"/>
    <col min="11016" max="11016" width="6.7109375" style="218" customWidth="1"/>
    <col min="11017" max="11017" width="14.28515625" style="218" customWidth="1"/>
    <col min="11018" max="11018" width="17.5703125" style="218" customWidth="1"/>
    <col min="11019" max="11019" width="27.7109375" style="218" customWidth="1"/>
    <col min="11020" max="11022" width="9.140625" style="218"/>
    <col min="11023" max="11023" width="14.85546875" style="218" customWidth="1"/>
    <col min="11024" max="11024" width="13.85546875" style="218" customWidth="1"/>
    <col min="11025" max="11247" width="9.140625" style="218"/>
    <col min="11248" max="11248" width="6.5703125" style="218" customWidth="1"/>
    <col min="11249" max="11249" width="79.5703125" style="218" customWidth="1"/>
    <col min="11250" max="11250" width="23.5703125" style="218" customWidth="1"/>
    <col min="11251" max="11251" width="27.85546875" style="218" customWidth="1"/>
    <col min="11252" max="11252" width="22.28515625" style="218" customWidth="1"/>
    <col min="11253" max="11253" width="23.5703125" style="218" customWidth="1"/>
    <col min="11254" max="11254" width="39" style="218" customWidth="1"/>
    <col min="11255" max="11255" width="36.42578125" style="218" customWidth="1"/>
    <col min="11256" max="11256" width="8" style="218" customWidth="1"/>
    <col min="11257" max="11257" width="15.5703125" style="218" customWidth="1"/>
    <col min="11258" max="11258" width="17.28515625" style="218" customWidth="1"/>
    <col min="11259" max="11259" width="18.85546875" style="218" customWidth="1"/>
    <col min="11260" max="11260" width="81" style="218" customWidth="1"/>
    <col min="11261" max="11261" width="14.85546875" style="218" customWidth="1"/>
    <col min="11262" max="11262" width="15.7109375" style="218" customWidth="1"/>
    <col min="11263" max="11263" width="17.5703125" style="218" customWidth="1"/>
    <col min="11264" max="11264" width="18.42578125" style="218" customWidth="1"/>
    <col min="11265" max="11265" width="16.5703125" style="218" customWidth="1"/>
    <col min="11266" max="11266" width="17.7109375" style="218" customWidth="1"/>
    <col min="11267" max="11267" width="17.85546875" style="218" customWidth="1"/>
    <col min="11268" max="11268" width="18.42578125" style="218" customWidth="1"/>
    <col min="11269" max="11269" width="15.42578125" style="218" customWidth="1"/>
    <col min="11270" max="11270" width="14.5703125" style="218" customWidth="1"/>
    <col min="11271" max="11271" width="15" style="218" customWidth="1"/>
    <col min="11272" max="11272" width="6.7109375" style="218" customWidth="1"/>
    <col min="11273" max="11273" width="14.28515625" style="218" customWidth="1"/>
    <col min="11274" max="11274" width="17.5703125" style="218" customWidth="1"/>
    <col min="11275" max="11275" width="27.7109375" style="218" customWidth="1"/>
    <col min="11276" max="11278" width="9.140625" style="218"/>
    <col min="11279" max="11279" width="14.85546875" style="218" customWidth="1"/>
    <col min="11280" max="11280" width="13.85546875" style="218" customWidth="1"/>
    <col min="11281" max="11503" width="9.140625" style="218"/>
    <col min="11504" max="11504" width="6.5703125" style="218" customWidth="1"/>
    <col min="11505" max="11505" width="79.5703125" style="218" customWidth="1"/>
    <col min="11506" max="11506" width="23.5703125" style="218" customWidth="1"/>
    <col min="11507" max="11507" width="27.85546875" style="218" customWidth="1"/>
    <col min="11508" max="11508" width="22.28515625" style="218" customWidth="1"/>
    <col min="11509" max="11509" width="23.5703125" style="218" customWidth="1"/>
    <col min="11510" max="11510" width="39" style="218" customWidth="1"/>
    <col min="11511" max="11511" width="36.42578125" style="218" customWidth="1"/>
    <col min="11512" max="11512" width="8" style="218" customWidth="1"/>
    <col min="11513" max="11513" width="15.5703125" style="218" customWidth="1"/>
    <col min="11514" max="11514" width="17.28515625" style="218" customWidth="1"/>
    <col min="11515" max="11515" width="18.85546875" style="218" customWidth="1"/>
    <col min="11516" max="11516" width="81" style="218" customWidth="1"/>
    <col min="11517" max="11517" width="14.85546875" style="218" customWidth="1"/>
    <col min="11518" max="11518" width="15.7109375" style="218" customWidth="1"/>
    <col min="11519" max="11519" width="17.5703125" style="218" customWidth="1"/>
    <col min="11520" max="11520" width="18.42578125" style="218" customWidth="1"/>
    <col min="11521" max="11521" width="16.5703125" style="218" customWidth="1"/>
    <col min="11522" max="11522" width="17.7109375" style="218" customWidth="1"/>
    <col min="11523" max="11523" width="17.85546875" style="218" customWidth="1"/>
    <col min="11524" max="11524" width="18.42578125" style="218" customWidth="1"/>
    <col min="11525" max="11525" width="15.42578125" style="218" customWidth="1"/>
    <col min="11526" max="11526" width="14.5703125" style="218" customWidth="1"/>
    <col min="11527" max="11527" width="15" style="218" customWidth="1"/>
    <col min="11528" max="11528" width="6.7109375" style="218" customWidth="1"/>
    <col min="11529" max="11529" width="14.28515625" style="218" customWidth="1"/>
    <col min="11530" max="11530" width="17.5703125" style="218" customWidth="1"/>
    <col min="11531" max="11531" width="27.7109375" style="218" customWidth="1"/>
    <col min="11532" max="11534" width="9.140625" style="218"/>
    <col min="11535" max="11535" width="14.85546875" style="218" customWidth="1"/>
    <col min="11536" max="11536" width="13.85546875" style="218" customWidth="1"/>
    <col min="11537" max="11759" width="9.140625" style="218"/>
    <col min="11760" max="11760" width="6.5703125" style="218" customWidth="1"/>
    <col min="11761" max="11761" width="79.5703125" style="218" customWidth="1"/>
    <col min="11762" max="11762" width="23.5703125" style="218" customWidth="1"/>
    <col min="11763" max="11763" width="27.85546875" style="218" customWidth="1"/>
    <col min="11764" max="11764" width="22.28515625" style="218" customWidth="1"/>
    <col min="11765" max="11765" width="23.5703125" style="218" customWidth="1"/>
    <col min="11766" max="11766" width="39" style="218" customWidth="1"/>
    <col min="11767" max="11767" width="36.42578125" style="218" customWidth="1"/>
    <col min="11768" max="11768" width="8" style="218" customWidth="1"/>
    <col min="11769" max="11769" width="15.5703125" style="218" customWidth="1"/>
    <col min="11770" max="11770" width="17.28515625" style="218" customWidth="1"/>
    <col min="11771" max="11771" width="18.85546875" style="218" customWidth="1"/>
    <col min="11772" max="11772" width="81" style="218" customWidth="1"/>
    <col min="11773" max="11773" width="14.85546875" style="218" customWidth="1"/>
    <col min="11774" max="11774" width="15.7109375" style="218" customWidth="1"/>
    <col min="11775" max="11775" width="17.5703125" style="218" customWidth="1"/>
    <col min="11776" max="11776" width="18.42578125" style="218" customWidth="1"/>
    <col min="11777" max="11777" width="16.5703125" style="218" customWidth="1"/>
    <col min="11778" max="11778" width="17.7109375" style="218" customWidth="1"/>
    <col min="11779" max="11779" width="17.85546875" style="218" customWidth="1"/>
    <col min="11780" max="11780" width="18.42578125" style="218" customWidth="1"/>
    <col min="11781" max="11781" width="15.42578125" style="218" customWidth="1"/>
    <col min="11782" max="11782" width="14.5703125" style="218" customWidth="1"/>
    <col min="11783" max="11783" width="15" style="218" customWidth="1"/>
    <col min="11784" max="11784" width="6.7109375" style="218" customWidth="1"/>
    <col min="11785" max="11785" width="14.28515625" style="218" customWidth="1"/>
    <col min="11786" max="11786" width="17.5703125" style="218" customWidth="1"/>
    <col min="11787" max="11787" width="27.7109375" style="218" customWidth="1"/>
    <col min="11788" max="11790" width="9.140625" style="218"/>
    <col min="11791" max="11791" width="14.85546875" style="218" customWidth="1"/>
    <col min="11792" max="11792" width="13.85546875" style="218" customWidth="1"/>
    <col min="11793" max="12015" width="9.140625" style="218"/>
    <col min="12016" max="12016" width="6.5703125" style="218" customWidth="1"/>
    <col min="12017" max="12017" width="79.5703125" style="218" customWidth="1"/>
    <col min="12018" max="12018" width="23.5703125" style="218" customWidth="1"/>
    <col min="12019" max="12019" width="27.85546875" style="218" customWidth="1"/>
    <col min="12020" max="12020" width="22.28515625" style="218" customWidth="1"/>
    <col min="12021" max="12021" width="23.5703125" style="218" customWidth="1"/>
    <col min="12022" max="12022" width="39" style="218" customWidth="1"/>
    <col min="12023" max="12023" width="36.42578125" style="218" customWidth="1"/>
    <col min="12024" max="12024" width="8" style="218" customWidth="1"/>
    <col min="12025" max="12025" width="15.5703125" style="218" customWidth="1"/>
    <col min="12026" max="12026" width="17.28515625" style="218" customWidth="1"/>
    <col min="12027" max="12027" width="18.85546875" style="218" customWidth="1"/>
    <col min="12028" max="12028" width="81" style="218" customWidth="1"/>
    <col min="12029" max="12029" width="14.85546875" style="218" customWidth="1"/>
    <col min="12030" max="12030" width="15.7109375" style="218" customWidth="1"/>
    <col min="12031" max="12031" width="17.5703125" style="218" customWidth="1"/>
    <col min="12032" max="12032" width="18.42578125" style="218" customWidth="1"/>
    <col min="12033" max="12033" width="16.5703125" style="218" customWidth="1"/>
    <col min="12034" max="12034" width="17.7109375" style="218" customWidth="1"/>
    <col min="12035" max="12035" width="17.85546875" style="218" customWidth="1"/>
    <col min="12036" max="12036" width="18.42578125" style="218" customWidth="1"/>
    <col min="12037" max="12037" width="15.42578125" style="218" customWidth="1"/>
    <col min="12038" max="12038" width="14.5703125" style="218" customWidth="1"/>
    <col min="12039" max="12039" width="15" style="218" customWidth="1"/>
    <col min="12040" max="12040" width="6.7109375" style="218" customWidth="1"/>
    <col min="12041" max="12041" width="14.28515625" style="218" customWidth="1"/>
    <col min="12042" max="12042" width="17.5703125" style="218" customWidth="1"/>
    <col min="12043" max="12043" width="27.7109375" style="218" customWidth="1"/>
    <col min="12044" max="12046" width="9.140625" style="218"/>
    <col min="12047" max="12047" width="14.85546875" style="218" customWidth="1"/>
    <col min="12048" max="12048" width="13.85546875" style="218" customWidth="1"/>
    <col min="12049" max="12271" width="9.140625" style="218"/>
    <col min="12272" max="12272" width="6.5703125" style="218" customWidth="1"/>
    <col min="12273" max="12273" width="79.5703125" style="218" customWidth="1"/>
    <col min="12274" max="12274" width="23.5703125" style="218" customWidth="1"/>
    <col min="12275" max="12275" width="27.85546875" style="218" customWidth="1"/>
    <col min="12276" max="12276" width="22.28515625" style="218" customWidth="1"/>
    <col min="12277" max="12277" width="23.5703125" style="218" customWidth="1"/>
    <col min="12278" max="12278" width="39" style="218" customWidth="1"/>
    <col min="12279" max="12279" width="36.42578125" style="218" customWidth="1"/>
    <col min="12280" max="12280" width="8" style="218" customWidth="1"/>
    <col min="12281" max="12281" width="15.5703125" style="218" customWidth="1"/>
    <col min="12282" max="12282" width="17.28515625" style="218" customWidth="1"/>
    <col min="12283" max="12283" width="18.85546875" style="218" customWidth="1"/>
    <col min="12284" max="12284" width="81" style="218" customWidth="1"/>
    <col min="12285" max="12285" width="14.85546875" style="218" customWidth="1"/>
    <col min="12286" max="12286" width="15.7109375" style="218" customWidth="1"/>
    <col min="12287" max="12287" width="17.5703125" style="218" customWidth="1"/>
    <col min="12288" max="12288" width="18.42578125" style="218" customWidth="1"/>
    <col min="12289" max="12289" width="16.5703125" style="218" customWidth="1"/>
    <col min="12290" max="12290" width="17.7109375" style="218" customWidth="1"/>
    <col min="12291" max="12291" width="17.85546875" style="218" customWidth="1"/>
    <col min="12292" max="12292" width="18.42578125" style="218" customWidth="1"/>
    <col min="12293" max="12293" width="15.42578125" style="218" customWidth="1"/>
    <col min="12294" max="12294" width="14.5703125" style="218" customWidth="1"/>
    <col min="12295" max="12295" width="15" style="218" customWidth="1"/>
    <col min="12296" max="12296" width="6.7109375" style="218" customWidth="1"/>
    <col min="12297" max="12297" width="14.28515625" style="218" customWidth="1"/>
    <col min="12298" max="12298" width="17.5703125" style="218" customWidth="1"/>
    <col min="12299" max="12299" width="27.7109375" style="218" customWidth="1"/>
    <col min="12300" max="12302" width="9.140625" style="218"/>
    <col min="12303" max="12303" width="14.85546875" style="218" customWidth="1"/>
    <col min="12304" max="12304" width="13.85546875" style="218" customWidth="1"/>
    <col min="12305" max="12527" width="9.140625" style="218"/>
    <col min="12528" max="12528" width="6.5703125" style="218" customWidth="1"/>
    <col min="12529" max="12529" width="79.5703125" style="218" customWidth="1"/>
    <col min="12530" max="12530" width="23.5703125" style="218" customWidth="1"/>
    <col min="12531" max="12531" width="27.85546875" style="218" customWidth="1"/>
    <col min="12532" max="12532" width="22.28515625" style="218" customWidth="1"/>
    <col min="12533" max="12533" width="23.5703125" style="218" customWidth="1"/>
    <col min="12534" max="12534" width="39" style="218" customWidth="1"/>
    <col min="12535" max="12535" width="36.42578125" style="218" customWidth="1"/>
    <col min="12536" max="12536" width="8" style="218" customWidth="1"/>
    <col min="12537" max="12537" width="15.5703125" style="218" customWidth="1"/>
    <col min="12538" max="12538" width="17.28515625" style="218" customWidth="1"/>
    <col min="12539" max="12539" width="18.85546875" style="218" customWidth="1"/>
    <col min="12540" max="12540" width="81" style="218" customWidth="1"/>
    <col min="12541" max="12541" width="14.85546875" style="218" customWidth="1"/>
    <col min="12542" max="12542" width="15.7109375" style="218" customWidth="1"/>
    <col min="12543" max="12543" width="17.5703125" style="218" customWidth="1"/>
    <col min="12544" max="12544" width="18.42578125" style="218" customWidth="1"/>
    <col min="12545" max="12545" width="16.5703125" style="218" customWidth="1"/>
    <col min="12546" max="12546" width="17.7109375" style="218" customWidth="1"/>
    <col min="12547" max="12547" width="17.85546875" style="218" customWidth="1"/>
    <col min="12548" max="12548" width="18.42578125" style="218" customWidth="1"/>
    <col min="12549" max="12549" width="15.42578125" style="218" customWidth="1"/>
    <col min="12550" max="12550" width="14.5703125" style="218" customWidth="1"/>
    <col min="12551" max="12551" width="15" style="218" customWidth="1"/>
    <col min="12552" max="12552" width="6.7109375" style="218" customWidth="1"/>
    <col min="12553" max="12553" width="14.28515625" style="218" customWidth="1"/>
    <col min="12554" max="12554" width="17.5703125" style="218" customWidth="1"/>
    <col min="12555" max="12555" width="27.7109375" style="218" customWidth="1"/>
    <col min="12556" max="12558" width="9.140625" style="218"/>
    <col min="12559" max="12559" width="14.85546875" style="218" customWidth="1"/>
    <col min="12560" max="12560" width="13.85546875" style="218" customWidth="1"/>
    <col min="12561" max="12783" width="9.140625" style="218"/>
    <col min="12784" max="12784" width="6.5703125" style="218" customWidth="1"/>
    <col min="12785" max="12785" width="79.5703125" style="218" customWidth="1"/>
    <col min="12786" max="12786" width="23.5703125" style="218" customWidth="1"/>
    <col min="12787" max="12787" width="27.85546875" style="218" customWidth="1"/>
    <col min="12788" max="12788" width="22.28515625" style="218" customWidth="1"/>
    <col min="12789" max="12789" width="23.5703125" style="218" customWidth="1"/>
    <col min="12790" max="12790" width="39" style="218" customWidth="1"/>
    <col min="12791" max="12791" width="36.42578125" style="218" customWidth="1"/>
    <col min="12792" max="12792" width="8" style="218" customWidth="1"/>
    <col min="12793" max="12793" width="15.5703125" style="218" customWidth="1"/>
    <col min="12794" max="12794" width="17.28515625" style="218" customWidth="1"/>
    <col min="12795" max="12795" width="18.85546875" style="218" customWidth="1"/>
    <col min="12796" max="12796" width="81" style="218" customWidth="1"/>
    <col min="12797" max="12797" width="14.85546875" style="218" customWidth="1"/>
    <col min="12798" max="12798" width="15.7109375" style="218" customWidth="1"/>
    <col min="12799" max="12799" width="17.5703125" style="218" customWidth="1"/>
    <col min="12800" max="12800" width="18.42578125" style="218" customWidth="1"/>
    <col min="12801" max="12801" width="16.5703125" style="218" customWidth="1"/>
    <col min="12802" max="12802" width="17.7109375" style="218" customWidth="1"/>
    <col min="12803" max="12803" width="17.85546875" style="218" customWidth="1"/>
    <col min="12804" max="12804" width="18.42578125" style="218" customWidth="1"/>
    <col min="12805" max="12805" width="15.42578125" style="218" customWidth="1"/>
    <col min="12806" max="12806" width="14.5703125" style="218" customWidth="1"/>
    <col min="12807" max="12807" width="15" style="218" customWidth="1"/>
    <col min="12808" max="12808" width="6.7109375" style="218" customWidth="1"/>
    <col min="12809" max="12809" width="14.28515625" style="218" customWidth="1"/>
    <col min="12810" max="12810" width="17.5703125" style="218" customWidth="1"/>
    <col min="12811" max="12811" width="27.7109375" style="218" customWidth="1"/>
    <col min="12812" max="12814" width="9.140625" style="218"/>
    <col min="12815" max="12815" width="14.85546875" style="218" customWidth="1"/>
    <col min="12816" max="12816" width="13.85546875" style="218" customWidth="1"/>
    <col min="12817" max="13039" width="9.140625" style="218"/>
    <col min="13040" max="13040" width="6.5703125" style="218" customWidth="1"/>
    <col min="13041" max="13041" width="79.5703125" style="218" customWidth="1"/>
    <col min="13042" max="13042" width="23.5703125" style="218" customWidth="1"/>
    <col min="13043" max="13043" width="27.85546875" style="218" customWidth="1"/>
    <col min="13044" max="13044" width="22.28515625" style="218" customWidth="1"/>
    <col min="13045" max="13045" width="23.5703125" style="218" customWidth="1"/>
    <col min="13046" max="13046" width="39" style="218" customWidth="1"/>
    <col min="13047" max="13047" width="36.42578125" style="218" customWidth="1"/>
    <col min="13048" max="13048" width="8" style="218" customWidth="1"/>
    <col min="13049" max="13049" width="15.5703125" style="218" customWidth="1"/>
    <col min="13050" max="13050" width="17.28515625" style="218" customWidth="1"/>
    <col min="13051" max="13051" width="18.85546875" style="218" customWidth="1"/>
    <col min="13052" max="13052" width="81" style="218" customWidth="1"/>
    <col min="13053" max="13053" width="14.85546875" style="218" customWidth="1"/>
    <col min="13054" max="13054" width="15.7109375" style="218" customWidth="1"/>
    <col min="13055" max="13055" width="17.5703125" style="218" customWidth="1"/>
    <col min="13056" max="13056" width="18.42578125" style="218" customWidth="1"/>
    <col min="13057" max="13057" width="16.5703125" style="218" customWidth="1"/>
    <col min="13058" max="13058" width="17.7109375" style="218" customWidth="1"/>
    <col min="13059" max="13059" width="17.85546875" style="218" customWidth="1"/>
    <col min="13060" max="13060" width="18.42578125" style="218" customWidth="1"/>
    <col min="13061" max="13061" width="15.42578125" style="218" customWidth="1"/>
    <col min="13062" max="13062" width="14.5703125" style="218" customWidth="1"/>
    <col min="13063" max="13063" width="15" style="218" customWidth="1"/>
    <col min="13064" max="13064" width="6.7109375" style="218" customWidth="1"/>
    <col min="13065" max="13065" width="14.28515625" style="218" customWidth="1"/>
    <col min="13066" max="13066" width="17.5703125" style="218" customWidth="1"/>
    <col min="13067" max="13067" width="27.7109375" style="218" customWidth="1"/>
    <col min="13068" max="13070" width="9.140625" style="218"/>
    <col min="13071" max="13071" width="14.85546875" style="218" customWidth="1"/>
    <col min="13072" max="13072" width="13.85546875" style="218" customWidth="1"/>
    <col min="13073" max="13295" width="9.140625" style="218"/>
    <col min="13296" max="13296" width="6.5703125" style="218" customWidth="1"/>
    <col min="13297" max="13297" width="79.5703125" style="218" customWidth="1"/>
    <col min="13298" max="13298" width="23.5703125" style="218" customWidth="1"/>
    <col min="13299" max="13299" width="27.85546875" style="218" customWidth="1"/>
    <col min="13300" max="13300" width="22.28515625" style="218" customWidth="1"/>
    <col min="13301" max="13301" width="23.5703125" style="218" customWidth="1"/>
    <col min="13302" max="13302" width="39" style="218" customWidth="1"/>
    <col min="13303" max="13303" width="36.42578125" style="218" customWidth="1"/>
    <col min="13304" max="13304" width="8" style="218" customWidth="1"/>
    <col min="13305" max="13305" width="15.5703125" style="218" customWidth="1"/>
    <col min="13306" max="13306" width="17.28515625" style="218" customWidth="1"/>
    <col min="13307" max="13307" width="18.85546875" style="218" customWidth="1"/>
    <col min="13308" max="13308" width="81" style="218" customWidth="1"/>
    <col min="13309" max="13309" width="14.85546875" style="218" customWidth="1"/>
    <col min="13310" max="13310" width="15.7109375" style="218" customWidth="1"/>
    <col min="13311" max="13311" width="17.5703125" style="218" customWidth="1"/>
    <col min="13312" max="13312" width="18.42578125" style="218" customWidth="1"/>
    <col min="13313" max="13313" width="16.5703125" style="218" customWidth="1"/>
    <col min="13314" max="13314" width="17.7109375" style="218" customWidth="1"/>
    <col min="13315" max="13315" width="17.85546875" style="218" customWidth="1"/>
    <col min="13316" max="13316" width="18.42578125" style="218" customWidth="1"/>
    <col min="13317" max="13317" width="15.42578125" style="218" customWidth="1"/>
    <col min="13318" max="13318" width="14.5703125" style="218" customWidth="1"/>
    <col min="13319" max="13319" width="15" style="218" customWidth="1"/>
    <col min="13320" max="13320" width="6.7109375" style="218" customWidth="1"/>
    <col min="13321" max="13321" width="14.28515625" style="218" customWidth="1"/>
    <col min="13322" max="13322" width="17.5703125" style="218" customWidth="1"/>
    <col min="13323" max="13323" width="27.7109375" style="218" customWidth="1"/>
    <col min="13324" max="13326" width="9.140625" style="218"/>
    <col min="13327" max="13327" width="14.85546875" style="218" customWidth="1"/>
    <col min="13328" max="13328" width="13.85546875" style="218" customWidth="1"/>
    <col min="13329" max="13551" width="9.140625" style="218"/>
    <col min="13552" max="13552" width="6.5703125" style="218" customWidth="1"/>
    <col min="13553" max="13553" width="79.5703125" style="218" customWidth="1"/>
    <col min="13554" max="13554" width="23.5703125" style="218" customWidth="1"/>
    <col min="13555" max="13555" width="27.85546875" style="218" customWidth="1"/>
    <col min="13556" max="13556" width="22.28515625" style="218" customWidth="1"/>
    <col min="13557" max="13557" width="23.5703125" style="218" customWidth="1"/>
    <col min="13558" max="13558" width="39" style="218" customWidth="1"/>
    <col min="13559" max="13559" width="36.42578125" style="218" customWidth="1"/>
    <col min="13560" max="13560" width="8" style="218" customWidth="1"/>
    <col min="13561" max="13561" width="15.5703125" style="218" customWidth="1"/>
    <col min="13562" max="13562" width="17.28515625" style="218" customWidth="1"/>
    <col min="13563" max="13563" width="18.85546875" style="218" customWidth="1"/>
    <col min="13564" max="13564" width="81" style="218" customWidth="1"/>
    <col min="13565" max="13565" width="14.85546875" style="218" customWidth="1"/>
    <col min="13566" max="13566" width="15.7109375" style="218" customWidth="1"/>
    <col min="13567" max="13567" width="17.5703125" style="218" customWidth="1"/>
    <col min="13568" max="13568" width="18.42578125" style="218" customWidth="1"/>
    <col min="13569" max="13569" width="16.5703125" style="218" customWidth="1"/>
    <col min="13570" max="13570" width="17.7109375" style="218" customWidth="1"/>
    <col min="13571" max="13571" width="17.85546875" style="218" customWidth="1"/>
    <col min="13572" max="13572" width="18.42578125" style="218" customWidth="1"/>
    <col min="13573" max="13573" width="15.42578125" style="218" customWidth="1"/>
    <col min="13574" max="13574" width="14.5703125" style="218" customWidth="1"/>
    <col min="13575" max="13575" width="15" style="218" customWidth="1"/>
    <col min="13576" max="13576" width="6.7109375" style="218" customWidth="1"/>
    <col min="13577" max="13577" width="14.28515625" style="218" customWidth="1"/>
    <col min="13578" max="13578" width="17.5703125" style="218" customWidth="1"/>
    <col min="13579" max="13579" width="27.7109375" style="218" customWidth="1"/>
    <col min="13580" max="13582" width="9.140625" style="218"/>
    <col min="13583" max="13583" width="14.85546875" style="218" customWidth="1"/>
    <col min="13584" max="13584" width="13.85546875" style="218" customWidth="1"/>
    <col min="13585" max="13807" width="9.140625" style="218"/>
    <col min="13808" max="13808" width="6.5703125" style="218" customWidth="1"/>
    <col min="13809" max="13809" width="79.5703125" style="218" customWidth="1"/>
    <col min="13810" max="13810" width="23.5703125" style="218" customWidth="1"/>
    <col min="13811" max="13811" width="27.85546875" style="218" customWidth="1"/>
    <col min="13812" max="13812" width="22.28515625" style="218" customWidth="1"/>
    <col min="13813" max="13813" width="23.5703125" style="218" customWidth="1"/>
    <col min="13814" max="13814" width="39" style="218" customWidth="1"/>
    <col min="13815" max="13815" width="36.42578125" style="218" customWidth="1"/>
    <col min="13816" max="13816" width="8" style="218" customWidth="1"/>
    <col min="13817" max="13817" width="15.5703125" style="218" customWidth="1"/>
    <col min="13818" max="13818" width="17.28515625" style="218" customWidth="1"/>
    <col min="13819" max="13819" width="18.85546875" style="218" customWidth="1"/>
    <col min="13820" max="13820" width="81" style="218" customWidth="1"/>
    <col min="13821" max="13821" width="14.85546875" style="218" customWidth="1"/>
    <col min="13822" max="13822" width="15.7109375" style="218" customWidth="1"/>
    <col min="13823" max="13823" width="17.5703125" style="218" customWidth="1"/>
    <col min="13824" max="13824" width="18.42578125" style="218" customWidth="1"/>
    <col min="13825" max="13825" width="16.5703125" style="218" customWidth="1"/>
    <col min="13826" max="13826" width="17.7109375" style="218" customWidth="1"/>
    <col min="13827" max="13827" width="17.85546875" style="218" customWidth="1"/>
    <col min="13828" max="13828" width="18.42578125" style="218" customWidth="1"/>
    <col min="13829" max="13829" width="15.42578125" style="218" customWidth="1"/>
    <col min="13830" max="13830" width="14.5703125" style="218" customWidth="1"/>
    <col min="13831" max="13831" width="15" style="218" customWidth="1"/>
    <col min="13832" max="13832" width="6.7109375" style="218" customWidth="1"/>
    <col min="13833" max="13833" width="14.28515625" style="218" customWidth="1"/>
    <col min="13834" max="13834" width="17.5703125" style="218" customWidth="1"/>
    <col min="13835" max="13835" width="27.7109375" style="218" customWidth="1"/>
    <col min="13836" max="13838" width="9.140625" style="218"/>
    <col min="13839" max="13839" width="14.85546875" style="218" customWidth="1"/>
    <col min="13840" max="13840" width="13.85546875" style="218" customWidth="1"/>
    <col min="13841" max="14063" width="9.140625" style="218"/>
    <col min="14064" max="14064" width="6.5703125" style="218" customWidth="1"/>
    <col min="14065" max="14065" width="79.5703125" style="218" customWidth="1"/>
    <col min="14066" max="14066" width="23.5703125" style="218" customWidth="1"/>
    <col min="14067" max="14067" width="27.85546875" style="218" customWidth="1"/>
    <col min="14068" max="14068" width="22.28515625" style="218" customWidth="1"/>
    <col min="14069" max="14069" width="23.5703125" style="218" customWidth="1"/>
    <col min="14070" max="14070" width="39" style="218" customWidth="1"/>
    <col min="14071" max="14071" width="36.42578125" style="218" customWidth="1"/>
    <col min="14072" max="14072" width="8" style="218" customWidth="1"/>
    <col min="14073" max="14073" width="15.5703125" style="218" customWidth="1"/>
    <col min="14074" max="14074" width="17.28515625" style="218" customWidth="1"/>
    <col min="14075" max="14075" width="18.85546875" style="218" customWidth="1"/>
    <col min="14076" max="14076" width="81" style="218" customWidth="1"/>
    <col min="14077" max="14077" width="14.85546875" style="218" customWidth="1"/>
    <col min="14078" max="14078" width="15.7109375" style="218" customWidth="1"/>
    <col min="14079" max="14079" width="17.5703125" style="218" customWidth="1"/>
    <col min="14080" max="14080" width="18.42578125" style="218" customWidth="1"/>
    <col min="14081" max="14081" width="16.5703125" style="218" customWidth="1"/>
    <col min="14082" max="14082" width="17.7109375" style="218" customWidth="1"/>
    <col min="14083" max="14083" width="17.85546875" style="218" customWidth="1"/>
    <col min="14084" max="14084" width="18.42578125" style="218" customWidth="1"/>
    <col min="14085" max="14085" width="15.42578125" style="218" customWidth="1"/>
    <col min="14086" max="14086" width="14.5703125" style="218" customWidth="1"/>
    <col min="14087" max="14087" width="15" style="218" customWidth="1"/>
    <col min="14088" max="14088" width="6.7109375" style="218" customWidth="1"/>
    <col min="14089" max="14089" width="14.28515625" style="218" customWidth="1"/>
    <col min="14090" max="14090" width="17.5703125" style="218" customWidth="1"/>
    <col min="14091" max="14091" width="27.7109375" style="218" customWidth="1"/>
    <col min="14092" max="14094" width="9.140625" style="218"/>
    <col min="14095" max="14095" width="14.85546875" style="218" customWidth="1"/>
    <col min="14096" max="14096" width="13.85546875" style="218" customWidth="1"/>
    <col min="14097" max="14319" width="9.140625" style="218"/>
    <col min="14320" max="14320" width="6.5703125" style="218" customWidth="1"/>
    <col min="14321" max="14321" width="79.5703125" style="218" customWidth="1"/>
    <col min="14322" max="14322" width="23.5703125" style="218" customWidth="1"/>
    <col min="14323" max="14323" width="27.85546875" style="218" customWidth="1"/>
    <col min="14324" max="14324" width="22.28515625" style="218" customWidth="1"/>
    <col min="14325" max="14325" width="23.5703125" style="218" customWidth="1"/>
    <col min="14326" max="14326" width="39" style="218" customWidth="1"/>
    <col min="14327" max="14327" width="36.42578125" style="218" customWidth="1"/>
    <col min="14328" max="14328" width="8" style="218" customWidth="1"/>
    <col min="14329" max="14329" width="15.5703125" style="218" customWidth="1"/>
    <col min="14330" max="14330" width="17.28515625" style="218" customWidth="1"/>
    <col min="14331" max="14331" width="18.85546875" style="218" customWidth="1"/>
    <col min="14332" max="14332" width="81" style="218" customWidth="1"/>
    <col min="14333" max="14333" width="14.85546875" style="218" customWidth="1"/>
    <col min="14334" max="14334" width="15.7109375" style="218" customWidth="1"/>
    <col min="14335" max="14335" width="17.5703125" style="218" customWidth="1"/>
    <col min="14336" max="14336" width="18.42578125" style="218" customWidth="1"/>
    <col min="14337" max="14337" width="16.5703125" style="218" customWidth="1"/>
    <col min="14338" max="14338" width="17.7109375" style="218" customWidth="1"/>
    <col min="14339" max="14339" width="17.85546875" style="218" customWidth="1"/>
    <col min="14340" max="14340" width="18.42578125" style="218" customWidth="1"/>
    <col min="14341" max="14341" width="15.42578125" style="218" customWidth="1"/>
    <col min="14342" max="14342" width="14.5703125" style="218" customWidth="1"/>
    <col min="14343" max="14343" width="15" style="218" customWidth="1"/>
    <col min="14344" max="14344" width="6.7109375" style="218" customWidth="1"/>
    <col min="14345" max="14345" width="14.28515625" style="218" customWidth="1"/>
    <col min="14346" max="14346" width="17.5703125" style="218" customWidth="1"/>
    <col min="14347" max="14347" width="27.7109375" style="218" customWidth="1"/>
    <col min="14348" max="14350" width="9.140625" style="218"/>
    <col min="14351" max="14351" width="14.85546875" style="218" customWidth="1"/>
    <col min="14352" max="14352" width="13.85546875" style="218" customWidth="1"/>
    <col min="14353" max="14575" width="9.140625" style="218"/>
    <col min="14576" max="14576" width="6.5703125" style="218" customWidth="1"/>
    <col min="14577" max="14577" width="79.5703125" style="218" customWidth="1"/>
    <col min="14578" max="14578" width="23.5703125" style="218" customWidth="1"/>
    <col min="14579" max="14579" width="27.85546875" style="218" customWidth="1"/>
    <col min="14580" max="14580" width="22.28515625" style="218" customWidth="1"/>
    <col min="14581" max="14581" width="23.5703125" style="218" customWidth="1"/>
    <col min="14582" max="14582" width="39" style="218" customWidth="1"/>
    <col min="14583" max="14583" width="36.42578125" style="218" customWidth="1"/>
    <col min="14584" max="14584" width="8" style="218" customWidth="1"/>
    <col min="14585" max="14585" width="15.5703125" style="218" customWidth="1"/>
    <col min="14586" max="14586" width="17.28515625" style="218" customWidth="1"/>
    <col min="14587" max="14587" width="18.85546875" style="218" customWidth="1"/>
    <col min="14588" max="14588" width="81" style="218" customWidth="1"/>
    <col min="14589" max="14589" width="14.85546875" style="218" customWidth="1"/>
    <col min="14590" max="14590" width="15.7109375" style="218" customWidth="1"/>
    <col min="14591" max="14591" width="17.5703125" style="218" customWidth="1"/>
    <col min="14592" max="14592" width="18.42578125" style="218" customWidth="1"/>
    <col min="14593" max="14593" width="16.5703125" style="218" customWidth="1"/>
    <col min="14594" max="14594" width="17.7109375" style="218" customWidth="1"/>
    <col min="14595" max="14595" width="17.85546875" style="218" customWidth="1"/>
    <col min="14596" max="14596" width="18.42578125" style="218" customWidth="1"/>
    <col min="14597" max="14597" width="15.42578125" style="218" customWidth="1"/>
    <col min="14598" max="14598" width="14.5703125" style="218" customWidth="1"/>
    <col min="14599" max="14599" width="15" style="218" customWidth="1"/>
    <col min="14600" max="14600" width="6.7109375" style="218" customWidth="1"/>
    <col min="14601" max="14601" width="14.28515625" style="218" customWidth="1"/>
    <col min="14602" max="14602" width="17.5703125" style="218" customWidth="1"/>
    <col min="14603" max="14603" width="27.7109375" style="218" customWidth="1"/>
    <col min="14604" max="14606" width="9.140625" style="218"/>
    <col min="14607" max="14607" width="14.85546875" style="218" customWidth="1"/>
    <col min="14608" max="14608" width="13.85546875" style="218" customWidth="1"/>
    <col min="14609" max="14831" width="9.140625" style="218"/>
    <col min="14832" max="14832" width="6.5703125" style="218" customWidth="1"/>
    <col min="14833" max="14833" width="79.5703125" style="218" customWidth="1"/>
    <col min="14834" max="14834" width="23.5703125" style="218" customWidth="1"/>
    <col min="14835" max="14835" width="27.85546875" style="218" customWidth="1"/>
    <col min="14836" max="14836" width="22.28515625" style="218" customWidth="1"/>
    <col min="14837" max="14837" width="23.5703125" style="218" customWidth="1"/>
    <col min="14838" max="14838" width="39" style="218" customWidth="1"/>
    <col min="14839" max="14839" width="36.42578125" style="218" customWidth="1"/>
    <col min="14840" max="14840" width="8" style="218" customWidth="1"/>
    <col min="14841" max="14841" width="15.5703125" style="218" customWidth="1"/>
    <col min="14842" max="14842" width="17.28515625" style="218" customWidth="1"/>
    <col min="14843" max="14843" width="18.85546875" style="218" customWidth="1"/>
    <col min="14844" max="14844" width="81" style="218" customWidth="1"/>
    <col min="14845" max="14845" width="14.85546875" style="218" customWidth="1"/>
    <col min="14846" max="14846" width="15.7109375" style="218" customWidth="1"/>
    <col min="14847" max="14847" width="17.5703125" style="218" customWidth="1"/>
    <col min="14848" max="14848" width="18.42578125" style="218" customWidth="1"/>
    <col min="14849" max="14849" width="16.5703125" style="218" customWidth="1"/>
    <col min="14850" max="14850" width="17.7109375" style="218" customWidth="1"/>
    <col min="14851" max="14851" width="17.85546875" style="218" customWidth="1"/>
    <col min="14852" max="14852" width="18.42578125" style="218" customWidth="1"/>
    <col min="14853" max="14853" width="15.42578125" style="218" customWidth="1"/>
    <col min="14854" max="14854" width="14.5703125" style="218" customWidth="1"/>
    <col min="14855" max="14855" width="15" style="218" customWidth="1"/>
    <col min="14856" max="14856" width="6.7109375" style="218" customWidth="1"/>
    <col min="14857" max="14857" width="14.28515625" style="218" customWidth="1"/>
    <col min="14858" max="14858" width="17.5703125" style="218" customWidth="1"/>
    <col min="14859" max="14859" width="27.7109375" style="218" customWidth="1"/>
    <col min="14860" max="14862" width="9.140625" style="218"/>
    <col min="14863" max="14863" width="14.85546875" style="218" customWidth="1"/>
    <col min="14864" max="14864" width="13.85546875" style="218" customWidth="1"/>
    <col min="14865" max="15087" width="9.140625" style="218"/>
    <col min="15088" max="15088" width="6.5703125" style="218" customWidth="1"/>
    <col min="15089" max="15089" width="79.5703125" style="218" customWidth="1"/>
    <col min="15090" max="15090" width="23.5703125" style="218" customWidth="1"/>
    <col min="15091" max="15091" width="27.85546875" style="218" customWidth="1"/>
    <col min="15092" max="15092" width="22.28515625" style="218" customWidth="1"/>
    <col min="15093" max="15093" width="23.5703125" style="218" customWidth="1"/>
    <col min="15094" max="15094" width="39" style="218" customWidth="1"/>
    <col min="15095" max="15095" width="36.42578125" style="218" customWidth="1"/>
    <col min="15096" max="15096" width="8" style="218" customWidth="1"/>
    <col min="15097" max="15097" width="15.5703125" style="218" customWidth="1"/>
    <col min="15098" max="15098" width="17.28515625" style="218" customWidth="1"/>
    <col min="15099" max="15099" width="18.85546875" style="218" customWidth="1"/>
    <col min="15100" max="15100" width="81" style="218" customWidth="1"/>
    <col min="15101" max="15101" width="14.85546875" style="218" customWidth="1"/>
    <col min="15102" max="15102" width="15.7109375" style="218" customWidth="1"/>
    <col min="15103" max="15103" width="17.5703125" style="218" customWidth="1"/>
    <col min="15104" max="15104" width="18.42578125" style="218" customWidth="1"/>
    <col min="15105" max="15105" width="16.5703125" style="218" customWidth="1"/>
    <col min="15106" max="15106" width="17.7109375" style="218" customWidth="1"/>
    <col min="15107" max="15107" width="17.85546875" style="218" customWidth="1"/>
    <col min="15108" max="15108" width="18.42578125" style="218" customWidth="1"/>
    <col min="15109" max="15109" width="15.42578125" style="218" customWidth="1"/>
    <col min="15110" max="15110" width="14.5703125" style="218" customWidth="1"/>
    <col min="15111" max="15111" width="15" style="218" customWidth="1"/>
    <col min="15112" max="15112" width="6.7109375" style="218" customWidth="1"/>
    <col min="15113" max="15113" width="14.28515625" style="218" customWidth="1"/>
    <col min="15114" max="15114" width="17.5703125" style="218" customWidth="1"/>
    <col min="15115" max="15115" width="27.7109375" style="218" customWidth="1"/>
    <col min="15116" max="15118" width="9.140625" style="218"/>
    <col min="15119" max="15119" width="14.85546875" style="218" customWidth="1"/>
    <col min="15120" max="15120" width="13.85546875" style="218" customWidth="1"/>
    <col min="15121" max="15343" width="9.140625" style="218"/>
    <col min="15344" max="15344" width="6.5703125" style="218" customWidth="1"/>
    <col min="15345" max="15345" width="79.5703125" style="218" customWidth="1"/>
    <col min="15346" max="15346" width="23.5703125" style="218" customWidth="1"/>
    <col min="15347" max="15347" width="27.85546875" style="218" customWidth="1"/>
    <col min="15348" max="15348" width="22.28515625" style="218" customWidth="1"/>
    <col min="15349" max="15349" width="23.5703125" style="218" customWidth="1"/>
    <col min="15350" max="15350" width="39" style="218" customWidth="1"/>
    <col min="15351" max="15351" width="36.42578125" style="218" customWidth="1"/>
    <col min="15352" max="15352" width="8" style="218" customWidth="1"/>
    <col min="15353" max="15353" width="15.5703125" style="218" customWidth="1"/>
    <col min="15354" max="15354" width="17.28515625" style="218" customWidth="1"/>
    <col min="15355" max="15355" width="18.85546875" style="218" customWidth="1"/>
    <col min="15356" max="15356" width="81" style="218" customWidth="1"/>
    <col min="15357" max="15357" width="14.85546875" style="218" customWidth="1"/>
    <col min="15358" max="15358" width="15.7109375" style="218" customWidth="1"/>
    <col min="15359" max="15359" width="17.5703125" style="218" customWidth="1"/>
    <col min="15360" max="15360" width="18.42578125" style="218" customWidth="1"/>
    <col min="15361" max="15361" width="16.5703125" style="218" customWidth="1"/>
    <col min="15362" max="15362" width="17.7109375" style="218" customWidth="1"/>
    <col min="15363" max="15363" width="17.85546875" style="218" customWidth="1"/>
    <col min="15364" max="15364" width="18.42578125" style="218" customWidth="1"/>
    <col min="15365" max="15365" width="15.42578125" style="218" customWidth="1"/>
    <col min="15366" max="15366" width="14.5703125" style="218" customWidth="1"/>
    <col min="15367" max="15367" width="15" style="218" customWidth="1"/>
    <col min="15368" max="15368" width="6.7109375" style="218" customWidth="1"/>
    <col min="15369" max="15369" width="14.28515625" style="218" customWidth="1"/>
    <col min="15370" max="15370" width="17.5703125" style="218" customWidth="1"/>
    <col min="15371" max="15371" width="27.7109375" style="218" customWidth="1"/>
    <col min="15372" max="15374" width="9.140625" style="218"/>
    <col min="15375" max="15375" width="14.85546875" style="218" customWidth="1"/>
    <col min="15376" max="15376" width="13.85546875" style="218" customWidth="1"/>
    <col min="15377" max="15599" width="9.140625" style="218"/>
    <col min="15600" max="15600" width="6.5703125" style="218" customWidth="1"/>
    <col min="15601" max="15601" width="79.5703125" style="218" customWidth="1"/>
    <col min="15602" max="15602" width="23.5703125" style="218" customWidth="1"/>
    <col min="15603" max="15603" width="27.85546875" style="218" customWidth="1"/>
    <col min="15604" max="15604" width="22.28515625" style="218" customWidth="1"/>
    <col min="15605" max="15605" width="23.5703125" style="218" customWidth="1"/>
    <col min="15606" max="15606" width="39" style="218" customWidth="1"/>
    <col min="15607" max="15607" width="36.42578125" style="218" customWidth="1"/>
    <col min="15608" max="15608" width="8" style="218" customWidth="1"/>
    <col min="15609" max="15609" width="15.5703125" style="218" customWidth="1"/>
    <col min="15610" max="15610" width="17.28515625" style="218" customWidth="1"/>
    <col min="15611" max="15611" width="18.85546875" style="218" customWidth="1"/>
    <col min="15612" max="15612" width="81" style="218" customWidth="1"/>
    <col min="15613" max="15613" width="14.85546875" style="218" customWidth="1"/>
    <col min="15614" max="15614" width="15.7109375" style="218" customWidth="1"/>
    <col min="15615" max="15615" width="17.5703125" style="218" customWidth="1"/>
    <col min="15616" max="15616" width="18.42578125" style="218" customWidth="1"/>
    <col min="15617" max="15617" width="16.5703125" style="218" customWidth="1"/>
    <col min="15618" max="15618" width="17.7109375" style="218" customWidth="1"/>
    <col min="15619" max="15619" width="17.85546875" style="218" customWidth="1"/>
    <col min="15620" max="15620" width="18.42578125" style="218" customWidth="1"/>
    <col min="15621" max="15621" width="15.42578125" style="218" customWidth="1"/>
    <col min="15622" max="15622" width="14.5703125" style="218" customWidth="1"/>
    <col min="15623" max="15623" width="15" style="218" customWidth="1"/>
    <col min="15624" max="15624" width="6.7109375" style="218" customWidth="1"/>
    <col min="15625" max="15625" width="14.28515625" style="218" customWidth="1"/>
    <col min="15626" max="15626" width="17.5703125" style="218" customWidth="1"/>
    <col min="15627" max="15627" width="27.7109375" style="218" customWidth="1"/>
    <col min="15628" max="15630" width="9.140625" style="218"/>
    <col min="15631" max="15631" width="14.85546875" style="218" customWidth="1"/>
    <col min="15632" max="15632" width="13.85546875" style="218" customWidth="1"/>
    <col min="15633" max="15855" width="9.140625" style="218"/>
    <col min="15856" max="15856" width="6.5703125" style="218" customWidth="1"/>
    <col min="15857" max="15857" width="79.5703125" style="218" customWidth="1"/>
    <col min="15858" max="15858" width="23.5703125" style="218" customWidth="1"/>
    <col min="15859" max="15859" width="27.85546875" style="218" customWidth="1"/>
    <col min="15860" max="15860" width="22.28515625" style="218" customWidth="1"/>
    <col min="15861" max="15861" width="23.5703125" style="218" customWidth="1"/>
    <col min="15862" max="15862" width="39" style="218" customWidth="1"/>
    <col min="15863" max="15863" width="36.42578125" style="218" customWidth="1"/>
    <col min="15864" max="15864" width="8" style="218" customWidth="1"/>
    <col min="15865" max="15865" width="15.5703125" style="218" customWidth="1"/>
    <col min="15866" max="15866" width="17.28515625" style="218" customWidth="1"/>
    <col min="15867" max="15867" width="18.85546875" style="218" customWidth="1"/>
    <col min="15868" max="15868" width="81" style="218" customWidth="1"/>
    <col min="15869" max="15869" width="14.85546875" style="218" customWidth="1"/>
    <col min="15870" max="15870" width="15.7109375" style="218" customWidth="1"/>
    <col min="15871" max="15871" width="17.5703125" style="218" customWidth="1"/>
    <col min="15872" max="15872" width="18.42578125" style="218" customWidth="1"/>
    <col min="15873" max="15873" width="16.5703125" style="218" customWidth="1"/>
    <col min="15874" max="15874" width="17.7109375" style="218" customWidth="1"/>
    <col min="15875" max="15875" width="17.85546875" style="218" customWidth="1"/>
    <col min="15876" max="15876" width="18.42578125" style="218" customWidth="1"/>
    <col min="15877" max="15877" width="15.42578125" style="218" customWidth="1"/>
    <col min="15878" max="15878" width="14.5703125" style="218" customWidth="1"/>
    <col min="15879" max="15879" width="15" style="218" customWidth="1"/>
    <col min="15880" max="15880" width="6.7109375" style="218" customWidth="1"/>
    <col min="15881" max="15881" width="14.28515625" style="218" customWidth="1"/>
    <col min="15882" max="15882" width="17.5703125" style="218" customWidth="1"/>
    <col min="15883" max="15883" width="27.7109375" style="218" customWidth="1"/>
    <col min="15884" max="15886" width="9.140625" style="218"/>
    <col min="15887" max="15887" width="14.85546875" style="218" customWidth="1"/>
    <col min="15888" max="15888" width="13.85546875" style="218" customWidth="1"/>
    <col min="15889" max="16111" width="9.140625" style="218"/>
    <col min="16112" max="16112" width="6.5703125" style="218" customWidth="1"/>
    <col min="16113" max="16113" width="79.5703125" style="218" customWidth="1"/>
    <col min="16114" max="16114" width="23.5703125" style="218" customWidth="1"/>
    <col min="16115" max="16115" width="27.85546875" style="218" customWidth="1"/>
    <col min="16116" max="16116" width="22.28515625" style="218" customWidth="1"/>
    <col min="16117" max="16117" width="23.5703125" style="218" customWidth="1"/>
    <col min="16118" max="16118" width="39" style="218" customWidth="1"/>
    <col min="16119" max="16119" width="36.42578125" style="218" customWidth="1"/>
    <col min="16120" max="16120" width="8" style="218" customWidth="1"/>
    <col min="16121" max="16121" width="15.5703125" style="218" customWidth="1"/>
    <col min="16122" max="16122" width="17.28515625" style="218" customWidth="1"/>
    <col min="16123" max="16123" width="18.85546875" style="218" customWidth="1"/>
    <col min="16124" max="16124" width="81" style="218" customWidth="1"/>
    <col min="16125" max="16125" width="14.85546875" style="218" customWidth="1"/>
    <col min="16126" max="16126" width="15.7109375" style="218" customWidth="1"/>
    <col min="16127" max="16127" width="17.5703125" style="218" customWidth="1"/>
    <col min="16128" max="16128" width="18.42578125" style="218" customWidth="1"/>
    <col min="16129" max="16129" width="16.5703125" style="218" customWidth="1"/>
    <col min="16130" max="16130" width="17.7109375" style="218" customWidth="1"/>
    <col min="16131" max="16131" width="17.85546875" style="218" customWidth="1"/>
    <col min="16132" max="16132" width="18.42578125" style="218" customWidth="1"/>
    <col min="16133" max="16133" width="15.42578125" style="218" customWidth="1"/>
    <col min="16134" max="16134" width="14.5703125" style="218" customWidth="1"/>
    <col min="16135" max="16135" width="15" style="218" customWidth="1"/>
    <col min="16136" max="16136" width="6.7109375" style="218" customWidth="1"/>
    <col min="16137" max="16137" width="14.28515625" style="218" customWidth="1"/>
    <col min="16138" max="16138" width="17.5703125" style="218" customWidth="1"/>
    <col min="16139" max="16139" width="27.7109375" style="218" customWidth="1"/>
    <col min="16140" max="16142" width="9.140625" style="218"/>
    <col min="16143" max="16143" width="14.85546875" style="218" customWidth="1"/>
    <col min="16144" max="16144" width="13.85546875" style="218" customWidth="1"/>
    <col min="16145" max="16384" width="9.140625" style="218"/>
  </cols>
  <sheetData>
    <row r="1" spans="1:28" ht="56.25" x14ac:dyDescent="0.25">
      <c r="A1" s="371" t="s">
        <v>387</v>
      </c>
      <c r="B1" s="371" t="s">
        <v>388</v>
      </c>
      <c r="C1" s="329" t="s">
        <v>389</v>
      </c>
      <c r="D1" s="329" t="s">
        <v>390</v>
      </c>
      <c r="E1" s="328" t="s">
        <v>391</v>
      </c>
      <c r="F1" s="330" t="s">
        <v>392</v>
      </c>
      <c r="G1" s="330" t="s">
        <v>393</v>
      </c>
      <c r="H1" s="330" t="s">
        <v>550</v>
      </c>
      <c r="I1" s="331" t="s">
        <v>244</v>
      </c>
      <c r="J1" s="330" t="s">
        <v>202</v>
      </c>
      <c r="K1" s="328" t="s">
        <v>551</v>
      </c>
      <c r="L1" s="332" t="s">
        <v>552</v>
      </c>
      <c r="M1" s="328" t="s">
        <v>553</v>
      </c>
      <c r="N1" s="328" t="s">
        <v>554</v>
      </c>
      <c r="O1" s="328" t="s">
        <v>555</v>
      </c>
      <c r="P1" s="328" t="s">
        <v>556</v>
      </c>
      <c r="Q1" s="328" t="s">
        <v>557</v>
      </c>
      <c r="R1" s="328" t="s">
        <v>558</v>
      </c>
      <c r="S1" s="328" t="s">
        <v>559</v>
      </c>
      <c r="T1" s="328" t="s">
        <v>560</v>
      </c>
      <c r="U1" s="328" t="s">
        <v>561</v>
      </c>
      <c r="V1" s="328" t="s">
        <v>562</v>
      </c>
      <c r="W1" s="328" t="s">
        <v>563</v>
      </c>
      <c r="X1" s="328" t="s">
        <v>564</v>
      </c>
      <c r="Y1" s="328" t="s">
        <v>565</v>
      </c>
      <c r="Z1" s="328" t="s">
        <v>566</v>
      </c>
      <c r="AA1" s="328" t="s">
        <v>567</v>
      </c>
      <c r="AB1" s="333" t="s">
        <v>568</v>
      </c>
    </row>
    <row r="2" spans="1:28" s="518" customFormat="1" x14ac:dyDescent="0.3">
      <c r="A2" s="214" t="s">
        <v>403</v>
      </c>
      <c r="B2" s="334" t="s">
        <v>404</v>
      </c>
      <c r="C2" s="335">
        <v>66832667434</v>
      </c>
      <c r="D2" s="336" t="s">
        <v>405</v>
      </c>
      <c r="E2" s="337">
        <v>2</v>
      </c>
      <c r="F2" s="338">
        <v>322205</v>
      </c>
      <c r="G2" s="339" t="s">
        <v>1085</v>
      </c>
      <c r="H2" s="340">
        <v>0</v>
      </c>
      <c r="I2" s="341">
        <v>133.07</v>
      </c>
      <c r="J2" s="340">
        <v>0</v>
      </c>
      <c r="K2" s="342">
        <v>195.97</v>
      </c>
      <c r="L2" s="342">
        <v>1</v>
      </c>
      <c r="M2" s="418">
        <f>K2-L2</f>
        <v>194.97</v>
      </c>
      <c r="N2" s="340">
        <v>0</v>
      </c>
      <c r="O2" s="340">
        <v>0</v>
      </c>
      <c r="P2" s="340">
        <f>N2-O2</f>
        <v>0</v>
      </c>
      <c r="Q2" s="343">
        <v>196.8</v>
      </c>
      <c r="R2" s="340">
        <v>83.97</v>
      </c>
      <c r="S2" s="340">
        <f>Q2-R2</f>
        <v>112.83000000000001</v>
      </c>
      <c r="T2" s="340">
        <v>0</v>
      </c>
      <c r="U2" s="340">
        <v>0</v>
      </c>
      <c r="V2" s="340">
        <f>T2-U2</f>
        <v>0</v>
      </c>
      <c r="W2" s="340"/>
      <c r="X2" s="340">
        <v>0</v>
      </c>
      <c r="Y2" s="344">
        <v>0</v>
      </c>
      <c r="Z2" s="344">
        <v>0</v>
      </c>
      <c r="AA2" s="344"/>
      <c r="AB2" s="344">
        <f>SUM(Z2,V2,S2,P2,M2,J2,I2)</f>
        <v>440.87</v>
      </c>
    </row>
    <row r="3" spans="1:28" s="518" customFormat="1" x14ac:dyDescent="0.3">
      <c r="A3" s="214" t="s">
        <v>403</v>
      </c>
      <c r="B3" s="334" t="s">
        <v>404</v>
      </c>
      <c r="C3" s="335">
        <v>13595668480</v>
      </c>
      <c r="D3" s="336" t="s">
        <v>407</v>
      </c>
      <c r="E3" s="337">
        <v>3</v>
      </c>
      <c r="F3" s="345" t="s">
        <v>1015</v>
      </c>
      <c r="G3" s="339" t="s">
        <v>1085</v>
      </c>
      <c r="H3" s="340">
        <v>0</v>
      </c>
      <c r="I3" s="341">
        <v>143.86000000000001</v>
      </c>
      <c r="J3" s="340">
        <v>0</v>
      </c>
      <c r="K3" s="342">
        <v>195.97</v>
      </c>
      <c r="L3" s="342">
        <v>1</v>
      </c>
      <c r="M3" s="418">
        <f t="shared" ref="M3:M66" si="0">K3-L3</f>
        <v>194.97</v>
      </c>
      <c r="N3" s="340">
        <v>0</v>
      </c>
      <c r="O3" s="340">
        <v>0</v>
      </c>
      <c r="P3" s="340">
        <f t="shared" ref="P3:P66" si="1">N3-O3</f>
        <v>0</v>
      </c>
      <c r="Q3" s="343">
        <v>179.2</v>
      </c>
      <c r="R3" s="340">
        <v>79.2</v>
      </c>
      <c r="S3" s="340">
        <f t="shared" ref="S3:S66" si="2">Q3-R3</f>
        <v>99.999999999999986</v>
      </c>
      <c r="T3" s="340">
        <v>0</v>
      </c>
      <c r="U3" s="340">
        <v>0</v>
      </c>
      <c r="V3" s="340">
        <f t="shared" ref="V3:V66" si="3">T3-U3</f>
        <v>0</v>
      </c>
      <c r="W3" s="346"/>
      <c r="X3" s="340">
        <v>0</v>
      </c>
      <c r="Y3" s="344">
        <v>0</v>
      </c>
      <c r="Z3" s="344">
        <v>0</v>
      </c>
      <c r="AA3" s="344"/>
      <c r="AB3" s="344">
        <f t="shared" ref="AB3:AB66" si="4">SUM(Z3,V3,S3,P3,M3,J3,I3)</f>
        <v>438.83</v>
      </c>
    </row>
    <row r="4" spans="1:28" s="519" customFormat="1" x14ac:dyDescent="0.3">
      <c r="A4" s="214" t="s">
        <v>403</v>
      </c>
      <c r="B4" s="334" t="s">
        <v>404</v>
      </c>
      <c r="C4" s="335">
        <v>70419455450</v>
      </c>
      <c r="D4" s="336" t="s">
        <v>408</v>
      </c>
      <c r="E4" s="347" t="s">
        <v>409</v>
      </c>
      <c r="F4" s="345" t="s">
        <v>1016</v>
      </c>
      <c r="G4" s="339" t="s">
        <v>1085</v>
      </c>
      <c r="H4" s="340">
        <v>0</v>
      </c>
      <c r="I4" s="341">
        <v>197.23</v>
      </c>
      <c r="J4" s="340">
        <v>0</v>
      </c>
      <c r="K4" s="342">
        <v>195.97</v>
      </c>
      <c r="L4" s="342">
        <v>1</v>
      </c>
      <c r="M4" s="418">
        <f t="shared" si="0"/>
        <v>194.97</v>
      </c>
      <c r="N4" s="340">
        <v>0</v>
      </c>
      <c r="O4" s="340">
        <v>0</v>
      </c>
      <c r="P4" s="340">
        <f t="shared" si="1"/>
        <v>0</v>
      </c>
      <c r="Q4" s="343">
        <v>0</v>
      </c>
      <c r="R4" s="340">
        <v>0</v>
      </c>
      <c r="S4" s="340">
        <f t="shared" si="2"/>
        <v>0</v>
      </c>
      <c r="T4" s="340">
        <v>0</v>
      </c>
      <c r="U4" s="340">
        <v>0</v>
      </c>
      <c r="V4" s="340">
        <f t="shared" si="3"/>
        <v>0</v>
      </c>
      <c r="W4" s="346"/>
      <c r="X4" s="340">
        <v>0</v>
      </c>
      <c r="Y4" s="344">
        <v>0</v>
      </c>
      <c r="Z4" s="344">
        <v>0</v>
      </c>
      <c r="AA4" s="344"/>
      <c r="AB4" s="344">
        <f t="shared" si="4"/>
        <v>392.2</v>
      </c>
    </row>
    <row r="5" spans="1:28" s="520" customFormat="1" x14ac:dyDescent="0.3">
      <c r="A5" s="214" t="s">
        <v>403</v>
      </c>
      <c r="B5" s="334" t="s">
        <v>404</v>
      </c>
      <c r="C5" s="335">
        <v>2950339751</v>
      </c>
      <c r="D5" s="336" t="s">
        <v>410</v>
      </c>
      <c r="E5" s="337">
        <v>1</v>
      </c>
      <c r="F5" s="345" t="s">
        <v>1017</v>
      </c>
      <c r="G5" s="339" t="s">
        <v>1085</v>
      </c>
      <c r="H5" s="340">
        <v>0</v>
      </c>
      <c r="I5" s="341">
        <v>1468.2</v>
      </c>
      <c r="J5" s="340">
        <v>0</v>
      </c>
      <c r="K5" s="342">
        <v>195.97</v>
      </c>
      <c r="L5" s="342">
        <v>1</v>
      </c>
      <c r="M5" s="418">
        <f t="shared" si="0"/>
        <v>194.97</v>
      </c>
      <c r="N5" s="340">
        <v>0</v>
      </c>
      <c r="O5" s="340">
        <v>0</v>
      </c>
      <c r="P5" s="340">
        <f t="shared" si="1"/>
        <v>0</v>
      </c>
      <c r="Q5" s="343">
        <v>0</v>
      </c>
      <c r="R5" s="340">
        <v>0</v>
      </c>
      <c r="S5" s="340">
        <f t="shared" si="2"/>
        <v>0</v>
      </c>
      <c r="T5" s="340">
        <v>0</v>
      </c>
      <c r="U5" s="340">
        <v>0</v>
      </c>
      <c r="V5" s="340">
        <f t="shared" si="3"/>
        <v>0</v>
      </c>
      <c r="W5" s="346"/>
      <c r="X5" s="340">
        <v>0</v>
      </c>
      <c r="Y5" s="344">
        <v>0</v>
      </c>
      <c r="Z5" s="344">
        <v>0</v>
      </c>
      <c r="AA5" s="344"/>
      <c r="AB5" s="344">
        <f t="shared" si="4"/>
        <v>1663.17</v>
      </c>
    </row>
    <row r="6" spans="1:28" s="520" customFormat="1" x14ac:dyDescent="0.3">
      <c r="A6" s="214" t="s">
        <v>403</v>
      </c>
      <c r="B6" s="334" t="s">
        <v>404</v>
      </c>
      <c r="C6" s="335">
        <v>7178763493</v>
      </c>
      <c r="D6" s="336" t="s">
        <v>411</v>
      </c>
      <c r="E6" s="347" t="s">
        <v>409</v>
      </c>
      <c r="F6" s="345" t="s">
        <v>1018</v>
      </c>
      <c r="G6" s="339" t="s">
        <v>1085</v>
      </c>
      <c r="H6" s="340">
        <v>0</v>
      </c>
      <c r="I6" s="341">
        <v>251.67</v>
      </c>
      <c r="J6" s="340">
        <v>0</v>
      </c>
      <c r="K6" s="342">
        <v>195.97</v>
      </c>
      <c r="L6" s="342">
        <v>1</v>
      </c>
      <c r="M6" s="418">
        <f t="shared" si="0"/>
        <v>194.97</v>
      </c>
      <c r="N6" s="340">
        <v>0</v>
      </c>
      <c r="O6" s="340">
        <v>0</v>
      </c>
      <c r="P6" s="340">
        <f t="shared" si="1"/>
        <v>0</v>
      </c>
      <c r="Q6" s="343">
        <v>0</v>
      </c>
      <c r="R6" s="340">
        <v>0</v>
      </c>
      <c r="S6" s="340">
        <f t="shared" si="2"/>
        <v>0</v>
      </c>
      <c r="T6" s="340">
        <v>0</v>
      </c>
      <c r="U6" s="340">
        <v>0</v>
      </c>
      <c r="V6" s="340">
        <f t="shared" si="3"/>
        <v>0</v>
      </c>
      <c r="W6" s="346"/>
      <c r="X6" s="340">
        <v>0</v>
      </c>
      <c r="Y6" s="344">
        <v>0</v>
      </c>
      <c r="Z6" s="344">
        <v>0</v>
      </c>
      <c r="AA6" s="344"/>
      <c r="AB6" s="344">
        <f t="shared" si="4"/>
        <v>446.64</v>
      </c>
    </row>
    <row r="7" spans="1:28" s="520" customFormat="1" x14ac:dyDescent="0.3">
      <c r="A7" s="214" t="s">
        <v>403</v>
      </c>
      <c r="B7" s="334" t="s">
        <v>404</v>
      </c>
      <c r="C7" s="335">
        <v>2670847498</v>
      </c>
      <c r="D7" s="336" t="s">
        <v>412</v>
      </c>
      <c r="E7" s="347" t="s">
        <v>409</v>
      </c>
      <c r="F7" s="345" t="s">
        <v>1019</v>
      </c>
      <c r="G7" s="339" t="s">
        <v>1085</v>
      </c>
      <c r="H7" s="340">
        <v>0</v>
      </c>
      <c r="I7" s="341">
        <v>296.83999999999997</v>
      </c>
      <c r="J7" s="340">
        <v>0</v>
      </c>
      <c r="K7" s="342">
        <v>195.97</v>
      </c>
      <c r="L7" s="342">
        <v>1</v>
      </c>
      <c r="M7" s="418">
        <f t="shared" si="0"/>
        <v>194.97</v>
      </c>
      <c r="N7" s="340">
        <v>0</v>
      </c>
      <c r="O7" s="340">
        <v>0</v>
      </c>
      <c r="P7" s="340">
        <f t="shared" si="1"/>
        <v>0</v>
      </c>
      <c r="Q7" s="343">
        <v>0</v>
      </c>
      <c r="R7" s="340">
        <v>0</v>
      </c>
      <c r="S7" s="340">
        <f t="shared" si="2"/>
        <v>0</v>
      </c>
      <c r="T7" s="340">
        <v>0</v>
      </c>
      <c r="U7" s="340">
        <v>0</v>
      </c>
      <c r="V7" s="340">
        <f t="shared" si="3"/>
        <v>0</v>
      </c>
      <c r="W7" s="346"/>
      <c r="X7" s="340">
        <v>0</v>
      </c>
      <c r="Y7" s="344">
        <v>0</v>
      </c>
      <c r="Z7" s="344">
        <v>0</v>
      </c>
      <c r="AA7" s="344"/>
      <c r="AB7" s="344">
        <f t="shared" si="4"/>
        <v>491.80999999999995</v>
      </c>
    </row>
    <row r="8" spans="1:28" s="518" customFormat="1" x14ac:dyDescent="0.3">
      <c r="A8" s="214" t="s">
        <v>403</v>
      </c>
      <c r="B8" s="334" t="s">
        <v>404</v>
      </c>
      <c r="C8" s="335">
        <v>847358488</v>
      </c>
      <c r="D8" s="336" t="s">
        <v>414</v>
      </c>
      <c r="E8" s="347" t="s">
        <v>413</v>
      </c>
      <c r="F8" s="345" t="s">
        <v>1015</v>
      </c>
      <c r="G8" s="339" t="s">
        <v>1085</v>
      </c>
      <c r="H8" s="340">
        <v>0</v>
      </c>
      <c r="I8" s="341">
        <v>137</v>
      </c>
      <c r="J8" s="340">
        <v>0</v>
      </c>
      <c r="K8" s="342">
        <v>195.97</v>
      </c>
      <c r="L8" s="342">
        <v>1</v>
      </c>
      <c r="M8" s="418">
        <f t="shared" si="0"/>
        <v>194.97</v>
      </c>
      <c r="N8" s="340">
        <v>0</v>
      </c>
      <c r="O8" s="340">
        <v>0</v>
      </c>
      <c r="P8" s="340">
        <f t="shared" si="1"/>
        <v>0</v>
      </c>
      <c r="Q8" s="343">
        <v>310.39999999999998</v>
      </c>
      <c r="R8" s="340">
        <v>79.2</v>
      </c>
      <c r="S8" s="340">
        <f t="shared" si="2"/>
        <v>231.2</v>
      </c>
      <c r="T8" s="340">
        <v>0</v>
      </c>
      <c r="U8" s="340">
        <v>0</v>
      </c>
      <c r="V8" s="340">
        <f t="shared" si="3"/>
        <v>0</v>
      </c>
      <c r="W8" s="346"/>
      <c r="X8" s="340">
        <v>0</v>
      </c>
      <c r="Y8" s="344">
        <v>0</v>
      </c>
      <c r="Z8" s="344">
        <v>0</v>
      </c>
      <c r="AA8" s="344"/>
      <c r="AB8" s="344">
        <f t="shared" si="4"/>
        <v>563.16999999999996</v>
      </c>
    </row>
    <row r="9" spans="1:28" s="520" customFormat="1" x14ac:dyDescent="0.3">
      <c r="A9" s="214" t="s">
        <v>403</v>
      </c>
      <c r="B9" s="334" t="s">
        <v>404</v>
      </c>
      <c r="C9" s="335">
        <v>88999882420</v>
      </c>
      <c r="D9" s="336" t="s">
        <v>415</v>
      </c>
      <c r="E9" s="347" t="s">
        <v>413</v>
      </c>
      <c r="F9" s="345" t="s">
        <v>1020</v>
      </c>
      <c r="G9" s="339" t="s">
        <v>1085</v>
      </c>
      <c r="H9" s="340">
        <v>0</v>
      </c>
      <c r="I9" s="341">
        <v>142.71</v>
      </c>
      <c r="J9" s="340">
        <v>0</v>
      </c>
      <c r="K9" s="342">
        <v>195.97</v>
      </c>
      <c r="L9" s="342">
        <v>1</v>
      </c>
      <c r="M9" s="418">
        <f t="shared" si="0"/>
        <v>194.97</v>
      </c>
      <c r="N9" s="340">
        <v>0</v>
      </c>
      <c r="O9" s="340">
        <v>0</v>
      </c>
      <c r="P9" s="340">
        <f t="shared" si="1"/>
        <v>0</v>
      </c>
      <c r="Q9" s="343">
        <v>179.2</v>
      </c>
      <c r="R9" s="340">
        <v>79.2</v>
      </c>
      <c r="S9" s="340">
        <f t="shared" si="2"/>
        <v>99.999999999999986</v>
      </c>
      <c r="T9" s="340">
        <v>0</v>
      </c>
      <c r="U9" s="340">
        <v>0</v>
      </c>
      <c r="V9" s="340">
        <f t="shared" si="3"/>
        <v>0</v>
      </c>
      <c r="W9" s="346"/>
      <c r="X9" s="340">
        <v>0</v>
      </c>
      <c r="Y9" s="344">
        <v>0</v>
      </c>
      <c r="Z9" s="344">
        <v>0</v>
      </c>
      <c r="AA9" s="344"/>
      <c r="AB9" s="344">
        <f t="shared" si="4"/>
        <v>437.67999999999995</v>
      </c>
    </row>
    <row r="10" spans="1:28" s="520" customFormat="1" x14ac:dyDescent="0.3">
      <c r="A10" s="214" t="s">
        <v>403</v>
      </c>
      <c r="B10" s="334" t="s">
        <v>404</v>
      </c>
      <c r="C10" s="335">
        <v>6808285403</v>
      </c>
      <c r="D10" s="336" t="s">
        <v>1012</v>
      </c>
      <c r="E10" s="347" t="s">
        <v>409</v>
      </c>
      <c r="F10" s="345" t="s">
        <v>1021</v>
      </c>
      <c r="G10" s="339" t="s">
        <v>1085</v>
      </c>
      <c r="H10" s="340">
        <v>0</v>
      </c>
      <c r="I10" s="341">
        <v>405.71</v>
      </c>
      <c r="J10" s="340">
        <v>0</v>
      </c>
      <c r="K10" s="342">
        <v>195.97</v>
      </c>
      <c r="L10" s="342">
        <v>1</v>
      </c>
      <c r="M10" s="418">
        <f t="shared" si="0"/>
        <v>194.97</v>
      </c>
      <c r="N10" s="340">
        <v>0</v>
      </c>
      <c r="O10" s="340">
        <v>0</v>
      </c>
      <c r="P10" s="340">
        <v>0</v>
      </c>
      <c r="Q10" s="343">
        <v>0</v>
      </c>
      <c r="R10" s="340">
        <v>0</v>
      </c>
      <c r="S10" s="340">
        <v>0</v>
      </c>
      <c r="T10" s="340">
        <v>0</v>
      </c>
      <c r="U10" s="340">
        <v>0</v>
      </c>
      <c r="V10" s="340">
        <v>0</v>
      </c>
      <c r="W10" s="346"/>
      <c r="X10" s="340">
        <v>0</v>
      </c>
      <c r="Y10" s="344">
        <v>0</v>
      </c>
      <c r="Z10" s="344">
        <v>0</v>
      </c>
      <c r="AA10" s="344"/>
      <c r="AB10" s="344">
        <f t="shared" si="4"/>
        <v>600.67999999999995</v>
      </c>
    </row>
    <row r="11" spans="1:28" s="520" customFormat="1" x14ac:dyDescent="0.3">
      <c r="A11" s="214" t="s">
        <v>403</v>
      </c>
      <c r="B11" s="334" t="s">
        <v>404</v>
      </c>
      <c r="C11" s="335">
        <v>5244461486</v>
      </c>
      <c r="D11" s="336" t="s">
        <v>416</v>
      </c>
      <c r="E11" s="347" t="s">
        <v>406</v>
      </c>
      <c r="F11" s="345" t="s">
        <v>1017</v>
      </c>
      <c r="G11" s="339" t="s">
        <v>1085</v>
      </c>
      <c r="H11" s="340">
        <v>0</v>
      </c>
      <c r="I11" s="341">
        <v>130.76</v>
      </c>
      <c r="J11" s="340">
        <v>0</v>
      </c>
      <c r="K11" s="342">
        <v>195.97</v>
      </c>
      <c r="L11" s="342">
        <v>1</v>
      </c>
      <c r="M11" s="418">
        <f t="shared" si="0"/>
        <v>194.97</v>
      </c>
      <c r="N11" s="340">
        <v>0</v>
      </c>
      <c r="O11" s="340">
        <v>0</v>
      </c>
      <c r="P11" s="340">
        <f t="shared" si="1"/>
        <v>0</v>
      </c>
      <c r="Q11" s="343">
        <v>179.2</v>
      </c>
      <c r="R11" s="340">
        <v>75.599999999999994</v>
      </c>
      <c r="S11" s="340">
        <f t="shared" si="2"/>
        <v>103.6</v>
      </c>
      <c r="T11" s="340">
        <v>0</v>
      </c>
      <c r="U11" s="340">
        <v>0</v>
      </c>
      <c r="V11" s="340">
        <f t="shared" si="3"/>
        <v>0</v>
      </c>
      <c r="W11" s="346"/>
      <c r="X11" s="340">
        <v>0</v>
      </c>
      <c r="Y11" s="344">
        <v>0</v>
      </c>
      <c r="Z11" s="344">
        <v>0</v>
      </c>
      <c r="AA11" s="344"/>
      <c r="AB11" s="344">
        <f t="shared" si="4"/>
        <v>429.33</v>
      </c>
    </row>
    <row r="12" spans="1:28" s="520" customFormat="1" x14ac:dyDescent="0.3">
      <c r="A12" s="214" t="s">
        <v>403</v>
      </c>
      <c r="B12" s="334" t="s">
        <v>404</v>
      </c>
      <c r="C12" s="335">
        <v>5345290466</v>
      </c>
      <c r="D12" s="336" t="s">
        <v>417</v>
      </c>
      <c r="E12" s="347" t="s">
        <v>413</v>
      </c>
      <c r="F12" s="345" t="s">
        <v>1022</v>
      </c>
      <c r="G12" s="339" t="s">
        <v>1085</v>
      </c>
      <c r="H12" s="340">
        <v>0</v>
      </c>
      <c r="I12" s="341">
        <v>147.86000000000001</v>
      </c>
      <c r="J12" s="340">
        <v>0</v>
      </c>
      <c r="K12" s="342">
        <v>195.97</v>
      </c>
      <c r="L12" s="342">
        <v>1</v>
      </c>
      <c r="M12" s="418">
        <f t="shared" si="0"/>
        <v>194.97</v>
      </c>
      <c r="N12" s="340">
        <v>0</v>
      </c>
      <c r="O12" s="340">
        <v>0</v>
      </c>
      <c r="P12" s="340">
        <f t="shared" si="1"/>
        <v>0</v>
      </c>
      <c r="Q12" s="343">
        <v>179.2</v>
      </c>
      <c r="R12" s="340">
        <v>79.2</v>
      </c>
      <c r="S12" s="340">
        <f t="shared" si="2"/>
        <v>99.999999999999986</v>
      </c>
      <c r="T12" s="340">
        <v>0</v>
      </c>
      <c r="U12" s="340">
        <v>0</v>
      </c>
      <c r="V12" s="340">
        <f t="shared" si="3"/>
        <v>0</v>
      </c>
      <c r="W12" s="346"/>
      <c r="X12" s="340">
        <v>0</v>
      </c>
      <c r="Y12" s="344">
        <v>0</v>
      </c>
      <c r="Z12" s="344">
        <v>0</v>
      </c>
      <c r="AA12" s="344"/>
      <c r="AB12" s="344">
        <f t="shared" si="4"/>
        <v>442.83</v>
      </c>
    </row>
    <row r="13" spans="1:28" s="520" customFormat="1" x14ac:dyDescent="0.3">
      <c r="A13" s="214" t="s">
        <v>403</v>
      </c>
      <c r="B13" s="334" t="s">
        <v>404</v>
      </c>
      <c r="C13" s="335">
        <v>6302910471</v>
      </c>
      <c r="D13" s="336" t="s">
        <v>418</v>
      </c>
      <c r="E13" s="347" t="s">
        <v>413</v>
      </c>
      <c r="F13" s="345" t="s">
        <v>1022</v>
      </c>
      <c r="G13" s="339" t="s">
        <v>1085</v>
      </c>
      <c r="H13" s="340">
        <v>0</v>
      </c>
      <c r="I13" s="341">
        <v>152.87</v>
      </c>
      <c r="J13" s="340">
        <v>0</v>
      </c>
      <c r="K13" s="342">
        <v>195.97</v>
      </c>
      <c r="L13" s="342">
        <v>1</v>
      </c>
      <c r="M13" s="418">
        <f t="shared" si="0"/>
        <v>194.97</v>
      </c>
      <c r="N13" s="340">
        <v>0</v>
      </c>
      <c r="O13" s="340">
        <v>0</v>
      </c>
      <c r="P13" s="340">
        <f t="shared" si="1"/>
        <v>0</v>
      </c>
      <c r="Q13" s="343">
        <v>310.39999999999998</v>
      </c>
      <c r="R13" s="340">
        <v>83.97</v>
      </c>
      <c r="S13" s="340">
        <f t="shared" si="2"/>
        <v>226.42999999999998</v>
      </c>
      <c r="T13" s="340">
        <v>0</v>
      </c>
      <c r="U13" s="340">
        <v>0</v>
      </c>
      <c r="V13" s="340">
        <f t="shared" si="3"/>
        <v>0</v>
      </c>
      <c r="W13" s="346"/>
      <c r="X13" s="340">
        <v>0</v>
      </c>
      <c r="Y13" s="344">
        <v>0</v>
      </c>
      <c r="Z13" s="344">
        <v>0</v>
      </c>
      <c r="AA13" s="344"/>
      <c r="AB13" s="344">
        <f t="shared" si="4"/>
        <v>574.27</v>
      </c>
    </row>
    <row r="14" spans="1:28" s="520" customFormat="1" x14ac:dyDescent="0.3">
      <c r="A14" s="214" t="s">
        <v>403</v>
      </c>
      <c r="B14" s="334" t="s">
        <v>404</v>
      </c>
      <c r="C14" s="335">
        <v>2456744462</v>
      </c>
      <c r="D14" s="336" t="s">
        <v>419</v>
      </c>
      <c r="E14" s="347" t="s">
        <v>409</v>
      </c>
      <c r="F14" s="345" t="s">
        <v>1016</v>
      </c>
      <c r="G14" s="339" t="s">
        <v>1085</v>
      </c>
      <c r="H14" s="340">
        <v>0</v>
      </c>
      <c r="I14" s="341">
        <v>296.83999999999997</v>
      </c>
      <c r="J14" s="340">
        <v>0</v>
      </c>
      <c r="K14" s="342">
        <v>195.97</v>
      </c>
      <c r="L14" s="342">
        <v>1</v>
      </c>
      <c r="M14" s="418">
        <f t="shared" si="0"/>
        <v>194.97</v>
      </c>
      <c r="N14" s="340">
        <v>0</v>
      </c>
      <c r="O14" s="340">
        <v>0</v>
      </c>
      <c r="P14" s="340">
        <f t="shared" si="1"/>
        <v>0</v>
      </c>
      <c r="Q14" s="343">
        <v>0</v>
      </c>
      <c r="R14" s="340">
        <v>0</v>
      </c>
      <c r="S14" s="340">
        <f t="shared" si="2"/>
        <v>0</v>
      </c>
      <c r="T14" s="340">
        <v>0</v>
      </c>
      <c r="U14" s="340">
        <v>0</v>
      </c>
      <c r="V14" s="340">
        <f t="shared" si="3"/>
        <v>0</v>
      </c>
      <c r="W14" s="346"/>
      <c r="X14" s="340">
        <v>0</v>
      </c>
      <c r="Y14" s="344">
        <v>0</v>
      </c>
      <c r="Z14" s="344">
        <v>0</v>
      </c>
      <c r="AA14" s="344"/>
      <c r="AB14" s="344">
        <f t="shared" si="4"/>
        <v>491.80999999999995</v>
      </c>
    </row>
    <row r="15" spans="1:28" s="520" customFormat="1" x14ac:dyDescent="0.3">
      <c r="A15" s="214" t="s">
        <v>403</v>
      </c>
      <c r="B15" s="334" t="s">
        <v>404</v>
      </c>
      <c r="C15" s="348">
        <v>9601303499</v>
      </c>
      <c r="D15" s="349" t="s">
        <v>420</v>
      </c>
      <c r="E15" s="347" t="s">
        <v>409</v>
      </c>
      <c r="F15" s="350" t="s">
        <v>1019</v>
      </c>
      <c r="G15" s="339" t="s">
        <v>1085</v>
      </c>
      <c r="H15" s="340">
        <v>0</v>
      </c>
      <c r="I15" s="341">
        <v>1807.31</v>
      </c>
      <c r="J15" s="340">
        <v>0</v>
      </c>
      <c r="K15" s="342">
        <v>195.97</v>
      </c>
      <c r="L15" s="342">
        <v>1</v>
      </c>
      <c r="M15" s="418">
        <f t="shared" si="0"/>
        <v>194.97</v>
      </c>
      <c r="N15" s="340">
        <v>0</v>
      </c>
      <c r="O15" s="340">
        <v>0</v>
      </c>
      <c r="P15" s="340">
        <f t="shared" si="1"/>
        <v>0</v>
      </c>
      <c r="Q15" s="343">
        <v>0</v>
      </c>
      <c r="R15" s="340">
        <v>0</v>
      </c>
      <c r="S15" s="340">
        <f t="shared" si="2"/>
        <v>0</v>
      </c>
      <c r="T15" s="340">
        <v>0</v>
      </c>
      <c r="U15" s="340">
        <v>0</v>
      </c>
      <c r="V15" s="340">
        <f t="shared" si="3"/>
        <v>0</v>
      </c>
      <c r="W15" s="346"/>
      <c r="X15" s="340">
        <v>0</v>
      </c>
      <c r="Y15" s="344">
        <v>0</v>
      </c>
      <c r="Z15" s="344">
        <v>0</v>
      </c>
      <c r="AA15" s="344"/>
      <c r="AB15" s="344">
        <f t="shared" si="4"/>
        <v>2002.28</v>
      </c>
    </row>
    <row r="16" spans="1:28" s="520" customFormat="1" x14ac:dyDescent="0.3">
      <c r="A16" s="214" t="s">
        <v>403</v>
      </c>
      <c r="B16" s="334" t="s">
        <v>404</v>
      </c>
      <c r="C16" s="335">
        <v>4089045932</v>
      </c>
      <c r="D16" s="336" t="s">
        <v>421</v>
      </c>
      <c r="E16" s="347" t="s">
        <v>406</v>
      </c>
      <c r="F16" s="345" t="s">
        <v>1017</v>
      </c>
      <c r="G16" s="339" t="s">
        <v>1085</v>
      </c>
      <c r="H16" s="340">
        <v>0</v>
      </c>
      <c r="I16" s="341">
        <v>129.49</v>
      </c>
      <c r="J16" s="340">
        <v>0</v>
      </c>
      <c r="K16" s="342">
        <v>195.97</v>
      </c>
      <c r="L16" s="342">
        <v>1</v>
      </c>
      <c r="M16" s="418">
        <f t="shared" si="0"/>
        <v>194.97</v>
      </c>
      <c r="N16" s="340">
        <v>0</v>
      </c>
      <c r="O16" s="340">
        <v>0</v>
      </c>
      <c r="P16" s="340">
        <f t="shared" si="1"/>
        <v>0</v>
      </c>
      <c r="Q16" s="343">
        <v>179.2</v>
      </c>
      <c r="R16" s="340">
        <v>80.41</v>
      </c>
      <c r="S16" s="340">
        <f t="shared" si="2"/>
        <v>98.789999999999992</v>
      </c>
      <c r="T16" s="340">
        <v>0</v>
      </c>
      <c r="U16" s="340">
        <v>0</v>
      </c>
      <c r="V16" s="340">
        <f t="shared" si="3"/>
        <v>0</v>
      </c>
      <c r="W16" s="346"/>
      <c r="X16" s="340">
        <v>0</v>
      </c>
      <c r="Y16" s="344">
        <v>0</v>
      </c>
      <c r="Z16" s="344">
        <v>0</v>
      </c>
      <c r="AA16" s="344"/>
      <c r="AB16" s="344">
        <f t="shared" si="4"/>
        <v>423.25</v>
      </c>
    </row>
    <row r="17" spans="1:28" s="520" customFormat="1" x14ac:dyDescent="0.3">
      <c r="A17" s="214" t="s">
        <v>403</v>
      </c>
      <c r="B17" s="334" t="s">
        <v>404</v>
      </c>
      <c r="C17" s="335">
        <v>10283186429</v>
      </c>
      <c r="D17" s="336" t="s">
        <v>422</v>
      </c>
      <c r="E17" s="347" t="s">
        <v>409</v>
      </c>
      <c r="F17" s="345" t="s">
        <v>1023</v>
      </c>
      <c r="G17" s="339" t="s">
        <v>1085</v>
      </c>
      <c r="H17" s="340">
        <v>0</v>
      </c>
      <c r="I17" s="341">
        <v>151.07</v>
      </c>
      <c r="J17" s="340">
        <v>0</v>
      </c>
      <c r="K17" s="342">
        <v>195.97</v>
      </c>
      <c r="L17" s="342">
        <v>1</v>
      </c>
      <c r="M17" s="418">
        <f t="shared" si="0"/>
        <v>194.97</v>
      </c>
      <c r="N17" s="340">
        <v>0</v>
      </c>
      <c r="O17" s="340">
        <v>0</v>
      </c>
      <c r="P17" s="340">
        <f t="shared" si="1"/>
        <v>0</v>
      </c>
      <c r="Q17" s="343">
        <v>310.39999999999998</v>
      </c>
      <c r="R17" s="340">
        <v>83.97</v>
      </c>
      <c r="S17" s="340">
        <f t="shared" si="2"/>
        <v>226.42999999999998</v>
      </c>
      <c r="T17" s="340">
        <v>0</v>
      </c>
      <c r="U17" s="340">
        <v>0</v>
      </c>
      <c r="V17" s="340">
        <f t="shared" si="3"/>
        <v>0</v>
      </c>
      <c r="W17" s="346"/>
      <c r="X17" s="340">
        <v>0</v>
      </c>
      <c r="Y17" s="344">
        <v>0</v>
      </c>
      <c r="Z17" s="344">
        <v>0</v>
      </c>
      <c r="AA17" s="344"/>
      <c r="AB17" s="344">
        <f t="shared" si="4"/>
        <v>572.47</v>
      </c>
    </row>
    <row r="18" spans="1:28" s="520" customFormat="1" x14ac:dyDescent="0.3">
      <c r="A18" s="214" t="s">
        <v>403</v>
      </c>
      <c r="B18" s="334" t="s">
        <v>404</v>
      </c>
      <c r="C18" s="351">
        <v>5813428445</v>
      </c>
      <c r="D18" s="349" t="s">
        <v>423</v>
      </c>
      <c r="E18" s="347" t="s">
        <v>409</v>
      </c>
      <c r="F18" s="345" t="s">
        <v>1023</v>
      </c>
      <c r="G18" s="339" t="s">
        <v>1085</v>
      </c>
      <c r="H18" s="340">
        <v>0</v>
      </c>
      <c r="I18" s="341">
        <v>0</v>
      </c>
      <c r="J18" s="340">
        <v>0</v>
      </c>
      <c r="K18" s="342">
        <v>195.97</v>
      </c>
      <c r="L18" s="342">
        <v>1</v>
      </c>
      <c r="M18" s="418">
        <f t="shared" si="0"/>
        <v>194.97</v>
      </c>
      <c r="N18" s="340">
        <v>0</v>
      </c>
      <c r="O18" s="340">
        <v>0</v>
      </c>
      <c r="P18" s="340">
        <f t="shared" si="1"/>
        <v>0</v>
      </c>
      <c r="Q18" s="343">
        <v>0</v>
      </c>
      <c r="R18" s="340">
        <v>0</v>
      </c>
      <c r="S18" s="340">
        <f t="shared" si="2"/>
        <v>0</v>
      </c>
      <c r="T18" s="340">
        <v>0</v>
      </c>
      <c r="U18" s="340">
        <v>0</v>
      </c>
      <c r="V18" s="340">
        <f t="shared" si="3"/>
        <v>0</v>
      </c>
      <c r="W18" s="346"/>
      <c r="X18" s="340">
        <v>0</v>
      </c>
      <c r="Y18" s="344">
        <v>0</v>
      </c>
      <c r="Z18" s="344">
        <v>0</v>
      </c>
      <c r="AA18" s="344"/>
      <c r="AB18" s="344">
        <f t="shared" si="4"/>
        <v>194.97</v>
      </c>
    </row>
    <row r="19" spans="1:28" s="520" customFormat="1" x14ac:dyDescent="0.3">
      <c r="A19" s="214" t="s">
        <v>403</v>
      </c>
      <c r="B19" s="334" t="s">
        <v>404</v>
      </c>
      <c r="C19" s="351">
        <v>92123600415</v>
      </c>
      <c r="D19" s="349" t="s">
        <v>424</v>
      </c>
      <c r="E19" s="347" t="s">
        <v>406</v>
      </c>
      <c r="F19" s="345" t="s">
        <v>1017</v>
      </c>
      <c r="G19" s="339" t="s">
        <v>1085</v>
      </c>
      <c r="H19" s="340">
        <v>0</v>
      </c>
      <c r="I19" s="341">
        <v>143.86000000000001</v>
      </c>
      <c r="J19" s="340">
        <v>0</v>
      </c>
      <c r="K19" s="342">
        <v>195.97</v>
      </c>
      <c r="L19" s="342">
        <v>1</v>
      </c>
      <c r="M19" s="418">
        <f t="shared" si="0"/>
        <v>194.97</v>
      </c>
      <c r="N19" s="340">
        <v>0</v>
      </c>
      <c r="O19" s="340">
        <v>0</v>
      </c>
      <c r="P19" s="340">
        <f t="shared" si="1"/>
        <v>0</v>
      </c>
      <c r="Q19" s="343">
        <v>0</v>
      </c>
      <c r="R19" s="340">
        <v>0</v>
      </c>
      <c r="S19" s="340">
        <f t="shared" si="2"/>
        <v>0</v>
      </c>
      <c r="T19" s="340">
        <v>0</v>
      </c>
      <c r="U19" s="340">
        <v>0</v>
      </c>
      <c r="V19" s="340">
        <f t="shared" si="3"/>
        <v>0</v>
      </c>
      <c r="W19" s="346"/>
      <c r="X19" s="340">
        <v>0</v>
      </c>
      <c r="Y19" s="344">
        <v>0</v>
      </c>
      <c r="Z19" s="344">
        <v>0</v>
      </c>
      <c r="AA19" s="344"/>
      <c r="AB19" s="344">
        <f t="shared" si="4"/>
        <v>338.83000000000004</v>
      </c>
    </row>
    <row r="20" spans="1:28" s="520" customFormat="1" x14ac:dyDescent="0.3">
      <c r="A20" s="214" t="s">
        <v>403</v>
      </c>
      <c r="B20" s="334" t="s">
        <v>404</v>
      </c>
      <c r="C20" s="335">
        <v>6392472452</v>
      </c>
      <c r="D20" s="336" t="s">
        <v>425</v>
      </c>
      <c r="E20" s="347" t="s">
        <v>413</v>
      </c>
      <c r="F20" s="345" t="s">
        <v>1022</v>
      </c>
      <c r="G20" s="339" t="s">
        <v>1085</v>
      </c>
      <c r="H20" s="340">
        <v>0</v>
      </c>
      <c r="I20" s="341">
        <v>126.72</v>
      </c>
      <c r="J20" s="340">
        <v>0</v>
      </c>
      <c r="K20" s="342">
        <v>195.97</v>
      </c>
      <c r="L20" s="342">
        <v>1</v>
      </c>
      <c r="M20" s="418">
        <f t="shared" si="0"/>
        <v>194.97</v>
      </c>
      <c r="N20" s="340">
        <v>0</v>
      </c>
      <c r="O20" s="340">
        <v>0</v>
      </c>
      <c r="P20" s="340">
        <f t="shared" si="1"/>
        <v>0</v>
      </c>
      <c r="Q20" s="343">
        <v>179.2</v>
      </c>
      <c r="R20" s="340">
        <v>79.2</v>
      </c>
      <c r="S20" s="340">
        <f t="shared" si="2"/>
        <v>99.999999999999986</v>
      </c>
      <c r="T20" s="340">
        <v>0</v>
      </c>
      <c r="U20" s="340">
        <v>0</v>
      </c>
      <c r="V20" s="340">
        <f t="shared" si="3"/>
        <v>0</v>
      </c>
      <c r="W20" s="346"/>
      <c r="X20" s="340">
        <v>0</v>
      </c>
      <c r="Y20" s="344">
        <v>0</v>
      </c>
      <c r="Z20" s="344">
        <v>0</v>
      </c>
      <c r="AA20" s="344"/>
      <c r="AB20" s="344">
        <f t="shared" si="4"/>
        <v>421.68999999999994</v>
      </c>
    </row>
    <row r="21" spans="1:28" s="520" customFormat="1" x14ac:dyDescent="0.3">
      <c r="A21" s="214" t="s">
        <v>403</v>
      </c>
      <c r="B21" s="334" t="s">
        <v>404</v>
      </c>
      <c r="C21" s="335">
        <v>70178717401</v>
      </c>
      <c r="D21" s="336" t="s">
        <v>426</v>
      </c>
      <c r="E21" s="347" t="s">
        <v>413</v>
      </c>
      <c r="F21" s="345" t="s">
        <v>1022</v>
      </c>
      <c r="G21" s="339" t="s">
        <v>1085</v>
      </c>
      <c r="H21" s="340">
        <v>0</v>
      </c>
      <c r="I21" s="341">
        <v>1358.93</v>
      </c>
      <c r="J21" s="340">
        <v>0</v>
      </c>
      <c r="K21" s="342">
        <v>195.97</v>
      </c>
      <c r="L21" s="342">
        <v>1</v>
      </c>
      <c r="M21" s="418">
        <f t="shared" si="0"/>
        <v>194.97</v>
      </c>
      <c r="N21" s="340">
        <v>0</v>
      </c>
      <c r="O21" s="340">
        <v>0</v>
      </c>
      <c r="P21" s="340">
        <f t="shared" si="1"/>
        <v>0</v>
      </c>
      <c r="Q21" s="343">
        <v>0</v>
      </c>
      <c r="R21" s="340">
        <v>0</v>
      </c>
      <c r="S21" s="340">
        <f t="shared" si="2"/>
        <v>0</v>
      </c>
      <c r="T21" s="340">
        <v>0</v>
      </c>
      <c r="U21" s="340">
        <v>0</v>
      </c>
      <c r="V21" s="340">
        <f t="shared" si="3"/>
        <v>0</v>
      </c>
      <c r="W21" s="346"/>
      <c r="X21" s="340">
        <v>0</v>
      </c>
      <c r="Y21" s="344">
        <v>0</v>
      </c>
      <c r="Z21" s="344">
        <v>0</v>
      </c>
      <c r="AA21" s="344"/>
      <c r="AB21" s="344">
        <f t="shared" si="4"/>
        <v>1553.9</v>
      </c>
    </row>
    <row r="22" spans="1:28" s="520" customFormat="1" x14ac:dyDescent="0.3">
      <c r="A22" s="214" t="s">
        <v>403</v>
      </c>
      <c r="B22" s="334" t="s">
        <v>404</v>
      </c>
      <c r="C22" s="335">
        <v>79361137468</v>
      </c>
      <c r="D22" s="336" t="s">
        <v>427</v>
      </c>
      <c r="E22" s="347" t="s">
        <v>406</v>
      </c>
      <c r="F22" s="345" t="s">
        <v>1024</v>
      </c>
      <c r="G22" s="339" t="s">
        <v>1085</v>
      </c>
      <c r="H22" s="340">
        <v>0</v>
      </c>
      <c r="I22" s="341">
        <v>133.07</v>
      </c>
      <c r="J22" s="340">
        <v>0</v>
      </c>
      <c r="K22" s="342">
        <v>195.97</v>
      </c>
      <c r="L22" s="342">
        <v>1</v>
      </c>
      <c r="M22" s="418">
        <f t="shared" si="0"/>
        <v>194.97</v>
      </c>
      <c r="N22" s="340">
        <v>0</v>
      </c>
      <c r="O22" s="340">
        <v>0</v>
      </c>
      <c r="P22" s="340">
        <f t="shared" si="1"/>
        <v>0</v>
      </c>
      <c r="Q22" s="343">
        <v>179.2</v>
      </c>
      <c r="R22" s="340">
        <v>83.97</v>
      </c>
      <c r="S22" s="340">
        <f t="shared" si="2"/>
        <v>95.22999999999999</v>
      </c>
      <c r="T22" s="340">
        <v>0</v>
      </c>
      <c r="U22" s="340">
        <v>0</v>
      </c>
      <c r="V22" s="340">
        <f t="shared" si="3"/>
        <v>0</v>
      </c>
      <c r="W22" s="346"/>
      <c r="X22" s="340">
        <v>0</v>
      </c>
      <c r="Y22" s="344">
        <v>0</v>
      </c>
      <c r="Z22" s="344">
        <v>0</v>
      </c>
      <c r="AA22" s="344"/>
      <c r="AB22" s="344">
        <f t="shared" si="4"/>
        <v>423.27</v>
      </c>
    </row>
    <row r="23" spans="1:28" s="520" customFormat="1" x14ac:dyDescent="0.3">
      <c r="A23" s="214" t="s">
        <v>403</v>
      </c>
      <c r="B23" s="334" t="s">
        <v>404</v>
      </c>
      <c r="C23" s="335">
        <v>6302910471</v>
      </c>
      <c r="D23" s="336" t="s">
        <v>428</v>
      </c>
      <c r="E23" s="347" t="s">
        <v>409</v>
      </c>
      <c r="F23" s="345" t="s">
        <v>1023</v>
      </c>
      <c r="G23" s="339" t="s">
        <v>1085</v>
      </c>
      <c r="H23" s="340">
        <v>0</v>
      </c>
      <c r="I23" s="341">
        <v>133.07</v>
      </c>
      <c r="J23" s="340">
        <v>0</v>
      </c>
      <c r="K23" s="342">
        <v>195.97</v>
      </c>
      <c r="L23" s="342">
        <v>1</v>
      </c>
      <c r="M23" s="418">
        <f t="shared" si="0"/>
        <v>194.97</v>
      </c>
      <c r="N23" s="340">
        <v>0</v>
      </c>
      <c r="O23" s="340">
        <v>0</v>
      </c>
      <c r="P23" s="340">
        <f t="shared" si="1"/>
        <v>0</v>
      </c>
      <c r="Q23" s="343">
        <v>310.39999999999998</v>
      </c>
      <c r="R23" s="340">
        <v>83.97</v>
      </c>
      <c r="S23" s="340">
        <f t="shared" si="2"/>
        <v>226.42999999999998</v>
      </c>
      <c r="T23" s="340">
        <v>0</v>
      </c>
      <c r="U23" s="340">
        <v>0</v>
      </c>
      <c r="V23" s="340">
        <f t="shared" si="3"/>
        <v>0</v>
      </c>
      <c r="W23" s="346"/>
      <c r="X23" s="340">
        <v>0</v>
      </c>
      <c r="Y23" s="344">
        <v>0</v>
      </c>
      <c r="Z23" s="344">
        <v>0</v>
      </c>
      <c r="AA23" s="344"/>
      <c r="AB23" s="344">
        <f t="shared" si="4"/>
        <v>554.47</v>
      </c>
    </row>
    <row r="24" spans="1:28" s="520" customFormat="1" x14ac:dyDescent="0.3">
      <c r="A24" s="214" t="s">
        <v>403</v>
      </c>
      <c r="B24" s="334" t="s">
        <v>404</v>
      </c>
      <c r="C24" s="335">
        <v>1937921417</v>
      </c>
      <c r="D24" s="336" t="s">
        <v>429</v>
      </c>
      <c r="E24" s="347" t="s">
        <v>409</v>
      </c>
      <c r="F24" s="345" t="s">
        <v>1016</v>
      </c>
      <c r="G24" s="339" t="s">
        <v>1085</v>
      </c>
      <c r="H24" s="340">
        <v>0</v>
      </c>
      <c r="I24" s="341">
        <v>146.25</v>
      </c>
      <c r="J24" s="340">
        <v>0</v>
      </c>
      <c r="K24" s="342">
        <v>195.97</v>
      </c>
      <c r="L24" s="342">
        <v>1</v>
      </c>
      <c r="M24" s="418">
        <f t="shared" si="0"/>
        <v>194.97</v>
      </c>
      <c r="N24" s="340">
        <v>0</v>
      </c>
      <c r="O24" s="340">
        <v>0</v>
      </c>
      <c r="P24" s="340">
        <f t="shared" si="1"/>
        <v>0</v>
      </c>
      <c r="Q24" s="343">
        <v>0</v>
      </c>
      <c r="R24" s="340">
        <v>0</v>
      </c>
      <c r="S24" s="340">
        <f t="shared" si="2"/>
        <v>0</v>
      </c>
      <c r="T24" s="340">
        <v>0</v>
      </c>
      <c r="U24" s="340">
        <v>0</v>
      </c>
      <c r="V24" s="340">
        <f t="shared" si="3"/>
        <v>0</v>
      </c>
      <c r="W24" s="346"/>
      <c r="X24" s="340">
        <v>0</v>
      </c>
      <c r="Y24" s="344">
        <v>0</v>
      </c>
      <c r="Z24" s="344">
        <v>0</v>
      </c>
      <c r="AA24" s="344"/>
      <c r="AB24" s="344">
        <f t="shared" si="4"/>
        <v>341.22</v>
      </c>
    </row>
    <row r="25" spans="1:28" s="520" customFormat="1" x14ac:dyDescent="0.3">
      <c r="A25" s="214" t="s">
        <v>403</v>
      </c>
      <c r="B25" s="334" t="s">
        <v>404</v>
      </c>
      <c r="C25" s="335">
        <v>12502106400</v>
      </c>
      <c r="D25" s="336" t="s">
        <v>430</v>
      </c>
      <c r="E25" s="347" t="s">
        <v>413</v>
      </c>
      <c r="F25" s="345" t="s">
        <v>1025</v>
      </c>
      <c r="G25" s="339" t="s">
        <v>1085</v>
      </c>
      <c r="H25" s="340">
        <v>0</v>
      </c>
      <c r="I25" s="341">
        <v>148.68</v>
      </c>
      <c r="J25" s="340">
        <v>0</v>
      </c>
      <c r="K25" s="342">
        <v>195.97</v>
      </c>
      <c r="L25" s="342">
        <v>1</v>
      </c>
      <c r="M25" s="418">
        <f t="shared" si="0"/>
        <v>194.97</v>
      </c>
      <c r="N25" s="340">
        <v>0</v>
      </c>
      <c r="O25" s="340">
        <v>0</v>
      </c>
      <c r="P25" s="340">
        <f t="shared" si="1"/>
        <v>0</v>
      </c>
      <c r="Q25" s="343">
        <v>0</v>
      </c>
      <c r="R25" s="340">
        <v>0</v>
      </c>
      <c r="S25" s="340">
        <f t="shared" si="2"/>
        <v>0</v>
      </c>
      <c r="T25" s="340">
        <v>0</v>
      </c>
      <c r="U25" s="340">
        <v>0</v>
      </c>
      <c r="V25" s="340">
        <f t="shared" si="3"/>
        <v>0</v>
      </c>
      <c r="W25" s="346"/>
      <c r="X25" s="340">
        <v>0</v>
      </c>
      <c r="Y25" s="344">
        <v>0</v>
      </c>
      <c r="Z25" s="344">
        <v>0</v>
      </c>
      <c r="AA25" s="344"/>
      <c r="AB25" s="344">
        <f t="shared" si="4"/>
        <v>343.65</v>
      </c>
    </row>
    <row r="26" spans="1:28" s="520" customFormat="1" x14ac:dyDescent="0.3">
      <c r="A26" s="214" t="s">
        <v>403</v>
      </c>
      <c r="B26" s="334" t="s">
        <v>404</v>
      </c>
      <c r="C26" s="335">
        <v>10735205442</v>
      </c>
      <c r="D26" s="336" t="s">
        <v>431</v>
      </c>
      <c r="E26" s="347" t="s">
        <v>409</v>
      </c>
      <c r="F26" s="338">
        <v>322205</v>
      </c>
      <c r="G26" s="339" t="s">
        <v>1085</v>
      </c>
      <c r="H26" s="340">
        <v>0</v>
      </c>
      <c r="I26" s="341">
        <v>179.48</v>
      </c>
      <c r="J26" s="340">
        <v>0</v>
      </c>
      <c r="K26" s="342">
        <v>195.97</v>
      </c>
      <c r="L26" s="342">
        <v>1</v>
      </c>
      <c r="M26" s="418">
        <f t="shared" si="0"/>
        <v>194.97</v>
      </c>
      <c r="N26" s="340">
        <v>0</v>
      </c>
      <c r="O26" s="340">
        <v>0</v>
      </c>
      <c r="P26" s="340">
        <f t="shared" si="1"/>
        <v>0</v>
      </c>
      <c r="Q26" s="343">
        <v>0</v>
      </c>
      <c r="R26" s="340">
        <v>0</v>
      </c>
      <c r="S26" s="340">
        <f t="shared" si="2"/>
        <v>0</v>
      </c>
      <c r="T26" s="340">
        <v>0</v>
      </c>
      <c r="U26" s="340">
        <v>0</v>
      </c>
      <c r="V26" s="340">
        <f t="shared" si="3"/>
        <v>0</v>
      </c>
      <c r="W26" s="346"/>
      <c r="X26" s="340">
        <v>0</v>
      </c>
      <c r="Y26" s="344">
        <v>0</v>
      </c>
      <c r="Z26" s="344">
        <v>0</v>
      </c>
      <c r="AA26" s="344"/>
      <c r="AB26" s="344">
        <f t="shared" si="4"/>
        <v>374.45</v>
      </c>
    </row>
    <row r="27" spans="1:28" s="520" customFormat="1" x14ac:dyDescent="0.3">
      <c r="A27" s="214" t="s">
        <v>403</v>
      </c>
      <c r="B27" s="334" t="s">
        <v>404</v>
      </c>
      <c r="C27" s="335">
        <v>9909706474</v>
      </c>
      <c r="D27" s="336" t="s">
        <v>432</v>
      </c>
      <c r="E27" s="347" t="s">
        <v>413</v>
      </c>
      <c r="F27" s="339" t="s">
        <v>1026</v>
      </c>
      <c r="G27" s="339" t="s">
        <v>1085</v>
      </c>
      <c r="H27" s="340">
        <v>0</v>
      </c>
      <c r="I27" s="341">
        <v>331.07</v>
      </c>
      <c r="J27" s="340">
        <v>0</v>
      </c>
      <c r="K27" s="342">
        <v>195.97</v>
      </c>
      <c r="L27" s="342">
        <v>1</v>
      </c>
      <c r="M27" s="418">
        <f t="shared" si="0"/>
        <v>194.97</v>
      </c>
      <c r="N27" s="340">
        <v>0</v>
      </c>
      <c r="O27" s="340">
        <v>0</v>
      </c>
      <c r="P27" s="340">
        <f t="shared" si="1"/>
        <v>0</v>
      </c>
      <c r="Q27" s="343">
        <v>0</v>
      </c>
      <c r="R27" s="340">
        <v>0</v>
      </c>
      <c r="S27" s="340">
        <f t="shared" si="2"/>
        <v>0</v>
      </c>
      <c r="T27" s="340">
        <v>0</v>
      </c>
      <c r="U27" s="340">
        <v>0</v>
      </c>
      <c r="V27" s="340">
        <f t="shared" si="3"/>
        <v>0</v>
      </c>
      <c r="W27" s="346"/>
      <c r="X27" s="340">
        <v>0</v>
      </c>
      <c r="Y27" s="344">
        <v>0</v>
      </c>
      <c r="Z27" s="344">
        <v>0</v>
      </c>
      <c r="AA27" s="344"/>
      <c r="AB27" s="344">
        <f t="shared" si="4"/>
        <v>526.04</v>
      </c>
    </row>
    <row r="28" spans="1:28" s="520" customFormat="1" x14ac:dyDescent="0.3">
      <c r="A28" s="214" t="s">
        <v>403</v>
      </c>
      <c r="B28" s="334" t="s">
        <v>404</v>
      </c>
      <c r="C28" s="335">
        <v>70172220408</v>
      </c>
      <c r="D28" s="336" t="s">
        <v>433</v>
      </c>
      <c r="E28" s="347" t="s">
        <v>409</v>
      </c>
      <c r="F28" s="345" t="s">
        <v>1021</v>
      </c>
      <c r="G28" s="339" t="s">
        <v>1085</v>
      </c>
      <c r="H28" s="340">
        <v>0</v>
      </c>
      <c r="I28" s="341">
        <v>1231.3900000000001</v>
      </c>
      <c r="J28" s="340">
        <v>0</v>
      </c>
      <c r="K28" s="342">
        <v>195.97</v>
      </c>
      <c r="L28" s="342">
        <v>1</v>
      </c>
      <c r="M28" s="418">
        <f t="shared" si="0"/>
        <v>194.97</v>
      </c>
      <c r="N28" s="340">
        <v>0</v>
      </c>
      <c r="O28" s="340">
        <v>0</v>
      </c>
      <c r="P28" s="340">
        <f t="shared" si="1"/>
        <v>0</v>
      </c>
      <c r="Q28" s="343">
        <v>0</v>
      </c>
      <c r="R28" s="340">
        <v>0</v>
      </c>
      <c r="S28" s="340">
        <f t="shared" si="2"/>
        <v>0</v>
      </c>
      <c r="T28" s="340">
        <v>0</v>
      </c>
      <c r="U28" s="340">
        <v>0</v>
      </c>
      <c r="V28" s="340">
        <f t="shared" si="3"/>
        <v>0</v>
      </c>
      <c r="W28" s="346"/>
      <c r="X28" s="340">
        <v>0</v>
      </c>
      <c r="Y28" s="344">
        <v>0</v>
      </c>
      <c r="Z28" s="344">
        <v>0</v>
      </c>
      <c r="AA28" s="344"/>
      <c r="AB28" s="344">
        <f t="shared" si="4"/>
        <v>1426.3600000000001</v>
      </c>
    </row>
    <row r="29" spans="1:28" s="520" customFormat="1" x14ac:dyDescent="0.3">
      <c r="A29" s="214" t="s">
        <v>403</v>
      </c>
      <c r="B29" s="334" t="s">
        <v>404</v>
      </c>
      <c r="C29" s="335">
        <v>6301729439</v>
      </c>
      <c r="D29" s="336" t="s">
        <v>434</v>
      </c>
      <c r="E29" s="347" t="s">
        <v>406</v>
      </c>
      <c r="F29" s="345" t="s">
        <v>1024</v>
      </c>
      <c r="G29" s="339" t="s">
        <v>1085</v>
      </c>
      <c r="H29" s="340">
        <v>0</v>
      </c>
      <c r="I29" s="341">
        <v>171.78</v>
      </c>
      <c r="J29" s="340">
        <v>0</v>
      </c>
      <c r="K29" s="342">
        <v>195.97</v>
      </c>
      <c r="L29" s="342">
        <v>1</v>
      </c>
      <c r="M29" s="418">
        <f t="shared" si="0"/>
        <v>194.97</v>
      </c>
      <c r="N29" s="340">
        <v>0</v>
      </c>
      <c r="O29" s="340">
        <v>0</v>
      </c>
      <c r="P29" s="340">
        <f t="shared" si="1"/>
        <v>0</v>
      </c>
      <c r="Q29" s="343">
        <v>310.39999999999998</v>
      </c>
      <c r="R29" s="340">
        <v>97.65</v>
      </c>
      <c r="S29" s="340">
        <f t="shared" si="2"/>
        <v>212.74999999999997</v>
      </c>
      <c r="T29" s="340">
        <v>0</v>
      </c>
      <c r="U29" s="340">
        <v>0</v>
      </c>
      <c r="V29" s="340">
        <f t="shared" si="3"/>
        <v>0</v>
      </c>
      <c r="W29" s="346"/>
      <c r="X29" s="340">
        <v>0</v>
      </c>
      <c r="Y29" s="344">
        <v>0</v>
      </c>
      <c r="Z29" s="344">
        <v>0</v>
      </c>
      <c r="AA29" s="344"/>
      <c r="AB29" s="344">
        <f t="shared" si="4"/>
        <v>579.5</v>
      </c>
    </row>
    <row r="30" spans="1:28" s="520" customFormat="1" x14ac:dyDescent="0.3">
      <c r="A30" s="214" t="s">
        <v>403</v>
      </c>
      <c r="B30" s="334" t="s">
        <v>404</v>
      </c>
      <c r="C30" s="335">
        <v>78272203472</v>
      </c>
      <c r="D30" s="336" t="s">
        <v>435</v>
      </c>
      <c r="E30" s="347" t="s">
        <v>413</v>
      </c>
      <c r="F30" s="345" t="s">
        <v>1027</v>
      </c>
      <c r="G30" s="339" t="s">
        <v>1085</v>
      </c>
      <c r="H30" s="340">
        <v>0</v>
      </c>
      <c r="I30" s="341">
        <v>429.94</v>
      </c>
      <c r="J30" s="340">
        <v>0</v>
      </c>
      <c r="K30" s="342">
        <v>195.97</v>
      </c>
      <c r="L30" s="342">
        <v>1</v>
      </c>
      <c r="M30" s="418">
        <f t="shared" si="0"/>
        <v>194.97</v>
      </c>
      <c r="N30" s="340">
        <v>0</v>
      </c>
      <c r="O30" s="340">
        <v>0</v>
      </c>
      <c r="P30" s="340">
        <f t="shared" si="1"/>
        <v>0</v>
      </c>
      <c r="Q30" s="343">
        <v>0</v>
      </c>
      <c r="R30" s="340">
        <v>0</v>
      </c>
      <c r="S30" s="340">
        <f t="shared" si="2"/>
        <v>0</v>
      </c>
      <c r="T30" s="340">
        <v>0</v>
      </c>
      <c r="U30" s="340">
        <v>0</v>
      </c>
      <c r="V30" s="340">
        <f t="shared" si="3"/>
        <v>0</v>
      </c>
      <c r="W30" s="346"/>
      <c r="X30" s="340">
        <v>0</v>
      </c>
      <c r="Y30" s="344">
        <v>0</v>
      </c>
      <c r="Z30" s="344">
        <v>0</v>
      </c>
      <c r="AA30" s="344"/>
      <c r="AB30" s="344">
        <f t="shared" si="4"/>
        <v>624.91</v>
      </c>
    </row>
    <row r="31" spans="1:28" s="520" customFormat="1" x14ac:dyDescent="0.3">
      <c r="A31" s="214" t="s">
        <v>403</v>
      </c>
      <c r="B31" s="334" t="s">
        <v>404</v>
      </c>
      <c r="C31" s="335">
        <v>11204937494</v>
      </c>
      <c r="D31" s="336" t="s">
        <v>436</v>
      </c>
      <c r="E31" s="347" t="s">
        <v>406</v>
      </c>
      <c r="F31" s="345" t="s">
        <v>1017</v>
      </c>
      <c r="G31" s="339" t="s">
        <v>1085</v>
      </c>
      <c r="H31" s="340">
        <v>0</v>
      </c>
      <c r="I31" s="341">
        <v>147.47</v>
      </c>
      <c r="J31" s="340">
        <v>0</v>
      </c>
      <c r="K31" s="342">
        <v>195.97</v>
      </c>
      <c r="L31" s="342">
        <v>1</v>
      </c>
      <c r="M31" s="418">
        <f t="shared" si="0"/>
        <v>194.97</v>
      </c>
      <c r="N31" s="340">
        <v>0</v>
      </c>
      <c r="O31" s="340">
        <v>0</v>
      </c>
      <c r="P31" s="340">
        <f t="shared" si="1"/>
        <v>0</v>
      </c>
      <c r="Q31" s="343">
        <v>156.80000000000001</v>
      </c>
      <c r="R31" s="340">
        <v>83.97</v>
      </c>
      <c r="S31" s="340">
        <f t="shared" si="2"/>
        <v>72.830000000000013</v>
      </c>
      <c r="T31" s="340">
        <v>0</v>
      </c>
      <c r="U31" s="340">
        <v>0</v>
      </c>
      <c r="V31" s="340">
        <f t="shared" si="3"/>
        <v>0</v>
      </c>
      <c r="W31" s="346"/>
      <c r="X31" s="340">
        <v>0</v>
      </c>
      <c r="Y31" s="344">
        <v>0</v>
      </c>
      <c r="Z31" s="344">
        <v>0</v>
      </c>
      <c r="AA31" s="344"/>
      <c r="AB31" s="344">
        <f t="shared" si="4"/>
        <v>415.27</v>
      </c>
    </row>
    <row r="32" spans="1:28" s="520" customFormat="1" x14ac:dyDescent="0.3">
      <c r="A32" s="214" t="s">
        <v>403</v>
      </c>
      <c r="B32" s="334" t="s">
        <v>404</v>
      </c>
      <c r="C32" s="335">
        <v>1402410433</v>
      </c>
      <c r="D32" s="336" t="s">
        <v>437</v>
      </c>
      <c r="E32" s="347" t="s">
        <v>409</v>
      </c>
      <c r="F32" s="345" t="s">
        <v>1016</v>
      </c>
      <c r="G32" s="339" t="s">
        <v>1085</v>
      </c>
      <c r="H32" s="340">
        <v>0</v>
      </c>
      <c r="I32" s="341">
        <v>792.28</v>
      </c>
      <c r="J32" s="340">
        <v>0</v>
      </c>
      <c r="K32" s="342">
        <v>195.97</v>
      </c>
      <c r="L32" s="342">
        <v>1</v>
      </c>
      <c r="M32" s="418">
        <f t="shared" si="0"/>
        <v>194.97</v>
      </c>
      <c r="N32" s="340">
        <v>0</v>
      </c>
      <c r="O32" s="340">
        <v>0</v>
      </c>
      <c r="P32" s="340">
        <f t="shared" si="1"/>
        <v>0</v>
      </c>
      <c r="Q32" s="343">
        <v>0</v>
      </c>
      <c r="R32" s="340">
        <v>0</v>
      </c>
      <c r="S32" s="340">
        <f t="shared" si="2"/>
        <v>0</v>
      </c>
      <c r="T32" s="340">
        <v>0</v>
      </c>
      <c r="U32" s="340">
        <v>0</v>
      </c>
      <c r="V32" s="340">
        <f t="shared" si="3"/>
        <v>0</v>
      </c>
      <c r="W32" s="346"/>
      <c r="X32" s="340">
        <v>0</v>
      </c>
      <c r="Y32" s="344">
        <v>0</v>
      </c>
      <c r="Z32" s="344">
        <v>0</v>
      </c>
      <c r="AA32" s="344"/>
      <c r="AB32" s="344">
        <f t="shared" si="4"/>
        <v>987.25</v>
      </c>
    </row>
    <row r="33" spans="1:28" s="520" customFormat="1" x14ac:dyDescent="0.3">
      <c r="A33" s="214" t="s">
        <v>403</v>
      </c>
      <c r="B33" s="334" t="s">
        <v>404</v>
      </c>
      <c r="C33" s="335">
        <v>44669127420</v>
      </c>
      <c r="D33" s="336" t="s">
        <v>438</v>
      </c>
      <c r="E33" s="347" t="s">
        <v>406</v>
      </c>
      <c r="F33" s="345" t="s">
        <v>1017</v>
      </c>
      <c r="G33" s="339" t="s">
        <v>1085</v>
      </c>
      <c r="H33" s="340">
        <v>0</v>
      </c>
      <c r="I33" s="341">
        <v>215.82</v>
      </c>
      <c r="J33" s="340">
        <v>0</v>
      </c>
      <c r="K33" s="342">
        <v>195.97</v>
      </c>
      <c r="L33" s="342">
        <v>1</v>
      </c>
      <c r="M33" s="418">
        <f t="shared" si="0"/>
        <v>194.97</v>
      </c>
      <c r="N33" s="340">
        <v>0</v>
      </c>
      <c r="O33" s="340">
        <v>0</v>
      </c>
      <c r="P33" s="340">
        <f t="shared" si="1"/>
        <v>0</v>
      </c>
      <c r="Q33" s="343">
        <v>0</v>
      </c>
      <c r="R33" s="340">
        <v>0</v>
      </c>
      <c r="S33" s="340">
        <f t="shared" si="2"/>
        <v>0</v>
      </c>
      <c r="T33" s="340">
        <v>0</v>
      </c>
      <c r="U33" s="340">
        <v>0</v>
      </c>
      <c r="V33" s="340">
        <f t="shared" si="3"/>
        <v>0</v>
      </c>
      <c r="W33" s="346"/>
      <c r="X33" s="340">
        <v>0</v>
      </c>
      <c r="Y33" s="344">
        <v>0</v>
      </c>
      <c r="Z33" s="344">
        <v>0</v>
      </c>
      <c r="AA33" s="344"/>
      <c r="AB33" s="344">
        <f t="shared" si="4"/>
        <v>410.78999999999996</v>
      </c>
    </row>
    <row r="34" spans="1:28" s="520" customFormat="1" x14ac:dyDescent="0.3">
      <c r="A34" s="214" t="s">
        <v>403</v>
      </c>
      <c r="B34" s="334" t="s">
        <v>404</v>
      </c>
      <c r="C34" s="335">
        <v>2587642442</v>
      </c>
      <c r="D34" s="336" t="s">
        <v>439</v>
      </c>
      <c r="E34" s="347" t="s">
        <v>409</v>
      </c>
      <c r="F34" s="345" t="s">
        <v>1018</v>
      </c>
      <c r="G34" s="339" t="s">
        <v>1085</v>
      </c>
      <c r="H34" s="340">
        <v>0</v>
      </c>
      <c r="I34" s="341">
        <v>283.83999999999997</v>
      </c>
      <c r="J34" s="340">
        <v>0</v>
      </c>
      <c r="K34" s="342">
        <v>195.97</v>
      </c>
      <c r="L34" s="342">
        <v>1</v>
      </c>
      <c r="M34" s="418">
        <f t="shared" si="0"/>
        <v>194.97</v>
      </c>
      <c r="N34" s="340">
        <v>0</v>
      </c>
      <c r="O34" s="340">
        <v>0</v>
      </c>
      <c r="P34" s="340">
        <f t="shared" si="1"/>
        <v>0</v>
      </c>
      <c r="Q34" s="343">
        <v>0</v>
      </c>
      <c r="R34" s="340">
        <v>0</v>
      </c>
      <c r="S34" s="340">
        <f t="shared" si="2"/>
        <v>0</v>
      </c>
      <c r="T34" s="340">
        <v>0</v>
      </c>
      <c r="U34" s="340">
        <v>0</v>
      </c>
      <c r="V34" s="340">
        <f t="shared" si="3"/>
        <v>0</v>
      </c>
      <c r="W34" s="346"/>
      <c r="X34" s="340">
        <v>0</v>
      </c>
      <c r="Y34" s="344">
        <v>0</v>
      </c>
      <c r="Z34" s="344">
        <v>0</v>
      </c>
      <c r="AA34" s="344"/>
      <c r="AB34" s="344">
        <f t="shared" si="4"/>
        <v>478.80999999999995</v>
      </c>
    </row>
    <row r="35" spans="1:28" s="520" customFormat="1" x14ac:dyDescent="0.3">
      <c r="A35" s="214" t="s">
        <v>403</v>
      </c>
      <c r="B35" s="334" t="s">
        <v>404</v>
      </c>
      <c r="C35" s="335">
        <v>77118162434</v>
      </c>
      <c r="D35" s="336" t="s">
        <v>440</v>
      </c>
      <c r="E35" s="347" t="s">
        <v>409</v>
      </c>
      <c r="F35" s="345" t="s">
        <v>1018</v>
      </c>
      <c r="G35" s="339" t="s">
        <v>1085</v>
      </c>
      <c r="H35" s="340">
        <v>0</v>
      </c>
      <c r="I35" s="341">
        <v>165.12</v>
      </c>
      <c r="J35" s="340">
        <v>0</v>
      </c>
      <c r="K35" s="342">
        <v>195.97</v>
      </c>
      <c r="L35" s="342">
        <v>1</v>
      </c>
      <c r="M35" s="418">
        <f t="shared" si="0"/>
        <v>194.97</v>
      </c>
      <c r="N35" s="340">
        <v>0</v>
      </c>
      <c r="O35" s="340">
        <v>0</v>
      </c>
      <c r="P35" s="340">
        <f t="shared" si="1"/>
        <v>0</v>
      </c>
      <c r="Q35" s="343">
        <v>0</v>
      </c>
      <c r="R35" s="340">
        <v>0</v>
      </c>
      <c r="S35" s="340">
        <f t="shared" si="2"/>
        <v>0</v>
      </c>
      <c r="T35" s="340">
        <v>0</v>
      </c>
      <c r="U35" s="340">
        <v>0</v>
      </c>
      <c r="V35" s="340">
        <f t="shared" si="3"/>
        <v>0</v>
      </c>
      <c r="W35" s="346"/>
      <c r="X35" s="340">
        <v>0</v>
      </c>
      <c r="Y35" s="344">
        <v>0</v>
      </c>
      <c r="Z35" s="344">
        <v>0</v>
      </c>
      <c r="AA35" s="344"/>
      <c r="AB35" s="344">
        <f t="shared" si="4"/>
        <v>360.09000000000003</v>
      </c>
    </row>
    <row r="36" spans="1:28" s="520" customFormat="1" x14ac:dyDescent="0.3">
      <c r="A36" s="214" t="s">
        <v>403</v>
      </c>
      <c r="B36" s="334" t="s">
        <v>404</v>
      </c>
      <c r="C36" s="335">
        <v>7940908421</v>
      </c>
      <c r="D36" s="336" t="s">
        <v>441</v>
      </c>
      <c r="E36" s="347" t="s">
        <v>413</v>
      </c>
      <c r="F36" s="345" t="s">
        <v>1028</v>
      </c>
      <c r="G36" s="339" t="s">
        <v>1085</v>
      </c>
      <c r="H36" s="340">
        <v>0</v>
      </c>
      <c r="I36" s="341">
        <v>760.28</v>
      </c>
      <c r="J36" s="340">
        <v>0</v>
      </c>
      <c r="K36" s="342">
        <v>195.97</v>
      </c>
      <c r="L36" s="342">
        <v>1</v>
      </c>
      <c r="M36" s="418">
        <f t="shared" si="0"/>
        <v>194.97</v>
      </c>
      <c r="N36" s="340">
        <v>0</v>
      </c>
      <c r="O36" s="340">
        <v>0</v>
      </c>
      <c r="P36" s="340">
        <f t="shared" si="1"/>
        <v>0</v>
      </c>
      <c r="Q36" s="343">
        <v>0</v>
      </c>
      <c r="R36" s="340">
        <v>0</v>
      </c>
      <c r="S36" s="340">
        <f t="shared" si="2"/>
        <v>0</v>
      </c>
      <c r="T36" s="340">
        <v>0</v>
      </c>
      <c r="U36" s="340">
        <v>0</v>
      </c>
      <c r="V36" s="340">
        <f t="shared" si="3"/>
        <v>0</v>
      </c>
      <c r="W36" s="346"/>
      <c r="X36" s="340">
        <v>0</v>
      </c>
      <c r="Y36" s="344">
        <v>0</v>
      </c>
      <c r="Z36" s="344">
        <v>0</v>
      </c>
      <c r="AA36" s="344"/>
      <c r="AB36" s="344">
        <f t="shared" si="4"/>
        <v>955.25</v>
      </c>
    </row>
    <row r="37" spans="1:28" s="520" customFormat="1" x14ac:dyDescent="0.3">
      <c r="A37" s="214" t="s">
        <v>403</v>
      </c>
      <c r="B37" s="334" t="s">
        <v>404</v>
      </c>
      <c r="C37" s="335">
        <v>9023592409</v>
      </c>
      <c r="D37" s="336" t="s">
        <v>442</v>
      </c>
      <c r="E37" s="347" t="s">
        <v>406</v>
      </c>
      <c r="F37" s="345" t="s">
        <v>1024</v>
      </c>
      <c r="G37" s="339" t="s">
        <v>1085</v>
      </c>
      <c r="H37" s="340">
        <v>0</v>
      </c>
      <c r="I37" s="341">
        <v>223.19</v>
      </c>
      <c r="J37" s="340">
        <v>0</v>
      </c>
      <c r="K37" s="342">
        <v>195.97</v>
      </c>
      <c r="L37" s="342">
        <v>1</v>
      </c>
      <c r="M37" s="418">
        <f t="shared" si="0"/>
        <v>194.97</v>
      </c>
      <c r="N37" s="340">
        <v>0</v>
      </c>
      <c r="O37" s="340">
        <v>0</v>
      </c>
      <c r="P37" s="340">
        <f t="shared" si="1"/>
        <v>0</v>
      </c>
      <c r="Q37" s="343">
        <v>0</v>
      </c>
      <c r="R37" s="340">
        <v>0</v>
      </c>
      <c r="S37" s="340">
        <f t="shared" si="2"/>
        <v>0</v>
      </c>
      <c r="T37" s="340">
        <v>0</v>
      </c>
      <c r="U37" s="340">
        <v>0</v>
      </c>
      <c r="V37" s="340">
        <f t="shared" si="3"/>
        <v>0</v>
      </c>
      <c r="W37" s="346"/>
      <c r="X37" s="340">
        <v>0</v>
      </c>
      <c r="Y37" s="344">
        <v>0</v>
      </c>
      <c r="Z37" s="344">
        <v>0</v>
      </c>
      <c r="AA37" s="344"/>
      <c r="AB37" s="344">
        <f t="shared" si="4"/>
        <v>418.15999999999997</v>
      </c>
    </row>
    <row r="38" spans="1:28" s="520" customFormat="1" x14ac:dyDescent="0.3">
      <c r="A38" s="214" t="s">
        <v>403</v>
      </c>
      <c r="B38" s="334" t="s">
        <v>404</v>
      </c>
      <c r="C38" s="335">
        <v>4138318410</v>
      </c>
      <c r="D38" s="336" t="s">
        <v>443</v>
      </c>
      <c r="E38" s="347" t="s">
        <v>409</v>
      </c>
      <c r="F38" s="345" t="s">
        <v>1018</v>
      </c>
      <c r="G38" s="339" t="s">
        <v>1085</v>
      </c>
      <c r="H38" s="340">
        <v>0</v>
      </c>
      <c r="I38" s="341">
        <v>139.29</v>
      </c>
      <c r="J38" s="340">
        <v>0</v>
      </c>
      <c r="K38" s="342">
        <v>195.97</v>
      </c>
      <c r="L38" s="342">
        <v>1</v>
      </c>
      <c r="M38" s="418">
        <f t="shared" si="0"/>
        <v>194.97</v>
      </c>
      <c r="N38" s="340">
        <v>0</v>
      </c>
      <c r="O38" s="340">
        <v>0</v>
      </c>
      <c r="P38" s="340">
        <f t="shared" si="1"/>
        <v>0</v>
      </c>
      <c r="Q38" s="343">
        <v>0</v>
      </c>
      <c r="R38" s="340">
        <v>0</v>
      </c>
      <c r="S38" s="340">
        <f t="shared" si="2"/>
        <v>0</v>
      </c>
      <c r="T38" s="340">
        <v>0</v>
      </c>
      <c r="U38" s="340">
        <v>0</v>
      </c>
      <c r="V38" s="340">
        <f t="shared" si="3"/>
        <v>0</v>
      </c>
      <c r="W38" s="346"/>
      <c r="X38" s="340">
        <v>0</v>
      </c>
      <c r="Y38" s="344">
        <v>0</v>
      </c>
      <c r="Z38" s="344">
        <v>0</v>
      </c>
      <c r="AA38" s="344"/>
      <c r="AB38" s="344">
        <f t="shared" si="4"/>
        <v>334.26</v>
      </c>
    </row>
    <row r="39" spans="1:28" s="520" customFormat="1" x14ac:dyDescent="0.3">
      <c r="A39" s="214" t="s">
        <v>403</v>
      </c>
      <c r="B39" s="334" t="s">
        <v>404</v>
      </c>
      <c r="C39" s="348">
        <v>7767421406</v>
      </c>
      <c r="D39" s="352" t="s">
        <v>444</v>
      </c>
      <c r="E39" s="347" t="s">
        <v>413</v>
      </c>
      <c r="F39" s="345" t="s">
        <v>1029</v>
      </c>
      <c r="G39" s="339" t="s">
        <v>1085</v>
      </c>
      <c r="H39" s="340">
        <v>0</v>
      </c>
      <c r="I39" s="341">
        <v>729.28</v>
      </c>
      <c r="J39" s="340">
        <v>0</v>
      </c>
      <c r="K39" s="342">
        <v>195.97</v>
      </c>
      <c r="L39" s="342">
        <v>1</v>
      </c>
      <c r="M39" s="418">
        <f t="shared" si="0"/>
        <v>194.97</v>
      </c>
      <c r="N39" s="340">
        <v>0</v>
      </c>
      <c r="O39" s="340">
        <v>0</v>
      </c>
      <c r="P39" s="340">
        <f t="shared" si="1"/>
        <v>0</v>
      </c>
      <c r="Q39" s="343">
        <v>0</v>
      </c>
      <c r="R39" s="340">
        <v>0</v>
      </c>
      <c r="S39" s="340">
        <f t="shared" si="2"/>
        <v>0</v>
      </c>
      <c r="T39" s="340">
        <v>0</v>
      </c>
      <c r="U39" s="340">
        <v>0</v>
      </c>
      <c r="V39" s="340">
        <f t="shared" si="3"/>
        <v>0</v>
      </c>
      <c r="W39" s="346"/>
      <c r="X39" s="340">
        <v>0</v>
      </c>
      <c r="Y39" s="344">
        <v>0</v>
      </c>
      <c r="Z39" s="344">
        <v>0</v>
      </c>
      <c r="AA39" s="344"/>
      <c r="AB39" s="344">
        <f t="shared" si="4"/>
        <v>924.25</v>
      </c>
    </row>
    <row r="40" spans="1:28" s="520" customFormat="1" x14ac:dyDescent="0.3">
      <c r="A40" s="214" t="s">
        <v>403</v>
      </c>
      <c r="B40" s="334" t="s">
        <v>404</v>
      </c>
      <c r="C40" s="335">
        <v>6328840454</v>
      </c>
      <c r="D40" s="336" t="s">
        <v>445</v>
      </c>
      <c r="E40" s="347" t="s">
        <v>406</v>
      </c>
      <c r="F40" s="345" t="s">
        <v>1017</v>
      </c>
      <c r="G40" s="339" t="s">
        <v>1085</v>
      </c>
      <c r="H40" s="340">
        <v>0</v>
      </c>
      <c r="I40" s="341">
        <v>137.87</v>
      </c>
      <c r="J40" s="340">
        <v>0</v>
      </c>
      <c r="K40" s="342">
        <v>195.97</v>
      </c>
      <c r="L40" s="342">
        <v>1</v>
      </c>
      <c r="M40" s="418">
        <f t="shared" si="0"/>
        <v>194.97</v>
      </c>
      <c r="N40" s="340">
        <v>0</v>
      </c>
      <c r="O40" s="340">
        <v>0</v>
      </c>
      <c r="P40" s="340">
        <f t="shared" si="1"/>
        <v>0</v>
      </c>
      <c r="Q40" s="343">
        <v>179.2</v>
      </c>
      <c r="R40" s="340">
        <v>83.97</v>
      </c>
      <c r="S40" s="340">
        <f t="shared" si="2"/>
        <v>95.22999999999999</v>
      </c>
      <c r="T40" s="340">
        <v>0</v>
      </c>
      <c r="U40" s="340">
        <v>0</v>
      </c>
      <c r="V40" s="340">
        <f t="shared" si="3"/>
        <v>0</v>
      </c>
      <c r="W40" s="346"/>
      <c r="X40" s="340">
        <v>0</v>
      </c>
      <c r="Y40" s="344">
        <v>0</v>
      </c>
      <c r="Z40" s="344">
        <v>0</v>
      </c>
      <c r="AA40" s="344"/>
      <c r="AB40" s="344">
        <f t="shared" si="4"/>
        <v>428.07</v>
      </c>
    </row>
    <row r="41" spans="1:28" s="520" customFormat="1" x14ac:dyDescent="0.3">
      <c r="A41" s="214" t="s">
        <v>403</v>
      </c>
      <c r="B41" s="334" t="s">
        <v>404</v>
      </c>
      <c r="C41" s="335">
        <v>12129892442</v>
      </c>
      <c r="D41" s="336" t="s">
        <v>446</v>
      </c>
      <c r="E41" s="347" t="s">
        <v>409</v>
      </c>
      <c r="F41" s="345" t="s">
        <v>1016</v>
      </c>
      <c r="G41" s="339" t="s">
        <v>1085</v>
      </c>
      <c r="H41" s="340">
        <v>0</v>
      </c>
      <c r="I41" s="341">
        <v>151.07</v>
      </c>
      <c r="J41" s="340">
        <v>0</v>
      </c>
      <c r="K41" s="342">
        <v>195.97</v>
      </c>
      <c r="L41" s="342">
        <v>1</v>
      </c>
      <c r="M41" s="418">
        <f t="shared" si="0"/>
        <v>194.97</v>
      </c>
      <c r="N41" s="340">
        <v>0</v>
      </c>
      <c r="O41" s="340">
        <v>0</v>
      </c>
      <c r="P41" s="340">
        <f t="shared" si="1"/>
        <v>0</v>
      </c>
      <c r="Q41" s="343">
        <v>310.39999999999998</v>
      </c>
      <c r="R41" s="340">
        <v>83.97</v>
      </c>
      <c r="S41" s="340">
        <f t="shared" si="2"/>
        <v>226.42999999999998</v>
      </c>
      <c r="T41" s="340">
        <v>0</v>
      </c>
      <c r="U41" s="340">
        <v>0</v>
      </c>
      <c r="V41" s="340">
        <f t="shared" si="3"/>
        <v>0</v>
      </c>
      <c r="W41" s="346"/>
      <c r="X41" s="340">
        <v>0</v>
      </c>
      <c r="Y41" s="344">
        <v>0</v>
      </c>
      <c r="Z41" s="344">
        <v>0</v>
      </c>
      <c r="AA41" s="344"/>
      <c r="AB41" s="344">
        <f t="shared" si="4"/>
        <v>572.47</v>
      </c>
    </row>
    <row r="42" spans="1:28" s="520" customFormat="1" x14ac:dyDescent="0.3">
      <c r="A42" s="214" t="s">
        <v>403</v>
      </c>
      <c r="B42" s="334" t="s">
        <v>404</v>
      </c>
      <c r="C42" s="335">
        <v>3070942431</v>
      </c>
      <c r="D42" s="336" t="s">
        <v>447</v>
      </c>
      <c r="E42" s="347" t="s">
        <v>409</v>
      </c>
      <c r="F42" s="350" t="s">
        <v>1016</v>
      </c>
      <c r="G42" s="339" t="s">
        <v>1085</v>
      </c>
      <c r="H42" s="340">
        <v>0</v>
      </c>
      <c r="I42" s="341">
        <v>248.51</v>
      </c>
      <c r="J42" s="340">
        <v>0</v>
      </c>
      <c r="K42" s="342">
        <v>195.97</v>
      </c>
      <c r="L42" s="342">
        <v>1</v>
      </c>
      <c r="M42" s="418">
        <f t="shared" si="0"/>
        <v>194.97</v>
      </c>
      <c r="N42" s="340">
        <v>0</v>
      </c>
      <c r="O42" s="340">
        <v>0</v>
      </c>
      <c r="P42" s="340">
        <f t="shared" si="1"/>
        <v>0</v>
      </c>
      <c r="Q42" s="343">
        <v>0</v>
      </c>
      <c r="R42" s="340">
        <v>0</v>
      </c>
      <c r="S42" s="340">
        <f t="shared" si="2"/>
        <v>0</v>
      </c>
      <c r="T42" s="340">
        <v>0</v>
      </c>
      <c r="U42" s="340">
        <v>0</v>
      </c>
      <c r="V42" s="340">
        <f t="shared" si="3"/>
        <v>0</v>
      </c>
      <c r="W42" s="346"/>
      <c r="X42" s="340">
        <v>0</v>
      </c>
      <c r="Y42" s="344">
        <v>0</v>
      </c>
      <c r="Z42" s="344">
        <v>0</v>
      </c>
      <c r="AA42" s="344"/>
      <c r="AB42" s="344">
        <f t="shared" si="4"/>
        <v>443.48</v>
      </c>
    </row>
    <row r="43" spans="1:28" s="520" customFormat="1" x14ac:dyDescent="0.3">
      <c r="A43" s="214" t="s">
        <v>403</v>
      </c>
      <c r="B43" s="334" t="s">
        <v>404</v>
      </c>
      <c r="C43" s="335">
        <v>5926268494</v>
      </c>
      <c r="D43" s="336" t="s">
        <v>448</v>
      </c>
      <c r="E43" s="347" t="s">
        <v>409</v>
      </c>
      <c r="F43" s="345" t="s">
        <v>1018</v>
      </c>
      <c r="G43" s="339" t="s">
        <v>1085</v>
      </c>
      <c r="H43" s="340">
        <v>0</v>
      </c>
      <c r="I43" s="341">
        <v>126.72</v>
      </c>
      <c r="J43" s="340">
        <v>0</v>
      </c>
      <c r="K43" s="342">
        <v>195.97</v>
      </c>
      <c r="L43" s="342">
        <v>1</v>
      </c>
      <c r="M43" s="418">
        <f t="shared" si="0"/>
        <v>194.97</v>
      </c>
      <c r="N43" s="340">
        <v>0</v>
      </c>
      <c r="O43" s="340">
        <v>0</v>
      </c>
      <c r="P43" s="340">
        <f t="shared" si="1"/>
        <v>0</v>
      </c>
      <c r="Q43" s="343">
        <v>0</v>
      </c>
      <c r="R43" s="340">
        <v>0</v>
      </c>
      <c r="S43" s="340">
        <f t="shared" si="2"/>
        <v>0</v>
      </c>
      <c r="T43" s="340">
        <v>77.569999999999993</v>
      </c>
      <c r="U43" s="340">
        <v>0</v>
      </c>
      <c r="V43" s="340">
        <f t="shared" si="3"/>
        <v>77.569999999999993</v>
      </c>
      <c r="W43" s="346" t="s">
        <v>569</v>
      </c>
      <c r="X43" s="340">
        <v>0</v>
      </c>
      <c r="Y43" s="344">
        <v>0</v>
      </c>
      <c r="Z43" s="344">
        <v>0</v>
      </c>
      <c r="AA43" s="344"/>
      <c r="AB43" s="344">
        <f t="shared" si="4"/>
        <v>399.26</v>
      </c>
    </row>
    <row r="44" spans="1:28" s="520" customFormat="1" x14ac:dyDescent="0.3">
      <c r="A44" s="214" t="s">
        <v>403</v>
      </c>
      <c r="B44" s="334" t="s">
        <v>404</v>
      </c>
      <c r="C44" s="335">
        <v>9090397477</v>
      </c>
      <c r="D44" s="336" t="s">
        <v>449</v>
      </c>
      <c r="E44" s="347" t="s">
        <v>413</v>
      </c>
      <c r="F44" s="350" t="s">
        <v>1030</v>
      </c>
      <c r="G44" s="339" t="s">
        <v>1085</v>
      </c>
      <c r="H44" s="340">
        <v>0</v>
      </c>
      <c r="I44" s="341">
        <v>158.43</v>
      </c>
      <c r="J44" s="340">
        <v>0</v>
      </c>
      <c r="K44" s="342">
        <v>195.97</v>
      </c>
      <c r="L44" s="342">
        <v>1</v>
      </c>
      <c r="M44" s="418">
        <f t="shared" si="0"/>
        <v>194.97</v>
      </c>
      <c r="N44" s="340">
        <v>0</v>
      </c>
      <c r="O44" s="340">
        <v>0</v>
      </c>
      <c r="P44" s="340">
        <v>0</v>
      </c>
      <c r="Q44" s="343">
        <v>179.2</v>
      </c>
      <c r="R44" s="340">
        <v>79.2</v>
      </c>
      <c r="S44" s="340">
        <f t="shared" si="2"/>
        <v>99.999999999999986</v>
      </c>
      <c r="T44" s="340">
        <v>0</v>
      </c>
      <c r="U44" s="340">
        <v>0</v>
      </c>
      <c r="V44" s="340">
        <f t="shared" si="3"/>
        <v>0</v>
      </c>
      <c r="W44" s="346"/>
      <c r="X44" s="340">
        <v>0</v>
      </c>
      <c r="Y44" s="344">
        <v>0</v>
      </c>
      <c r="Z44" s="344">
        <v>0</v>
      </c>
      <c r="AA44" s="344"/>
      <c r="AB44" s="344">
        <f t="shared" si="4"/>
        <v>453.4</v>
      </c>
    </row>
    <row r="45" spans="1:28" s="520" customFormat="1" x14ac:dyDescent="0.3">
      <c r="A45" s="214" t="s">
        <v>403</v>
      </c>
      <c r="B45" s="334" t="s">
        <v>404</v>
      </c>
      <c r="C45" s="335">
        <v>4411940442</v>
      </c>
      <c r="D45" s="336" t="s">
        <v>450</v>
      </c>
      <c r="E45" s="347" t="s">
        <v>413</v>
      </c>
      <c r="F45" s="350" t="s">
        <v>1030</v>
      </c>
      <c r="G45" s="339" t="s">
        <v>1085</v>
      </c>
      <c r="H45" s="340">
        <v>0</v>
      </c>
      <c r="I45" s="341">
        <v>244.3</v>
      </c>
      <c r="J45" s="340">
        <v>0</v>
      </c>
      <c r="K45" s="342">
        <v>195.97</v>
      </c>
      <c r="L45" s="342">
        <v>1</v>
      </c>
      <c r="M45" s="418">
        <f t="shared" si="0"/>
        <v>194.97</v>
      </c>
      <c r="N45" s="340">
        <v>0</v>
      </c>
      <c r="O45" s="340">
        <v>0</v>
      </c>
      <c r="P45" s="340">
        <f t="shared" si="1"/>
        <v>0</v>
      </c>
      <c r="Q45" s="343">
        <v>0</v>
      </c>
      <c r="R45" s="340">
        <v>0</v>
      </c>
      <c r="S45" s="340">
        <f t="shared" si="2"/>
        <v>0</v>
      </c>
      <c r="T45" s="340">
        <v>0</v>
      </c>
      <c r="U45" s="340">
        <v>0</v>
      </c>
      <c r="V45" s="340">
        <f t="shared" si="3"/>
        <v>0</v>
      </c>
      <c r="W45" s="346"/>
      <c r="X45" s="340">
        <v>0</v>
      </c>
      <c r="Y45" s="344">
        <v>0</v>
      </c>
      <c r="Z45" s="344">
        <v>0</v>
      </c>
      <c r="AA45" s="344"/>
      <c r="AB45" s="344">
        <f t="shared" si="4"/>
        <v>439.27</v>
      </c>
    </row>
    <row r="46" spans="1:28" s="520" customFormat="1" x14ac:dyDescent="0.3">
      <c r="A46" s="214" t="s">
        <v>403</v>
      </c>
      <c r="B46" s="334" t="s">
        <v>404</v>
      </c>
      <c r="C46" s="348">
        <v>3640160436</v>
      </c>
      <c r="D46" s="352" t="s">
        <v>451</v>
      </c>
      <c r="E46" s="347" t="s">
        <v>409</v>
      </c>
      <c r="F46" s="345" t="s">
        <v>1018</v>
      </c>
      <c r="G46" s="339" t="s">
        <v>1085</v>
      </c>
      <c r="H46" s="340">
        <v>0</v>
      </c>
      <c r="I46" s="341">
        <v>1093.72</v>
      </c>
      <c r="J46" s="340">
        <v>0</v>
      </c>
      <c r="K46" s="342">
        <v>195.97</v>
      </c>
      <c r="L46" s="342">
        <v>1</v>
      </c>
      <c r="M46" s="418">
        <f t="shared" si="0"/>
        <v>194.97</v>
      </c>
      <c r="N46" s="340">
        <v>0</v>
      </c>
      <c r="O46" s="340">
        <v>0</v>
      </c>
      <c r="P46" s="340">
        <f t="shared" si="1"/>
        <v>0</v>
      </c>
      <c r="Q46" s="343">
        <v>0</v>
      </c>
      <c r="R46" s="340">
        <v>0</v>
      </c>
      <c r="S46" s="340">
        <f t="shared" si="2"/>
        <v>0</v>
      </c>
      <c r="T46" s="340">
        <v>0</v>
      </c>
      <c r="U46" s="340">
        <v>0</v>
      </c>
      <c r="V46" s="340">
        <f t="shared" si="3"/>
        <v>0</v>
      </c>
      <c r="W46" s="346"/>
      <c r="X46" s="340">
        <v>0</v>
      </c>
      <c r="Y46" s="344">
        <v>0</v>
      </c>
      <c r="Z46" s="344">
        <v>0</v>
      </c>
      <c r="AA46" s="344"/>
      <c r="AB46" s="344">
        <f t="shared" si="4"/>
        <v>1288.69</v>
      </c>
    </row>
    <row r="47" spans="1:28" s="520" customFormat="1" x14ac:dyDescent="0.3">
      <c r="A47" s="214" t="s">
        <v>403</v>
      </c>
      <c r="B47" s="334" t="s">
        <v>404</v>
      </c>
      <c r="C47" s="348">
        <v>57749027572</v>
      </c>
      <c r="D47" s="353" t="s">
        <v>12</v>
      </c>
      <c r="E47" s="347" t="s">
        <v>413</v>
      </c>
      <c r="F47" s="345" t="s">
        <v>1031</v>
      </c>
      <c r="G47" s="339" t="s">
        <v>1085</v>
      </c>
      <c r="H47" s="340">
        <v>0</v>
      </c>
      <c r="I47" s="341">
        <v>180.28</v>
      </c>
      <c r="J47" s="340">
        <v>0</v>
      </c>
      <c r="K47" s="342">
        <v>195.97</v>
      </c>
      <c r="L47" s="342">
        <v>1</v>
      </c>
      <c r="M47" s="418">
        <f t="shared" si="0"/>
        <v>194.97</v>
      </c>
      <c r="N47" s="340">
        <v>0</v>
      </c>
      <c r="O47" s="340">
        <v>0</v>
      </c>
      <c r="P47" s="340">
        <v>0</v>
      </c>
      <c r="Q47" s="343">
        <v>310.39999999999998</v>
      </c>
      <c r="R47" s="340">
        <v>91.73</v>
      </c>
      <c r="S47" s="340">
        <f t="shared" si="2"/>
        <v>218.66999999999996</v>
      </c>
      <c r="T47" s="340">
        <v>0</v>
      </c>
      <c r="U47" s="340">
        <v>0</v>
      </c>
      <c r="V47" s="340">
        <f t="shared" si="3"/>
        <v>0</v>
      </c>
      <c r="W47" s="346"/>
      <c r="X47" s="340">
        <v>0</v>
      </c>
      <c r="Y47" s="344">
        <v>0</v>
      </c>
      <c r="Z47" s="344">
        <v>0</v>
      </c>
      <c r="AA47" s="344"/>
      <c r="AB47" s="344">
        <f t="shared" si="4"/>
        <v>593.91999999999996</v>
      </c>
    </row>
    <row r="48" spans="1:28" s="520" customFormat="1" x14ac:dyDescent="0.3">
      <c r="A48" s="214" t="s">
        <v>403</v>
      </c>
      <c r="B48" s="334" t="s">
        <v>404</v>
      </c>
      <c r="C48" s="335">
        <v>2839751488</v>
      </c>
      <c r="D48" s="336" t="s">
        <v>452</v>
      </c>
      <c r="E48" s="347" t="s">
        <v>413</v>
      </c>
      <c r="F48" s="350" t="s">
        <v>1032</v>
      </c>
      <c r="G48" s="339" t="s">
        <v>1085</v>
      </c>
      <c r="H48" s="340">
        <v>0</v>
      </c>
      <c r="I48" s="341">
        <v>143.86000000000001</v>
      </c>
      <c r="J48" s="340">
        <v>0</v>
      </c>
      <c r="K48" s="342">
        <v>195.97</v>
      </c>
      <c r="L48" s="342">
        <v>1</v>
      </c>
      <c r="M48" s="418">
        <f t="shared" si="0"/>
        <v>194.97</v>
      </c>
      <c r="N48" s="340">
        <v>0</v>
      </c>
      <c r="O48" s="340">
        <v>0</v>
      </c>
      <c r="P48" s="340">
        <f t="shared" si="1"/>
        <v>0</v>
      </c>
      <c r="Q48" s="343">
        <v>310.39999999999998</v>
      </c>
      <c r="R48" s="340">
        <v>79.2</v>
      </c>
      <c r="S48" s="340">
        <f t="shared" si="2"/>
        <v>231.2</v>
      </c>
      <c r="T48" s="340">
        <v>0</v>
      </c>
      <c r="U48" s="340">
        <v>0</v>
      </c>
      <c r="V48" s="340">
        <f t="shared" si="3"/>
        <v>0</v>
      </c>
      <c r="W48" s="346"/>
      <c r="X48" s="340">
        <v>0</v>
      </c>
      <c r="Y48" s="344">
        <v>0</v>
      </c>
      <c r="Z48" s="344">
        <v>0</v>
      </c>
      <c r="AA48" s="344"/>
      <c r="AB48" s="344">
        <f t="shared" si="4"/>
        <v>570.03</v>
      </c>
    </row>
    <row r="49" spans="1:29" s="520" customFormat="1" x14ac:dyDescent="0.3">
      <c r="A49" s="214" t="s">
        <v>403</v>
      </c>
      <c r="B49" s="334" t="s">
        <v>404</v>
      </c>
      <c r="C49" s="335">
        <v>9607793455</v>
      </c>
      <c r="D49" s="336" t="s">
        <v>453</v>
      </c>
      <c r="E49" s="347" t="s">
        <v>413</v>
      </c>
      <c r="F49" s="345" t="s">
        <v>1033</v>
      </c>
      <c r="G49" s="339" t="s">
        <v>1085</v>
      </c>
      <c r="H49" s="340">
        <v>0</v>
      </c>
      <c r="I49" s="341">
        <v>331.07</v>
      </c>
      <c r="J49" s="340">
        <v>0</v>
      </c>
      <c r="K49" s="342">
        <v>195.97</v>
      </c>
      <c r="L49" s="342">
        <v>1</v>
      </c>
      <c r="M49" s="418">
        <f t="shared" si="0"/>
        <v>194.97</v>
      </c>
      <c r="N49" s="340">
        <v>0</v>
      </c>
      <c r="O49" s="340">
        <v>0</v>
      </c>
      <c r="P49" s="340">
        <f t="shared" si="1"/>
        <v>0</v>
      </c>
      <c r="Q49" s="343">
        <v>0</v>
      </c>
      <c r="R49" s="340">
        <v>0</v>
      </c>
      <c r="S49" s="340">
        <f t="shared" si="2"/>
        <v>0</v>
      </c>
      <c r="T49" s="340">
        <v>0</v>
      </c>
      <c r="U49" s="340">
        <v>0</v>
      </c>
      <c r="V49" s="340">
        <f t="shared" si="3"/>
        <v>0</v>
      </c>
      <c r="W49" s="346"/>
      <c r="X49" s="340">
        <v>0</v>
      </c>
      <c r="Y49" s="344">
        <v>0</v>
      </c>
      <c r="Z49" s="344">
        <v>0</v>
      </c>
      <c r="AA49" s="344"/>
      <c r="AB49" s="344">
        <f t="shared" si="4"/>
        <v>526.04</v>
      </c>
    </row>
    <row r="50" spans="1:29" s="520" customFormat="1" x14ac:dyDescent="0.3">
      <c r="A50" s="214" t="s">
        <v>403</v>
      </c>
      <c r="B50" s="334" t="s">
        <v>404</v>
      </c>
      <c r="C50" s="335">
        <v>8655940402</v>
      </c>
      <c r="D50" s="336" t="s">
        <v>909</v>
      </c>
      <c r="E50" s="347" t="s">
        <v>409</v>
      </c>
      <c r="F50" s="354" t="s">
        <v>1021</v>
      </c>
      <c r="G50" s="339" t="s">
        <v>1085</v>
      </c>
      <c r="H50" s="340">
        <v>0</v>
      </c>
      <c r="I50" s="341">
        <v>337.64</v>
      </c>
      <c r="J50" s="340">
        <v>0</v>
      </c>
      <c r="K50" s="342">
        <v>195.97</v>
      </c>
      <c r="L50" s="342">
        <v>1</v>
      </c>
      <c r="M50" s="418">
        <f t="shared" si="0"/>
        <v>194.97</v>
      </c>
      <c r="N50" s="340">
        <v>0</v>
      </c>
      <c r="O50" s="340">
        <v>0</v>
      </c>
      <c r="P50" s="340">
        <f t="shared" si="1"/>
        <v>0</v>
      </c>
      <c r="Q50" s="343">
        <v>0</v>
      </c>
      <c r="R50" s="340">
        <v>0</v>
      </c>
      <c r="S50" s="340">
        <f t="shared" si="2"/>
        <v>0</v>
      </c>
      <c r="T50" s="340">
        <v>0</v>
      </c>
      <c r="U50" s="340">
        <v>0</v>
      </c>
      <c r="V50" s="340">
        <f t="shared" si="3"/>
        <v>0</v>
      </c>
      <c r="W50" s="346"/>
      <c r="X50" s="340">
        <v>0</v>
      </c>
      <c r="Y50" s="344">
        <v>0</v>
      </c>
      <c r="Z50" s="344">
        <v>0</v>
      </c>
      <c r="AA50" s="344"/>
      <c r="AB50" s="344">
        <f t="shared" si="4"/>
        <v>532.61</v>
      </c>
    </row>
    <row r="51" spans="1:29" s="520" customFormat="1" x14ac:dyDescent="0.3">
      <c r="A51" s="214" t="s">
        <v>403</v>
      </c>
      <c r="B51" s="334" t="s">
        <v>404</v>
      </c>
      <c r="C51" s="335">
        <v>9705587400</v>
      </c>
      <c r="D51" s="336" t="s">
        <v>454</v>
      </c>
      <c r="E51" s="347" t="s">
        <v>409</v>
      </c>
      <c r="F51" s="350" t="s">
        <v>1021</v>
      </c>
      <c r="G51" s="339" t="s">
        <v>1085</v>
      </c>
      <c r="H51" s="340">
        <v>0</v>
      </c>
      <c r="I51" s="341">
        <v>143.34</v>
      </c>
      <c r="J51" s="340">
        <v>0</v>
      </c>
      <c r="K51" s="342">
        <v>195.97</v>
      </c>
      <c r="L51" s="342">
        <v>1</v>
      </c>
      <c r="M51" s="418">
        <f t="shared" si="0"/>
        <v>194.97</v>
      </c>
      <c r="N51" s="340">
        <v>0</v>
      </c>
      <c r="O51" s="340">
        <v>0</v>
      </c>
      <c r="P51" s="340">
        <v>0</v>
      </c>
      <c r="Q51" s="343">
        <v>310.39999999999998</v>
      </c>
      <c r="R51" s="340">
        <v>83.97</v>
      </c>
      <c r="S51" s="340">
        <f t="shared" si="2"/>
        <v>226.42999999999998</v>
      </c>
      <c r="T51" s="340">
        <v>77.55</v>
      </c>
      <c r="U51" s="340">
        <v>0</v>
      </c>
      <c r="V51" s="340">
        <f t="shared" si="3"/>
        <v>77.55</v>
      </c>
      <c r="W51" s="346" t="s">
        <v>569</v>
      </c>
      <c r="X51" s="340">
        <v>0</v>
      </c>
      <c r="Y51" s="344">
        <v>0</v>
      </c>
      <c r="Z51" s="344">
        <v>0</v>
      </c>
      <c r="AA51" s="344"/>
      <c r="AB51" s="344">
        <f t="shared" si="4"/>
        <v>642.29</v>
      </c>
    </row>
    <row r="52" spans="1:29" s="520" customFormat="1" x14ac:dyDescent="0.3">
      <c r="A52" s="214" t="s">
        <v>403</v>
      </c>
      <c r="B52" s="334" t="s">
        <v>404</v>
      </c>
      <c r="C52" s="335">
        <v>7218074456</v>
      </c>
      <c r="D52" s="336" t="s">
        <v>455</v>
      </c>
      <c r="E52" s="347" t="s">
        <v>409</v>
      </c>
      <c r="F52" s="350" t="s">
        <v>1016</v>
      </c>
      <c r="G52" s="339" t="s">
        <v>1085</v>
      </c>
      <c r="H52" s="340">
        <v>0</v>
      </c>
      <c r="I52" s="341">
        <v>143.86000000000001</v>
      </c>
      <c r="J52" s="340">
        <v>0</v>
      </c>
      <c r="K52" s="342">
        <v>195.97</v>
      </c>
      <c r="L52" s="342">
        <v>1</v>
      </c>
      <c r="M52" s="418">
        <f t="shared" si="0"/>
        <v>194.97</v>
      </c>
      <c r="N52" s="340">
        <v>0</v>
      </c>
      <c r="O52" s="340">
        <v>0</v>
      </c>
      <c r="P52" s="340">
        <v>0</v>
      </c>
      <c r="Q52" s="343">
        <v>310.39999999999998</v>
      </c>
      <c r="R52" s="340">
        <v>79.2</v>
      </c>
      <c r="S52" s="340">
        <f t="shared" si="2"/>
        <v>231.2</v>
      </c>
      <c r="T52" s="340">
        <v>0</v>
      </c>
      <c r="U52" s="340">
        <v>0</v>
      </c>
      <c r="V52" s="340">
        <f t="shared" si="3"/>
        <v>0</v>
      </c>
      <c r="W52" s="346"/>
      <c r="X52" s="340">
        <v>0</v>
      </c>
      <c r="Y52" s="344">
        <v>0</v>
      </c>
      <c r="Z52" s="344">
        <v>0</v>
      </c>
      <c r="AA52" s="344"/>
      <c r="AB52" s="344">
        <f t="shared" si="4"/>
        <v>570.03</v>
      </c>
    </row>
    <row r="53" spans="1:29" s="520" customFormat="1" x14ac:dyDescent="0.3">
      <c r="A53" s="214" t="s">
        <v>403</v>
      </c>
      <c r="B53" s="334" t="s">
        <v>404</v>
      </c>
      <c r="C53" s="335">
        <v>13600688480</v>
      </c>
      <c r="D53" s="336" t="s">
        <v>456</v>
      </c>
      <c r="E53" s="347" t="s">
        <v>413</v>
      </c>
      <c r="F53" s="355" t="s">
        <v>1033</v>
      </c>
      <c r="G53" s="339" t="s">
        <v>1085</v>
      </c>
      <c r="H53" s="340">
        <v>0</v>
      </c>
      <c r="I53" s="341">
        <v>2874.15</v>
      </c>
      <c r="J53" s="340">
        <v>0</v>
      </c>
      <c r="K53" s="342">
        <v>195.97</v>
      </c>
      <c r="L53" s="342">
        <v>1</v>
      </c>
      <c r="M53" s="418">
        <f t="shared" si="0"/>
        <v>194.97</v>
      </c>
      <c r="N53" s="340">
        <v>0</v>
      </c>
      <c r="O53" s="340">
        <v>0</v>
      </c>
      <c r="P53" s="340">
        <f t="shared" si="1"/>
        <v>0</v>
      </c>
      <c r="Q53" s="343">
        <v>0</v>
      </c>
      <c r="R53" s="340">
        <v>0</v>
      </c>
      <c r="S53" s="340">
        <f t="shared" si="2"/>
        <v>0</v>
      </c>
      <c r="T53" s="340">
        <v>0</v>
      </c>
      <c r="U53" s="340">
        <v>0</v>
      </c>
      <c r="V53" s="340">
        <f t="shared" si="3"/>
        <v>0</v>
      </c>
      <c r="W53" s="346"/>
      <c r="X53" s="340">
        <v>0</v>
      </c>
      <c r="Y53" s="344">
        <v>0</v>
      </c>
      <c r="Z53" s="344">
        <v>0</v>
      </c>
      <c r="AA53" s="344"/>
      <c r="AB53" s="344">
        <f t="shared" si="4"/>
        <v>3069.12</v>
      </c>
    </row>
    <row r="54" spans="1:29" s="520" customFormat="1" x14ac:dyDescent="0.3">
      <c r="A54" s="214" t="s">
        <v>403</v>
      </c>
      <c r="B54" s="334" t="s">
        <v>404</v>
      </c>
      <c r="C54" s="335">
        <v>3984331436</v>
      </c>
      <c r="D54" s="336" t="s">
        <v>457</v>
      </c>
      <c r="E54" s="347" t="s">
        <v>409</v>
      </c>
      <c r="F54" s="345" t="s">
        <v>1018</v>
      </c>
      <c r="G54" s="339" t="s">
        <v>1085</v>
      </c>
      <c r="H54" s="340">
        <v>0</v>
      </c>
      <c r="I54" s="341">
        <v>296.83999999999997</v>
      </c>
      <c r="J54" s="340">
        <v>0</v>
      </c>
      <c r="K54" s="342">
        <v>195.97</v>
      </c>
      <c r="L54" s="342">
        <v>1</v>
      </c>
      <c r="M54" s="418">
        <f t="shared" si="0"/>
        <v>194.97</v>
      </c>
      <c r="N54" s="340">
        <v>0</v>
      </c>
      <c r="O54" s="340">
        <v>0</v>
      </c>
      <c r="P54" s="340">
        <f t="shared" si="1"/>
        <v>0</v>
      </c>
      <c r="Q54" s="343">
        <v>0</v>
      </c>
      <c r="R54" s="340">
        <v>0</v>
      </c>
      <c r="S54" s="340">
        <f t="shared" si="2"/>
        <v>0</v>
      </c>
      <c r="T54" s="340">
        <v>0</v>
      </c>
      <c r="U54" s="340">
        <v>0</v>
      </c>
      <c r="V54" s="340">
        <f t="shared" si="3"/>
        <v>0</v>
      </c>
      <c r="W54" s="346"/>
      <c r="X54" s="340">
        <v>0</v>
      </c>
      <c r="Y54" s="344">
        <v>0</v>
      </c>
      <c r="Z54" s="344">
        <v>0</v>
      </c>
      <c r="AA54" s="344"/>
      <c r="AB54" s="344">
        <f t="shared" si="4"/>
        <v>491.80999999999995</v>
      </c>
    </row>
    <row r="55" spans="1:29" s="520" customFormat="1" x14ac:dyDescent="0.3">
      <c r="A55" s="214" t="s">
        <v>403</v>
      </c>
      <c r="B55" s="334" t="s">
        <v>404</v>
      </c>
      <c r="C55" s="348">
        <v>798726466</v>
      </c>
      <c r="D55" s="349" t="s">
        <v>458</v>
      </c>
      <c r="E55" s="347" t="s">
        <v>409</v>
      </c>
      <c r="F55" s="345" t="s">
        <v>1019</v>
      </c>
      <c r="G55" s="339" t="s">
        <v>1085</v>
      </c>
      <c r="H55" s="340">
        <v>0</v>
      </c>
      <c r="I55" s="341">
        <v>141.57</v>
      </c>
      <c r="J55" s="340">
        <v>0</v>
      </c>
      <c r="K55" s="342">
        <v>195.97</v>
      </c>
      <c r="L55" s="342">
        <v>1</v>
      </c>
      <c r="M55" s="418">
        <f t="shared" si="0"/>
        <v>194.97</v>
      </c>
      <c r="N55" s="340">
        <v>0</v>
      </c>
      <c r="O55" s="340">
        <v>0</v>
      </c>
      <c r="P55" s="340">
        <f t="shared" si="1"/>
        <v>0</v>
      </c>
      <c r="Q55" s="343">
        <v>0</v>
      </c>
      <c r="R55" s="340">
        <v>0</v>
      </c>
      <c r="S55" s="340">
        <f t="shared" si="2"/>
        <v>0</v>
      </c>
      <c r="T55" s="340">
        <v>0</v>
      </c>
      <c r="U55" s="340">
        <v>0</v>
      </c>
      <c r="V55" s="340">
        <f t="shared" si="3"/>
        <v>0</v>
      </c>
      <c r="W55" s="346"/>
      <c r="X55" s="340">
        <v>0</v>
      </c>
      <c r="Y55" s="344">
        <v>0</v>
      </c>
      <c r="Z55" s="344">
        <v>0</v>
      </c>
      <c r="AA55" s="344"/>
      <c r="AB55" s="344">
        <f t="shared" si="4"/>
        <v>336.53999999999996</v>
      </c>
    </row>
    <row r="56" spans="1:29" s="520" customFormat="1" x14ac:dyDescent="0.3">
      <c r="A56" s="214" t="s">
        <v>403</v>
      </c>
      <c r="B56" s="334" t="s">
        <v>404</v>
      </c>
      <c r="C56" s="348">
        <v>6985239463</v>
      </c>
      <c r="D56" s="349" t="s">
        <v>459</v>
      </c>
      <c r="E56" s="347" t="s">
        <v>413</v>
      </c>
      <c r="F56" s="345" t="s">
        <v>1029</v>
      </c>
      <c r="G56" s="339" t="s">
        <v>1085</v>
      </c>
      <c r="H56" s="340">
        <v>0</v>
      </c>
      <c r="I56" s="341">
        <v>206.71</v>
      </c>
      <c r="J56" s="340">
        <v>0</v>
      </c>
      <c r="K56" s="342">
        <v>195.97</v>
      </c>
      <c r="L56" s="342">
        <v>1</v>
      </c>
      <c r="M56" s="418">
        <f t="shared" si="0"/>
        <v>194.97</v>
      </c>
      <c r="N56" s="340">
        <v>0</v>
      </c>
      <c r="O56" s="340">
        <v>0</v>
      </c>
      <c r="P56" s="340">
        <v>0</v>
      </c>
      <c r="Q56" s="343">
        <v>310.39999999999998</v>
      </c>
      <c r="R56" s="340">
        <v>139.19999999999999</v>
      </c>
      <c r="S56" s="340">
        <f t="shared" si="2"/>
        <v>171.2</v>
      </c>
      <c r="T56" s="340">
        <v>0</v>
      </c>
      <c r="U56" s="340">
        <v>0</v>
      </c>
      <c r="V56" s="340">
        <f t="shared" si="3"/>
        <v>0</v>
      </c>
      <c r="W56" s="346"/>
      <c r="X56" s="340">
        <v>0</v>
      </c>
      <c r="Y56" s="344">
        <v>0</v>
      </c>
      <c r="Z56" s="344">
        <v>0</v>
      </c>
      <c r="AA56" s="344"/>
      <c r="AB56" s="344">
        <f t="shared" si="4"/>
        <v>572.88</v>
      </c>
    </row>
    <row r="57" spans="1:29" s="520" customFormat="1" x14ac:dyDescent="0.3">
      <c r="A57" s="214" t="s">
        <v>403</v>
      </c>
      <c r="B57" s="334" t="s">
        <v>404</v>
      </c>
      <c r="C57" s="335">
        <v>8771945482</v>
      </c>
      <c r="D57" s="336" t="s">
        <v>460</v>
      </c>
      <c r="E57" s="347" t="s">
        <v>409</v>
      </c>
      <c r="F57" s="345" t="s">
        <v>1034</v>
      </c>
      <c r="G57" s="339" t="s">
        <v>1085</v>
      </c>
      <c r="H57" s="340">
        <v>0</v>
      </c>
      <c r="I57" s="341">
        <v>127.86</v>
      </c>
      <c r="J57" s="340">
        <v>0</v>
      </c>
      <c r="K57" s="342">
        <v>195.97</v>
      </c>
      <c r="L57" s="342">
        <v>1</v>
      </c>
      <c r="M57" s="418">
        <f t="shared" si="0"/>
        <v>194.97</v>
      </c>
      <c r="N57" s="340">
        <v>0</v>
      </c>
      <c r="O57" s="340">
        <v>0</v>
      </c>
      <c r="P57" s="340">
        <v>0</v>
      </c>
      <c r="Q57" s="343">
        <v>131.19999999999999</v>
      </c>
      <c r="R57" s="340">
        <v>79.2</v>
      </c>
      <c r="S57" s="340">
        <f t="shared" si="2"/>
        <v>51.999999999999986</v>
      </c>
      <c r="T57" s="340">
        <v>0</v>
      </c>
      <c r="U57" s="340">
        <v>0</v>
      </c>
      <c r="V57" s="340">
        <f t="shared" si="3"/>
        <v>0</v>
      </c>
      <c r="W57" s="346"/>
      <c r="X57" s="340">
        <v>0</v>
      </c>
      <c r="Y57" s="344">
        <v>0</v>
      </c>
      <c r="Z57" s="344">
        <v>0</v>
      </c>
      <c r="AA57" s="344"/>
      <c r="AB57" s="344">
        <f t="shared" si="4"/>
        <v>374.83</v>
      </c>
    </row>
    <row r="58" spans="1:29" s="520" customFormat="1" x14ac:dyDescent="0.3">
      <c r="A58" s="214" t="s">
        <v>403</v>
      </c>
      <c r="B58" s="334" t="s">
        <v>404</v>
      </c>
      <c r="C58" s="335">
        <v>94991723434</v>
      </c>
      <c r="D58" s="336" t="s">
        <v>461</v>
      </c>
      <c r="E58" s="347" t="s">
        <v>413</v>
      </c>
      <c r="F58" s="345" t="s">
        <v>1020</v>
      </c>
      <c r="G58" s="339" t="s">
        <v>1085</v>
      </c>
      <c r="H58" s="340">
        <v>0</v>
      </c>
      <c r="I58" s="341">
        <v>408.56</v>
      </c>
      <c r="J58" s="340">
        <v>0</v>
      </c>
      <c r="K58" s="342">
        <v>195.97</v>
      </c>
      <c r="L58" s="342">
        <v>1</v>
      </c>
      <c r="M58" s="418">
        <f t="shared" si="0"/>
        <v>194.97</v>
      </c>
      <c r="N58" s="340">
        <v>0</v>
      </c>
      <c r="O58" s="340">
        <v>0</v>
      </c>
      <c r="P58" s="340">
        <f t="shared" si="1"/>
        <v>0</v>
      </c>
      <c r="Q58" s="343">
        <v>0</v>
      </c>
      <c r="R58" s="340">
        <v>0</v>
      </c>
      <c r="S58" s="340">
        <f t="shared" si="2"/>
        <v>0</v>
      </c>
      <c r="T58" s="340">
        <v>0</v>
      </c>
      <c r="U58" s="340">
        <v>0</v>
      </c>
      <c r="V58" s="340">
        <f t="shared" si="3"/>
        <v>0</v>
      </c>
      <c r="W58" s="346"/>
      <c r="X58" s="340">
        <v>0</v>
      </c>
      <c r="Y58" s="344">
        <v>0</v>
      </c>
      <c r="Z58" s="344">
        <v>0</v>
      </c>
      <c r="AA58" s="344"/>
      <c r="AB58" s="344">
        <f t="shared" si="4"/>
        <v>603.53</v>
      </c>
    </row>
    <row r="59" spans="1:29" s="520" customFormat="1" x14ac:dyDescent="0.3">
      <c r="A59" s="214" t="s">
        <v>403</v>
      </c>
      <c r="B59" s="334" t="s">
        <v>404</v>
      </c>
      <c r="C59" s="335">
        <v>39960544400</v>
      </c>
      <c r="D59" s="336" t="s">
        <v>462</v>
      </c>
      <c r="E59" s="347" t="s">
        <v>409</v>
      </c>
      <c r="F59" s="345" t="s">
        <v>1019</v>
      </c>
      <c r="G59" s="339" t="s">
        <v>1085</v>
      </c>
      <c r="H59" s="340">
        <v>0</v>
      </c>
      <c r="I59" s="341">
        <v>142.43</v>
      </c>
      <c r="J59" s="340">
        <v>0</v>
      </c>
      <c r="K59" s="342">
        <v>195.97</v>
      </c>
      <c r="L59" s="342">
        <v>1</v>
      </c>
      <c r="M59" s="418">
        <f t="shared" si="0"/>
        <v>194.97</v>
      </c>
      <c r="N59" s="340">
        <v>0</v>
      </c>
      <c r="O59" s="340">
        <v>0</v>
      </c>
      <c r="P59" s="340">
        <v>0</v>
      </c>
      <c r="Q59" s="343">
        <v>310.39999999999998</v>
      </c>
      <c r="R59" s="340">
        <v>79.2</v>
      </c>
      <c r="S59" s="340">
        <f t="shared" si="2"/>
        <v>231.2</v>
      </c>
      <c r="T59" s="340">
        <v>0</v>
      </c>
      <c r="U59" s="340">
        <v>0</v>
      </c>
      <c r="V59" s="340">
        <f t="shared" si="3"/>
        <v>0</v>
      </c>
      <c r="W59" s="346"/>
      <c r="X59" s="340">
        <v>0</v>
      </c>
      <c r="Y59" s="344">
        <v>0</v>
      </c>
      <c r="Z59" s="344">
        <v>0</v>
      </c>
      <c r="AA59" s="344"/>
      <c r="AB59" s="344">
        <f t="shared" si="4"/>
        <v>568.59999999999991</v>
      </c>
    </row>
    <row r="60" spans="1:29" s="520" customFormat="1" x14ac:dyDescent="0.3">
      <c r="A60" s="214" t="s">
        <v>403</v>
      </c>
      <c r="B60" s="334" t="s">
        <v>404</v>
      </c>
      <c r="C60" s="335">
        <v>7596289479</v>
      </c>
      <c r="D60" s="336" t="s">
        <v>463</v>
      </c>
      <c r="E60" s="347" t="s">
        <v>413</v>
      </c>
      <c r="F60" s="350" t="s">
        <v>1022</v>
      </c>
      <c r="G60" s="339" t="s">
        <v>1085</v>
      </c>
      <c r="H60" s="340">
        <v>0</v>
      </c>
      <c r="I60" s="341">
        <v>132.04</v>
      </c>
      <c r="J60" s="340">
        <v>0</v>
      </c>
      <c r="K60" s="342">
        <v>195.97</v>
      </c>
      <c r="L60" s="342">
        <v>1</v>
      </c>
      <c r="M60" s="418">
        <f t="shared" si="0"/>
        <v>194.97</v>
      </c>
      <c r="N60" s="340">
        <v>0</v>
      </c>
      <c r="O60" s="340">
        <v>0</v>
      </c>
      <c r="P60" s="340">
        <f t="shared" si="1"/>
        <v>0</v>
      </c>
      <c r="Q60" s="343">
        <v>0</v>
      </c>
      <c r="R60" s="340">
        <v>0</v>
      </c>
      <c r="S60" s="340">
        <f t="shared" si="2"/>
        <v>0</v>
      </c>
      <c r="T60" s="340">
        <v>0</v>
      </c>
      <c r="U60" s="340">
        <v>0</v>
      </c>
      <c r="V60" s="340">
        <f t="shared" si="3"/>
        <v>0</v>
      </c>
      <c r="W60" s="346"/>
      <c r="X60" s="340">
        <v>0</v>
      </c>
      <c r="Y60" s="344">
        <v>0</v>
      </c>
      <c r="Z60" s="344">
        <v>0</v>
      </c>
      <c r="AA60" s="344"/>
      <c r="AB60" s="344">
        <f t="shared" si="4"/>
        <v>327.01</v>
      </c>
      <c r="AC60" s="521"/>
    </row>
    <row r="61" spans="1:29" s="521" customFormat="1" x14ac:dyDescent="0.3">
      <c r="A61" s="214" t="s">
        <v>403</v>
      </c>
      <c r="B61" s="334" t="s">
        <v>404</v>
      </c>
      <c r="C61" s="335">
        <v>12003809406</v>
      </c>
      <c r="D61" s="336" t="s">
        <v>464</v>
      </c>
      <c r="E61" s="347" t="s">
        <v>409</v>
      </c>
      <c r="F61" s="345" t="s">
        <v>1020</v>
      </c>
      <c r="G61" s="339" t="s">
        <v>1085</v>
      </c>
      <c r="H61" s="340">
        <v>0</v>
      </c>
      <c r="I61" s="341">
        <v>133.07</v>
      </c>
      <c r="J61" s="340">
        <v>0</v>
      </c>
      <c r="K61" s="342">
        <v>195.97</v>
      </c>
      <c r="L61" s="342">
        <v>1</v>
      </c>
      <c r="M61" s="418">
        <f t="shared" si="0"/>
        <v>194.97</v>
      </c>
      <c r="N61" s="340">
        <v>0</v>
      </c>
      <c r="O61" s="340">
        <v>0</v>
      </c>
      <c r="P61" s="340">
        <f t="shared" si="1"/>
        <v>0</v>
      </c>
      <c r="Q61" s="343">
        <v>179.2</v>
      </c>
      <c r="R61" s="340">
        <v>83.97</v>
      </c>
      <c r="S61" s="340">
        <f t="shared" si="2"/>
        <v>95.22999999999999</v>
      </c>
      <c r="T61" s="340">
        <v>0</v>
      </c>
      <c r="U61" s="340">
        <v>0</v>
      </c>
      <c r="V61" s="340">
        <f t="shared" si="3"/>
        <v>0</v>
      </c>
      <c r="W61" s="346"/>
      <c r="X61" s="340">
        <v>0</v>
      </c>
      <c r="Y61" s="344">
        <v>0</v>
      </c>
      <c r="Z61" s="344">
        <v>0</v>
      </c>
      <c r="AA61" s="344"/>
      <c r="AB61" s="344">
        <f t="shared" si="4"/>
        <v>423.27</v>
      </c>
    </row>
    <row r="62" spans="1:29" s="521" customFormat="1" x14ac:dyDescent="0.3">
      <c r="A62" s="214" t="s">
        <v>403</v>
      </c>
      <c r="B62" s="334" t="s">
        <v>404</v>
      </c>
      <c r="C62" s="335">
        <v>6657901470</v>
      </c>
      <c r="D62" s="336" t="s">
        <v>465</v>
      </c>
      <c r="E62" s="347" t="s">
        <v>409</v>
      </c>
      <c r="F62" s="350" t="s">
        <v>1016</v>
      </c>
      <c r="G62" s="339" t="s">
        <v>1085</v>
      </c>
      <c r="H62" s="340">
        <v>0</v>
      </c>
      <c r="I62" s="341">
        <v>949.44</v>
      </c>
      <c r="J62" s="340">
        <v>0</v>
      </c>
      <c r="K62" s="342">
        <v>195.97</v>
      </c>
      <c r="L62" s="342">
        <v>1</v>
      </c>
      <c r="M62" s="418">
        <f t="shared" si="0"/>
        <v>194.97</v>
      </c>
      <c r="N62" s="340">
        <v>0</v>
      </c>
      <c r="O62" s="340">
        <v>0</v>
      </c>
      <c r="P62" s="340">
        <f t="shared" si="1"/>
        <v>0</v>
      </c>
      <c r="Q62" s="343">
        <v>0</v>
      </c>
      <c r="R62" s="340">
        <v>0</v>
      </c>
      <c r="S62" s="340">
        <f t="shared" si="2"/>
        <v>0</v>
      </c>
      <c r="T62" s="340">
        <v>0</v>
      </c>
      <c r="U62" s="340">
        <v>0</v>
      </c>
      <c r="V62" s="340">
        <f t="shared" si="3"/>
        <v>0</v>
      </c>
      <c r="W62" s="346"/>
      <c r="X62" s="340">
        <v>0</v>
      </c>
      <c r="Y62" s="344">
        <v>0</v>
      </c>
      <c r="Z62" s="344">
        <v>0</v>
      </c>
      <c r="AA62" s="344"/>
      <c r="AB62" s="344">
        <f t="shared" si="4"/>
        <v>1144.4100000000001</v>
      </c>
    </row>
    <row r="63" spans="1:29" s="521" customFormat="1" x14ac:dyDescent="0.3">
      <c r="A63" s="214" t="s">
        <v>403</v>
      </c>
      <c r="B63" s="334" t="s">
        <v>404</v>
      </c>
      <c r="C63" s="335">
        <v>6353239408</v>
      </c>
      <c r="D63" s="336" t="s">
        <v>969</v>
      </c>
      <c r="E63" s="337">
        <v>1</v>
      </c>
      <c r="F63" s="356">
        <v>225125</v>
      </c>
      <c r="G63" s="339" t="s">
        <v>1085</v>
      </c>
      <c r="H63" s="340">
        <v>0</v>
      </c>
      <c r="I63" s="341">
        <v>1151.97</v>
      </c>
      <c r="J63" s="340">
        <v>0</v>
      </c>
      <c r="K63" s="342">
        <v>195.97</v>
      </c>
      <c r="L63" s="342">
        <v>1</v>
      </c>
      <c r="M63" s="418">
        <f t="shared" si="0"/>
        <v>194.97</v>
      </c>
      <c r="N63" s="340">
        <v>0</v>
      </c>
      <c r="O63" s="340">
        <v>0</v>
      </c>
      <c r="P63" s="340">
        <f t="shared" si="1"/>
        <v>0</v>
      </c>
      <c r="Q63" s="343">
        <v>0</v>
      </c>
      <c r="R63" s="340">
        <v>0</v>
      </c>
      <c r="S63" s="340">
        <f t="shared" si="2"/>
        <v>0</v>
      </c>
      <c r="T63" s="340">
        <v>0</v>
      </c>
      <c r="U63" s="340">
        <v>0</v>
      </c>
      <c r="V63" s="340">
        <f t="shared" si="3"/>
        <v>0</v>
      </c>
      <c r="W63" s="346"/>
      <c r="X63" s="340">
        <v>0</v>
      </c>
      <c r="Y63" s="344">
        <v>0</v>
      </c>
      <c r="Z63" s="344">
        <v>0</v>
      </c>
      <c r="AA63" s="344"/>
      <c r="AB63" s="344">
        <f t="shared" si="4"/>
        <v>1346.94</v>
      </c>
    </row>
    <row r="64" spans="1:29" s="521" customFormat="1" x14ac:dyDescent="0.3">
      <c r="A64" s="214" t="s">
        <v>403</v>
      </c>
      <c r="B64" s="334" t="s">
        <v>404</v>
      </c>
      <c r="C64" s="335">
        <v>70154975494</v>
      </c>
      <c r="D64" s="336" t="s">
        <v>466</v>
      </c>
      <c r="E64" s="347" t="s">
        <v>406</v>
      </c>
      <c r="F64" s="350" t="s">
        <v>1017</v>
      </c>
      <c r="G64" s="339" t="s">
        <v>1085</v>
      </c>
      <c r="H64" s="340">
        <v>0</v>
      </c>
      <c r="I64" s="341">
        <v>260.49</v>
      </c>
      <c r="J64" s="340">
        <v>0</v>
      </c>
      <c r="K64" s="342">
        <v>195.97</v>
      </c>
      <c r="L64" s="342">
        <v>1</v>
      </c>
      <c r="M64" s="418">
        <f t="shared" si="0"/>
        <v>194.97</v>
      </c>
      <c r="N64" s="340">
        <v>0</v>
      </c>
      <c r="O64" s="340">
        <v>0</v>
      </c>
      <c r="P64" s="340">
        <f t="shared" si="1"/>
        <v>0</v>
      </c>
      <c r="Q64" s="343">
        <v>0</v>
      </c>
      <c r="R64" s="340">
        <v>0</v>
      </c>
      <c r="S64" s="340">
        <f t="shared" si="2"/>
        <v>0</v>
      </c>
      <c r="T64" s="340">
        <v>0</v>
      </c>
      <c r="U64" s="340">
        <v>0</v>
      </c>
      <c r="V64" s="340">
        <f t="shared" si="3"/>
        <v>0</v>
      </c>
      <c r="W64" s="346"/>
      <c r="X64" s="340">
        <v>0</v>
      </c>
      <c r="Y64" s="344">
        <v>0</v>
      </c>
      <c r="Z64" s="344">
        <v>0</v>
      </c>
      <c r="AA64" s="344"/>
      <c r="AB64" s="344">
        <f t="shared" si="4"/>
        <v>455.46000000000004</v>
      </c>
      <c r="AC64" s="522"/>
    </row>
    <row r="65" spans="1:29" s="522" customFormat="1" x14ac:dyDescent="0.3">
      <c r="A65" s="214" t="s">
        <v>403</v>
      </c>
      <c r="B65" s="334" t="s">
        <v>404</v>
      </c>
      <c r="C65" s="335">
        <v>7321319440</v>
      </c>
      <c r="D65" s="336" t="s">
        <v>467</v>
      </c>
      <c r="E65" s="347" t="s">
        <v>409</v>
      </c>
      <c r="F65" s="350" t="s">
        <v>1035</v>
      </c>
      <c r="G65" s="339" t="s">
        <v>1085</v>
      </c>
      <c r="H65" s="340">
        <v>0</v>
      </c>
      <c r="I65" s="341">
        <v>148.07</v>
      </c>
      <c r="J65" s="340">
        <v>0</v>
      </c>
      <c r="K65" s="342">
        <v>195.97</v>
      </c>
      <c r="L65" s="342">
        <v>1</v>
      </c>
      <c r="M65" s="418">
        <f t="shared" si="0"/>
        <v>194.97</v>
      </c>
      <c r="N65" s="340">
        <v>0</v>
      </c>
      <c r="O65" s="340">
        <v>0</v>
      </c>
      <c r="P65" s="340">
        <f t="shared" si="1"/>
        <v>0</v>
      </c>
      <c r="Q65" s="343">
        <v>0</v>
      </c>
      <c r="R65" s="340">
        <v>0</v>
      </c>
      <c r="S65" s="340">
        <f t="shared" si="2"/>
        <v>0</v>
      </c>
      <c r="T65" s="340">
        <v>77.569999999999993</v>
      </c>
      <c r="U65" s="340">
        <v>0</v>
      </c>
      <c r="V65" s="340">
        <f t="shared" si="3"/>
        <v>77.569999999999993</v>
      </c>
      <c r="W65" s="346" t="s">
        <v>569</v>
      </c>
      <c r="X65" s="340">
        <v>0</v>
      </c>
      <c r="Y65" s="344">
        <v>0</v>
      </c>
      <c r="Z65" s="344">
        <v>0</v>
      </c>
      <c r="AA65" s="344"/>
      <c r="AB65" s="344">
        <f t="shared" si="4"/>
        <v>420.60999999999996</v>
      </c>
    </row>
    <row r="66" spans="1:29" s="522" customFormat="1" x14ac:dyDescent="0.3">
      <c r="A66" s="214" t="s">
        <v>403</v>
      </c>
      <c r="B66" s="334" t="s">
        <v>404</v>
      </c>
      <c r="C66" s="335">
        <v>4810664465</v>
      </c>
      <c r="D66" s="336" t="s">
        <v>468</v>
      </c>
      <c r="E66" s="347" t="s">
        <v>409</v>
      </c>
      <c r="F66" s="350" t="s">
        <v>1016</v>
      </c>
      <c r="G66" s="339" t="s">
        <v>1085</v>
      </c>
      <c r="H66" s="340">
        <v>0</v>
      </c>
      <c r="I66" s="341">
        <v>1488.95</v>
      </c>
      <c r="J66" s="340">
        <v>0</v>
      </c>
      <c r="K66" s="342">
        <v>195.97</v>
      </c>
      <c r="L66" s="342">
        <v>1</v>
      </c>
      <c r="M66" s="418">
        <f t="shared" si="0"/>
        <v>194.97</v>
      </c>
      <c r="N66" s="340">
        <v>0</v>
      </c>
      <c r="O66" s="340">
        <v>0</v>
      </c>
      <c r="P66" s="340">
        <f t="shared" si="1"/>
        <v>0</v>
      </c>
      <c r="Q66" s="343">
        <v>0</v>
      </c>
      <c r="R66" s="340">
        <v>0</v>
      </c>
      <c r="S66" s="340">
        <f t="shared" si="2"/>
        <v>0</v>
      </c>
      <c r="T66" s="340">
        <v>0</v>
      </c>
      <c r="U66" s="340">
        <v>0</v>
      </c>
      <c r="V66" s="340">
        <f t="shared" si="3"/>
        <v>0</v>
      </c>
      <c r="W66" s="346"/>
      <c r="X66" s="340">
        <v>0</v>
      </c>
      <c r="Y66" s="344">
        <v>0</v>
      </c>
      <c r="Z66" s="344">
        <v>0</v>
      </c>
      <c r="AA66" s="344"/>
      <c r="AB66" s="344">
        <f t="shared" si="4"/>
        <v>1683.92</v>
      </c>
    </row>
    <row r="67" spans="1:29" s="522" customFormat="1" x14ac:dyDescent="0.3">
      <c r="A67" s="214" t="s">
        <v>403</v>
      </c>
      <c r="B67" s="334" t="s">
        <v>404</v>
      </c>
      <c r="C67" s="335">
        <v>79930263420</v>
      </c>
      <c r="D67" s="336" t="s">
        <v>910</v>
      </c>
      <c r="E67" s="347" t="s">
        <v>409</v>
      </c>
      <c r="F67" s="354" t="s">
        <v>1019</v>
      </c>
      <c r="G67" s="339" t="s">
        <v>1085</v>
      </c>
      <c r="H67" s="340">
        <v>0</v>
      </c>
      <c r="I67" s="341">
        <v>120.87</v>
      </c>
      <c r="J67" s="340">
        <v>0</v>
      </c>
      <c r="K67" s="342">
        <v>195.97</v>
      </c>
      <c r="L67" s="342">
        <v>1</v>
      </c>
      <c r="M67" s="418">
        <f t="shared" ref="M67:M130" si="5">K67-L67</f>
        <v>194.97</v>
      </c>
      <c r="N67" s="340">
        <v>0</v>
      </c>
      <c r="O67" s="340">
        <v>0</v>
      </c>
      <c r="P67" s="340">
        <v>0</v>
      </c>
      <c r="Q67" s="343">
        <v>310.39999999999998</v>
      </c>
      <c r="R67" s="340">
        <v>73.92</v>
      </c>
      <c r="S67" s="340">
        <f t="shared" ref="S67:S131" si="6">Q67-R67</f>
        <v>236.47999999999996</v>
      </c>
      <c r="T67" s="340">
        <v>0</v>
      </c>
      <c r="U67" s="340">
        <v>0</v>
      </c>
      <c r="V67" s="340">
        <f t="shared" ref="V67:V133" si="7">T67-U67</f>
        <v>0</v>
      </c>
      <c r="W67" s="346"/>
      <c r="X67" s="340">
        <v>0</v>
      </c>
      <c r="Y67" s="344">
        <v>0</v>
      </c>
      <c r="Z67" s="344">
        <v>0</v>
      </c>
      <c r="AA67" s="344"/>
      <c r="AB67" s="344">
        <f t="shared" ref="AB67:AB133" si="8">SUM(Z67,V67,S67,P67,M67,J67,I67)</f>
        <v>552.31999999999994</v>
      </c>
    </row>
    <row r="68" spans="1:29" s="522" customFormat="1" x14ac:dyDescent="0.3">
      <c r="A68" s="214" t="s">
        <v>403</v>
      </c>
      <c r="B68" s="334" t="s">
        <v>404</v>
      </c>
      <c r="C68" s="335">
        <v>10274174421</v>
      </c>
      <c r="D68" s="336" t="s">
        <v>469</v>
      </c>
      <c r="E68" s="347" t="s">
        <v>409</v>
      </c>
      <c r="F68" s="345" t="s">
        <v>1020</v>
      </c>
      <c r="G68" s="339" t="s">
        <v>1085</v>
      </c>
      <c r="H68" s="340">
        <v>0</v>
      </c>
      <c r="I68" s="341">
        <v>143.86000000000001</v>
      </c>
      <c r="J68" s="340">
        <v>0</v>
      </c>
      <c r="K68" s="342">
        <v>195.97</v>
      </c>
      <c r="L68" s="342">
        <v>1</v>
      </c>
      <c r="M68" s="418">
        <f t="shared" si="5"/>
        <v>194.97</v>
      </c>
      <c r="N68" s="340">
        <v>0</v>
      </c>
      <c r="O68" s="340">
        <v>0</v>
      </c>
      <c r="P68" s="340">
        <f t="shared" ref="P68:P125" si="9">N68-O68</f>
        <v>0</v>
      </c>
      <c r="Q68" s="343">
        <v>480</v>
      </c>
      <c r="R68" s="340">
        <v>79.2</v>
      </c>
      <c r="S68" s="340">
        <f t="shared" si="6"/>
        <v>400.8</v>
      </c>
      <c r="T68" s="340">
        <v>0</v>
      </c>
      <c r="U68" s="340">
        <v>0</v>
      </c>
      <c r="V68" s="340">
        <f t="shared" si="7"/>
        <v>0</v>
      </c>
      <c r="W68" s="346"/>
      <c r="X68" s="340">
        <v>0</v>
      </c>
      <c r="Y68" s="344">
        <v>0</v>
      </c>
      <c r="Z68" s="344">
        <v>0</v>
      </c>
      <c r="AA68" s="344"/>
      <c r="AB68" s="344">
        <f t="shared" si="8"/>
        <v>739.63</v>
      </c>
    </row>
    <row r="69" spans="1:29" s="522" customFormat="1" x14ac:dyDescent="0.3">
      <c r="A69" s="214" t="s">
        <v>403</v>
      </c>
      <c r="B69" s="334" t="s">
        <v>404</v>
      </c>
      <c r="C69" s="335">
        <v>15859071469</v>
      </c>
      <c r="D69" s="336" t="s">
        <v>470</v>
      </c>
      <c r="E69" s="347" t="s">
        <v>413</v>
      </c>
      <c r="F69" s="350" t="s">
        <v>1030</v>
      </c>
      <c r="G69" s="339" t="s">
        <v>1085</v>
      </c>
      <c r="H69" s="340">
        <v>0</v>
      </c>
      <c r="I69" s="341">
        <v>206.71</v>
      </c>
      <c r="J69" s="340">
        <v>0</v>
      </c>
      <c r="K69" s="342">
        <v>195.97</v>
      </c>
      <c r="L69" s="342">
        <v>1</v>
      </c>
      <c r="M69" s="418">
        <f t="shared" si="5"/>
        <v>194.97</v>
      </c>
      <c r="N69" s="340">
        <v>0</v>
      </c>
      <c r="O69" s="340">
        <v>0</v>
      </c>
      <c r="P69" s="340">
        <f t="shared" si="9"/>
        <v>0</v>
      </c>
      <c r="Q69" s="343">
        <v>0</v>
      </c>
      <c r="R69" s="340">
        <v>0</v>
      </c>
      <c r="S69" s="340">
        <f t="shared" si="6"/>
        <v>0</v>
      </c>
      <c r="T69" s="340">
        <v>0</v>
      </c>
      <c r="U69" s="340">
        <v>0</v>
      </c>
      <c r="V69" s="340">
        <f t="shared" si="7"/>
        <v>0</v>
      </c>
      <c r="W69" s="346"/>
      <c r="X69" s="340">
        <v>0</v>
      </c>
      <c r="Y69" s="344">
        <v>0</v>
      </c>
      <c r="Z69" s="344">
        <v>0</v>
      </c>
      <c r="AA69" s="344"/>
      <c r="AB69" s="344">
        <f t="shared" si="8"/>
        <v>401.68</v>
      </c>
    </row>
    <row r="70" spans="1:29" s="522" customFormat="1" x14ac:dyDescent="0.3">
      <c r="A70" s="214" t="s">
        <v>403</v>
      </c>
      <c r="B70" s="334" t="s">
        <v>404</v>
      </c>
      <c r="C70" s="335">
        <v>810359421</v>
      </c>
      <c r="D70" s="336" t="s">
        <v>471</v>
      </c>
      <c r="E70" s="347" t="s">
        <v>409</v>
      </c>
      <c r="F70" s="345" t="s">
        <v>1034</v>
      </c>
      <c r="G70" s="339" t="s">
        <v>1085</v>
      </c>
      <c r="H70" s="340">
        <v>0</v>
      </c>
      <c r="I70" s="341">
        <v>127.86</v>
      </c>
      <c r="J70" s="340">
        <v>0</v>
      </c>
      <c r="K70" s="342">
        <v>195.97</v>
      </c>
      <c r="L70" s="342">
        <v>1</v>
      </c>
      <c r="M70" s="418">
        <f t="shared" si="5"/>
        <v>194.97</v>
      </c>
      <c r="N70" s="340">
        <v>0</v>
      </c>
      <c r="O70" s="340">
        <v>0</v>
      </c>
      <c r="P70" s="340">
        <v>0</v>
      </c>
      <c r="Q70" s="343">
        <v>179.2</v>
      </c>
      <c r="R70" s="340">
        <v>79.2</v>
      </c>
      <c r="S70" s="340">
        <f t="shared" si="6"/>
        <v>99.999999999999986</v>
      </c>
      <c r="T70" s="340">
        <v>0</v>
      </c>
      <c r="U70" s="340">
        <v>0</v>
      </c>
      <c r="V70" s="340">
        <f t="shared" si="7"/>
        <v>0</v>
      </c>
      <c r="W70" s="346"/>
      <c r="X70" s="340">
        <v>0</v>
      </c>
      <c r="Y70" s="344">
        <v>0</v>
      </c>
      <c r="Z70" s="344">
        <v>0</v>
      </c>
      <c r="AA70" s="344"/>
      <c r="AB70" s="344">
        <f t="shared" si="8"/>
        <v>422.83</v>
      </c>
    </row>
    <row r="71" spans="1:29" s="522" customFormat="1" x14ac:dyDescent="0.3">
      <c r="A71" s="214" t="s">
        <v>403</v>
      </c>
      <c r="B71" s="334" t="s">
        <v>404</v>
      </c>
      <c r="C71" s="335">
        <v>6299255420</v>
      </c>
      <c r="D71" s="336" t="s">
        <v>472</v>
      </c>
      <c r="E71" s="347" t="s">
        <v>413</v>
      </c>
      <c r="F71" s="350" t="s">
        <v>1022</v>
      </c>
      <c r="G71" s="339" t="s">
        <v>1085</v>
      </c>
      <c r="H71" s="340">
        <v>0</v>
      </c>
      <c r="I71" s="341">
        <v>126.72</v>
      </c>
      <c r="J71" s="340">
        <v>0</v>
      </c>
      <c r="K71" s="342">
        <v>195.97</v>
      </c>
      <c r="L71" s="342">
        <v>1</v>
      </c>
      <c r="M71" s="418">
        <f t="shared" si="5"/>
        <v>194.97</v>
      </c>
      <c r="N71" s="340">
        <v>0</v>
      </c>
      <c r="O71" s="340">
        <v>0</v>
      </c>
      <c r="P71" s="340">
        <v>0</v>
      </c>
      <c r="Q71" s="343">
        <v>235.2</v>
      </c>
      <c r="R71" s="340">
        <v>79.2</v>
      </c>
      <c r="S71" s="340">
        <f t="shared" si="6"/>
        <v>156</v>
      </c>
      <c r="T71" s="340">
        <v>0</v>
      </c>
      <c r="U71" s="340">
        <v>0</v>
      </c>
      <c r="V71" s="340">
        <f t="shared" si="7"/>
        <v>0</v>
      </c>
      <c r="W71" s="346"/>
      <c r="X71" s="340">
        <v>0</v>
      </c>
      <c r="Y71" s="344">
        <v>0</v>
      </c>
      <c r="Z71" s="344">
        <v>0</v>
      </c>
      <c r="AA71" s="344"/>
      <c r="AB71" s="344">
        <f t="shared" si="8"/>
        <v>477.69000000000005</v>
      </c>
    </row>
    <row r="72" spans="1:29" s="522" customFormat="1" x14ac:dyDescent="0.3">
      <c r="A72" s="214" t="s">
        <v>403</v>
      </c>
      <c r="B72" s="334" t="s">
        <v>404</v>
      </c>
      <c r="C72" s="335">
        <v>5635525490</v>
      </c>
      <c r="D72" s="336" t="s">
        <v>473</v>
      </c>
      <c r="E72" s="347" t="s">
        <v>413</v>
      </c>
      <c r="F72" s="350" t="s">
        <v>1030</v>
      </c>
      <c r="G72" s="339" t="s">
        <v>1085</v>
      </c>
      <c r="H72" s="340">
        <v>0</v>
      </c>
      <c r="I72" s="341">
        <v>134.33000000000001</v>
      </c>
      <c r="J72" s="340">
        <v>0</v>
      </c>
      <c r="K72" s="342">
        <v>195.97</v>
      </c>
      <c r="L72" s="342">
        <v>1</v>
      </c>
      <c r="M72" s="418">
        <f t="shared" si="5"/>
        <v>194.97</v>
      </c>
      <c r="N72" s="340">
        <v>0</v>
      </c>
      <c r="O72" s="340">
        <v>0</v>
      </c>
      <c r="P72" s="340">
        <v>0</v>
      </c>
      <c r="Q72" s="343">
        <v>179.2</v>
      </c>
      <c r="R72" s="340">
        <v>83.97</v>
      </c>
      <c r="S72" s="340">
        <f t="shared" si="6"/>
        <v>95.22999999999999</v>
      </c>
      <c r="T72" s="340">
        <v>77.55</v>
      </c>
      <c r="U72" s="340">
        <v>0</v>
      </c>
      <c r="V72" s="340">
        <f t="shared" si="7"/>
        <v>77.55</v>
      </c>
      <c r="W72" s="346" t="s">
        <v>569</v>
      </c>
      <c r="X72" s="340">
        <v>0</v>
      </c>
      <c r="Y72" s="344">
        <v>0</v>
      </c>
      <c r="Z72" s="344">
        <v>0</v>
      </c>
      <c r="AA72" s="344"/>
      <c r="AB72" s="344">
        <f t="shared" si="8"/>
        <v>502.08000000000004</v>
      </c>
    </row>
    <row r="73" spans="1:29" s="522" customFormat="1" x14ac:dyDescent="0.3">
      <c r="A73" s="214" t="s">
        <v>403</v>
      </c>
      <c r="B73" s="334" t="s">
        <v>404</v>
      </c>
      <c r="C73" s="335">
        <v>5217038403</v>
      </c>
      <c r="D73" s="336" t="s">
        <v>474</v>
      </c>
      <c r="E73" s="337">
        <v>2</v>
      </c>
      <c r="F73" s="338">
        <v>322205</v>
      </c>
      <c r="G73" s="339" t="s">
        <v>1085</v>
      </c>
      <c r="H73" s="340">
        <v>0</v>
      </c>
      <c r="I73" s="341">
        <v>149.57</v>
      </c>
      <c r="J73" s="340">
        <v>0</v>
      </c>
      <c r="K73" s="342">
        <v>195.97</v>
      </c>
      <c r="L73" s="342">
        <v>1</v>
      </c>
      <c r="M73" s="418">
        <f t="shared" si="5"/>
        <v>194.97</v>
      </c>
      <c r="N73" s="340">
        <v>0</v>
      </c>
      <c r="O73" s="340">
        <v>0</v>
      </c>
      <c r="P73" s="340">
        <v>0</v>
      </c>
      <c r="Q73" s="343">
        <v>310.39999999999998</v>
      </c>
      <c r="R73" s="340">
        <v>83.97</v>
      </c>
      <c r="S73" s="340">
        <f t="shared" si="6"/>
        <v>226.42999999999998</v>
      </c>
      <c r="T73" s="340">
        <v>0</v>
      </c>
      <c r="U73" s="340">
        <v>0</v>
      </c>
      <c r="V73" s="340">
        <f t="shared" si="7"/>
        <v>0</v>
      </c>
      <c r="W73" s="346"/>
      <c r="X73" s="340">
        <v>0</v>
      </c>
      <c r="Y73" s="344">
        <v>0</v>
      </c>
      <c r="Z73" s="344">
        <v>0</v>
      </c>
      <c r="AA73" s="344"/>
      <c r="AB73" s="344">
        <f t="shared" si="8"/>
        <v>570.97</v>
      </c>
    </row>
    <row r="74" spans="1:29" s="522" customFormat="1" x14ac:dyDescent="0.3">
      <c r="A74" s="214" t="s">
        <v>403</v>
      </c>
      <c r="B74" s="334" t="s">
        <v>404</v>
      </c>
      <c r="C74" s="335">
        <v>92120482420</v>
      </c>
      <c r="D74" s="336" t="s">
        <v>475</v>
      </c>
      <c r="E74" s="347" t="s">
        <v>409</v>
      </c>
      <c r="F74" s="355" t="s">
        <v>1016</v>
      </c>
      <c r="G74" s="339" t="s">
        <v>1085</v>
      </c>
      <c r="H74" s="340">
        <v>0</v>
      </c>
      <c r="I74" s="341">
        <v>206.71</v>
      </c>
      <c r="J74" s="340">
        <v>0</v>
      </c>
      <c r="K74" s="342">
        <v>195.97</v>
      </c>
      <c r="L74" s="342">
        <v>1</v>
      </c>
      <c r="M74" s="418">
        <f t="shared" si="5"/>
        <v>194.97</v>
      </c>
      <c r="N74" s="340">
        <v>0</v>
      </c>
      <c r="O74" s="340">
        <v>0</v>
      </c>
      <c r="P74" s="340">
        <f t="shared" si="9"/>
        <v>0</v>
      </c>
      <c r="Q74" s="343">
        <v>179.2</v>
      </c>
      <c r="R74" s="340">
        <v>139.19999999999999</v>
      </c>
      <c r="S74" s="340">
        <f t="shared" si="6"/>
        <v>40</v>
      </c>
      <c r="T74" s="340">
        <v>0</v>
      </c>
      <c r="U74" s="340">
        <v>0</v>
      </c>
      <c r="V74" s="340">
        <f t="shared" si="7"/>
        <v>0</v>
      </c>
      <c r="W74" s="346"/>
      <c r="X74" s="340">
        <v>0</v>
      </c>
      <c r="Y74" s="344">
        <v>0</v>
      </c>
      <c r="Z74" s="344">
        <v>0</v>
      </c>
      <c r="AA74" s="344"/>
      <c r="AB74" s="344">
        <f t="shared" si="8"/>
        <v>441.68</v>
      </c>
    </row>
    <row r="75" spans="1:29" s="522" customFormat="1" x14ac:dyDescent="0.3">
      <c r="A75" s="214" t="s">
        <v>403</v>
      </c>
      <c r="B75" s="334" t="s">
        <v>404</v>
      </c>
      <c r="C75" s="348">
        <v>4995622403</v>
      </c>
      <c r="D75" s="352" t="s">
        <v>476</v>
      </c>
      <c r="E75" s="347" t="s">
        <v>409</v>
      </c>
      <c r="F75" s="345" t="s">
        <v>1016</v>
      </c>
      <c r="G75" s="339" t="s">
        <v>1085</v>
      </c>
      <c r="H75" s="340">
        <v>0</v>
      </c>
      <c r="I75" s="341">
        <v>0</v>
      </c>
      <c r="J75" s="340">
        <v>0</v>
      </c>
      <c r="K75" s="342">
        <v>195.97</v>
      </c>
      <c r="L75" s="342">
        <v>1</v>
      </c>
      <c r="M75" s="418">
        <f t="shared" si="5"/>
        <v>194.97</v>
      </c>
      <c r="N75" s="340">
        <v>0</v>
      </c>
      <c r="O75" s="340">
        <v>0</v>
      </c>
      <c r="P75" s="340">
        <f t="shared" si="9"/>
        <v>0</v>
      </c>
      <c r="Q75" s="343">
        <v>0</v>
      </c>
      <c r="R75" s="340">
        <v>0</v>
      </c>
      <c r="S75" s="340">
        <f t="shared" si="6"/>
        <v>0</v>
      </c>
      <c r="T75" s="340">
        <v>0</v>
      </c>
      <c r="U75" s="340">
        <v>0</v>
      </c>
      <c r="V75" s="340">
        <f t="shared" si="7"/>
        <v>0</v>
      </c>
      <c r="W75" s="346"/>
      <c r="X75" s="340">
        <v>0</v>
      </c>
      <c r="Y75" s="344">
        <v>0</v>
      </c>
      <c r="Z75" s="344">
        <v>0</v>
      </c>
      <c r="AA75" s="344"/>
      <c r="AB75" s="344">
        <f t="shared" si="8"/>
        <v>194.97</v>
      </c>
    </row>
    <row r="76" spans="1:29" s="522" customFormat="1" x14ac:dyDescent="0.3">
      <c r="A76" s="214" t="s">
        <v>403</v>
      </c>
      <c r="B76" s="334" t="s">
        <v>404</v>
      </c>
      <c r="C76" s="348">
        <v>86566539468</v>
      </c>
      <c r="D76" s="352" t="s">
        <v>477</v>
      </c>
      <c r="E76" s="347" t="s">
        <v>413</v>
      </c>
      <c r="F76" s="345" t="s">
        <v>1025</v>
      </c>
      <c r="G76" s="339" t="s">
        <v>1085</v>
      </c>
      <c r="H76" s="340">
        <v>0</v>
      </c>
      <c r="I76" s="341">
        <v>145.69</v>
      </c>
      <c r="J76" s="340">
        <v>0</v>
      </c>
      <c r="K76" s="342">
        <v>195.97</v>
      </c>
      <c r="L76" s="342">
        <v>1</v>
      </c>
      <c r="M76" s="418">
        <f t="shared" si="5"/>
        <v>194.97</v>
      </c>
      <c r="N76" s="340">
        <v>0</v>
      </c>
      <c r="O76" s="340">
        <v>0</v>
      </c>
      <c r="P76" s="340">
        <f t="shared" si="9"/>
        <v>0</v>
      </c>
      <c r="Q76" s="343">
        <v>0</v>
      </c>
      <c r="R76" s="340">
        <v>0</v>
      </c>
      <c r="S76" s="340">
        <f t="shared" si="6"/>
        <v>0</v>
      </c>
      <c r="T76" s="340">
        <v>0</v>
      </c>
      <c r="U76" s="340">
        <v>0</v>
      </c>
      <c r="V76" s="340">
        <f t="shared" si="7"/>
        <v>0</v>
      </c>
      <c r="W76" s="346" t="s">
        <v>569</v>
      </c>
      <c r="X76" s="340">
        <v>0</v>
      </c>
      <c r="Y76" s="344">
        <v>0</v>
      </c>
      <c r="Z76" s="344">
        <v>0</v>
      </c>
      <c r="AA76" s="344"/>
      <c r="AB76" s="344">
        <f t="shared" si="8"/>
        <v>340.65999999999997</v>
      </c>
    </row>
    <row r="77" spans="1:29" s="522" customFormat="1" x14ac:dyDescent="0.3">
      <c r="A77" s="214" t="s">
        <v>403</v>
      </c>
      <c r="B77" s="334" t="s">
        <v>404</v>
      </c>
      <c r="C77" s="335">
        <v>3825030407</v>
      </c>
      <c r="D77" s="336" t="s">
        <v>478</v>
      </c>
      <c r="E77" s="347" t="s">
        <v>409</v>
      </c>
      <c r="F77" s="345" t="s">
        <v>1023</v>
      </c>
      <c r="G77" s="339" t="s">
        <v>1085</v>
      </c>
      <c r="H77" s="340">
        <v>0</v>
      </c>
      <c r="I77" s="341">
        <v>134.27000000000001</v>
      </c>
      <c r="J77" s="340">
        <v>0</v>
      </c>
      <c r="K77" s="342">
        <v>195.97</v>
      </c>
      <c r="L77" s="342">
        <v>1</v>
      </c>
      <c r="M77" s="418">
        <f t="shared" si="5"/>
        <v>194.97</v>
      </c>
      <c r="N77" s="340">
        <v>0</v>
      </c>
      <c r="O77" s="340">
        <v>0</v>
      </c>
      <c r="P77" s="340">
        <f t="shared" si="9"/>
        <v>0</v>
      </c>
      <c r="Q77" s="343">
        <v>126.1</v>
      </c>
      <c r="R77" s="340">
        <v>83.97</v>
      </c>
      <c r="S77" s="340">
        <f t="shared" si="6"/>
        <v>42.129999999999995</v>
      </c>
      <c r="T77" s="340">
        <v>0</v>
      </c>
      <c r="U77" s="340">
        <v>0</v>
      </c>
      <c r="V77" s="340">
        <f t="shared" si="7"/>
        <v>0</v>
      </c>
      <c r="W77" s="346"/>
      <c r="X77" s="340">
        <v>0</v>
      </c>
      <c r="Y77" s="344">
        <v>0</v>
      </c>
      <c r="Z77" s="344">
        <v>0</v>
      </c>
      <c r="AA77" s="344"/>
      <c r="AB77" s="344">
        <f t="shared" si="8"/>
        <v>371.37</v>
      </c>
    </row>
    <row r="78" spans="1:29" s="522" customFormat="1" x14ac:dyDescent="0.3">
      <c r="A78" s="214" t="s">
        <v>403</v>
      </c>
      <c r="B78" s="334" t="s">
        <v>404</v>
      </c>
      <c r="C78" s="335">
        <v>6346714481</v>
      </c>
      <c r="D78" s="336" t="s">
        <v>479</v>
      </c>
      <c r="E78" s="337">
        <v>2</v>
      </c>
      <c r="F78" s="338">
        <v>322205</v>
      </c>
      <c r="G78" s="339" t="s">
        <v>1085</v>
      </c>
      <c r="H78" s="340">
        <v>0</v>
      </c>
      <c r="I78" s="341">
        <v>146.38</v>
      </c>
      <c r="J78" s="340">
        <v>0</v>
      </c>
      <c r="K78" s="342">
        <v>195.97</v>
      </c>
      <c r="L78" s="342">
        <v>1</v>
      </c>
      <c r="M78" s="418">
        <f t="shared" si="5"/>
        <v>194.97</v>
      </c>
      <c r="N78" s="340">
        <v>0</v>
      </c>
      <c r="O78" s="340">
        <v>0</v>
      </c>
      <c r="P78" s="340">
        <f t="shared" si="9"/>
        <v>0</v>
      </c>
      <c r="Q78" s="343">
        <v>179.2</v>
      </c>
      <c r="R78" s="340">
        <v>83.97</v>
      </c>
      <c r="S78" s="340">
        <f t="shared" si="6"/>
        <v>95.22999999999999</v>
      </c>
      <c r="T78" s="340">
        <v>0</v>
      </c>
      <c r="U78" s="340">
        <v>0</v>
      </c>
      <c r="V78" s="340">
        <f t="shared" si="7"/>
        <v>0</v>
      </c>
      <c r="W78" s="346"/>
      <c r="X78" s="340">
        <v>0</v>
      </c>
      <c r="Y78" s="344">
        <v>0</v>
      </c>
      <c r="Z78" s="344">
        <v>0</v>
      </c>
      <c r="AA78" s="344"/>
      <c r="AB78" s="344">
        <f t="shared" si="8"/>
        <v>436.58</v>
      </c>
      <c r="AC78" s="519"/>
    </row>
    <row r="79" spans="1:29" s="519" customFormat="1" x14ac:dyDescent="0.3">
      <c r="A79" s="214" t="s">
        <v>403</v>
      </c>
      <c r="B79" s="334" t="s">
        <v>404</v>
      </c>
      <c r="C79" s="357">
        <v>10505042401</v>
      </c>
      <c r="D79" s="352" t="s">
        <v>480</v>
      </c>
      <c r="E79" s="347" t="s">
        <v>409</v>
      </c>
      <c r="F79" s="345" t="s">
        <v>1016</v>
      </c>
      <c r="G79" s="339" t="s">
        <v>1085</v>
      </c>
      <c r="H79" s="340">
        <v>0</v>
      </c>
      <c r="I79" s="341">
        <v>459.56</v>
      </c>
      <c r="J79" s="340">
        <v>0</v>
      </c>
      <c r="K79" s="342">
        <v>195.97</v>
      </c>
      <c r="L79" s="342">
        <v>1</v>
      </c>
      <c r="M79" s="418">
        <f t="shared" si="5"/>
        <v>194.97</v>
      </c>
      <c r="N79" s="340">
        <v>0</v>
      </c>
      <c r="O79" s="340">
        <v>0</v>
      </c>
      <c r="P79" s="340">
        <f t="shared" si="9"/>
        <v>0</v>
      </c>
      <c r="Q79" s="343">
        <v>0</v>
      </c>
      <c r="R79" s="340">
        <v>0</v>
      </c>
      <c r="S79" s="340">
        <f t="shared" si="6"/>
        <v>0</v>
      </c>
      <c r="T79" s="340">
        <v>163.06</v>
      </c>
      <c r="U79" s="340">
        <v>0</v>
      </c>
      <c r="V79" s="340">
        <f t="shared" si="7"/>
        <v>163.06</v>
      </c>
      <c r="W79" s="346" t="s">
        <v>569</v>
      </c>
      <c r="X79" s="340">
        <v>0</v>
      </c>
      <c r="Y79" s="344">
        <v>0</v>
      </c>
      <c r="Z79" s="344">
        <v>0</v>
      </c>
      <c r="AA79" s="344"/>
      <c r="AB79" s="344">
        <f t="shared" si="8"/>
        <v>817.58999999999992</v>
      </c>
    </row>
    <row r="80" spans="1:29" s="519" customFormat="1" x14ac:dyDescent="0.3">
      <c r="A80" s="214" t="s">
        <v>403</v>
      </c>
      <c r="B80" s="334" t="s">
        <v>404</v>
      </c>
      <c r="C80" s="335">
        <v>7538262407</v>
      </c>
      <c r="D80" s="336" t="s">
        <v>481</v>
      </c>
      <c r="E80" s="347" t="s">
        <v>409</v>
      </c>
      <c r="F80" s="345" t="s">
        <v>1021</v>
      </c>
      <c r="G80" s="339" t="s">
        <v>1085</v>
      </c>
      <c r="H80" s="340">
        <v>0</v>
      </c>
      <c r="I80" s="341">
        <v>148.66999999999999</v>
      </c>
      <c r="J80" s="340">
        <v>0</v>
      </c>
      <c r="K80" s="342">
        <v>195.97</v>
      </c>
      <c r="L80" s="342">
        <v>1</v>
      </c>
      <c r="M80" s="418">
        <f t="shared" si="5"/>
        <v>194.97</v>
      </c>
      <c r="N80" s="340">
        <v>0</v>
      </c>
      <c r="O80" s="340">
        <v>0</v>
      </c>
      <c r="P80" s="340">
        <f t="shared" si="9"/>
        <v>0</v>
      </c>
      <c r="Q80" s="343">
        <v>0</v>
      </c>
      <c r="R80" s="340">
        <v>83.37</v>
      </c>
      <c r="S80" s="340">
        <f t="shared" si="6"/>
        <v>-83.37</v>
      </c>
      <c r="T80" s="340">
        <v>0</v>
      </c>
      <c r="U80" s="340">
        <v>0</v>
      </c>
      <c r="V80" s="340">
        <f>T80-U80</f>
        <v>0</v>
      </c>
      <c r="W80" s="346"/>
      <c r="X80" s="340">
        <v>0</v>
      </c>
      <c r="Y80" s="344">
        <v>0</v>
      </c>
      <c r="Z80" s="344">
        <v>0</v>
      </c>
      <c r="AA80" s="344"/>
      <c r="AB80" s="344">
        <f t="shared" si="8"/>
        <v>260.27</v>
      </c>
    </row>
    <row r="81" spans="1:29" s="519" customFormat="1" x14ac:dyDescent="0.3">
      <c r="A81" s="214" t="s">
        <v>403</v>
      </c>
      <c r="B81" s="334" t="s">
        <v>404</v>
      </c>
      <c r="C81" s="335">
        <v>3360673484</v>
      </c>
      <c r="D81" s="336" t="s">
        <v>482</v>
      </c>
      <c r="E81" s="347" t="s">
        <v>409</v>
      </c>
      <c r="F81" s="345" t="s">
        <v>1016</v>
      </c>
      <c r="G81" s="339" t="s">
        <v>1085</v>
      </c>
      <c r="H81" s="340">
        <v>0</v>
      </c>
      <c r="I81" s="341">
        <v>126.72</v>
      </c>
      <c r="J81" s="340">
        <v>0</v>
      </c>
      <c r="K81" s="342">
        <v>195.97</v>
      </c>
      <c r="L81" s="342">
        <v>1</v>
      </c>
      <c r="M81" s="418">
        <f t="shared" si="5"/>
        <v>194.97</v>
      </c>
      <c r="N81" s="340">
        <v>0</v>
      </c>
      <c r="O81" s="340">
        <v>0</v>
      </c>
      <c r="P81" s="340">
        <v>0</v>
      </c>
      <c r="Q81" s="343">
        <v>203.7</v>
      </c>
      <c r="R81" s="340">
        <v>79.2</v>
      </c>
      <c r="S81" s="340">
        <f t="shared" si="6"/>
        <v>124.49999999999999</v>
      </c>
      <c r="T81" s="340">
        <v>0</v>
      </c>
      <c r="U81" s="340">
        <v>0</v>
      </c>
      <c r="V81" s="340">
        <f>T81-U81</f>
        <v>0</v>
      </c>
      <c r="W81" s="346"/>
      <c r="X81" s="340">
        <v>0</v>
      </c>
      <c r="Y81" s="344">
        <v>0</v>
      </c>
      <c r="Z81" s="344">
        <v>0</v>
      </c>
      <c r="AA81" s="344"/>
      <c r="AB81" s="344">
        <f t="shared" si="8"/>
        <v>446.18999999999994</v>
      </c>
    </row>
    <row r="82" spans="1:29" s="519" customFormat="1" x14ac:dyDescent="0.3">
      <c r="A82" s="214" t="s">
        <v>403</v>
      </c>
      <c r="B82" s="334" t="s">
        <v>404</v>
      </c>
      <c r="C82" s="335">
        <v>8328687445</v>
      </c>
      <c r="D82" s="336" t="s">
        <v>1013</v>
      </c>
      <c r="E82" s="347" t="s">
        <v>413</v>
      </c>
      <c r="F82" s="345" t="s">
        <v>1015</v>
      </c>
      <c r="G82" s="339" t="s">
        <v>1085</v>
      </c>
      <c r="H82" s="340">
        <v>0</v>
      </c>
      <c r="I82" s="341">
        <v>814.09</v>
      </c>
      <c r="J82" s="340">
        <v>0</v>
      </c>
      <c r="K82" s="342">
        <v>195.97</v>
      </c>
      <c r="L82" s="342">
        <v>1</v>
      </c>
      <c r="M82" s="418">
        <f t="shared" si="5"/>
        <v>194.97</v>
      </c>
      <c r="N82" s="340">
        <v>0</v>
      </c>
      <c r="O82" s="340">
        <v>0</v>
      </c>
      <c r="P82" s="340">
        <f t="shared" ref="P82:P84" si="10">N82-O82</f>
        <v>0</v>
      </c>
      <c r="Q82" s="343">
        <v>0</v>
      </c>
      <c r="R82" s="340">
        <v>0</v>
      </c>
      <c r="S82" s="340">
        <f t="shared" si="6"/>
        <v>0</v>
      </c>
      <c r="T82" s="340">
        <v>0</v>
      </c>
      <c r="U82" s="340">
        <v>0</v>
      </c>
      <c r="V82" s="340">
        <f t="shared" si="7"/>
        <v>0</v>
      </c>
      <c r="W82" s="346"/>
      <c r="X82" s="340">
        <v>0</v>
      </c>
      <c r="Y82" s="344">
        <v>0</v>
      </c>
      <c r="Z82" s="344">
        <v>0</v>
      </c>
      <c r="AA82" s="344"/>
      <c r="AB82" s="344">
        <f t="shared" si="8"/>
        <v>1009.0600000000001</v>
      </c>
    </row>
    <row r="83" spans="1:29" s="519" customFormat="1" x14ac:dyDescent="0.3">
      <c r="A83" s="214" t="s">
        <v>403</v>
      </c>
      <c r="B83" s="334" t="s">
        <v>404</v>
      </c>
      <c r="C83" s="335">
        <v>89602153415</v>
      </c>
      <c r="D83" s="336" t="s">
        <v>970</v>
      </c>
      <c r="E83" s="337">
        <v>1</v>
      </c>
      <c r="F83" s="356">
        <v>225125</v>
      </c>
      <c r="G83" s="339" t="s">
        <v>1085</v>
      </c>
      <c r="H83" s="340">
        <v>0</v>
      </c>
      <c r="I83" s="341">
        <v>825.07</v>
      </c>
      <c r="J83" s="340">
        <v>0</v>
      </c>
      <c r="K83" s="342">
        <v>195.97</v>
      </c>
      <c r="L83" s="342">
        <v>1</v>
      </c>
      <c r="M83" s="418">
        <f t="shared" si="5"/>
        <v>194.97</v>
      </c>
      <c r="N83" s="340">
        <v>0</v>
      </c>
      <c r="O83" s="340">
        <v>0</v>
      </c>
      <c r="P83" s="419">
        <f t="shared" si="10"/>
        <v>0</v>
      </c>
      <c r="Q83" s="343">
        <v>0</v>
      </c>
      <c r="R83" s="340">
        <v>0</v>
      </c>
      <c r="S83" s="340">
        <f t="shared" si="6"/>
        <v>0</v>
      </c>
      <c r="T83" s="340">
        <v>0</v>
      </c>
      <c r="U83" s="340">
        <v>0</v>
      </c>
      <c r="V83" s="340">
        <f t="shared" si="7"/>
        <v>0</v>
      </c>
      <c r="W83" s="359"/>
      <c r="X83" s="340">
        <v>0</v>
      </c>
      <c r="Y83" s="344">
        <v>0</v>
      </c>
      <c r="Z83" s="344">
        <v>0</v>
      </c>
      <c r="AA83" s="359"/>
      <c r="AB83" s="344">
        <f t="shared" si="8"/>
        <v>1020.0400000000001</v>
      </c>
      <c r="AC83" s="336"/>
    </row>
    <row r="84" spans="1:29" s="336" customFormat="1" x14ac:dyDescent="0.3">
      <c r="A84" s="214" t="s">
        <v>403</v>
      </c>
      <c r="B84" s="334" t="s">
        <v>404</v>
      </c>
      <c r="C84" s="358" t="s">
        <v>1060</v>
      </c>
      <c r="D84" s="336" t="s">
        <v>996</v>
      </c>
      <c r="E84" s="358" t="s">
        <v>406</v>
      </c>
      <c r="F84" s="358" t="s">
        <v>1024</v>
      </c>
      <c r="G84" s="339" t="s">
        <v>1085</v>
      </c>
      <c r="H84" s="340">
        <v>0</v>
      </c>
      <c r="I84" s="341">
        <v>277.12</v>
      </c>
      <c r="J84" s="340">
        <v>0</v>
      </c>
      <c r="K84" s="342">
        <v>195.97</v>
      </c>
      <c r="L84" s="342">
        <v>1</v>
      </c>
      <c r="M84" s="418">
        <f t="shared" si="5"/>
        <v>194.97</v>
      </c>
      <c r="N84" s="340">
        <v>0</v>
      </c>
      <c r="O84" s="340">
        <v>0</v>
      </c>
      <c r="P84" s="340">
        <f t="shared" si="10"/>
        <v>0</v>
      </c>
      <c r="Q84" s="343">
        <v>235.2</v>
      </c>
      <c r="R84" s="340">
        <v>192</v>
      </c>
      <c r="S84" s="340">
        <f t="shared" si="6"/>
        <v>43.199999999999989</v>
      </c>
      <c r="T84" s="340">
        <v>0</v>
      </c>
      <c r="U84" s="340">
        <v>0</v>
      </c>
      <c r="V84" s="340">
        <f t="shared" si="7"/>
        <v>0</v>
      </c>
      <c r="W84" s="346"/>
      <c r="X84" s="340">
        <v>0</v>
      </c>
      <c r="Y84" s="344">
        <v>0</v>
      </c>
      <c r="Z84" s="344">
        <v>0</v>
      </c>
      <c r="AA84" s="344"/>
      <c r="AB84" s="344">
        <f t="shared" si="8"/>
        <v>515.29</v>
      </c>
      <c r="AC84" s="519"/>
    </row>
    <row r="85" spans="1:29" s="519" customFormat="1" x14ac:dyDescent="0.3">
      <c r="A85" s="214" t="s">
        <v>403</v>
      </c>
      <c r="B85" s="334" t="s">
        <v>404</v>
      </c>
      <c r="C85" s="358" t="s">
        <v>1061</v>
      </c>
      <c r="D85" s="336" t="s">
        <v>975</v>
      </c>
      <c r="E85" s="337">
        <v>3</v>
      </c>
      <c r="F85" s="356">
        <v>252405</v>
      </c>
      <c r="G85" s="339" t="s">
        <v>1085</v>
      </c>
      <c r="H85" s="340">
        <v>0</v>
      </c>
      <c r="I85" s="341">
        <v>2090.29</v>
      </c>
      <c r="J85" s="340">
        <v>0</v>
      </c>
      <c r="K85" s="342">
        <v>195.97</v>
      </c>
      <c r="L85" s="342">
        <v>1</v>
      </c>
      <c r="M85" s="418">
        <f t="shared" si="5"/>
        <v>194.97</v>
      </c>
      <c r="N85" s="340">
        <v>0</v>
      </c>
      <c r="O85" s="340">
        <v>0</v>
      </c>
      <c r="P85" s="340">
        <f t="shared" si="9"/>
        <v>0</v>
      </c>
      <c r="Q85" s="343">
        <v>0</v>
      </c>
      <c r="R85" s="340">
        <v>0</v>
      </c>
      <c r="S85" s="340">
        <f t="shared" si="6"/>
        <v>0</v>
      </c>
      <c r="T85" s="340">
        <v>0</v>
      </c>
      <c r="U85" s="340">
        <v>0</v>
      </c>
      <c r="V85" s="340">
        <f t="shared" si="7"/>
        <v>0</v>
      </c>
      <c r="W85" s="346"/>
      <c r="X85" s="340">
        <v>0</v>
      </c>
      <c r="Y85" s="344">
        <v>0</v>
      </c>
      <c r="Z85" s="344">
        <v>0</v>
      </c>
      <c r="AA85" s="344"/>
      <c r="AB85" s="344">
        <f t="shared" si="8"/>
        <v>2285.2599999999998</v>
      </c>
      <c r="AC85" s="522"/>
    </row>
    <row r="86" spans="1:29" s="522" customFormat="1" x14ac:dyDescent="0.3">
      <c r="A86" s="214" t="s">
        <v>403</v>
      </c>
      <c r="B86" s="334" t="s">
        <v>404</v>
      </c>
      <c r="C86" s="335">
        <v>39140016404</v>
      </c>
      <c r="D86" s="336" t="s">
        <v>483</v>
      </c>
      <c r="E86" s="347" t="s">
        <v>406</v>
      </c>
      <c r="F86" s="345" t="s">
        <v>1036</v>
      </c>
      <c r="G86" s="339" t="s">
        <v>1085</v>
      </c>
      <c r="H86" s="340">
        <v>0</v>
      </c>
      <c r="I86" s="341">
        <v>312.61</v>
      </c>
      <c r="J86" s="340">
        <v>0</v>
      </c>
      <c r="K86" s="342">
        <v>195.97</v>
      </c>
      <c r="L86" s="342">
        <v>1</v>
      </c>
      <c r="M86" s="418">
        <f t="shared" si="5"/>
        <v>194.97</v>
      </c>
      <c r="N86" s="340">
        <v>0</v>
      </c>
      <c r="O86" s="340">
        <v>0</v>
      </c>
      <c r="P86" s="340">
        <f t="shared" si="9"/>
        <v>0</v>
      </c>
      <c r="Q86" s="343">
        <v>0</v>
      </c>
      <c r="R86" s="340">
        <v>0</v>
      </c>
      <c r="S86" s="340">
        <f t="shared" si="6"/>
        <v>0</v>
      </c>
      <c r="T86" s="340">
        <v>0</v>
      </c>
      <c r="U86" s="340">
        <v>0</v>
      </c>
      <c r="V86" s="340">
        <f t="shared" si="7"/>
        <v>0</v>
      </c>
      <c r="W86" s="346"/>
      <c r="X86" s="340">
        <v>0</v>
      </c>
      <c r="Y86" s="344">
        <v>0</v>
      </c>
      <c r="Z86" s="344">
        <v>0</v>
      </c>
      <c r="AA86" s="344"/>
      <c r="AB86" s="344">
        <f t="shared" si="8"/>
        <v>507.58000000000004</v>
      </c>
    </row>
    <row r="87" spans="1:29" s="522" customFormat="1" x14ac:dyDescent="0.3">
      <c r="A87" s="214" t="s">
        <v>403</v>
      </c>
      <c r="B87" s="334" t="s">
        <v>404</v>
      </c>
      <c r="C87" s="335">
        <v>10751312436</v>
      </c>
      <c r="D87" s="336" t="s">
        <v>484</v>
      </c>
      <c r="E87" s="347" t="s">
        <v>409</v>
      </c>
      <c r="F87" s="345" t="s">
        <v>1018</v>
      </c>
      <c r="G87" s="339" t="s">
        <v>1085</v>
      </c>
      <c r="H87" s="340">
        <v>0</v>
      </c>
      <c r="I87" s="341">
        <v>126.72</v>
      </c>
      <c r="J87" s="340">
        <v>0</v>
      </c>
      <c r="K87" s="342">
        <v>195.97</v>
      </c>
      <c r="L87" s="342">
        <v>1</v>
      </c>
      <c r="M87" s="418">
        <f t="shared" si="5"/>
        <v>194.97</v>
      </c>
      <c r="N87" s="340">
        <v>0</v>
      </c>
      <c r="O87" s="340">
        <v>0</v>
      </c>
      <c r="P87" s="340">
        <f t="shared" si="9"/>
        <v>0</v>
      </c>
      <c r="Q87" s="343">
        <v>0</v>
      </c>
      <c r="R87" s="340">
        <v>0</v>
      </c>
      <c r="S87" s="340">
        <f t="shared" si="6"/>
        <v>0</v>
      </c>
      <c r="T87" s="340">
        <v>0</v>
      </c>
      <c r="U87" s="340">
        <v>0</v>
      </c>
      <c r="V87" s="340">
        <f t="shared" si="7"/>
        <v>0</v>
      </c>
      <c r="W87" s="346"/>
      <c r="X87" s="340">
        <v>0</v>
      </c>
      <c r="Y87" s="344">
        <v>0</v>
      </c>
      <c r="Z87" s="344">
        <v>0</v>
      </c>
      <c r="AA87" s="344"/>
      <c r="AB87" s="344">
        <f t="shared" si="8"/>
        <v>321.69</v>
      </c>
    </row>
    <row r="88" spans="1:29" s="522" customFormat="1" x14ac:dyDescent="0.3">
      <c r="A88" s="214" t="s">
        <v>403</v>
      </c>
      <c r="B88" s="334" t="s">
        <v>404</v>
      </c>
      <c r="C88" s="335">
        <v>72804416453</v>
      </c>
      <c r="D88" s="336" t="s">
        <v>485</v>
      </c>
      <c r="E88" s="347" t="s">
        <v>413</v>
      </c>
      <c r="F88" s="350" t="s">
        <v>1022</v>
      </c>
      <c r="G88" s="339" t="s">
        <v>1085</v>
      </c>
      <c r="H88" s="340">
        <v>0</v>
      </c>
      <c r="I88" s="341">
        <v>143.29</v>
      </c>
      <c r="J88" s="340">
        <v>0</v>
      </c>
      <c r="K88" s="342">
        <v>195.97</v>
      </c>
      <c r="L88" s="342">
        <v>1</v>
      </c>
      <c r="M88" s="418">
        <f t="shared" si="5"/>
        <v>194.97</v>
      </c>
      <c r="N88" s="340">
        <v>0</v>
      </c>
      <c r="O88" s="340">
        <v>0</v>
      </c>
      <c r="P88" s="340">
        <f t="shared" si="9"/>
        <v>0</v>
      </c>
      <c r="Q88" s="343">
        <v>196.8</v>
      </c>
      <c r="R88" s="340">
        <v>79.2</v>
      </c>
      <c r="S88" s="340">
        <f t="shared" si="6"/>
        <v>117.60000000000001</v>
      </c>
      <c r="T88" s="340">
        <v>0</v>
      </c>
      <c r="U88" s="340">
        <v>0</v>
      </c>
      <c r="V88" s="340">
        <f t="shared" si="7"/>
        <v>0</v>
      </c>
      <c r="W88" s="346"/>
      <c r="X88" s="340">
        <v>0</v>
      </c>
      <c r="Y88" s="344">
        <v>0</v>
      </c>
      <c r="Z88" s="344">
        <v>0</v>
      </c>
      <c r="AA88" s="344"/>
      <c r="AB88" s="344">
        <f t="shared" si="8"/>
        <v>455.86</v>
      </c>
    </row>
    <row r="89" spans="1:29" s="522" customFormat="1" x14ac:dyDescent="0.3">
      <c r="A89" s="214" t="s">
        <v>403</v>
      </c>
      <c r="B89" s="334" t="s">
        <v>404</v>
      </c>
      <c r="C89" s="335">
        <v>46543214899</v>
      </c>
      <c r="D89" s="336" t="s">
        <v>486</v>
      </c>
      <c r="E89" s="347" t="s">
        <v>413</v>
      </c>
      <c r="F89" s="345" t="s">
        <v>1029</v>
      </c>
      <c r="G89" s="339" t="s">
        <v>1085</v>
      </c>
      <c r="H89" s="340">
        <v>0</v>
      </c>
      <c r="I89" s="341">
        <v>289.07</v>
      </c>
      <c r="J89" s="340">
        <v>0</v>
      </c>
      <c r="K89" s="342">
        <v>195.97</v>
      </c>
      <c r="L89" s="342">
        <v>1</v>
      </c>
      <c r="M89" s="418">
        <f t="shared" si="5"/>
        <v>194.97</v>
      </c>
      <c r="N89" s="340">
        <v>0</v>
      </c>
      <c r="O89" s="340">
        <v>0</v>
      </c>
      <c r="P89" s="340">
        <f t="shared" si="9"/>
        <v>0</v>
      </c>
      <c r="Q89" s="343">
        <v>0</v>
      </c>
      <c r="R89" s="340">
        <v>0</v>
      </c>
      <c r="S89" s="340">
        <f t="shared" si="6"/>
        <v>0</v>
      </c>
      <c r="T89" s="340">
        <v>0</v>
      </c>
      <c r="U89" s="340">
        <v>0</v>
      </c>
      <c r="V89" s="340">
        <f t="shared" si="7"/>
        <v>0</v>
      </c>
      <c r="W89" s="346"/>
      <c r="X89" s="340">
        <v>0</v>
      </c>
      <c r="Y89" s="344">
        <v>0</v>
      </c>
      <c r="Z89" s="344">
        <v>0</v>
      </c>
      <c r="AA89" s="344"/>
      <c r="AB89" s="344">
        <f t="shared" si="8"/>
        <v>484.03999999999996</v>
      </c>
    </row>
    <row r="90" spans="1:29" s="522" customFormat="1" x14ac:dyDescent="0.3">
      <c r="A90" s="214" t="s">
        <v>403</v>
      </c>
      <c r="B90" s="334" t="s">
        <v>404</v>
      </c>
      <c r="C90" s="335">
        <v>2562493427</v>
      </c>
      <c r="D90" s="336" t="s">
        <v>487</v>
      </c>
      <c r="E90" s="347" t="s">
        <v>409</v>
      </c>
      <c r="F90" s="345" t="s">
        <v>1019</v>
      </c>
      <c r="G90" s="339" t="s">
        <v>1085</v>
      </c>
      <c r="H90" s="340">
        <v>0</v>
      </c>
      <c r="I90" s="341">
        <v>135.47</v>
      </c>
      <c r="J90" s="340">
        <v>0</v>
      </c>
      <c r="K90" s="342">
        <v>195.97</v>
      </c>
      <c r="L90" s="342">
        <v>1</v>
      </c>
      <c r="M90" s="418">
        <f t="shared" si="5"/>
        <v>194.97</v>
      </c>
      <c r="N90" s="340">
        <v>0</v>
      </c>
      <c r="O90" s="340">
        <v>0</v>
      </c>
      <c r="P90" s="340">
        <f t="shared" si="9"/>
        <v>0</v>
      </c>
      <c r="Q90" s="343">
        <v>0</v>
      </c>
      <c r="R90" s="340">
        <v>0</v>
      </c>
      <c r="S90" s="340">
        <f>Q90-R90</f>
        <v>0</v>
      </c>
      <c r="T90" s="340">
        <v>0</v>
      </c>
      <c r="U90" s="340">
        <v>0</v>
      </c>
      <c r="V90" s="340">
        <f t="shared" si="7"/>
        <v>0</v>
      </c>
      <c r="W90" s="346"/>
      <c r="X90" s="340">
        <v>0</v>
      </c>
      <c r="Y90" s="344">
        <v>0</v>
      </c>
      <c r="Z90" s="344">
        <v>0</v>
      </c>
      <c r="AA90" s="344"/>
      <c r="AB90" s="344">
        <f t="shared" si="8"/>
        <v>330.44</v>
      </c>
    </row>
    <row r="91" spans="1:29" s="522" customFormat="1" x14ac:dyDescent="0.3">
      <c r="A91" s="214" t="s">
        <v>403</v>
      </c>
      <c r="B91" s="334" t="s">
        <v>404</v>
      </c>
      <c r="C91" s="335">
        <v>4492125485</v>
      </c>
      <c r="D91" s="336" t="s">
        <v>488</v>
      </c>
      <c r="E91" s="337">
        <v>2</v>
      </c>
      <c r="F91" s="338">
        <v>322205</v>
      </c>
      <c r="G91" s="339" t="s">
        <v>1085</v>
      </c>
      <c r="H91" s="340">
        <v>0</v>
      </c>
      <c r="I91" s="341">
        <v>164.96</v>
      </c>
      <c r="J91" s="340">
        <v>0</v>
      </c>
      <c r="K91" s="342">
        <v>195.97</v>
      </c>
      <c r="L91" s="342">
        <v>1</v>
      </c>
      <c r="M91" s="418">
        <f t="shared" si="5"/>
        <v>194.97</v>
      </c>
      <c r="N91" s="340">
        <v>0</v>
      </c>
      <c r="O91" s="340">
        <v>0</v>
      </c>
      <c r="P91" s="340">
        <f t="shared" si="9"/>
        <v>0</v>
      </c>
      <c r="Q91" s="343">
        <v>0</v>
      </c>
      <c r="R91" s="340">
        <v>0</v>
      </c>
      <c r="S91" s="340">
        <f t="shared" si="6"/>
        <v>0</v>
      </c>
      <c r="T91" s="340">
        <v>0</v>
      </c>
      <c r="U91" s="340">
        <v>0</v>
      </c>
      <c r="V91" s="340">
        <f t="shared" si="7"/>
        <v>0</v>
      </c>
      <c r="W91" s="346"/>
      <c r="X91" s="340">
        <v>0</v>
      </c>
      <c r="Y91" s="344">
        <v>0</v>
      </c>
      <c r="Z91" s="344">
        <v>0</v>
      </c>
      <c r="AA91" s="344"/>
      <c r="AB91" s="344">
        <f t="shared" si="8"/>
        <v>359.93</v>
      </c>
    </row>
    <row r="92" spans="1:29" s="522" customFormat="1" x14ac:dyDescent="0.3">
      <c r="A92" s="214" t="s">
        <v>403</v>
      </c>
      <c r="B92" s="334" t="s">
        <v>404</v>
      </c>
      <c r="C92" s="335">
        <v>2546359460</v>
      </c>
      <c r="D92" s="336" t="s">
        <v>489</v>
      </c>
      <c r="E92" s="347" t="s">
        <v>413</v>
      </c>
      <c r="F92" s="345" t="s">
        <v>1027</v>
      </c>
      <c r="G92" s="339" t="s">
        <v>1085</v>
      </c>
      <c r="H92" s="340">
        <v>0</v>
      </c>
      <c r="I92" s="341">
        <v>1337.53</v>
      </c>
      <c r="J92" s="340">
        <v>0</v>
      </c>
      <c r="K92" s="342">
        <v>195.97</v>
      </c>
      <c r="L92" s="342">
        <v>1</v>
      </c>
      <c r="M92" s="418">
        <f t="shared" si="5"/>
        <v>194.97</v>
      </c>
      <c r="N92" s="340">
        <v>0</v>
      </c>
      <c r="O92" s="340">
        <v>0</v>
      </c>
      <c r="P92" s="340">
        <f t="shared" si="9"/>
        <v>0</v>
      </c>
      <c r="Q92" s="343">
        <v>0</v>
      </c>
      <c r="R92" s="340">
        <v>0</v>
      </c>
      <c r="S92" s="340">
        <f t="shared" si="6"/>
        <v>0</v>
      </c>
      <c r="T92" s="340">
        <v>0</v>
      </c>
      <c r="U92" s="340">
        <v>0</v>
      </c>
      <c r="V92" s="340">
        <f t="shared" si="7"/>
        <v>0</v>
      </c>
      <c r="W92" s="346"/>
      <c r="X92" s="340">
        <v>0</v>
      </c>
      <c r="Y92" s="344">
        <v>0</v>
      </c>
      <c r="Z92" s="344">
        <v>0</v>
      </c>
      <c r="AA92" s="344"/>
      <c r="AB92" s="344">
        <f t="shared" si="8"/>
        <v>1532.5</v>
      </c>
    </row>
    <row r="93" spans="1:29" s="522" customFormat="1" x14ac:dyDescent="0.3">
      <c r="A93" s="214" t="s">
        <v>403</v>
      </c>
      <c r="B93" s="334" t="s">
        <v>404</v>
      </c>
      <c r="C93" s="348">
        <v>6662742406</v>
      </c>
      <c r="D93" s="352" t="s">
        <v>490</v>
      </c>
      <c r="E93" s="347" t="s">
        <v>406</v>
      </c>
      <c r="F93" s="345" t="s">
        <v>1017</v>
      </c>
      <c r="G93" s="339" t="s">
        <v>1085</v>
      </c>
      <c r="H93" s="340">
        <v>0</v>
      </c>
      <c r="I93" s="341">
        <v>147.01</v>
      </c>
      <c r="J93" s="340">
        <v>0</v>
      </c>
      <c r="K93" s="342">
        <v>195.97</v>
      </c>
      <c r="L93" s="342">
        <v>1</v>
      </c>
      <c r="M93" s="418">
        <f t="shared" si="5"/>
        <v>194.97</v>
      </c>
      <c r="N93" s="340">
        <v>0</v>
      </c>
      <c r="O93" s="340">
        <v>0</v>
      </c>
      <c r="P93" s="340">
        <f t="shared" si="9"/>
        <v>0</v>
      </c>
      <c r="Q93" s="343">
        <v>0</v>
      </c>
      <c r="R93" s="340">
        <v>0</v>
      </c>
      <c r="S93" s="340">
        <f t="shared" si="6"/>
        <v>0</v>
      </c>
      <c r="T93" s="340">
        <v>0</v>
      </c>
      <c r="U93" s="340">
        <v>0</v>
      </c>
      <c r="V93" s="340">
        <f t="shared" si="7"/>
        <v>0</v>
      </c>
      <c r="W93" s="346"/>
      <c r="X93" s="340">
        <v>0</v>
      </c>
      <c r="Y93" s="344">
        <v>0</v>
      </c>
      <c r="Z93" s="344">
        <v>0</v>
      </c>
      <c r="AA93" s="344"/>
      <c r="AB93" s="344">
        <f t="shared" si="8"/>
        <v>341.98</v>
      </c>
    </row>
    <row r="94" spans="1:29" s="522" customFormat="1" x14ac:dyDescent="0.3">
      <c r="A94" s="214" t="s">
        <v>403</v>
      </c>
      <c r="B94" s="334" t="s">
        <v>404</v>
      </c>
      <c r="C94" s="335">
        <v>6315436439</v>
      </c>
      <c r="D94" s="336" t="s">
        <v>491</v>
      </c>
      <c r="E94" s="347" t="s">
        <v>409</v>
      </c>
      <c r="F94" s="345" t="s">
        <v>1016</v>
      </c>
      <c r="G94" s="339" t="s">
        <v>1085</v>
      </c>
      <c r="H94" s="340">
        <v>0</v>
      </c>
      <c r="I94" s="341">
        <v>1219.7</v>
      </c>
      <c r="J94" s="340">
        <v>0</v>
      </c>
      <c r="K94" s="342">
        <v>195.97</v>
      </c>
      <c r="L94" s="342">
        <v>1</v>
      </c>
      <c r="M94" s="418">
        <f t="shared" si="5"/>
        <v>194.97</v>
      </c>
      <c r="N94" s="340">
        <v>0</v>
      </c>
      <c r="O94" s="340">
        <v>0</v>
      </c>
      <c r="P94" s="340">
        <f t="shared" si="9"/>
        <v>0</v>
      </c>
      <c r="Q94" s="343">
        <v>0</v>
      </c>
      <c r="R94" s="340">
        <v>0</v>
      </c>
      <c r="S94" s="340">
        <f t="shared" si="6"/>
        <v>0</v>
      </c>
      <c r="T94" s="340">
        <v>0</v>
      </c>
      <c r="U94" s="340">
        <v>0</v>
      </c>
      <c r="V94" s="340">
        <f t="shared" si="7"/>
        <v>0</v>
      </c>
      <c r="W94" s="346"/>
      <c r="X94" s="340">
        <v>0</v>
      </c>
      <c r="Y94" s="344">
        <v>0</v>
      </c>
      <c r="Z94" s="344">
        <v>0</v>
      </c>
      <c r="AA94" s="344"/>
      <c r="AB94" s="344">
        <f t="shared" si="8"/>
        <v>1414.67</v>
      </c>
    </row>
    <row r="95" spans="1:29" s="522" customFormat="1" x14ac:dyDescent="0.3">
      <c r="A95" s="214" t="s">
        <v>403</v>
      </c>
      <c r="B95" s="334" t="s">
        <v>404</v>
      </c>
      <c r="C95" s="335">
        <v>10560715404</v>
      </c>
      <c r="D95" s="336" t="s">
        <v>492</v>
      </c>
      <c r="E95" s="347" t="s">
        <v>409</v>
      </c>
      <c r="F95" s="345" t="s">
        <v>1036</v>
      </c>
      <c r="G95" s="339" t="s">
        <v>1085</v>
      </c>
      <c r="H95" s="340">
        <v>0</v>
      </c>
      <c r="I95" s="341">
        <v>244.33</v>
      </c>
      <c r="J95" s="340">
        <v>0</v>
      </c>
      <c r="K95" s="342">
        <v>195.97</v>
      </c>
      <c r="L95" s="342">
        <v>1</v>
      </c>
      <c r="M95" s="418">
        <f t="shared" si="5"/>
        <v>194.97</v>
      </c>
      <c r="N95" s="340">
        <v>0</v>
      </c>
      <c r="O95" s="340">
        <v>0</v>
      </c>
      <c r="P95" s="340">
        <f t="shared" si="9"/>
        <v>0</v>
      </c>
      <c r="Q95" s="343">
        <v>0</v>
      </c>
      <c r="R95" s="340">
        <v>0</v>
      </c>
      <c r="S95" s="340">
        <f t="shared" si="6"/>
        <v>0</v>
      </c>
      <c r="T95" s="340">
        <v>0</v>
      </c>
      <c r="U95" s="340">
        <v>0</v>
      </c>
      <c r="V95" s="340">
        <f t="shared" si="7"/>
        <v>0</v>
      </c>
      <c r="W95" s="346"/>
      <c r="X95" s="340">
        <v>0</v>
      </c>
      <c r="Y95" s="344">
        <v>0</v>
      </c>
      <c r="Z95" s="344">
        <v>0</v>
      </c>
      <c r="AA95" s="344"/>
      <c r="AB95" s="344">
        <f t="shared" si="8"/>
        <v>439.3</v>
      </c>
    </row>
    <row r="96" spans="1:29" s="522" customFormat="1" x14ac:dyDescent="0.3">
      <c r="A96" s="214" t="s">
        <v>403</v>
      </c>
      <c r="B96" s="334" t="s">
        <v>404</v>
      </c>
      <c r="C96" s="335">
        <v>11297041496</v>
      </c>
      <c r="D96" s="336" t="s">
        <v>493</v>
      </c>
      <c r="E96" s="347" t="s">
        <v>409</v>
      </c>
      <c r="F96" s="350" t="s">
        <v>1035</v>
      </c>
      <c r="G96" s="339" t="s">
        <v>1085</v>
      </c>
      <c r="H96" s="340">
        <v>0</v>
      </c>
      <c r="I96" s="341">
        <v>245.76</v>
      </c>
      <c r="J96" s="340">
        <v>0</v>
      </c>
      <c r="K96" s="342">
        <v>195.97</v>
      </c>
      <c r="L96" s="342">
        <v>1</v>
      </c>
      <c r="M96" s="418">
        <f t="shared" si="5"/>
        <v>194.97</v>
      </c>
      <c r="N96" s="340">
        <v>0</v>
      </c>
      <c r="O96" s="340">
        <v>0</v>
      </c>
      <c r="P96" s="340">
        <f t="shared" si="9"/>
        <v>0</v>
      </c>
      <c r="Q96" s="343">
        <v>0</v>
      </c>
      <c r="R96" s="340">
        <v>0</v>
      </c>
      <c r="S96" s="340">
        <f t="shared" si="6"/>
        <v>0</v>
      </c>
      <c r="T96" s="340">
        <v>0</v>
      </c>
      <c r="U96" s="340">
        <v>0</v>
      </c>
      <c r="V96" s="340">
        <f t="shared" si="7"/>
        <v>0</v>
      </c>
      <c r="W96" s="346"/>
      <c r="X96" s="340">
        <v>0</v>
      </c>
      <c r="Y96" s="344">
        <v>0</v>
      </c>
      <c r="Z96" s="344">
        <v>0</v>
      </c>
      <c r="AA96" s="344"/>
      <c r="AB96" s="344">
        <f t="shared" si="8"/>
        <v>440.73</v>
      </c>
    </row>
    <row r="97" spans="1:28" s="522" customFormat="1" x14ac:dyDescent="0.3">
      <c r="A97" s="214" t="s">
        <v>403</v>
      </c>
      <c r="B97" s="334" t="s">
        <v>404</v>
      </c>
      <c r="C97" s="335">
        <v>70306823438</v>
      </c>
      <c r="D97" s="336" t="s">
        <v>494</v>
      </c>
      <c r="E97" s="347" t="s">
        <v>409</v>
      </c>
      <c r="F97" s="350" t="s">
        <v>1037</v>
      </c>
      <c r="G97" s="339" t="s">
        <v>1085</v>
      </c>
      <c r="H97" s="340">
        <v>0</v>
      </c>
      <c r="I97" s="341">
        <v>244.33</v>
      </c>
      <c r="J97" s="340">
        <v>0</v>
      </c>
      <c r="K97" s="342">
        <v>195.97</v>
      </c>
      <c r="L97" s="342">
        <v>1</v>
      </c>
      <c r="M97" s="418">
        <f t="shared" si="5"/>
        <v>194.97</v>
      </c>
      <c r="N97" s="340">
        <v>0</v>
      </c>
      <c r="O97" s="340">
        <v>0</v>
      </c>
      <c r="P97" s="340">
        <f t="shared" si="9"/>
        <v>0</v>
      </c>
      <c r="Q97" s="343">
        <v>0</v>
      </c>
      <c r="R97" s="340">
        <v>0</v>
      </c>
      <c r="S97" s="340">
        <f t="shared" si="6"/>
        <v>0</v>
      </c>
      <c r="T97" s="340">
        <v>0</v>
      </c>
      <c r="U97" s="340">
        <v>0</v>
      </c>
      <c r="V97" s="340">
        <f t="shared" si="7"/>
        <v>0</v>
      </c>
      <c r="W97" s="346"/>
      <c r="X97" s="340">
        <v>0</v>
      </c>
      <c r="Y97" s="344">
        <v>0</v>
      </c>
      <c r="Z97" s="344">
        <v>0</v>
      </c>
      <c r="AA97" s="344"/>
      <c r="AB97" s="344">
        <f t="shared" si="8"/>
        <v>439.3</v>
      </c>
    </row>
    <row r="98" spans="1:28" s="522" customFormat="1" x14ac:dyDescent="0.3">
      <c r="A98" s="214" t="s">
        <v>403</v>
      </c>
      <c r="B98" s="334" t="s">
        <v>404</v>
      </c>
      <c r="C98" s="335">
        <v>13635988480</v>
      </c>
      <c r="D98" s="336" t="s">
        <v>495</v>
      </c>
      <c r="E98" s="347" t="s">
        <v>409</v>
      </c>
      <c r="F98" s="345" t="s">
        <v>1035</v>
      </c>
      <c r="G98" s="339" t="s">
        <v>1085</v>
      </c>
      <c r="H98" s="340">
        <v>0</v>
      </c>
      <c r="I98" s="341">
        <v>244.58</v>
      </c>
      <c r="J98" s="340">
        <v>0</v>
      </c>
      <c r="K98" s="342">
        <v>195.97</v>
      </c>
      <c r="L98" s="342">
        <v>1</v>
      </c>
      <c r="M98" s="418">
        <f t="shared" si="5"/>
        <v>194.97</v>
      </c>
      <c r="N98" s="340">
        <v>0</v>
      </c>
      <c r="O98" s="340">
        <v>0</v>
      </c>
      <c r="P98" s="340">
        <f t="shared" si="9"/>
        <v>0</v>
      </c>
      <c r="Q98" s="343">
        <v>0</v>
      </c>
      <c r="R98" s="340">
        <v>0</v>
      </c>
      <c r="S98" s="340">
        <f t="shared" si="6"/>
        <v>0</v>
      </c>
      <c r="T98" s="340">
        <v>0</v>
      </c>
      <c r="U98" s="340">
        <v>0</v>
      </c>
      <c r="V98" s="340">
        <f t="shared" si="7"/>
        <v>0</v>
      </c>
      <c r="W98" s="346"/>
      <c r="X98" s="340">
        <v>0</v>
      </c>
      <c r="Y98" s="344">
        <v>0</v>
      </c>
      <c r="Z98" s="344">
        <v>0</v>
      </c>
      <c r="AA98" s="344"/>
      <c r="AB98" s="344">
        <f t="shared" si="8"/>
        <v>439.55</v>
      </c>
    </row>
    <row r="99" spans="1:28" s="522" customFormat="1" x14ac:dyDescent="0.3">
      <c r="A99" s="214" t="s">
        <v>403</v>
      </c>
      <c r="B99" s="334" t="s">
        <v>404</v>
      </c>
      <c r="C99" s="335">
        <v>5538120414</v>
      </c>
      <c r="D99" s="336" t="s">
        <v>971</v>
      </c>
      <c r="E99" s="347" t="s">
        <v>413</v>
      </c>
      <c r="F99" s="345" t="s">
        <v>1038</v>
      </c>
      <c r="G99" s="339" t="s">
        <v>1085</v>
      </c>
      <c r="H99" s="340">
        <v>0</v>
      </c>
      <c r="I99" s="341">
        <v>134.27000000000001</v>
      </c>
      <c r="J99" s="340">
        <v>0</v>
      </c>
      <c r="K99" s="342">
        <v>195.97</v>
      </c>
      <c r="L99" s="342">
        <v>1</v>
      </c>
      <c r="M99" s="418">
        <f t="shared" si="5"/>
        <v>194.97</v>
      </c>
      <c r="N99" s="340">
        <v>0</v>
      </c>
      <c r="O99" s="340">
        <v>0</v>
      </c>
      <c r="P99" s="340">
        <f t="shared" si="9"/>
        <v>0</v>
      </c>
      <c r="Q99" s="343">
        <v>310.39999999999998</v>
      </c>
      <c r="R99" s="340">
        <v>83.97</v>
      </c>
      <c r="S99" s="340">
        <f t="shared" si="6"/>
        <v>226.42999999999998</v>
      </c>
      <c r="T99" s="340">
        <v>0</v>
      </c>
      <c r="U99" s="340">
        <v>0</v>
      </c>
      <c r="V99" s="340">
        <f t="shared" si="7"/>
        <v>0</v>
      </c>
      <c r="W99" s="346"/>
      <c r="X99" s="340">
        <v>0</v>
      </c>
      <c r="Y99" s="344">
        <v>0</v>
      </c>
      <c r="Z99" s="344">
        <v>0</v>
      </c>
      <c r="AA99" s="344"/>
      <c r="AB99" s="344">
        <f t="shared" si="8"/>
        <v>555.66999999999996</v>
      </c>
    </row>
    <row r="100" spans="1:28" s="522" customFormat="1" x14ac:dyDescent="0.3">
      <c r="A100" s="214" t="s">
        <v>403</v>
      </c>
      <c r="B100" s="334" t="s">
        <v>404</v>
      </c>
      <c r="C100" s="335">
        <v>70811055485</v>
      </c>
      <c r="D100" s="336" t="s">
        <v>496</v>
      </c>
      <c r="E100" s="347" t="s">
        <v>409</v>
      </c>
      <c r="F100" s="345" t="s">
        <v>1016</v>
      </c>
      <c r="G100" s="339" t="s">
        <v>1085</v>
      </c>
      <c r="H100" s="340">
        <v>0</v>
      </c>
      <c r="I100" s="341">
        <v>136.66999999999999</v>
      </c>
      <c r="J100" s="340">
        <v>0</v>
      </c>
      <c r="K100" s="342">
        <v>195.97</v>
      </c>
      <c r="L100" s="342">
        <v>1</v>
      </c>
      <c r="M100" s="418">
        <f t="shared" si="5"/>
        <v>194.97</v>
      </c>
      <c r="N100" s="340">
        <v>0</v>
      </c>
      <c r="O100" s="340">
        <v>0</v>
      </c>
      <c r="P100" s="340">
        <f t="shared" si="9"/>
        <v>0</v>
      </c>
      <c r="Q100" s="343">
        <v>310.39999999999998</v>
      </c>
      <c r="R100" s="340">
        <v>83.97</v>
      </c>
      <c r="S100" s="340">
        <f t="shared" si="6"/>
        <v>226.42999999999998</v>
      </c>
      <c r="T100" s="340">
        <v>0</v>
      </c>
      <c r="U100" s="340">
        <v>0</v>
      </c>
      <c r="V100" s="340">
        <f t="shared" si="7"/>
        <v>0</v>
      </c>
      <c r="W100" s="346"/>
      <c r="X100" s="340">
        <v>0</v>
      </c>
      <c r="Y100" s="344">
        <v>0</v>
      </c>
      <c r="Z100" s="344">
        <v>0</v>
      </c>
      <c r="AA100" s="344"/>
      <c r="AB100" s="344">
        <f t="shared" si="8"/>
        <v>558.06999999999994</v>
      </c>
    </row>
    <row r="101" spans="1:28" s="522" customFormat="1" ht="18.75" customHeight="1" x14ac:dyDescent="0.3">
      <c r="A101" s="214" t="s">
        <v>403</v>
      </c>
      <c r="B101" s="334" t="s">
        <v>404</v>
      </c>
      <c r="C101" s="335">
        <v>98694910497</v>
      </c>
      <c r="D101" s="336" t="s">
        <v>497</v>
      </c>
      <c r="E101" s="347" t="s">
        <v>409</v>
      </c>
      <c r="F101" s="345" t="s">
        <v>1016</v>
      </c>
      <c r="G101" s="339" t="s">
        <v>1085</v>
      </c>
      <c r="H101" s="340">
        <v>0</v>
      </c>
      <c r="I101" s="341">
        <v>143.86000000000001</v>
      </c>
      <c r="J101" s="340">
        <v>0</v>
      </c>
      <c r="K101" s="342">
        <v>195.97</v>
      </c>
      <c r="L101" s="342">
        <v>1</v>
      </c>
      <c r="M101" s="418">
        <f t="shared" si="5"/>
        <v>194.97</v>
      </c>
      <c r="N101" s="340">
        <v>0</v>
      </c>
      <c r="O101" s="340">
        <v>0</v>
      </c>
      <c r="P101" s="340">
        <f t="shared" si="9"/>
        <v>0</v>
      </c>
      <c r="Q101" s="343">
        <v>220.8</v>
      </c>
      <c r="R101" s="340">
        <v>79.2</v>
      </c>
      <c r="S101" s="340">
        <f t="shared" si="6"/>
        <v>141.60000000000002</v>
      </c>
      <c r="T101" s="340">
        <v>0</v>
      </c>
      <c r="U101" s="340">
        <v>0</v>
      </c>
      <c r="V101" s="340">
        <f t="shared" si="7"/>
        <v>0</v>
      </c>
      <c r="W101" s="346"/>
      <c r="X101" s="340">
        <v>0</v>
      </c>
      <c r="Y101" s="344">
        <v>0</v>
      </c>
      <c r="Z101" s="344">
        <v>0</v>
      </c>
      <c r="AA101" s="344"/>
      <c r="AB101" s="344">
        <f t="shared" si="8"/>
        <v>480.43000000000006</v>
      </c>
    </row>
    <row r="102" spans="1:28" s="522" customFormat="1" ht="18.75" customHeight="1" x14ac:dyDescent="0.3">
      <c r="A102" s="214" t="s">
        <v>403</v>
      </c>
      <c r="B102" s="334" t="s">
        <v>404</v>
      </c>
      <c r="C102" s="335">
        <v>70315023490</v>
      </c>
      <c r="D102" s="336" t="s">
        <v>498</v>
      </c>
      <c r="E102" s="347" t="s">
        <v>413</v>
      </c>
      <c r="F102" s="350" t="s">
        <v>1015</v>
      </c>
      <c r="G102" s="339" t="s">
        <v>1085</v>
      </c>
      <c r="H102" s="340">
        <v>0</v>
      </c>
      <c r="I102" s="341">
        <v>51.07</v>
      </c>
      <c r="J102" s="340">
        <v>0</v>
      </c>
      <c r="K102" s="342">
        <v>195.97</v>
      </c>
      <c r="L102" s="342">
        <v>1</v>
      </c>
      <c r="M102" s="418">
        <f t="shared" si="5"/>
        <v>194.97</v>
      </c>
      <c r="N102" s="340">
        <v>0</v>
      </c>
      <c r="O102" s="340">
        <v>0</v>
      </c>
      <c r="P102" s="340">
        <f t="shared" si="9"/>
        <v>0</v>
      </c>
      <c r="Q102" s="343">
        <v>0</v>
      </c>
      <c r="R102" s="340">
        <v>0</v>
      </c>
      <c r="S102" s="340">
        <f t="shared" si="6"/>
        <v>0</v>
      </c>
      <c r="T102" s="340">
        <v>0</v>
      </c>
      <c r="U102" s="340">
        <v>0</v>
      </c>
      <c r="V102" s="340">
        <v>0</v>
      </c>
      <c r="W102" s="346"/>
      <c r="X102" s="340">
        <v>0</v>
      </c>
      <c r="Y102" s="344">
        <v>0</v>
      </c>
      <c r="Z102" s="344">
        <v>0</v>
      </c>
      <c r="AA102" s="344"/>
      <c r="AB102" s="344">
        <f t="shared" si="8"/>
        <v>246.04</v>
      </c>
    </row>
    <row r="103" spans="1:28" s="522" customFormat="1" ht="18.75" customHeight="1" x14ac:dyDescent="0.3">
      <c r="A103" s="214" t="s">
        <v>403</v>
      </c>
      <c r="B103" s="334" t="s">
        <v>404</v>
      </c>
      <c r="C103" s="335">
        <v>5750688410</v>
      </c>
      <c r="D103" s="336" t="s">
        <v>972</v>
      </c>
      <c r="E103" s="337">
        <v>3</v>
      </c>
      <c r="F103" s="356">
        <v>411010</v>
      </c>
      <c r="G103" s="339" t="s">
        <v>1085</v>
      </c>
      <c r="H103" s="340">
        <v>0</v>
      </c>
      <c r="I103" s="341">
        <v>146.25</v>
      </c>
      <c r="J103" s="340">
        <v>0</v>
      </c>
      <c r="K103" s="342">
        <v>195.97</v>
      </c>
      <c r="L103" s="342">
        <v>1</v>
      </c>
      <c r="M103" s="418">
        <f t="shared" si="5"/>
        <v>194.97</v>
      </c>
      <c r="N103" s="340">
        <v>0</v>
      </c>
      <c r="O103" s="340">
        <v>0</v>
      </c>
      <c r="P103" s="340">
        <f t="shared" si="9"/>
        <v>0</v>
      </c>
      <c r="Q103" s="343">
        <v>235.2</v>
      </c>
      <c r="R103" s="340">
        <v>93.85</v>
      </c>
      <c r="S103" s="340">
        <f t="shared" si="6"/>
        <v>141.35</v>
      </c>
      <c r="T103" s="340">
        <v>0</v>
      </c>
      <c r="U103" s="340">
        <v>0</v>
      </c>
      <c r="V103" s="340">
        <f t="shared" si="7"/>
        <v>0</v>
      </c>
      <c r="W103" s="346"/>
      <c r="X103" s="340">
        <v>0</v>
      </c>
      <c r="Y103" s="344">
        <v>0</v>
      </c>
      <c r="Z103" s="344">
        <v>0</v>
      </c>
      <c r="AA103" s="344"/>
      <c r="AB103" s="344">
        <f t="shared" si="8"/>
        <v>482.57</v>
      </c>
    </row>
    <row r="104" spans="1:28" s="522" customFormat="1" ht="18.75" customHeight="1" x14ac:dyDescent="0.3">
      <c r="A104" s="214" t="s">
        <v>403</v>
      </c>
      <c r="B104" s="334" t="s">
        <v>404</v>
      </c>
      <c r="C104" s="335">
        <v>1343233437</v>
      </c>
      <c r="D104" s="336" t="s">
        <v>499</v>
      </c>
      <c r="E104" s="347" t="s">
        <v>406</v>
      </c>
      <c r="F104" s="345" t="s">
        <v>1036</v>
      </c>
      <c r="G104" s="339" t="s">
        <v>1085</v>
      </c>
      <c r="H104" s="340">
        <v>0</v>
      </c>
      <c r="I104" s="341">
        <v>1131.98</v>
      </c>
      <c r="J104" s="340">
        <v>0</v>
      </c>
      <c r="K104" s="342">
        <v>195.97</v>
      </c>
      <c r="L104" s="342">
        <v>1</v>
      </c>
      <c r="M104" s="418">
        <f t="shared" si="5"/>
        <v>194.97</v>
      </c>
      <c r="N104" s="340">
        <v>0</v>
      </c>
      <c r="O104" s="340">
        <v>0</v>
      </c>
      <c r="P104" s="340">
        <f t="shared" si="9"/>
        <v>0</v>
      </c>
      <c r="Q104" s="343">
        <v>0</v>
      </c>
      <c r="R104" s="340">
        <v>0</v>
      </c>
      <c r="S104" s="340">
        <f t="shared" si="6"/>
        <v>0</v>
      </c>
      <c r="T104" s="340">
        <v>0</v>
      </c>
      <c r="U104" s="340">
        <v>0</v>
      </c>
      <c r="V104" s="340">
        <f t="shared" si="7"/>
        <v>0</v>
      </c>
      <c r="W104" s="346"/>
      <c r="X104" s="340">
        <v>0</v>
      </c>
      <c r="Y104" s="344">
        <v>0</v>
      </c>
      <c r="Z104" s="344">
        <v>0</v>
      </c>
      <c r="AA104" s="344"/>
      <c r="AB104" s="344">
        <f t="shared" si="8"/>
        <v>1326.95</v>
      </c>
    </row>
    <row r="105" spans="1:28" s="522" customFormat="1" ht="18.75" customHeight="1" x14ac:dyDescent="0.3">
      <c r="A105" s="214" t="s">
        <v>403</v>
      </c>
      <c r="B105" s="334" t="s">
        <v>404</v>
      </c>
      <c r="C105" s="335">
        <v>3545645444</v>
      </c>
      <c r="D105" s="336" t="s">
        <v>500</v>
      </c>
      <c r="E105" s="347" t="s">
        <v>406</v>
      </c>
      <c r="F105" s="350" t="s">
        <v>1024</v>
      </c>
      <c r="G105" s="339" t="s">
        <v>1085</v>
      </c>
      <c r="H105" s="340">
        <v>0</v>
      </c>
      <c r="I105" s="341">
        <v>792.28</v>
      </c>
      <c r="J105" s="340">
        <v>0</v>
      </c>
      <c r="K105" s="342">
        <v>195.97</v>
      </c>
      <c r="L105" s="342">
        <v>1</v>
      </c>
      <c r="M105" s="418">
        <f t="shared" si="5"/>
        <v>194.97</v>
      </c>
      <c r="N105" s="340">
        <v>0</v>
      </c>
      <c r="O105" s="340">
        <v>0</v>
      </c>
      <c r="P105" s="340">
        <f t="shared" si="9"/>
        <v>0</v>
      </c>
      <c r="Q105" s="343">
        <v>0</v>
      </c>
      <c r="R105" s="340">
        <v>0</v>
      </c>
      <c r="S105" s="340">
        <f t="shared" si="6"/>
        <v>0</v>
      </c>
      <c r="T105" s="340">
        <v>0</v>
      </c>
      <c r="U105" s="340">
        <v>0</v>
      </c>
      <c r="V105" s="340">
        <f t="shared" si="7"/>
        <v>0</v>
      </c>
      <c r="W105" s="346"/>
      <c r="X105" s="340">
        <v>0</v>
      </c>
      <c r="Y105" s="344">
        <v>0</v>
      </c>
      <c r="Z105" s="344">
        <v>0</v>
      </c>
      <c r="AA105" s="344"/>
      <c r="AB105" s="344">
        <f t="shared" si="8"/>
        <v>987.25</v>
      </c>
    </row>
    <row r="106" spans="1:28" s="522" customFormat="1" ht="18.75" customHeight="1" x14ac:dyDescent="0.3">
      <c r="A106" s="214" t="s">
        <v>403</v>
      </c>
      <c r="B106" s="334" t="s">
        <v>404</v>
      </c>
      <c r="C106" s="335">
        <v>2693094461</v>
      </c>
      <c r="D106" s="336" t="s">
        <v>501</v>
      </c>
      <c r="E106" s="347" t="s">
        <v>409</v>
      </c>
      <c r="F106" s="345" t="s">
        <v>1018</v>
      </c>
      <c r="G106" s="339" t="s">
        <v>1085</v>
      </c>
      <c r="H106" s="340">
        <v>0</v>
      </c>
      <c r="I106" s="341">
        <v>264.89</v>
      </c>
      <c r="J106" s="340">
        <v>0</v>
      </c>
      <c r="K106" s="342">
        <v>195.97</v>
      </c>
      <c r="L106" s="342">
        <v>1</v>
      </c>
      <c r="M106" s="418">
        <f t="shared" si="5"/>
        <v>194.97</v>
      </c>
      <c r="N106" s="340">
        <v>0</v>
      </c>
      <c r="O106" s="340">
        <v>0</v>
      </c>
      <c r="P106" s="340">
        <f t="shared" si="9"/>
        <v>0</v>
      </c>
      <c r="Q106" s="343">
        <v>0</v>
      </c>
      <c r="R106" s="340">
        <v>0</v>
      </c>
      <c r="S106" s="340">
        <f t="shared" si="6"/>
        <v>0</v>
      </c>
      <c r="T106" s="340">
        <v>0</v>
      </c>
      <c r="U106" s="340">
        <v>0</v>
      </c>
      <c r="V106" s="340">
        <f t="shared" si="7"/>
        <v>0</v>
      </c>
      <c r="W106" s="346"/>
      <c r="X106" s="340">
        <v>0</v>
      </c>
      <c r="Y106" s="344">
        <v>0</v>
      </c>
      <c r="Z106" s="344">
        <v>0</v>
      </c>
      <c r="AA106" s="344"/>
      <c r="AB106" s="344">
        <f t="shared" si="8"/>
        <v>459.86</v>
      </c>
    </row>
    <row r="107" spans="1:28" s="522" customFormat="1" ht="18.75" customHeight="1" x14ac:dyDescent="0.3">
      <c r="A107" s="214" t="s">
        <v>403</v>
      </c>
      <c r="B107" s="334" t="s">
        <v>404</v>
      </c>
      <c r="C107" s="335">
        <v>43139019300</v>
      </c>
      <c r="D107" s="336" t="s">
        <v>502</v>
      </c>
      <c r="E107" s="347" t="s">
        <v>409</v>
      </c>
      <c r="F107" s="345" t="s">
        <v>1018</v>
      </c>
      <c r="G107" s="339" t="s">
        <v>1085</v>
      </c>
      <c r="H107" s="340">
        <v>0</v>
      </c>
      <c r="I107" s="341">
        <v>223.19</v>
      </c>
      <c r="J107" s="340">
        <v>0</v>
      </c>
      <c r="K107" s="342">
        <v>195.97</v>
      </c>
      <c r="L107" s="342">
        <v>1</v>
      </c>
      <c r="M107" s="418">
        <f t="shared" si="5"/>
        <v>194.97</v>
      </c>
      <c r="N107" s="340">
        <v>0</v>
      </c>
      <c r="O107" s="340">
        <v>0</v>
      </c>
      <c r="P107" s="340">
        <f t="shared" si="9"/>
        <v>0</v>
      </c>
      <c r="Q107" s="343">
        <v>0</v>
      </c>
      <c r="R107" s="340">
        <v>0</v>
      </c>
      <c r="S107" s="340">
        <f t="shared" si="6"/>
        <v>0</v>
      </c>
      <c r="T107" s="340">
        <v>0</v>
      </c>
      <c r="U107" s="340">
        <v>0</v>
      </c>
      <c r="V107" s="340">
        <f t="shared" si="7"/>
        <v>0</v>
      </c>
      <c r="W107" s="346"/>
      <c r="X107" s="340">
        <v>0</v>
      </c>
      <c r="Y107" s="344">
        <v>0</v>
      </c>
      <c r="Z107" s="344">
        <v>0</v>
      </c>
      <c r="AA107" s="344"/>
      <c r="AB107" s="344">
        <f t="shared" si="8"/>
        <v>418.15999999999997</v>
      </c>
    </row>
    <row r="108" spans="1:28" s="522" customFormat="1" ht="18.75" customHeight="1" x14ac:dyDescent="0.3">
      <c r="A108" s="214" t="s">
        <v>403</v>
      </c>
      <c r="B108" s="334" t="s">
        <v>404</v>
      </c>
      <c r="C108" s="335">
        <v>3321578492</v>
      </c>
      <c r="D108" s="336" t="s">
        <v>503</v>
      </c>
      <c r="E108" s="347" t="s">
        <v>413</v>
      </c>
      <c r="F108" s="345" t="s">
        <v>1015</v>
      </c>
      <c r="G108" s="339" t="s">
        <v>1085</v>
      </c>
      <c r="H108" s="340">
        <v>0</v>
      </c>
      <c r="I108" s="341">
        <v>159.93</v>
      </c>
      <c r="J108" s="340">
        <v>0</v>
      </c>
      <c r="K108" s="342">
        <v>195.97</v>
      </c>
      <c r="L108" s="342">
        <v>1</v>
      </c>
      <c r="M108" s="418">
        <f t="shared" si="5"/>
        <v>194.97</v>
      </c>
      <c r="N108" s="340">
        <v>0</v>
      </c>
      <c r="O108" s="340">
        <v>0</v>
      </c>
      <c r="P108" s="340">
        <f t="shared" si="9"/>
        <v>0</v>
      </c>
      <c r="Q108" s="343">
        <v>0</v>
      </c>
      <c r="R108" s="340">
        <v>0</v>
      </c>
      <c r="S108" s="340">
        <f t="shared" si="6"/>
        <v>0</v>
      </c>
      <c r="T108" s="340">
        <v>0</v>
      </c>
      <c r="U108" s="340">
        <v>0</v>
      </c>
      <c r="V108" s="340">
        <f t="shared" si="7"/>
        <v>0</v>
      </c>
      <c r="W108" s="346"/>
      <c r="X108" s="340">
        <v>0</v>
      </c>
      <c r="Y108" s="344">
        <v>0</v>
      </c>
      <c r="Z108" s="344">
        <v>0</v>
      </c>
      <c r="AA108" s="344"/>
      <c r="AB108" s="344">
        <f t="shared" si="8"/>
        <v>354.9</v>
      </c>
    </row>
    <row r="109" spans="1:28" s="522" customFormat="1" ht="18.75" customHeight="1" x14ac:dyDescent="0.3">
      <c r="A109" s="214" t="s">
        <v>403</v>
      </c>
      <c r="B109" s="334" t="s">
        <v>404</v>
      </c>
      <c r="C109" s="335">
        <v>13787023445</v>
      </c>
      <c r="D109" s="336" t="s">
        <v>997</v>
      </c>
      <c r="E109" s="347" t="s">
        <v>413</v>
      </c>
      <c r="F109" s="354" t="s">
        <v>1028</v>
      </c>
      <c r="G109" s="339" t="s">
        <v>1085</v>
      </c>
      <c r="H109" s="340">
        <v>0</v>
      </c>
      <c r="I109" s="341">
        <v>146.25</v>
      </c>
      <c r="J109" s="340">
        <v>0</v>
      </c>
      <c r="K109" s="342">
        <v>195.97</v>
      </c>
      <c r="L109" s="342">
        <v>1</v>
      </c>
      <c r="M109" s="418">
        <f t="shared" si="5"/>
        <v>194.97</v>
      </c>
      <c r="N109" s="340">
        <v>0</v>
      </c>
      <c r="O109" s="340">
        <v>0</v>
      </c>
      <c r="P109" s="340">
        <f t="shared" si="9"/>
        <v>0</v>
      </c>
      <c r="Q109" s="343">
        <v>0</v>
      </c>
      <c r="R109" s="340">
        <v>0</v>
      </c>
      <c r="S109" s="340">
        <f t="shared" si="6"/>
        <v>0</v>
      </c>
      <c r="T109" s="340">
        <v>0</v>
      </c>
      <c r="U109" s="340">
        <v>0</v>
      </c>
      <c r="V109" s="340">
        <v>0</v>
      </c>
      <c r="W109" s="346"/>
      <c r="X109" s="340">
        <v>0</v>
      </c>
      <c r="Y109" s="344">
        <v>0</v>
      </c>
      <c r="Z109" s="344">
        <v>0</v>
      </c>
      <c r="AA109" s="344"/>
      <c r="AB109" s="344">
        <f t="shared" si="8"/>
        <v>341.22</v>
      </c>
    </row>
    <row r="110" spans="1:28" s="522" customFormat="1" ht="18.75" customHeight="1" x14ac:dyDescent="0.3">
      <c r="A110" s="214" t="s">
        <v>403</v>
      </c>
      <c r="B110" s="334" t="s">
        <v>404</v>
      </c>
      <c r="C110" s="335">
        <v>76656071449</v>
      </c>
      <c r="D110" s="336" t="s">
        <v>504</v>
      </c>
      <c r="E110" s="347" t="s">
        <v>409</v>
      </c>
      <c r="F110" s="350" t="s">
        <v>1022</v>
      </c>
      <c r="G110" s="339" t="s">
        <v>1085</v>
      </c>
      <c r="H110" s="340">
        <v>0</v>
      </c>
      <c r="I110" s="341">
        <v>142.13999999999999</v>
      </c>
      <c r="J110" s="340">
        <v>0</v>
      </c>
      <c r="K110" s="342">
        <v>195.97</v>
      </c>
      <c r="L110" s="342">
        <v>1</v>
      </c>
      <c r="M110" s="418">
        <f t="shared" si="5"/>
        <v>194.97</v>
      </c>
      <c r="N110" s="340">
        <v>0</v>
      </c>
      <c r="O110" s="340">
        <v>0</v>
      </c>
      <c r="P110" s="340">
        <v>0</v>
      </c>
      <c r="Q110" s="343">
        <v>310.39999999999998</v>
      </c>
      <c r="R110" s="340">
        <v>79.2</v>
      </c>
      <c r="S110" s="340">
        <f t="shared" si="6"/>
        <v>231.2</v>
      </c>
      <c r="T110" s="340">
        <v>0</v>
      </c>
      <c r="U110" s="340">
        <v>0</v>
      </c>
      <c r="V110" s="340">
        <f t="shared" si="7"/>
        <v>0</v>
      </c>
      <c r="W110" s="346"/>
      <c r="X110" s="340">
        <v>0</v>
      </c>
      <c r="Y110" s="344">
        <v>0</v>
      </c>
      <c r="Z110" s="344">
        <v>0</v>
      </c>
      <c r="AA110" s="344"/>
      <c r="AB110" s="344">
        <f t="shared" si="8"/>
        <v>568.30999999999995</v>
      </c>
    </row>
    <row r="111" spans="1:28" s="522" customFormat="1" ht="18.75" customHeight="1" x14ac:dyDescent="0.3">
      <c r="A111" s="214" t="s">
        <v>403</v>
      </c>
      <c r="B111" s="334" t="s">
        <v>404</v>
      </c>
      <c r="C111" s="335">
        <v>12870188404</v>
      </c>
      <c r="D111" s="336" t="s">
        <v>505</v>
      </c>
      <c r="E111" s="347" t="s">
        <v>406</v>
      </c>
      <c r="F111" s="345" t="s">
        <v>1024</v>
      </c>
      <c r="G111" s="339" t="s">
        <v>1085</v>
      </c>
      <c r="H111" s="340">
        <v>0</v>
      </c>
      <c r="I111" s="341">
        <v>888.15</v>
      </c>
      <c r="J111" s="340">
        <v>0</v>
      </c>
      <c r="K111" s="342">
        <v>195.97</v>
      </c>
      <c r="L111" s="342">
        <v>1</v>
      </c>
      <c r="M111" s="418">
        <f t="shared" si="5"/>
        <v>194.97</v>
      </c>
      <c r="N111" s="340">
        <v>0</v>
      </c>
      <c r="O111" s="340">
        <v>0</v>
      </c>
      <c r="P111" s="340">
        <f t="shared" si="9"/>
        <v>0</v>
      </c>
      <c r="Q111" s="343">
        <v>0</v>
      </c>
      <c r="R111" s="340">
        <v>0</v>
      </c>
      <c r="S111" s="340">
        <f t="shared" si="6"/>
        <v>0</v>
      </c>
      <c r="T111" s="340">
        <v>0</v>
      </c>
      <c r="U111" s="340">
        <v>0</v>
      </c>
      <c r="V111" s="340">
        <f t="shared" si="7"/>
        <v>0</v>
      </c>
      <c r="W111" s="346"/>
      <c r="X111" s="340">
        <v>0</v>
      </c>
      <c r="Y111" s="344">
        <v>0</v>
      </c>
      <c r="Z111" s="344">
        <v>0</v>
      </c>
      <c r="AA111" s="344"/>
      <c r="AB111" s="344">
        <f t="shared" si="8"/>
        <v>1083.1199999999999</v>
      </c>
    </row>
    <row r="112" spans="1:28" s="522" customFormat="1" ht="18.75" customHeight="1" x14ac:dyDescent="0.3">
      <c r="A112" s="214" t="s">
        <v>403</v>
      </c>
      <c r="B112" s="334" t="s">
        <v>404</v>
      </c>
      <c r="C112" s="335">
        <v>70799239488</v>
      </c>
      <c r="D112" s="336" t="s">
        <v>911</v>
      </c>
      <c r="E112" s="347" t="s">
        <v>413</v>
      </c>
      <c r="F112" s="354" t="s">
        <v>1033</v>
      </c>
      <c r="G112" s="339" t="s">
        <v>1085</v>
      </c>
      <c r="H112" s="340">
        <v>0</v>
      </c>
      <c r="I112" s="341">
        <v>126.72</v>
      </c>
      <c r="J112" s="340">
        <v>0</v>
      </c>
      <c r="K112" s="342">
        <v>195.97</v>
      </c>
      <c r="L112" s="342">
        <v>1</v>
      </c>
      <c r="M112" s="418">
        <f t="shared" si="5"/>
        <v>194.97</v>
      </c>
      <c r="N112" s="340">
        <v>0</v>
      </c>
      <c r="O112" s="340">
        <v>0</v>
      </c>
      <c r="P112" s="340">
        <v>0</v>
      </c>
      <c r="Q112" s="343">
        <v>235.2</v>
      </c>
      <c r="R112" s="340">
        <v>79.2</v>
      </c>
      <c r="S112" s="340">
        <f t="shared" si="6"/>
        <v>156</v>
      </c>
      <c r="T112" s="340">
        <v>0</v>
      </c>
      <c r="U112" s="340">
        <v>0</v>
      </c>
      <c r="V112" s="340">
        <f t="shared" si="7"/>
        <v>0</v>
      </c>
      <c r="W112" s="346"/>
      <c r="X112" s="340">
        <v>0</v>
      </c>
      <c r="Y112" s="344">
        <v>0</v>
      </c>
      <c r="Z112" s="344">
        <v>0</v>
      </c>
      <c r="AA112" s="344"/>
      <c r="AB112" s="344">
        <f t="shared" si="8"/>
        <v>477.69000000000005</v>
      </c>
    </row>
    <row r="113" spans="1:28" s="521" customFormat="1" ht="18.75" customHeight="1" x14ac:dyDescent="0.3">
      <c r="A113" s="214" t="s">
        <v>403</v>
      </c>
      <c r="B113" s="334" t="s">
        <v>404</v>
      </c>
      <c r="C113" s="335">
        <v>4326493445</v>
      </c>
      <c r="D113" s="336" t="s">
        <v>506</v>
      </c>
      <c r="E113" s="347" t="s">
        <v>409</v>
      </c>
      <c r="F113" s="345" t="s">
        <v>1018</v>
      </c>
      <c r="G113" s="339" t="s">
        <v>1085</v>
      </c>
      <c r="H113" s="340">
        <v>0</v>
      </c>
      <c r="I113" s="341">
        <v>226.36</v>
      </c>
      <c r="J113" s="340">
        <v>0</v>
      </c>
      <c r="K113" s="342">
        <v>195.97</v>
      </c>
      <c r="L113" s="342">
        <v>1</v>
      </c>
      <c r="M113" s="418">
        <f t="shared" si="5"/>
        <v>194.97</v>
      </c>
      <c r="N113" s="340">
        <v>0</v>
      </c>
      <c r="O113" s="340">
        <v>0</v>
      </c>
      <c r="P113" s="340">
        <f t="shared" si="9"/>
        <v>0</v>
      </c>
      <c r="Q113" s="343">
        <v>0</v>
      </c>
      <c r="R113" s="340">
        <v>0</v>
      </c>
      <c r="S113" s="340">
        <f t="shared" si="6"/>
        <v>0</v>
      </c>
      <c r="T113" s="340">
        <v>0</v>
      </c>
      <c r="U113" s="340">
        <v>0</v>
      </c>
      <c r="V113" s="340">
        <f t="shared" si="7"/>
        <v>0</v>
      </c>
      <c r="W113" s="346"/>
      <c r="X113" s="340">
        <v>0</v>
      </c>
      <c r="Y113" s="344">
        <v>0</v>
      </c>
      <c r="Z113" s="344">
        <v>0</v>
      </c>
      <c r="AA113" s="344"/>
      <c r="AB113" s="344">
        <f t="shared" si="8"/>
        <v>421.33000000000004</v>
      </c>
    </row>
    <row r="114" spans="1:28" s="521" customFormat="1" ht="18.75" customHeight="1" x14ac:dyDescent="0.3">
      <c r="A114" s="214" t="s">
        <v>403</v>
      </c>
      <c r="B114" s="334" t="s">
        <v>404</v>
      </c>
      <c r="C114" s="335">
        <v>8066304420</v>
      </c>
      <c r="D114" s="336" t="s">
        <v>507</v>
      </c>
      <c r="E114" s="347" t="s">
        <v>406</v>
      </c>
      <c r="F114" s="345" t="s">
        <v>1017</v>
      </c>
      <c r="G114" s="339" t="s">
        <v>1085</v>
      </c>
      <c r="H114" s="340">
        <v>0</v>
      </c>
      <c r="I114" s="341">
        <v>661.12</v>
      </c>
      <c r="J114" s="340">
        <v>0</v>
      </c>
      <c r="K114" s="342">
        <v>195.97</v>
      </c>
      <c r="L114" s="342">
        <v>1</v>
      </c>
      <c r="M114" s="418">
        <f t="shared" si="5"/>
        <v>194.97</v>
      </c>
      <c r="N114" s="340">
        <v>0</v>
      </c>
      <c r="O114" s="340">
        <v>0</v>
      </c>
      <c r="P114" s="340">
        <f t="shared" si="9"/>
        <v>0</v>
      </c>
      <c r="Q114" s="343">
        <v>0</v>
      </c>
      <c r="R114" s="340">
        <v>0</v>
      </c>
      <c r="S114" s="340">
        <f t="shared" si="6"/>
        <v>0</v>
      </c>
      <c r="T114" s="340">
        <v>0</v>
      </c>
      <c r="U114" s="340">
        <v>0</v>
      </c>
      <c r="V114" s="340">
        <f t="shared" si="7"/>
        <v>0</v>
      </c>
      <c r="W114" s="346"/>
      <c r="X114" s="340">
        <v>0</v>
      </c>
      <c r="Y114" s="344">
        <v>0</v>
      </c>
      <c r="Z114" s="344">
        <v>0</v>
      </c>
      <c r="AA114" s="344"/>
      <c r="AB114" s="344">
        <f t="shared" si="8"/>
        <v>856.09</v>
      </c>
    </row>
    <row r="115" spans="1:28" s="521" customFormat="1" ht="18.75" customHeight="1" x14ac:dyDescent="0.3">
      <c r="A115" s="214" t="s">
        <v>403</v>
      </c>
      <c r="B115" s="334" t="s">
        <v>404</v>
      </c>
      <c r="C115" s="335">
        <v>90002172453</v>
      </c>
      <c r="D115" s="336" t="s">
        <v>508</v>
      </c>
      <c r="E115" s="347" t="s">
        <v>413</v>
      </c>
      <c r="F115" s="345" t="s">
        <v>1030</v>
      </c>
      <c r="G115" s="339" t="s">
        <v>1085</v>
      </c>
      <c r="H115" s="340">
        <v>0</v>
      </c>
      <c r="I115" s="341">
        <v>163.57</v>
      </c>
      <c r="J115" s="340">
        <v>0</v>
      </c>
      <c r="K115" s="342">
        <v>195.97</v>
      </c>
      <c r="L115" s="342">
        <v>1</v>
      </c>
      <c r="M115" s="418">
        <f t="shared" si="5"/>
        <v>194.97</v>
      </c>
      <c r="N115" s="340">
        <v>0</v>
      </c>
      <c r="O115" s="340">
        <v>0</v>
      </c>
      <c r="P115" s="340">
        <f t="shared" si="9"/>
        <v>0</v>
      </c>
      <c r="Q115" s="343">
        <v>179.2</v>
      </c>
      <c r="R115" s="340">
        <v>79.2</v>
      </c>
      <c r="S115" s="340">
        <f t="shared" si="6"/>
        <v>99.999999999999986</v>
      </c>
      <c r="T115" s="340">
        <v>0</v>
      </c>
      <c r="U115" s="340">
        <v>0</v>
      </c>
      <c r="V115" s="340">
        <f t="shared" si="7"/>
        <v>0</v>
      </c>
      <c r="W115" s="346"/>
      <c r="X115" s="340">
        <v>0</v>
      </c>
      <c r="Y115" s="344">
        <v>0</v>
      </c>
      <c r="Z115" s="344">
        <v>0</v>
      </c>
      <c r="AA115" s="344"/>
      <c r="AB115" s="344">
        <f t="shared" si="8"/>
        <v>458.53999999999996</v>
      </c>
    </row>
    <row r="116" spans="1:28" s="521" customFormat="1" ht="18.75" customHeight="1" x14ac:dyDescent="0.3">
      <c r="A116" s="214" t="s">
        <v>403</v>
      </c>
      <c r="B116" s="334" t="s">
        <v>404</v>
      </c>
      <c r="C116" s="335">
        <v>10806712422</v>
      </c>
      <c r="D116" s="336" t="s">
        <v>922</v>
      </c>
      <c r="E116" s="358" t="s">
        <v>409</v>
      </c>
      <c r="F116" s="354" t="s">
        <v>1016</v>
      </c>
      <c r="G116" s="339" t="s">
        <v>1085</v>
      </c>
      <c r="H116" s="340">
        <v>0</v>
      </c>
      <c r="I116" s="341">
        <v>133.07</v>
      </c>
      <c r="J116" s="340">
        <v>0</v>
      </c>
      <c r="K116" s="342">
        <v>195.97</v>
      </c>
      <c r="L116" s="342">
        <v>1</v>
      </c>
      <c r="M116" s="418">
        <f t="shared" si="5"/>
        <v>194.97</v>
      </c>
      <c r="N116" s="340">
        <v>0</v>
      </c>
      <c r="O116" s="340">
        <v>0</v>
      </c>
      <c r="P116" s="340">
        <f t="shared" si="9"/>
        <v>0</v>
      </c>
      <c r="Q116" s="343">
        <v>179.2</v>
      </c>
      <c r="R116" s="340">
        <v>83.97</v>
      </c>
      <c r="S116" s="340">
        <f t="shared" si="6"/>
        <v>95.22999999999999</v>
      </c>
      <c r="T116" s="340">
        <v>77.55</v>
      </c>
      <c r="U116" s="340">
        <v>0</v>
      </c>
      <c r="V116" s="340">
        <f t="shared" si="7"/>
        <v>77.55</v>
      </c>
      <c r="W116" s="346" t="s">
        <v>569</v>
      </c>
      <c r="X116" s="340">
        <v>0</v>
      </c>
      <c r="Y116" s="344">
        <v>0</v>
      </c>
      <c r="Z116" s="344">
        <v>0</v>
      </c>
      <c r="AA116" s="344"/>
      <c r="AB116" s="344">
        <f t="shared" si="8"/>
        <v>500.82</v>
      </c>
    </row>
    <row r="117" spans="1:28" s="521" customFormat="1" ht="18.75" customHeight="1" x14ac:dyDescent="0.3">
      <c r="A117" s="214" t="s">
        <v>403</v>
      </c>
      <c r="B117" s="334" t="s">
        <v>404</v>
      </c>
      <c r="C117" s="335">
        <v>66049890463</v>
      </c>
      <c r="D117" s="336" t="s">
        <v>509</v>
      </c>
      <c r="E117" s="347" t="s">
        <v>413</v>
      </c>
      <c r="F117" s="345" t="s">
        <v>1022</v>
      </c>
      <c r="G117" s="339" t="s">
        <v>1085</v>
      </c>
      <c r="H117" s="340">
        <v>0</v>
      </c>
      <c r="I117" s="341">
        <v>141.57</v>
      </c>
      <c r="J117" s="340">
        <v>0</v>
      </c>
      <c r="K117" s="342">
        <v>195.97</v>
      </c>
      <c r="L117" s="342">
        <v>1</v>
      </c>
      <c r="M117" s="418">
        <f t="shared" si="5"/>
        <v>194.97</v>
      </c>
      <c r="N117" s="340">
        <v>0</v>
      </c>
      <c r="O117" s="340">
        <v>0</v>
      </c>
      <c r="P117" s="340">
        <f t="shared" si="9"/>
        <v>0</v>
      </c>
      <c r="Q117" s="343">
        <v>179.2</v>
      </c>
      <c r="R117" s="340">
        <v>79.2</v>
      </c>
      <c r="S117" s="340">
        <f t="shared" si="6"/>
        <v>99.999999999999986</v>
      </c>
      <c r="T117" s="340">
        <v>0</v>
      </c>
      <c r="U117" s="340">
        <v>0</v>
      </c>
      <c r="V117" s="340">
        <f t="shared" si="7"/>
        <v>0</v>
      </c>
      <c r="W117" s="346"/>
      <c r="X117" s="340">
        <v>0</v>
      </c>
      <c r="Y117" s="344">
        <v>0</v>
      </c>
      <c r="Z117" s="344">
        <v>0</v>
      </c>
      <c r="AA117" s="344"/>
      <c r="AB117" s="344">
        <f t="shared" si="8"/>
        <v>436.53999999999996</v>
      </c>
    </row>
    <row r="118" spans="1:28" s="521" customFormat="1" ht="18.75" customHeight="1" x14ac:dyDescent="0.3">
      <c r="A118" s="214" t="s">
        <v>403</v>
      </c>
      <c r="B118" s="334" t="s">
        <v>404</v>
      </c>
      <c r="C118" s="335">
        <v>3303704481</v>
      </c>
      <c r="D118" s="336" t="s">
        <v>510</v>
      </c>
      <c r="E118" s="347" t="s">
        <v>409</v>
      </c>
      <c r="F118" s="350" t="s">
        <v>1022</v>
      </c>
      <c r="G118" s="339" t="s">
        <v>1085</v>
      </c>
      <c r="H118" s="340">
        <v>0</v>
      </c>
      <c r="I118" s="341">
        <v>126.72</v>
      </c>
      <c r="J118" s="340">
        <v>0</v>
      </c>
      <c r="K118" s="342">
        <v>195.97</v>
      </c>
      <c r="L118" s="342">
        <v>1</v>
      </c>
      <c r="M118" s="418">
        <f t="shared" si="5"/>
        <v>194.97</v>
      </c>
      <c r="N118" s="340">
        <v>0</v>
      </c>
      <c r="O118" s="340">
        <v>0</v>
      </c>
      <c r="P118" s="340">
        <v>0</v>
      </c>
      <c r="Q118" s="343">
        <v>310.39999999999998</v>
      </c>
      <c r="R118" s="340">
        <v>79.2</v>
      </c>
      <c r="S118" s="340">
        <f t="shared" si="6"/>
        <v>231.2</v>
      </c>
      <c r="T118" s="340">
        <v>0</v>
      </c>
      <c r="U118" s="340">
        <v>0</v>
      </c>
      <c r="V118" s="340">
        <f t="shared" si="7"/>
        <v>0</v>
      </c>
      <c r="W118" s="346"/>
      <c r="X118" s="340">
        <v>0</v>
      </c>
      <c r="Y118" s="344">
        <v>0</v>
      </c>
      <c r="Z118" s="344">
        <v>0</v>
      </c>
      <c r="AA118" s="344"/>
      <c r="AB118" s="344">
        <f t="shared" si="8"/>
        <v>552.89</v>
      </c>
    </row>
    <row r="119" spans="1:28" s="521" customFormat="1" ht="18.75" customHeight="1" x14ac:dyDescent="0.3">
      <c r="A119" s="214" t="s">
        <v>403</v>
      </c>
      <c r="B119" s="334" t="s">
        <v>404</v>
      </c>
      <c r="C119" s="348">
        <v>40791564487</v>
      </c>
      <c r="D119" s="352" t="s">
        <v>511</v>
      </c>
      <c r="E119" s="347" t="s">
        <v>409</v>
      </c>
      <c r="F119" s="350" t="s">
        <v>1018</v>
      </c>
      <c r="G119" s="339" t="s">
        <v>1085</v>
      </c>
      <c r="H119" s="340">
        <v>0</v>
      </c>
      <c r="I119" s="341">
        <v>369.37</v>
      </c>
      <c r="J119" s="340">
        <v>0</v>
      </c>
      <c r="K119" s="342">
        <v>195.97</v>
      </c>
      <c r="L119" s="342">
        <v>1</v>
      </c>
      <c r="M119" s="418">
        <f t="shared" si="5"/>
        <v>194.97</v>
      </c>
      <c r="N119" s="340">
        <v>0</v>
      </c>
      <c r="O119" s="340">
        <v>0</v>
      </c>
      <c r="P119" s="340">
        <f t="shared" si="9"/>
        <v>0</v>
      </c>
      <c r="Q119" s="343">
        <v>0</v>
      </c>
      <c r="R119" s="340">
        <v>0</v>
      </c>
      <c r="S119" s="340">
        <f t="shared" si="6"/>
        <v>0</v>
      </c>
      <c r="T119" s="340">
        <v>0</v>
      </c>
      <c r="U119" s="340">
        <v>0</v>
      </c>
      <c r="V119" s="340">
        <f t="shared" si="7"/>
        <v>0</v>
      </c>
      <c r="W119" s="346"/>
      <c r="X119" s="340">
        <v>0</v>
      </c>
      <c r="Y119" s="344">
        <v>0</v>
      </c>
      <c r="Z119" s="344">
        <v>0</v>
      </c>
      <c r="AA119" s="344"/>
      <c r="AB119" s="344">
        <f t="shared" si="8"/>
        <v>564.34</v>
      </c>
    </row>
    <row r="120" spans="1:28" s="521" customFormat="1" ht="18.75" customHeight="1" x14ac:dyDescent="0.3">
      <c r="A120" s="214" t="s">
        <v>403</v>
      </c>
      <c r="B120" s="334" t="s">
        <v>404</v>
      </c>
      <c r="C120" s="335">
        <v>50022440410</v>
      </c>
      <c r="D120" s="336" t="s">
        <v>512</v>
      </c>
      <c r="E120" s="347" t="s">
        <v>409</v>
      </c>
      <c r="F120" s="350" t="s">
        <v>1016</v>
      </c>
      <c r="G120" s="339" t="s">
        <v>1085</v>
      </c>
      <c r="H120" s="340">
        <v>0</v>
      </c>
      <c r="I120" s="341">
        <v>148.66999999999999</v>
      </c>
      <c r="J120" s="340">
        <v>0</v>
      </c>
      <c r="K120" s="342">
        <v>195.97</v>
      </c>
      <c r="L120" s="342">
        <v>1</v>
      </c>
      <c r="M120" s="418">
        <f t="shared" si="5"/>
        <v>194.97</v>
      </c>
      <c r="N120" s="340">
        <v>0</v>
      </c>
      <c r="O120" s="340">
        <v>0</v>
      </c>
      <c r="P120" s="340">
        <f t="shared" si="9"/>
        <v>0</v>
      </c>
      <c r="Q120" s="343">
        <v>0</v>
      </c>
      <c r="R120" s="340">
        <v>0</v>
      </c>
      <c r="S120" s="340">
        <f t="shared" si="6"/>
        <v>0</v>
      </c>
      <c r="T120" s="340">
        <v>0</v>
      </c>
      <c r="U120" s="340">
        <v>0</v>
      </c>
      <c r="V120" s="340">
        <f t="shared" si="7"/>
        <v>0</v>
      </c>
      <c r="W120" s="346"/>
      <c r="X120" s="340">
        <v>0</v>
      </c>
      <c r="Y120" s="344">
        <v>0</v>
      </c>
      <c r="Z120" s="344">
        <v>0</v>
      </c>
      <c r="AA120" s="344"/>
      <c r="AB120" s="344">
        <f t="shared" si="8"/>
        <v>343.64</v>
      </c>
    </row>
    <row r="121" spans="1:28" s="521" customFormat="1" ht="18.75" customHeight="1" x14ac:dyDescent="0.3">
      <c r="A121" s="214" t="s">
        <v>403</v>
      </c>
      <c r="B121" s="334" t="s">
        <v>404</v>
      </c>
      <c r="C121" s="335">
        <v>5810369480</v>
      </c>
      <c r="D121" s="336" t="s">
        <v>513</v>
      </c>
      <c r="E121" s="347" t="s">
        <v>409</v>
      </c>
      <c r="F121" s="350" t="s">
        <v>1016</v>
      </c>
      <c r="G121" s="339" t="s">
        <v>1085</v>
      </c>
      <c r="H121" s="340">
        <v>0</v>
      </c>
      <c r="I121" s="341">
        <v>134.27000000000001</v>
      </c>
      <c r="J121" s="340">
        <v>0</v>
      </c>
      <c r="K121" s="342">
        <v>195.97</v>
      </c>
      <c r="L121" s="342">
        <v>1</v>
      </c>
      <c r="M121" s="418">
        <f t="shared" si="5"/>
        <v>194.97</v>
      </c>
      <c r="N121" s="340">
        <v>0</v>
      </c>
      <c r="O121" s="340">
        <v>0</v>
      </c>
      <c r="P121" s="340">
        <f t="shared" si="9"/>
        <v>0</v>
      </c>
      <c r="Q121" s="343">
        <v>0</v>
      </c>
      <c r="R121" s="340">
        <v>0</v>
      </c>
      <c r="S121" s="340">
        <f t="shared" si="6"/>
        <v>0</v>
      </c>
      <c r="T121" s="340">
        <v>0</v>
      </c>
      <c r="U121" s="340">
        <v>0</v>
      </c>
      <c r="V121" s="340">
        <f t="shared" si="7"/>
        <v>0</v>
      </c>
      <c r="W121" s="346"/>
      <c r="X121" s="340">
        <v>0</v>
      </c>
      <c r="Y121" s="344">
        <v>0</v>
      </c>
      <c r="Z121" s="344">
        <v>0</v>
      </c>
      <c r="AA121" s="344"/>
      <c r="AB121" s="344">
        <f t="shared" si="8"/>
        <v>329.24</v>
      </c>
    </row>
    <row r="122" spans="1:28" s="521" customFormat="1" ht="18.75" customHeight="1" x14ac:dyDescent="0.3">
      <c r="A122" s="214" t="s">
        <v>403</v>
      </c>
      <c r="B122" s="334" t="s">
        <v>404</v>
      </c>
      <c r="C122" s="361">
        <v>97586390487</v>
      </c>
      <c r="D122" s="352" t="s">
        <v>514</v>
      </c>
      <c r="E122" s="347" t="s">
        <v>409</v>
      </c>
      <c r="F122" s="345" t="s">
        <v>1016</v>
      </c>
      <c r="G122" s="339" t="s">
        <v>1085</v>
      </c>
      <c r="H122" s="340">
        <v>0</v>
      </c>
      <c r="I122" s="341">
        <v>167.03</v>
      </c>
      <c r="J122" s="340">
        <v>0</v>
      </c>
      <c r="K122" s="342">
        <v>195.97</v>
      </c>
      <c r="L122" s="342">
        <v>1</v>
      </c>
      <c r="M122" s="418">
        <f t="shared" si="5"/>
        <v>194.97</v>
      </c>
      <c r="N122" s="340">
        <v>0</v>
      </c>
      <c r="O122" s="340">
        <v>0</v>
      </c>
      <c r="P122" s="340">
        <v>0</v>
      </c>
      <c r="Q122" s="343">
        <v>246</v>
      </c>
      <c r="R122" s="340">
        <v>0</v>
      </c>
      <c r="S122" s="340">
        <f>Q122-R122</f>
        <v>246</v>
      </c>
      <c r="T122" s="340">
        <v>0</v>
      </c>
      <c r="U122" s="340">
        <v>0</v>
      </c>
      <c r="V122" s="340">
        <f t="shared" si="7"/>
        <v>0</v>
      </c>
      <c r="W122" s="346"/>
      <c r="X122" s="340">
        <v>0</v>
      </c>
      <c r="Y122" s="344">
        <v>0</v>
      </c>
      <c r="Z122" s="344">
        <v>0</v>
      </c>
      <c r="AA122" s="344"/>
      <c r="AB122" s="344">
        <f t="shared" si="8"/>
        <v>608</v>
      </c>
    </row>
    <row r="123" spans="1:28" s="521" customFormat="1" ht="18.75" customHeight="1" x14ac:dyDescent="0.3">
      <c r="A123" s="214" t="s">
        <v>403</v>
      </c>
      <c r="B123" s="334" t="s">
        <v>404</v>
      </c>
      <c r="C123" s="362">
        <v>8232311436</v>
      </c>
      <c r="D123" s="336" t="s">
        <v>515</v>
      </c>
      <c r="E123" s="347" t="s">
        <v>409</v>
      </c>
      <c r="F123" s="350" t="s">
        <v>1021</v>
      </c>
      <c r="G123" s="339" t="s">
        <v>1085</v>
      </c>
      <c r="H123" s="340">
        <v>0</v>
      </c>
      <c r="I123" s="341">
        <v>390.19</v>
      </c>
      <c r="J123" s="340">
        <v>0</v>
      </c>
      <c r="K123" s="342">
        <v>195.97</v>
      </c>
      <c r="L123" s="342">
        <v>1</v>
      </c>
      <c r="M123" s="418">
        <f t="shared" si="5"/>
        <v>194.97</v>
      </c>
      <c r="N123" s="340">
        <v>0</v>
      </c>
      <c r="O123" s="340">
        <v>0</v>
      </c>
      <c r="P123" s="340">
        <v>0</v>
      </c>
      <c r="Q123" s="343">
        <v>0</v>
      </c>
      <c r="R123" s="340">
        <v>0</v>
      </c>
      <c r="S123" s="340">
        <f t="shared" si="6"/>
        <v>0</v>
      </c>
      <c r="T123" s="340">
        <v>0</v>
      </c>
      <c r="U123" s="340">
        <v>0</v>
      </c>
      <c r="V123" s="340">
        <f t="shared" si="7"/>
        <v>0</v>
      </c>
      <c r="W123" s="346"/>
      <c r="X123" s="340">
        <v>0</v>
      </c>
      <c r="Y123" s="344">
        <v>0</v>
      </c>
      <c r="Z123" s="344">
        <v>0</v>
      </c>
      <c r="AA123" s="344"/>
      <c r="AB123" s="344">
        <f t="shared" si="8"/>
        <v>585.16</v>
      </c>
    </row>
    <row r="124" spans="1:28" s="521" customFormat="1" ht="18.75" customHeight="1" x14ac:dyDescent="0.3">
      <c r="A124" s="214" t="s">
        <v>403</v>
      </c>
      <c r="B124" s="334" t="s">
        <v>404</v>
      </c>
      <c r="C124" s="361">
        <v>86334050400</v>
      </c>
      <c r="D124" s="352" t="s">
        <v>516</v>
      </c>
      <c r="E124" s="347" t="s">
        <v>409</v>
      </c>
      <c r="F124" s="345" t="s">
        <v>1039</v>
      </c>
      <c r="G124" s="339" t="s">
        <v>1085</v>
      </c>
      <c r="H124" s="340">
        <v>0</v>
      </c>
      <c r="I124" s="341">
        <v>139.6</v>
      </c>
      <c r="J124" s="340">
        <v>0</v>
      </c>
      <c r="K124" s="342">
        <v>195.97</v>
      </c>
      <c r="L124" s="342">
        <v>1</v>
      </c>
      <c r="M124" s="418">
        <f t="shared" si="5"/>
        <v>194.97</v>
      </c>
      <c r="N124" s="340">
        <v>0</v>
      </c>
      <c r="O124" s="340">
        <v>0</v>
      </c>
      <c r="P124" s="340">
        <f t="shared" si="9"/>
        <v>0</v>
      </c>
      <c r="Q124" s="343">
        <v>0</v>
      </c>
      <c r="R124" s="340">
        <v>0</v>
      </c>
      <c r="S124" s="340">
        <f t="shared" si="6"/>
        <v>0</v>
      </c>
      <c r="T124" s="340">
        <v>0</v>
      </c>
      <c r="U124" s="340">
        <v>0</v>
      </c>
      <c r="V124" s="340">
        <f t="shared" si="7"/>
        <v>0</v>
      </c>
      <c r="W124" s="346"/>
      <c r="X124" s="340">
        <v>0</v>
      </c>
      <c r="Y124" s="344">
        <v>0</v>
      </c>
      <c r="Z124" s="344">
        <v>0</v>
      </c>
      <c r="AA124" s="344"/>
      <c r="AB124" s="344">
        <f t="shared" si="8"/>
        <v>334.57</v>
      </c>
    </row>
    <row r="125" spans="1:28" s="521" customFormat="1" ht="18.75" customHeight="1" x14ac:dyDescent="0.3">
      <c r="A125" s="214" t="s">
        <v>403</v>
      </c>
      <c r="B125" s="334" t="s">
        <v>404</v>
      </c>
      <c r="C125" s="362">
        <v>8942423426</v>
      </c>
      <c r="D125" s="336" t="s">
        <v>517</v>
      </c>
      <c r="E125" s="347" t="s">
        <v>413</v>
      </c>
      <c r="F125" s="339" t="s">
        <v>1032</v>
      </c>
      <c r="G125" s="339" t="s">
        <v>1085</v>
      </c>
      <c r="H125" s="340">
        <v>0</v>
      </c>
      <c r="I125" s="341">
        <v>307.14</v>
      </c>
      <c r="J125" s="340">
        <v>0</v>
      </c>
      <c r="K125" s="342">
        <v>195.97</v>
      </c>
      <c r="L125" s="342">
        <v>1</v>
      </c>
      <c r="M125" s="418">
        <f t="shared" si="5"/>
        <v>194.97</v>
      </c>
      <c r="N125" s="340">
        <v>0</v>
      </c>
      <c r="O125" s="340">
        <v>0</v>
      </c>
      <c r="P125" s="340">
        <f t="shared" si="9"/>
        <v>0</v>
      </c>
      <c r="Q125" s="343">
        <v>0</v>
      </c>
      <c r="R125" s="340">
        <v>0</v>
      </c>
      <c r="S125" s="340">
        <f t="shared" si="6"/>
        <v>0</v>
      </c>
      <c r="T125" s="340">
        <v>0</v>
      </c>
      <c r="U125" s="340">
        <v>0</v>
      </c>
      <c r="V125" s="340">
        <f t="shared" si="7"/>
        <v>0</v>
      </c>
      <c r="W125" s="346"/>
      <c r="X125" s="340">
        <v>0</v>
      </c>
      <c r="Y125" s="344">
        <v>0</v>
      </c>
      <c r="Z125" s="344">
        <v>0</v>
      </c>
      <c r="AA125" s="344"/>
      <c r="AB125" s="344">
        <f t="shared" si="8"/>
        <v>502.11</v>
      </c>
    </row>
    <row r="126" spans="1:28" s="521" customFormat="1" ht="18.75" customHeight="1" x14ac:dyDescent="0.3">
      <c r="A126" s="214" t="s">
        <v>403</v>
      </c>
      <c r="B126" s="334" t="s">
        <v>404</v>
      </c>
      <c r="C126" s="361">
        <v>7807917466</v>
      </c>
      <c r="D126" s="352" t="s">
        <v>518</v>
      </c>
      <c r="E126" s="347" t="s">
        <v>413</v>
      </c>
      <c r="F126" s="345" t="s">
        <v>1029</v>
      </c>
      <c r="G126" s="339" t="s">
        <v>1085</v>
      </c>
      <c r="H126" s="340">
        <v>0</v>
      </c>
      <c r="I126" s="341">
        <v>126.72</v>
      </c>
      <c r="J126" s="340">
        <v>0</v>
      </c>
      <c r="K126" s="342">
        <v>195.97</v>
      </c>
      <c r="L126" s="342">
        <v>1</v>
      </c>
      <c r="M126" s="418">
        <f t="shared" si="5"/>
        <v>194.97</v>
      </c>
      <c r="N126" s="340">
        <v>0</v>
      </c>
      <c r="O126" s="340">
        <v>0</v>
      </c>
      <c r="P126" s="340">
        <v>0</v>
      </c>
      <c r="Q126" s="343">
        <v>310.39999999999998</v>
      </c>
      <c r="R126" s="340">
        <v>79.2</v>
      </c>
      <c r="S126" s="340">
        <f t="shared" si="6"/>
        <v>231.2</v>
      </c>
      <c r="T126" s="340">
        <v>0</v>
      </c>
      <c r="U126" s="340">
        <v>0</v>
      </c>
      <c r="V126" s="340">
        <f t="shared" si="7"/>
        <v>0</v>
      </c>
      <c r="W126" s="346"/>
      <c r="X126" s="340">
        <v>0</v>
      </c>
      <c r="Y126" s="344">
        <v>0</v>
      </c>
      <c r="Z126" s="344">
        <v>0</v>
      </c>
      <c r="AA126" s="344"/>
      <c r="AB126" s="344">
        <f t="shared" si="8"/>
        <v>552.89</v>
      </c>
    </row>
    <row r="127" spans="1:28" s="521" customFormat="1" ht="18.75" customHeight="1" x14ac:dyDescent="0.3">
      <c r="A127" s="214" t="s">
        <v>403</v>
      </c>
      <c r="B127" s="334" t="s">
        <v>404</v>
      </c>
      <c r="C127" s="361">
        <v>9851817457</v>
      </c>
      <c r="D127" s="352" t="s">
        <v>519</v>
      </c>
      <c r="E127" s="347" t="s">
        <v>413</v>
      </c>
      <c r="F127" s="345" t="s">
        <v>1027</v>
      </c>
      <c r="G127" s="339" t="s">
        <v>1085</v>
      </c>
      <c r="H127" s="340">
        <v>0</v>
      </c>
      <c r="I127" s="341">
        <v>155.33000000000001</v>
      </c>
      <c r="J127" s="340">
        <v>0</v>
      </c>
      <c r="K127" s="342">
        <v>195.97</v>
      </c>
      <c r="L127" s="342">
        <v>1</v>
      </c>
      <c r="M127" s="418">
        <f t="shared" si="5"/>
        <v>194.97</v>
      </c>
      <c r="N127" s="340">
        <v>0</v>
      </c>
      <c r="O127" s="340">
        <v>0</v>
      </c>
      <c r="P127" s="340">
        <f t="shared" ref="P127:P156" si="11">N127-O127</f>
        <v>0</v>
      </c>
      <c r="Q127" s="343">
        <v>0</v>
      </c>
      <c r="R127" s="340">
        <v>0</v>
      </c>
      <c r="S127" s="340">
        <f t="shared" si="6"/>
        <v>0</v>
      </c>
      <c r="T127" s="340">
        <v>0</v>
      </c>
      <c r="U127" s="340">
        <v>0</v>
      </c>
      <c r="V127" s="340">
        <f t="shared" si="7"/>
        <v>0</v>
      </c>
      <c r="W127" s="346"/>
      <c r="X127" s="340">
        <v>0</v>
      </c>
      <c r="Y127" s="344">
        <v>0</v>
      </c>
      <c r="Z127" s="344">
        <v>0</v>
      </c>
      <c r="AA127" s="344"/>
      <c r="AB127" s="344">
        <f t="shared" si="8"/>
        <v>350.3</v>
      </c>
    </row>
    <row r="128" spans="1:28" s="521" customFormat="1" ht="18.75" customHeight="1" x14ac:dyDescent="0.3">
      <c r="A128" s="214" t="s">
        <v>403</v>
      </c>
      <c r="B128" s="334" t="s">
        <v>404</v>
      </c>
      <c r="C128" s="361">
        <v>3566360465</v>
      </c>
      <c r="D128" s="352" t="s">
        <v>520</v>
      </c>
      <c r="E128" s="347" t="s">
        <v>406</v>
      </c>
      <c r="F128" s="345" t="s">
        <v>1017</v>
      </c>
      <c r="G128" s="339" t="s">
        <v>1085</v>
      </c>
      <c r="H128" s="340">
        <v>0</v>
      </c>
      <c r="I128" s="341">
        <v>1127.43</v>
      </c>
      <c r="J128" s="340">
        <v>0</v>
      </c>
      <c r="K128" s="342">
        <v>195.97</v>
      </c>
      <c r="L128" s="342">
        <v>1</v>
      </c>
      <c r="M128" s="418">
        <f t="shared" si="5"/>
        <v>194.97</v>
      </c>
      <c r="N128" s="340">
        <v>0</v>
      </c>
      <c r="O128" s="340">
        <v>0</v>
      </c>
      <c r="P128" s="340">
        <f t="shared" si="11"/>
        <v>0</v>
      </c>
      <c r="Q128" s="343">
        <v>0</v>
      </c>
      <c r="R128" s="340">
        <v>0</v>
      </c>
      <c r="S128" s="340">
        <f t="shared" si="6"/>
        <v>0</v>
      </c>
      <c r="T128" s="340">
        <v>0</v>
      </c>
      <c r="U128" s="340">
        <v>0</v>
      </c>
      <c r="V128" s="340">
        <f t="shared" si="7"/>
        <v>0</v>
      </c>
      <c r="W128" s="346"/>
      <c r="X128" s="340">
        <v>0</v>
      </c>
      <c r="Y128" s="344">
        <v>0</v>
      </c>
      <c r="Z128" s="344">
        <v>0</v>
      </c>
      <c r="AA128" s="344"/>
      <c r="AB128" s="344">
        <f t="shared" si="8"/>
        <v>1322.4</v>
      </c>
    </row>
    <row r="129" spans="1:29" s="521" customFormat="1" ht="18.75" customHeight="1" x14ac:dyDescent="0.3">
      <c r="A129" s="214" t="s">
        <v>403</v>
      </c>
      <c r="B129" s="334" t="s">
        <v>404</v>
      </c>
      <c r="C129" s="363">
        <v>8548399414</v>
      </c>
      <c r="D129" s="352" t="s">
        <v>521</v>
      </c>
      <c r="E129" s="347" t="s">
        <v>413</v>
      </c>
      <c r="F129" s="345" t="s">
        <v>1029</v>
      </c>
      <c r="G129" s="339" t="s">
        <v>1085</v>
      </c>
      <c r="H129" s="340">
        <v>0</v>
      </c>
      <c r="I129" s="341">
        <v>159.57</v>
      </c>
      <c r="J129" s="340">
        <v>0</v>
      </c>
      <c r="K129" s="342">
        <v>195.97</v>
      </c>
      <c r="L129" s="342">
        <v>1</v>
      </c>
      <c r="M129" s="418">
        <f t="shared" si="5"/>
        <v>194.97</v>
      </c>
      <c r="N129" s="340">
        <v>0</v>
      </c>
      <c r="O129" s="340">
        <v>0</v>
      </c>
      <c r="P129" s="340">
        <v>0</v>
      </c>
      <c r="Q129" s="343">
        <v>179.2</v>
      </c>
      <c r="R129" s="340">
        <v>79.2</v>
      </c>
      <c r="S129" s="340">
        <f t="shared" si="6"/>
        <v>99.999999999999986</v>
      </c>
      <c r="T129" s="340">
        <v>0</v>
      </c>
      <c r="U129" s="340">
        <v>0</v>
      </c>
      <c r="V129" s="340">
        <f t="shared" si="7"/>
        <v>0</v>
      </c>
      <c r="W129" s="346"/>
      <c r="X129" s="340">
        <v>0</v>
      </c>
      <c r="Y129" s="344">
        <v>0</v>
      </c>
      <c r="Z129" s="344">
        <v>0</v>
      </c>
      <c r="AA129" s="364"/>
      <c r="AB129" s="344">
        <f t="shared" si="8"/>
        <v>454.53999999999996</v>
      </c>
    </row>
    <row r="130" spans="1:29" s="521" customFormat="1" ht="18.75" customHeight="1" x14ac:dyDescent="0.3">
      <c r="A130" s="214" t="s">
        <v>403</v>
      </c>
      <c r="B130" s="334" t="s">
        <v>404</v>
      </c>
      <c r="C130" s="362">
        <v>6824335436</v>
      </c>
      <c r="D130" s="336" t="s">
        <v>522</v>
      </c>
      <c r="E130" s="347" t="s">
        <v>413</v>
      </c>
      <c r="F130" s="345" t="s">
        <v>1040</v>
      </c>
      <c r="G130" s="339" t="s">
        <v>1085</v>
      </c>
      <c r="H130" s="340">
        <v>0</v>
      </c>
      <c r="I130" s="341">
        <v>244.58</v>
      </c>
      <c r="J130" s="340">
        <v>0</v>
      </c>
      <c r="K130" s="342">
        <v>195.97</v>
      </c>
      <c r="L130" s="342">
        <v>1</v>
      </c>
      <c r="M130" s="418">
        <f t="shared" si="5"/>
        <v>194.97</v>
      </c>
      <c r="N130" s="340">
        <v>0</v>
      </c>
      <c r="O130" s="340">
        <v>0</v>
      </c>
      <c r="P130" s="340">
        <f t="shared" si="11"/>
        <v>0</v>
      </c>
      <c r="Q130" s="343">
        <v>0</v>
      </c>
      <c r="R130" s="340">
        <v>0</v>
      </c>
      <c r="S130" s="340">
        <f t="shared" si="6"/>
        <v>0</v>
      </c>
      <c r="T130" s="340">
        <v>0</v>
      </c>
      <c r="U130" s="340">
        <v>0</v>
      </c>
      <c r="V130" s="340">
        <f t="shared" si="7"/>
        <v>0</v>
      </c>
      <c r="W130" s="346"/>
      <c r="X130" s="340">
        <v>0</v>
      </c>
      <c r="Y130" s="344">
        <v>0</v>
      </c>
      <c r="Z130" s="344">
        <v>0</v>
      </c>
      <c r="AA130" s="364"/>
      <c r="AB130" s="344">
        <f t="shared" si="8"/>
        <v>439.55</v>
      </c>
    </row>
    <row r="131" spans="1:29" s="521" customFormat="1" ht="18.75" customHeight="1" x14ac:dyDescent="0.3">
      <c r="A131" s="214" t="s">
        <v>403</v>
      </c>
      <c r="B131" s="334" t="s">
        <v>404</v>
      </c>
      <c r="C131" s="362">
        <v>3828368476</v>
      </c>
      <c r="D131" s="336" t="s">
        <v>523</v>
      </c>
      <c r="E131" s="347" t="s">
        <v>413</v>
      </c>
      <c r="F131" s="350" t="s">
        <v>1029</v>
      </c>
      <c r="G131" s="339" t="s">
        <v>1085</v>
      </c>
      <c r="H131" s="340">
        <v>0</v>
      </c>
      <c r="I131" s="341">
        <v>126.72</v>
      </c>
      <c r="J131" s="340">
        <v>0</v>
      </c>
      <c r="K131" s="342">
        <v>195.97</v>
      </c>
      <c r="L131" s="342">
        <v>1</v>
      </c>
      <c r="M131" s="418">
        <f t="shared" ref="M131:M156" si="12">K131-L131</f>
        <v>194.97</v>
      </c>
      <c r="N131" s="340">
        <v>0</v>
      </c>
      <c r="O131" s="340">
        <v>0</v>
      </c>
      <c r="P131" s="340">
        <f t="shared" si="11"/>
        <v>0</v>
      </c>
      <c r="Q131" s="343">
        <v>310.39999999999998</v>
      </c>
      <c r="R131" s="340">
        <v>79.2</v>
      </c>
      <c r="S131" s="340">
        <f t="shared" si="6"/>
        <v>231.2</v>
      </c>
      <c r="T131" s="340">
        <v>0</v>
      </c>
      <c r="U131" s="340">
        <v>0</v>
      </c>
      <c r="V131" s="340">
        <f t="shared" si="7"/>
        <v>0</v>
      </c>
      <c r="W131" s="346"/>
      <c r="X131" s="340">
        <v>0</v>
      </c>
      <c r="Y131" s="344">
        <v>0</v>
      </c>
      <c r="Z131" s="344">
        <v>0</v>
      </c>
      <c r="AA131" s="364"/>
      <c r="AB131" s="344">
        <f t="shared" si="8"/>
        <v>552.89</v>
      </c>
    </row>
    <row r="132" spans="1:29" s="521" customFormat="1" ht="18.75" customHeight="1" x14ac:dyDescent="0.3">
      <c r="A132" s="214" t="s">
        <v>403</v>
      </c>
      <c r="B132" s="334" t="s">
        <v>404</v>
      </c>
      <c r="C132" s="362">
        <v>2021469441</v>
      </c>
      <c r="D132" s="336" t="s">
        <v>524</v>
      </c>
      <c r="E132" s="347" t="s">
        <v>409</v>
      </c>
      <c r="F132" s="339" t="s">
        <v>1035</v>
      </c>
      <c r="G132" s="339" t="s">
        <v>1085</v>
      </c>
      <c r="H132" s="340">
        <v>0</v>
      </c>
      <c r="I132" s="341">
        <v>244.33</v>
      </c>
      <c r="J132" s="340">
        <v>0</v>
      </c>
      <c r="K132" s="342">
        <v>195.97</v>
      </c>
      <c r="L132" s="342">
        <v>1</v>
      </c>
      <c r="M132" s="418">
        <f t="shared" si="12"/>
        <v>194.97</v>
      </c>
      <c r="N132" s="340">
        <v>0</v>
      </c>
      <c r="O132" s="340">
        <v>0</v>
      </c>
      <c r="P132" s="340">
        <f t="shared" si="11"/>
        <v>0</v>
      </c>
      <c r="Q132" s="343">
        <v>0</v>
      </c>
      <c r="R132" s="340">
        <v>0</v>
      </c>
      <c r="S132" s="340">
        <f t="shared" ref="S132:S156" si="13">Q132-R132</f>
        <v>0</v>
      </c>
      <c r="T132" s="340">
        <v>0</v>
      </c>
      <c r="U132" s="340">
        <v>0</v>
      </c>
      <c r="V132" s="340">
        <f t="shared" si="7"/>
        <v>0</v>
      </c>
      <c r="W132" s="365"/>
      <c r="X132" s="340">
        <v>0</v>
      </c>
      <c r="Y132" s="344">
        <v>0</v>
      </c>
      <c r="Z132" s="344">
        <v>0</v>
      </c>
      <c r="AA132" s="366"/>
      <c r="AB132" s="344">
        <f t="shared" si="8"/>
        <v>439.3</v>
      </c>
      <c r="AC132" s="218"/>
    </row>
    <row r="133" spans="1:29" s="521" customFormat="1" ht="18.75" customHeight="1" x14ac:dyDescent="0.3">
      <c r="A133" s="214" t="s">
        <v>403</v>
      </c>
      <c r="B133" s="334" t="s">
        <v>404</v>
      </c>
      <c r="C133" s="362">
        <v>66715300410</v>
      </c>
      <c r="D133" s="336" t="s">
        <v>525</v>
      </c>
      <c r="E133" s="347" t="s">
        <v>409</v>
      </c>
      <c r="F133" s="345" t="s">
        <v>1016</v>
      </c>
      <c r="G133" s="339" t="s">
        <v>1085</v>
      </c>
      <c r="H133" s="340">
        <v>0</v>
      </c>
      <c r="I133" s="341">
        <v>148.66999999999999</v>
      </c>
      <c r="J133" s="340">
        <v>0</v>
      </c>
      <c r="K133" s="342">
        <v>195.97</v>
      </c>
      <c r="L133" s="342">
        <v>1</v>
      </c>
      <c r="M133" s="418">
        <f t="shared" si="12"/>
        <v>194.97</v>
      </c>
      <c r="N133" s="340">
        <v>0</v>
      </c>
      <c r="O133" s="340">
        <v>0</v>
      </c>
      <c r="P133" s="340">
        <f t="shared" si="11"/>
        <v>0</v>
      </c>
      <c r="Q133" s="343">
        <v>262.39999999999998</v>
      </c>
      <c r="R133" s="340">
        <v>83.97</v>
      </c>
      <c r="S133" s="340">
        <f t="shared" si="13"/>
        <v>178.42999999999998</v>
      </c>
      <c r="T133" s="340">
        <v>0</v>
      </c>
      <c r="U133" s="340">
        <v>0</v>
      </c>
      <c r="V133" s="340">
        <f t="shared" si="7"/>
        <v>0</v>
      </c>
      <c r="W133" s="365"/>
      <c r="X133" s="340">
        <v>0</v>
      </c>
      <c r="Y133" s="344">
        <v>0</v>
      </c>
      <c r="Z133" s="344">
        <v>0</v>
      </c>
      <c r="AA133" s="366"/>
      <c r="AB133" s="344">
        <f t="shared" si="8"/>
        <v>522.06999999999994</v>
      </c>
      <c r="AC133" s="218"/>
    </row>
    <row r="134" spans="1:29" ht="18.75" customHeight="1" x14ac:dyDescent="0.3">
      <c r="A134" s="214" t="s">
        <v>403</v>
      </c>
      <c r="B134" s="334" t="s">
        <v>404</v>
      </c>
      <c r="C134" s="361">
        <v>1196453438</v>
      </c>
      <c r="D134" s="352" t="s">
        <v>526</v>
      </c>
      <c r="E134" s="347" t="s">
        <v>409</v>
      </c>
      <c r="F134" s="350" t="s">
        <v>1016</v>
      </c>
      <c r="G134" s="339" t="s">
        <v>1085</v>
      </c>
      <c r="H134" s="340">
        <v>0</v>
      </c>
      <c r="I134" s="341">
        <v>148.66999999999999</v>
      </c>
      <c r="J134" s="340">
        <v>0</v>
      </c>
      <c r="K134" s="342">
        <v>195.97</v>
      </c>
      <c r="L134" s="342">
        <v>1</v>
      </c>
      <c r="M134" s="418">
        <f t="shared" si="12"/>
        <v>194.97</v>
      </c>
      <c r="N134" s="340">
        <v>0</v>
      </c>
      <c r="O134" s="340">
        <v>0</v>
      </c>
      <c r="P134" s="340">
        <f t="shared" si="11"/>
        <v>0</v>
      </c>
      <c r="Q134" s="343">
        <v>310.39999999999998</v>
      </c>
      <c r="R134" s="340">
        <v>83.97</v>
      </c>
      <c r="S134" s="340">
        <f t="shared" si="13"/>
        <v>226.42999999999998</v>
      </c>
      <c r="T134" s="340">
        <v>0</v>
      </c>
      <c r="U134" s="340">
        <v>0</v>
      </c>
      <c r="V134" s="340">
        <f t="shared" ref="V134:V156" si="14">T134-U134</f>
        <v>0</v>
      </c>
      <c r="W134" s="365"/>
      <c r="X134" s="340">
        <v>0</v>
      </c>
      <c r="Y134" s="344">
        <v>0</v>
      </c>
      <c r="Z134" s="344">
        <v>0</v>
      </c>
      <c r="AA134" s="366"/>
      <c r="AB134" s="344">
        <f t="shared" ref="AB134:AB156" si="15">SUM(Z134,V134,S134,P134,M134,J134,I134)</f>
        <v>570.06999999999994</v>
      </c>
    </row>
    <row r="135" spans="1:29" ht="18.75" customHeight="1" x14ac:dyDescent="0.3">
      <c r="A135" s="214" t="s">
        <v>403</v>
      </c>
      <c r="B135" s="334" t="s">
        <v>404</v>
      </c>
      <c r="C135" s="362">
        <v>4498061462</v>
      </c>
      <c r="D135" s="336" t="s">
        <v>527</v>
      </c>
      <c r="E135" s="347" t="s">
        <v>413</v>
      </c>
      <c r="F135" s="345" t="s">
        <v>1027</v>
      </c>
      <c r="G135" s="339" t="s">
        <v>1085</v>
      </c>
      <c r="H135" s="340">
        <v>0</v>
      </c>
      <c r="I135" s="341">
        <v>154.04</v>
      </c>
      <c r="J135" s="340">
        <v>0</v>
      </c>
      <c r="K135" s="342">
        <v>195.97</v>
      </c>
      <c r="L135" s="342">
        <v>1</v>
      </c>
      <c r="M135" s="418">
        <f t="shared" si="12"/>
        <v>194.97</v>
      </c>
      <c r="N135" s="340">
        <v>0</v>
      </c>
      <c r="O135" s="340">
        <v>0</v>
      </c>
      <c r="P135" s="340">
        <f t="shared" si="11"/>
        <v>0</v>
      </c>
      <c r="Q135" s="343">
        <v>310.39999999999998</v>
      </c>
      <c r="R135" s="340">
        <v>0</v>
      </c>
      <c r="S135" s="340">
        <f t="shared" si="13"/>
        <v>310.39999999999998</v>
      </c>
      <c r="T135" s="340">
        <v>0</v>
      </c>
      <c r="U135" s="340">
        <v>0</v>
      </c>
      <c r="V135" s="340">
        <f t="shared" si="14"/>
        <v>0</v>
      </c>
      <c r="W135" s="365"/>
      <c r="X135" s="340">
        <v>0</v>
      </c>
      <c r="Y135" s="344">
        <v>0</v>
      </c>
      <c r="Z135" s="344">
        <v>0</v>
      </c>
      <c r="AA135" s="366"/>
      <c r="AB135" s="344">
        <f t="shared" si="15"/>
        <v>659.41</v>
      </c>
    </row>
    <row r="136" spans="1:29" ht="18.75" customHeight="1" x14ac:dyDescent="0.3">
      <c r="A136" s="214" t="s">
        <v>403</v>
      </c>
      <c r="B136" s="334" t="s">
        <v>404</v>
      </c>
      <c r="C136" s="361">
        <v>3672267406</v>
      </c>
      <c r="D136" s="352" t="s">
        <v>528</v>
      </c>
      <c r="E136" s="347" t="s">
        <v>409</v>
      </c>
      <c r="F136" s="350" t="s">
        <v>1016</v>
      </c>
      <c r="G136" s="339" t="s">
        <v>1085</v>
      </c>
      <c r="H136" s="340">
        <v>0</v>
      </c>
      <c r="I136" s="341">
        <v>149.87</v>
      </c>
      <c r="J136" s="340">
        <v>0</v>
      </c>
      <c r="K136" s="342">
        <v>195.97</v>
      </c>
      <c r="L136" s="342">
        <v>1</v>
      </c>
      <c r="M136" s="418">
        <f t="shared" si="12"/>
        <v>194.97</v>
      </c>
      <c r="N136" s="340">
        <v>0</v>
      </c>
      <c r="O136" s="340">
        <v>0</v>
      </c>
      <c r="P136" s="340">
        <v>0</v>
      </c>
      <c r="Q136" s="343">
        <v>310.39999999999998</v>
      </c>
      <c r="R136" s="340">
        <v>83.97</v>
      </c>
      <c r="S136" s="340">
        <f t="shared" si="13"/>
        <v>226.42999999999998</v>
      </c>
      <c r="T136" s="340">
        <v>0</v>
      </c>
      <c r="U136" s="340">
        <v>0</v>
      </c>
      <c r="V136" s="340">
        <f t="shared" si="14"/>
        <v>0</v>
      </c>
      <c r="W136" s="365"/>
      <c r="X136" s="340">
        <v>0</v>
      </c>
      <c r="Y136" s="344">
        <v>0</v>
      </c>
      <c r="Z136" s="344">
        <v>0</v>
      </c>
      <c r="AA136" s="366"/>
      <c r="AB136" s="344">
        <f t="shared" si="15"/>
        <v>571.27</v>
      </c>
    </row>
    <row r="137" spans="1:29" ht="18.75" customHeight="1" x14ac:dyDescent="0.3">
      <c r="A137" s="214" t="s">
        <v>403</v>
      </c>
      <c r="B137" s="334" t="s">
        <v>404</v>
      </c>
      <c r="C137" s="361">
        <v>11167536428</v>
      </c>
      <c r="D137" s="352" t="s">
        <v>529</v>
      </c>
      <c r="E137" s="347" t="s">
        <v>409</v>
      </c>
      <c r="F137" s="345" t="s">
        <v>1018</v>
      </c>
      <c r="G137" s="339" t="s">
        <v>1085</v>
      </c>
      <c r="H137" s="340">
        <v>0</v>
      </c>
      <c r="I137" s="341">
        <v>264.89</v>
      </c>
      <c r="J137" s="340">
        <v>0</v>
      </c>
      <c r="K137" s="342">
        <v>195.97</v>
      </c>
      <c r="L137" s="342">
        <v>1</v>
      </c>
      <c r="M137" s="418">
        <f t="shared" si="12"/>
        <v>194.97</v>
      </c>
      <c r="N137" s="340">
        <v>0</v>
      </c>
      <c r="O137" s="340">
        <v>0</v>
      </c>
      <c r="P137" s="340">
        <f t="shared" si="11"/>
        <v>0</v>
      </c>
      <c r="Q137" s="343">
        <v>0</v>
      </c>
      <c r="R137" s="340">
        <v>0</v>
      </c>
      <c r="S137" s="340">
        <f t="shared" si="13"/>
        <v>0</v>
      </c>
      <c r="T137" s="340">
        <v>120.26</v>
      </c>
      <c r="U137" s="340">
        <v>0</v>
      </c>
      <c r="V137" s="340">
        <f t="shared" si="14"/>
        <v>120.26</v>
      </c>
      <c r="W137" s="365" t="s">
        <v>569</v>
      </c>
      <c r="X137" s="340">
        <v>0</v>
      </c>
      <c r="Y137" s="344">
        <v>0</v>
      </c>
      <c r="Z137" s="344">
        <v>0</v>
      </c>
      <c r="AA137" s="366"/>
      <c r="AB137" s="344">
        <f>SUM(Z137,V137,S137,P137,M137,J137,I137)</f>
        <v>580.12</v>
      </c>
    </row>
    <row r="138" spans="1:29" ht="18.75" customHeight="1" x14ac:dyDescent="0.3">
      <c r="A138" s="214" t="s">
        <v>403</v>
      </c>
      <c r="B138" s="334" t="s">
        <v>404</v>
      </c>
      <c r="C138" s="361">
        <v>10286173484</v>
      </c>
      <c r="D138" s="352" t="s">
        <v>998</v>
      </c>
      <c r="E138" s="347" t="s">
        <v>409</v>
      </c>
      <c r="F138" s="345" t="s">
        <v>1035</v>
      </c>
      <c r="G138" s="339" t="s">
        <v>1085</v>
      </c>
      <c r="H138" s="340">
        <v>0</v>
      </c>
      <c r="I138" s="341">
        <v>244.33</v>
      </c>
      <c r="J138" s="340">
        <v>0</v>
      </c>
      <c r="K138" s="342">
        <v>195.97</v>
      </c>
      <c r="L138" s="342">
        <v>1</v>
      </c>
      <c r="M138" s="418">
        <f t="shared" si="12"/>
        <v>194.97</v>
      </c>
      <c r="N138" s="340">
        <v>0</v>
      </c>
      <c r="O138" s="340">
        <v>0</v>
      </c>
      <c r="P138" s="340">
        <f t="shared" si="11"/>
        <v>0</v>
      </c>
      <c r="Q138" s="343">
        <v>0</v>
      </c>
      <c r="R138" s="340">
        <v>0</v>
      </c>
      <c r="S138" s="340">
        <f t="shared" si="13"/>
        <v>0</v>
      </c>
      <c r="T138" s="340">
        <v>0</v>
      </c>
      <c r="U138" s="340">
        <v>0</v>
      </c>
      <c r="V138" s="340">
        <f t="shared" si="14"/>
        <v>0</v>
      </c>
      <c r="W138" s="352"/>
      <c r="X138" s="340">
        <v>0</v>
      </c>
      <c r="Y138" s="344">
        <v>0</v>
      </c>
      <c r="Z138" s="344">
        <v>0</v>
      </c>
      <c r="AA138" s="352"/>
      <c r="AB138" s="344">
        <f>SUM(Z138,V138,S138,P138,M138,J138,I138)</f>
        <v>439.3</v>
      </c>
      <c r="AC138" s="352"/>
    </row>
    <row r="139" spans="1:29" ht="18.75" customHeight="1" x14ac:dyDescent="0.3">
      <c r="A139" s="214" t="s">
        <v>403</v>
      </c>
      <c r="B139" s="334" t="s">
        <v>404</v>
      </c>
      <c r="C139" s="362">
        <v>68422253453</v>
      </c>
      <c r="D139" s="336" t="s">
        <v>530</v>
      </c>
      <c r="E139" s="347" t="s">
        <v>413</v>
      </c>
      <c r="F139" s="339" t="s">
        <v>1036</v>
      </c>
      <c r="G139" s="339" t="s">
        <v>1085</v>
      </c>
      <c r="H139" s="340">
        <v>0</v>
      </c>
      <c r="I139" s="341">
        <v>893.32</v>
      </c>
      <c r="J139" s="340">
        <v>0</v>
      </c>
      <c r="K139" s="342">
        <v>195.97</v>
      </c>
      <c r="L139" s="342">
        <v>1</v>
      </c>
      <c r="M139" s="418">
        <f t="shared" si="12"/>
        <v>194.97</v>
      </c>
      <c r="N139" s="340">
        <v>0</v>
      </c>
      <c r="O139" s="340">
        <v>0</v>
      </c>
      <c r="P139" s="340">
        <f t="shared" si="11"/>
        <v>0</v>
      </c>
      <c r="Q139" s="343">
        <v>0</v>
      </c>
      <c r="R139" s="340">
        <v>0</v>
      </c>
      <c r="S139" s="340">
        <f t="shared" si="13"/>
        <v>0</v>
      </c>
      <c r="T139" s="340">
        <v>0</v>
      </c>
      <c r="U139" s="340">
        <v>0</v>
      </c>
      <c r="V139" s="340">
        <f t="shared" si="14"/>
        <v>0</v>
      </c>
      <c r="W139" s="365"/>
      <c r="X139" s="340">
        <v>0</v>
      </c>
      <c r="Y139" s="344">
        <v>0</v>
      </c>
      <c r="Z139" s="344">
        <v>0</v>
      </c>
      <c r="AA139" s="366"/>
      <c r="AB139" s="344">
        <f t="shared" si="15"/>
        <v>1088.29</v>
      </c>
    </row>
    <row r="140" spans="1:29" s="352" customFormat="1" ht="18.75" customHeight="1" x14ac:dyDescent="0.3">
      <c r="A140" s="214" t="s">
        <v>403</v>
      </c>
      <c r="B140" s="334" t="s">
        <v>404</v>
      </c>
      <c r="C140" s="362">
        <v>61848670400</v>
      </c>
      <c r="D140" s="336" t="s">
        <v>531</v>
      </c>
      <c r="E140" s="347" t="s">
        <v>409</v>
      </c>
      <c r="F140" s="339" t="s">
        <v>1019</v>
      </c>
      <c r="G140" s="339" t="s">
        <v>1085</v>
      </c>
      <c r="H140" s="340">
        <v>0</v>
      </c>
      <c r="I140" s="341">
        <v>297.29000000000002</v>
      </c>
      <c r="J140" s="340">
        <v>0</v>
      </c>
      <c r="K140" s="342">
        <v>195.97</v>
      </c>
      <c r="L140" s="342">
        <v>1</v>
      </c>
      <c r="M140" s="418">
        <f t="shared" si="12"/>
        <v>194.97</v>
      </c>
      <c r="N140" s="340">
        <v>0</v>
      </c>
      <c r="O140" s="340">
        <v>0</v>
      </c>
      <c r="P140" s="340">
        <f t="shared" si="11"/>
        <v>0</v>
      </c>
      <c r="Q140" s="343">
        <v>0</v>
      </c>
      <c r="R140" s="340">
        <v>0</v>
      </c>
      <c r="S140" s="340">
        <f t="shared" si="13"/>
        <v>0</v>
      </c>
      <c r="T140" s="340">
        <v>0</v>
      </c>
      <c r="U140" s="340">
        <v>0</v>
      </c>
      <c r="V140" s="340">
        <f t="shared" si="14"/>
        <v>0</v>
      </c>
      <c r="W140" s="365"/>
      <c r="X140" s="340">
        <v>0</v>
      </c>
      <c r="Y140" s="344">
        <v>0</v>
      </c>
      <c r="Z140" s="344">
        <v>0</v>
      </c>
      <c r="AA140" s="366"/>
      <c r="AB140" s="344">
        <f t="shared" si="15"/>
        <v>492.26</v>
      </c>
      <c r="AC140" s="218"/>
    </row>
    <row r="141" spans="1:29" ht="18.75" customHeight="1" x14ac:dyDescent="0.3">
      <c r="A141" s="214" t="s">
        <v>403</v>
      </c>
      <c r="B141" s="334" t="s">
        <v>404</v>
      </c>
      <c r="C141" s="362">
        <v>82203210400</v>
      </c>
      <c r="D141" s="336" t="s">
        <v>532</v>
      </c>
      <c r="E141" s="347" t="s">
        <v>409</v>
      </c>
      <c r="F141" s="345" t="s">
        <v>1019</v>
      </c>
      <c r="G141" s="339" t="s">
        <v>1085</v>
      </c>
      <c r="H141" s="340">
        <v>0</v>
      </c>
      <c r="I141" s="341">
        <v>449.2</v>
      </c>
      <c r="J141" s="340">
        <v>0</v>
      </c>
      <c r="K141" s="342">
        <v>195.97</v>
      </c>
      <c r="L141" s="342">
        <v>1</v>
      </c>
      <c r="M141" s="418">
        <f t="shared" si="12"/>
        <v>194.97</v>
      </c>
      <c r="N141" s="340">
        <v>0</v>
      </c>
      <c r="O141" s="340">
        <v>0</v>
      </c>
      <c r="P141" s="340">
        <f t="shared" si="11"/>
        <v>0</v>
      </c>
      <c r="Q141" s="343">
        <v>0</v>
      </c>
      <c r="R141" s="340">
        <v>0</v>
      </c>
      <c r="S141" s="340">
        <f t="shared" si="13"/>
        <v>0</v>
      </c>
      <c r="T141" s="340">
        <v>0</v>
      </c>
      <c r="U141" s="340">
        <v>0</v>
      </c>
      <c r="V141" s="340">
        <f t="shared" si="14"/>
        <v>0</v>
      </c>
      <c r="W141" s="365"/>
      <c r="X141" s="340">
        <v>0</v>
      </c>
      <c r="Y141" s="344">
        <v>0</v>
      </c>
      <c r="Z141" s="344">
        <v>0</v>
      </c>
      <c r="AA141" s="366"/>
      <c r="AB141" s="344">
        <f t="shared" si="15"/>
        <v>644.16999999999996</v>
      </c>
    </row>
    <row r="142" spans="1:29" ht="18.75" customHeight="1" x14ac:dyDescent="0.3">
      <c r="A142" s="214" t="s">
        <v>403</v>
      </c>
      <c r="B142" s="334" t="s">
        <v>404</v>
      </c>
      <c r="C142" s="362">
        <v>3313952402</v>
      </c>
      <c r="D142" s="336" t="s">
        <v>533</v>
      </c>
      <c r="E142" s="337">
        <v>3</v>
      </c>
      <c r="F142" s="345" t="s">
        <v>1029</v>
      </c>
      <c r="G142" s="339" t="s">
        <v>1085</v>
      </c>
      <c r="H142" s="340">
        <v>0</v>
      </c>
      <c r="I142" s="341">
        <v>143.86000000000001</v>
      </c>
      <c r="J142" s="340">
        <v>0</v>
      </c>
      <c r="K142" s="342">
        <v>195.97</v>
      </c>
      <c r="L142" s="342">
        <v>1</v>
      </c>
      <c r="M142" s="418">
        <f t="shared" si="12"/>
        <v>194.97</v>
      </c>
      <c r="N142" s="340">
        <v>0</v>
      </c>
      <c r="O142" s="340">
        <v>0</v>
      </c>
      <c r="P142" s="340">
        <f t="shared" si="11"/>
        <v>0</v>
      </c>
      <c r="Q142" s="343">
        <v>0</v>
      </c>
      <c r="R142" s="340">
        <v>0</v>
      </c>
      <c r="S142" s="340">
        <f t="shared" si="13"/>
        <v>0</v>
      </c>
      <c r="T142" s="340">
        <v>0</v>
      </c>
      <c r="U142" s="340">
        <v>0</v>
      </c>
      <c r="V142" s="340">
        <f t="shared" si="14"/>
        <v>0</v>
      </c>
      <c r="W142" s="365"/>
      <c r="X142" s="340">
        <v>0</v>
      </c>
      <c r="Y142" s="344">
        <v>0</v>
      </c>
      <c r="Z142" s="344">
        <v>0</v>
      </c>
      <c r="AA142" s="366"/>
      <c r="AB142" s="344">
        <f t="shared" si="15"/>
        <v>338.83000000000004</v>
      </c>
    </row>
    <row r="143" spans="1:29" ht="18.75" customHeight="1" x14ac:dyDescent="0.3">
      <c r="A143" s="214" t="s">
        <v>403</v>
      </c>
      <c r="B143" s="334" t="s">
        <v>404</v>
      </c>
      <c r="C143" s="362">
        <v>2498966480</v>
      </c>
      <c r="D143" s="336" t="s">
        <v>534</v>
      </c>
      <c r="E143" s="347" t="s">
        <v>413</v>
      </c>
      <c r="F143" s="345" t="s">
        <v>1030</v>
      </c>
      <c r="G143" s="339" t="s">
        <v>1085</v>
      </c>
      <c r="H143" s="340">
        <v>0</v>
      </c>
      <c r="I143" s="341">
        <v>143.86000000000001</v>
      </c>
      <c r="J143" s="340">
        <v>0</v>
      </c>
      <c r="K143" s="342">
        <v>195.97</v>
      </c>
      <c r="L143" s="342">
        <v>1</v>
      </c>
      <c r="M143" s="418">
        <f t="shared" si="12"/>
        <v>194.97</v>
      </c>
      <c r="N143" s="340">
        <v>0</v>
      </c>
      <c r="O143" s="340">
        <v>0</v>
      </c>
      <c r="P143" s="340">
        <v>0</v>
      </c>
      <c r="Q143" s="343">
        <v>179.2</v>
      </c>
      <c r="R143" s="340">
        <v>79.2</v>
      </c>
      <c r="S143" s="340">
        <f t="shared" si="13"/>
        <v>99.999999999999986</v>
      </c>
      <c r="T143" s="340">
        <v>0</v>
      </c>
      <c r="U143" s="340">
        <v>0</v>
      </c>
      <c r="V143" s="340">
        <f t="shared" si="14"/>
        <v>0</v>
      </c>
      <c r="W143" s="365"/>
      <c r="X143" s="340">
        <v>0</v>
      </c>
      <c r="Y143" s="344">
        <v>0</v>
      </c>
      <c r="Z143" s="344">
        <v>0</v>
      </c>
      <c r="AA143" s="366"/>
      <c r="AB143" s="344">
        <f t="shared" si="15"/>
        <v>438.83</v>
      </c>
    </row>
    <row r="144" spans="1:29" ht="18.75" customHeight="1" x14ac:dyDescent="0.3">
      <c r="A144" s="214" t="s">
        <v>403</v>
      </c>
      <c r="B144" s="334" t="s">
        <v>404</v>
      </c>
      <c r="C144" s="335">
        <v>50934384487</v>
      </c>
      <c r="D144" s="336" t="s">
        <v>535</v>
      </c>
      <c r="E144" s="347" t="s">
        <v>409</v>
      </c>
      <c r="F144" s="350" t="s">
        <v>1018</v>
      </c>
      <c r="G144" s="339" t="s">
        <v>1085</v>
      </c>
      <c r="H144" s="340">
        <v>0</v>
      </c>
      <c r="I144" s="341">
        <v>232.68</v>
      </c>
      <c r="J144" s="340">
        <v>0</v>
      </c>
      <c r="K144" s="342">
        <v>195.97</v>
      </c>
      <c r="L144" s="342">
        <v>1</v>
      </c>
      <c r="M144" s="418">
        <f t="shared" si="12"/>
        <v>194.97</v>
      </c>
      <c r="N144" s="340">
        <v>0</v>
      </c>
      <c r="O144" s="340">
        <v>0</v>
      </c>
      <c r="P144" s="340">
        <f t="shared" si="11"/>
        <v>0</v>
      </c>
      <c r="Q144" s="343">
        <v>0</v>
      </c>
      <c r="R144" s="340">
        <v>0</v>
      </c>
      <c r="S144" s="340">
        <f t="shared" si="13"/>
        <v>0</v>
      </c>
      <c r="T144" s="340">
        <v>0</v>
      </c>
      <c r="U144" s="340">
        <v>0</v>
      </c>
      <c r="V144" s="340">
        <f t="shared" si="14"/>
        <v>0</v>
      </c>
      <c r="W144" s="365"/>
      <c r="X144" s="340">
        <v>0</v>
      </c>
      <c r="Y144" s="344">
        <v>0</v>
      </c>
      <c r="Z144" s="344">
        <v>0</v>
      </c>
      <c r="AA144" s="366"/>
      <c r="AB144" s="344">
        <f t="shared" si="15"/>
        <v>427.65</v>
      </c>
    </row>
    <row r="145" spans="1:28" ht="18.75" customHeight="1" x14ac:dyDescent="0.3">
      <c r="A145" s="214" t="s">
        <v>403</v>
      </c>
      <c r="B145" s="334" t="s">
        <v>404</v>
      </c>
      <c r="C145" s="362">
        <v>6789214402</v>
      </c>
      <c r="D145" s="336" t="s">
        <v>536</v>
      </c>
      <c r="E145" s="347" t="s">
        <v>406</v>
      </c>
      <c r="F145" s="350" t="s">
        <v>1017</v>
      </c>
      <c r="G145" s="339" t="s">
        <v>1085</v>
      </c>
      <c r="H145" s="340">
        <v>0</v>
      </c>
      <c r="I145" s="341">
        <v>661.12</v>
      </c>
      <c r="J145" s="340">
        <v>0</v>
      </c>
      <c r="K145" s="342">
        <v>195.97</v>
      </c>
      <c r="L145" s="342">
        <v>1</v>
      </c>
      <c r="M145" s="418">
        <f t="shared" si="12"/>
        <v>194.97</v>
      </c>
      <c r="N145" s="340">
        <v>0</v>
      </c>
      <c r="O145" s="340">
        <v>0</v>
      </c>
      <c r="P145" s="340">
        <f t="shared" si="11"/>
        <v>0</v>
      </c>
      <c r="Q145" s="343">
        <v>0</v>
      </c>
      <c r="R145" s="340">
        <v>0</v>
      </c>
      <c r="S145" s="340">
        <f t="shared" si="13"/>
        <v>0</v>
      </c>
      <c r="T145" s="340">
        <v>0</v>
      </c>
      <c r="U145" s="340">
        <v>0</v>
      </c>
      <c r="V145" s="340">
        <f t="shared" si="14"/>
        <v>0</v>
      </c>
      <c r="W145" s="365"/>
      <c r="X145" s="340">
        <v>0</v>
      </c>
      <c r="Y145" s="344">
        <v>0</v>
      </c>
      <c r="Z145" s="344">
        <v>0</v>
      </c>
      <c r="AA145" s="366"/>
      <c r="AB145" s="344">
        <f t="shared" si="15"/>
        <v>856.09</v>
      </c>
    </row>
    <row r="146" spans="1:28" ht="18.75" customHeight="1" x14ac:dyDescent="0.3">
      <c r="A146" s="214" t="s">
        <v>403</v>
      </c>
      <c r="B146" s="334" t="s">
        <v>404</v>
      </c>
      <c r="C146" s="361">
        <v>6525990440</v>
      </c>
      <c r="D146" s="352" t="s">
        <v>537</v>
      </c>
      <c r="E146" s="347" t="s">
        <v>409</v>
      </c>
      <c r="F146" s="345" t="s">
        <v>1023</v>
      </c>
      <c r="G146" s="339" t="s">
        <v>1085</v>
      </c>
      <c r="H146" s="340">
        <v>0</v>
      </c>
      <c r="I146" s="341">
        <v>142.22</v>
      </c>
      <c r="J146" s="340">
        <v>0</v>
      </c>
      <c r="K146" s="342">
        <v>195.97</v>
      </c>
      <c r="L146" s="342">
        <v>1</v>
      </c>
      <c r="M146" s="418">
        <f t="shared" si="12"/>
        <v>194.97</v>
      </c>
      <c r="N146" s="340">
        <v>0</v>
      </c>
      <c r="O146" s="340">
        <v>0</v>
      </c>
      <c r="P146" s="340">
        <f t="shared" si="11"/>
        <v>0</v>
      </c>
      <c r="Q146" s="343">
        <v>0</v>
      </c>
      <c r="R146" s="340">
        <v>0</v>
      </c>
      <c r="S146" s="340">
        <f t="shared" si="13"/>
        <v>0</v>
      </c>
      <c r="T146" s="340">
        <v>0</v>
      </c>
      <c r="U146" s="340">
        <v>0</v>
      </c>
      <c r="V146" s="340">
        <f t="shared" si="14"/>
        <v>0</v>
      </c>
      <c r="W146" s="367"/>
      <c r="X146" s="340">
        <v>0</v>
      </c>
      <c r="Y146" s="344">
        <v>0</v>
      </c>
      <c r="Z146" s="344">
        <v>0</v>
      </c>
      <c r="AA146" s="368"/>
      <c r="AB146" s="344">
        <f t="shared" si="15"/>
        <v>337.19</v>
      </c>
    </row>
    <row r="147" spans="1:28" ht="18.75" customHeight="1" x14ac:dyDescent="0.3">
      <c r="A147" s="214" t="s">
        <v>403</v>
      </c>
      <c r="B147" s="334" t="s">
        <v>404</v>
      </c>
      <c r="C147" s="361">
        <v>9794893420</v>
      </c>
      <c r="D147" s="352" t="s">
        <v>538</v>
      </c>
      <c r="E147" s="347" t="s">
        <v>409</v>
      </c>
      <c r="F147" s="345" t="s">
        <v>1018</v>
      </c>
      <c r="G147" s="339" t="s">
        <v>1085</v>
      </c>
      <c r="H147" s="340">
        <v>0</v>
      </c>
      <c r="I147" s="341">
        <v>244.3</v>
      </c>
      <c r="J147" s="340">
        <v>0</v>
      </c>
      <c r="K147" s="342">
        <v>195.97</v>
      </c>
      <c r="L147" s="342">
        <v>1</v>
      </c>
      <c r="M147" s="418">
        <f t="shared" si="12"/>
        <v>194.97</v>
      </c>
      <c r="N147" s="340">
        <v>0</v>
      </c>
      <c r="O147" s="340">
        <v>0</v>
      </c>
      <c r="P147" s="340">
        <f t="shared" si="11"/>
        <v>0</v>
      </c>
      <c r="Q147" s="343">
        <v>0</v>
      </c>
      <c r="R147" s="340">
        <v>0</v>
      </c>
      <c r="S147" s="340">
        <f t="shared" si="13"/>
        <v>0</v>
      </c>
      <c r="T147" s="340">
        <v>0</v>
      </c>
      <c r="U147" s="340">
        <v>0</v>
      </c>
      <c r="V147" s="340">
        <f t="shared" si="14"/>
        <v>0</v>
      </c>
      <c r="W147" s="365"/>
      <c r="X147" s="340">
        <v>0</v>
      </c>
      <c r="Y147" s="344">
        <v>0</v>
      </c>
      <c r="Z147" s="344">
        <v>0</v>
      </c>
      <c r="AA147" s="366"/>
      <c r="AB147" s="344">
        <f t="shared" si="15"/>
        <v>439.27</v>
      </c>
    </row>
    <row r="148" spans="1:28" ht="18.75" customHeight="1" x14ac:dyDescent="0.3">
      <c r="A148" s="214" t="s">
        <v>403</v>
      </c>
      <c r="B148" s="334" t="s">
        <v>404</v>
      </c>
      <c r="C148" s="361">
        <v>70776361430</v>
      </c>
      <c r="D148" s="352" t="s">
        <v>539</v>
      </c>
      <c r="E148" s="347" t="s">
        <v>413</v>
      </c>
      <c r="F148" s="345" t="s">
        <v>1033</v>
      </c>
      <c r="G148" s="339" t="s">
        <v>1085</v>
      </c>
      <c r="H148" s="340">
        <v>0</v>
      </c>
      <c r="I148" s="341">
        <v>133.6</v>
      </c>
      <c r="J148" s="340">
        <v>0</v>
      </c>
      <c r="K148" s="342">
        <v>195.97</v>
      </c>
      <c r="L148" s="342">
        <v>1</v>
      </c>
      <c r="M148" s="418">
        <f t="shared" si="12"/>
        <v>194.97</v>
      </c>
      <c r="N148" s="340">
        <v>0</v>
      </c>
      <c r="O148" s="340">
        <v>0</v>
      </c>
      <c r="P148" s="340">
        <f t="shared" si="11"/>
        <v>0</v>
      </c>
      <c r="Q148" s="343">
        <v>179.2</v>
      </c>
      <c r="R148" s="340">
        <v>71.28</v>
      </c>
      <c r="S148" s="340">
        <f t="shared" si="13"/>
        <v>107.91999999999999</v>
      </c>
      <c r="T148" s="340">
        <v>0</v>
      </c>
      <c r="U148" s="340">
        <v>0</v>
      </c>
      <c r="V148" s="340">
        <f t="shared" si="14"/>
        <v>0</v>
      </c>
      <c r="W148" s="365"/>
      <c r="X148" s="340">
        <v>0</v>
      </c>
      <c r="Y148" s="344">
        <v>0</v>
      </c>
      <c r="Z148" s="344">
        <v>0</v>
      </c>
      <c r="AA148" s="366"/>
      <c r="AB148" s="344">
        <f t="shared" si="15"/>
        <v>436.49</v>
      </c>
    </row>
    <row r="149" spans="1:28" ht="18.75" customHeight="1" x14ac:dyDescent="0.3">
      <c r="A149" s="214" t="s">
        <v>403</v>
      </c>
      <c r="B149" s="334" t="s">
        <v>404</v>
      </c>
      <c r="C149" s="361">
        <v>6440151444</v>
      </c>
      <c r="D149" s="352" t="s">
        <v>540</v>
      </c>
      <c r="E149" s="347" t="s">
        <v>413</v>
      </c>
      <c r="F149" s="345" t="s">
        <v>1029</v>
      </c>
      <c r="G149" s="339" t="s">
        <v>1085</v>
      </c>
      <c r="H149" s="340">
        <v>0</v>
      </c>
      <c r="I149" s="341">
        <v>143.86000000000001</v>
      </c>
      <c r="J149" s="340">
        <v>0</v>
      </c>
      <c r="K149" s="342">
        <v>195.97</v>
      </c>
      <c r="L149" s="342">
        <v>1</v>
      </c>
      <c r="M149" s="418">
        <f t="shared" si="12"/>
        <v>194.97</v>
      </c>
      <c r="N149" s="340">
        <v>0</v>
      </c>
      <c r="O149" s="340">
        <v>0</v>
      </c>
      <c r="P149" s="340">
        <f t="shared" si="11"/>
        <v>0</v>
      </c>
      <c r="Q149" s="343">
        <v>179.2</v>
      </c>
      <c r="R149" s="340">
        <v>79.2</v>
      </c>
      <c r="S149" s="340">
        <f t="shared" si="13"/>
        <v>99.999999999999986</v>
      </c>
      <c r="T149" s="340">
        <v>0</v>
      </c>
      <c r="U149" s="340">
        <v>0</v>
      </c>
      <c r="V149" s="340">
        <f t="shared" si="14"/>
        <v>0</v>
      </c>
      <c r="W149" s="365"/>
      <c r="X149" s="340">
        <v>0</v>
      </c>
      <c r="Y149" s="344">
        <v>0</v>
      </c>
      <c r="Z149" s="344">
        <v>0</v>
      </c>
      <c r="AA149" s="366"/>
      <c r="AB149" s="344">
        <f t="shared" si="15"/>
        <v>438.83</v>
      </c>
    </row>
    <row r="150" spans="1:28" ht="18.75" customHeight="1" x14ac:dyDescent="0.3">
      <c r="A150" s="214" t="s">
        <v>403</v>
      </c>
      <c r="B150" s="334" t="s">
        <v>404</v>
      </c>
      <c r="C150" s="362">
        <v>6440151444</v>
      </c>
      <c r="D150" s="336" t="s">
        <v>541</v>
      </c>
      <c r="E150" s="347" t="s">
        <v>413</v>
      </c>
      <c r="F150" s="350" t="s">
        <v>1029</v>
      </c>
      <c r="G150" s="339" t="s">
        <v>1085</v>
      </c>
      <c r="H150" s="340">
        <v>0</v>
      </c>
      <c r="I150" s="341">
        <v>144.43</v>
      </c>
      <c r="J150" s="340">
        <v>0</v>
      </c>
      <c r="K150" s="342">
        <v>195.97</v>
      </c>
      <c r="L150" s="342">
        <v>1</v>
      </c>
      <c r="M150" s="418">
        <f t="shared" si="12"/>
        <v>194.97</v>
      </c>
      <c r="N150" s="340">
        <v>0</v>
      </c>
      <c r="O150" s="340">
        <v>0</v>
      </c>
      <c r="P150" s="340">
        <f t="shared" si="11"/>
        <v>0</v>
      </c>
      <c r="Q150" s="343">
        <v>310.39999999999998</v>
      </c>
      <c r="R150" s="340">
        <v>79.2</v>
      </c>
      <c r="S150" s="340">
        <f t="shared" si="13"/>
        <v>231.2</v>
      </c>
      <c r="T150" s="340">
        <v>0</v>
      </c>
      <c r="U150" s="340">
        <v>0</v>
      </c>
      <c r="V150" s="340">
        <f t="shared" si="14"/>
        <v>0</v>
      </c>
      <c r="W150" s="365"/>
      <c r="X150" s="340">
        <v>0</v>
      </c>
      <c r="Y150" s="344">
        <v>0</v>
      </c>
      <c r="Z150" s="344">
        <v>0</v>
      </c>
      <c r="AA150" s="366"/>
      <c r="AB150" s="344">
        <f t="shared" si="15"/>
        <v>570.59999999999991</v>
      </c>
    </row>
    <row r="151" spans="1:28" ht="18.75" customHeight="1" x14ac:dyDescent="0.3">
      <c r="A151" s="214" t="s">
        <v>403</v>
      </c>
      <c r="B151" s="334" t="s">
        <v>404</v>
      </c>
      <c r="C151" s="362">
        <v>4454849420</v>
      </c>
      <c r="D151" s="336" t="s">
        <v>542</v>
      </c>
      <c r="E151" s="347" t="s">
        <v>413</v>
      </c>
      <c r="F151" s="350" t="s">
        <v>1041</v>
      </c>
      <c r="G151" s="339" t="s">
        <v>1085</v>
      </c>
      <c r="H151" s="340">
        <v>0</v>
      </c>
      <c r="I151" s="341">
        <v>164.13</v>
      </c>
      <c r="J151" s="340">
        <v>0</v>
      </c>
      <c r="K151" s="342">
        <v>195.97</v>
      </c>
      <c r="L151" s="342">
        <v>1</v>
      </c>
      <c r="M151" s="418">
        <f t="shared" si="12"/>
        <v>194.97</v>
      </c>
      <c r="N151" s="340">
        <v>0</v>
      </c>
      <c r="O151" s="340">
        <v>0</v>
      </c>
      <c r="P151" s="340">
        <f t="shared" si="11"/>
        <v>0</v>
      </c>
      <c r="Q151" s="343">
        <v>407.4</v>
      </c>
      <c r="R151" s="340">
        <v>107.26</v>
      </c>
      <c r="S151" s="340">
        <f t="shared" si="13"/>
        <v>300.14</v>
      </c>
      <c r="T151" s="340">
        <v>0</v>
      </c>
      <c r="U151" s="340">
        <v>0</v>
      </c>
      <c r="V151" s="340">
        <f t="shared" si="14"/>
        <v>0</v>
      </c>
      <c r="W151" s="365"/>
      <c r="X151" s="340">
        <v>0</v>
      </c>
      <c r="Y151" s="344">
        <v>0</v>
      </c>
      <c r="Z151" s="344">
        <v>0</v>
      </c>
      <c r="AA151" s="366"/>
      <c r="AB151" s="344">
        <f t="shared" si="15"/>
        <v>659.24</v>
      </c>
    </row>
    <row r="152" spans="1:28" ht="18.75" customHeight="1" x14ac:dyDescent="0.3">
      <c r="A152" s="214" t="s">
        <v>403</v>
      </c>
      <c r="B152" s="334" t="s">
        <v>404</v>
      </c>
      <c r="C152" s="347" t="s">
        <v>543</v>
      </c>
      <c r="D152" s="369" t="s">
        <v>544</v>
      </c>
      <c r="E152" s="337">
        <v>2</v>
      </c>
      <c r="F152" s="338">
        <v>322205</v>
      </c>
      <c r="G152" s="339" t="s">
        <v>1085</v>
      </c>
      <c r="H152" s="340">
        <v>0</v>
      </c>
      <c r="I152" s="341">
        <v>149.13</v>
      </c>
      <c r="J152" s="340">
        <v>0</v>
      </c>
      <c r="K152" s="342">
        <v>195.97</v>
      </c>
      <c r="L152" s="342">
        <v>1</v>
      </c>
      <c r="M152" s="418">
        <f t="shared" si="12"/>
        <v>194.97</v>
      </c>
      <c r="N152" s="340">
        <v>0</v>
      </c>
      <c r="O152" s="340">
        <v>0</v>
      </c>
      <c r="P152" s="340">
        <f t="shared" si="11"/>
        <v>0</v>
      </c>
      <c r="Q152" s="343">
        <v>131.19999999999999</v>
      </c>
      <c r="R152" s="340">
        <v>0</v>
      </c>
      <c r="S152" s="340">
        <f t="shared" si="13"/>
        <v>131.19999999999999</v>
      </c>
      <c r="T152" s="340">
        <v>0</v>
      </c>
      <c r="U152" s="340">
        <v>0</v>
      </c>
      <c r="V152" s="340">
        <f t="shared" si="14"/>
        <v>0</v>
      </c>
      <c r="W152" s="365"/>
      <c r="X152" s="340">
        <v>0</v>
      </c>
      <c r="Y152" s="344">
        <v>0</v>
      </c>
      <c r="Z152" s="344">
        <v>0</v>
      </c>
      <c r="AA152" s="366"/>
      <c r="AB152" s="344">
        <f t="shared" si="15"/>
        <v>475.29999999999995</v>
      </c>
    </row>
    <row r="153" spans="1:28" ht="18.75" customHeight="1" x14ac:dyDescent="0.3">
      <c r="A153" s="214" t="s">
        <v>403</v>
      </c>
      <c r="B153" s="334" t="s">
        <v>404</v>
      </c>
      <c r="C153" s="347" t="s">
        <v>545</v>
      </c>
      <c r="D153" s="369" t="s">
        <v>546</v>
      </c>
      <c r="E153" s="337">
        <v>2</v>
      </c>
      <c r="F153" s="338">
        <v>322205</v>
      </c>
      <c r="G153" s="339" t="s">
        <v>1085</v>
      </c>
      <c r="H153" s="340">
        <v>0</v>
      </c>
      <c r="I153" s="341">
        <v>135.47</v>
      </c>
      <c r="J153" s="340">
        <v>0</v>
      </c>
      <c r="K153" s="342">
        <v>195.97</v>
      </c>
      <c r="L153" s="342">
        <v>1</v>
      </c>
      <c r="M153" s="418">
        <f t="shared" si="12"/>
        <v>194.97</v>
      </c>
      <c r="N153" s="340">
        <v>0</v>
      </c>
      <c r="O153" s="340">
        <v>0</v>
      </c>
      <c r="P153" s="340">
        <f t="shared" si="11"/>
        <v>0</v>
      </c>
      <c r="Q153" s="343">
        <v>179.2</v>
      </c>
      <c r="R153" s="340">
        <v>83.97</v>
      </c>
      <c r="S153" s="340">
        <f t="shared" si="13"/>
        <v>95.22999999999999</v>
      </c>
      <c r="T153" s="340">
        <v>0</v>
      </c>
      <c r="U153" s="340">
        <v>0</v>
      </c>
      <c r="V153" s="340">
        <f t="shared" si="14"/>
        <v>0</v>
      </c>
      <c r="W153" s="365"/>
      <c r="X153" s="340">
        <v>0</v>
      </c>
      <c r="Y153" s="344">
        <v>0</v>
      </c>
      <c r="Z153" s="344">
        <v>0</v>
      </c>
      <c r="AA153" s="366"/>
      <c r="AB153" s="344">
        <f t="shared" si="15"/>
        <v>425.66999999999996</v>
      </c>
    </row>
    <row r="154" spans="1:28" ht="18.75" customHeight="1" x14ac:dyDescent="0.3">
      <c r="A154" s="214" t="s">
        <v>403</v>
      </c>
      <c r="B154" s="334" t="s">
        <v>404</v>
      </c>
      <c r="C154" s="347" t="s">
        <v>973</v>
      </c>
      <c r="D154" s="369" t="s">
        <v>974</v>
      </c>
      <c r="E154" s="337">
        <v>2</v>
      </c>
      <c r="F154" s="360">
        <v>223505</v>
      </c>
      <c r="G154" s="339" t="s">
        <v>1085</v>
      </c>
      <c r="H154" s="340">
        <v>0</v>
      </c>
      <c r="I154" s="341">
        <v>249.56</v>
      </c>
      <c r="J154" s="340">
        <v>0</v>
      </c>
      <c r="K154" s="342">
        <v>195.97</v>
      </c>
      <c r="L154" s="342">
        <v>1</v>
      </c>
      <c r="M154" s="418">
        <f t="shared" si="12"/>
        <v>194.97</v>
      </c>
      <c r="N154" s="340">
        <v>0</v>
      </c>
      <c r="O154" s="340">
        <v>0</v>
      </c>
      <c r="P154" s="340">
        <f t="shared" si="11"/>
        <v>0</v>
      </c>
      <c r="Q154" s="343">
        <v>0</v>
      </c>
      <c r="R154" s="340">
        <v>0</v>
      </c>
      <c r="S154" s="340">
        <f t="shared" si="13"/>
        <v>0</v>
      </c>
      <c r="T154" s="340">
        <v>0</v>
      </c>
      <c r="U154" s="340">
        <v>0</v>
      </c>
      <c r="V154" s="340">
        <f t="shared" si="14"/>
        <v>0</v>
      </c>
      <c r="W154" s="365"/>
      <c r="X154" s="340">
        <v>0</v>
      </c>
      <c r="Y154" s="344">
        <v>0</v>
      </c>
      <c r="Z154" s="344">
        <v>0</v>
      </c>
      <c r="AA154" s="366"/>
      <c r="AB154" s="344">
        <f t="shared" si="15"/>
        <v>444.53</v>
      </c>
    </row>
    <row r="155" spans="1:28" ht="18.75" customHeight="1" x14ac:dyDescent="0.3">
      <c r="A155" s="214" t="s">
        <v>403</v>
      </c>
      <c r="B155" s="334" t="s">
        <v>404</v>
      </c>
      <c r="C155" s="347" t="s">
        <v>547</v>
      </c>
      <c r="D155" s="369" t="s">
        <v>548</v>
      </c>
      <c r="E155" s="337">
        <v>2</v>
      </c>
      <c r="F155" s="370">
        <v>223405</v>
      </c>
      <c r="G155" s="339" t="s">
        <v>1085</v>
      </c>
      <c r="H155" s="340">
        <v>0</v>
      </c>
      <c r="I155" s="341">
        <v>494.93</v>
      </c>
      <c r="J155" s="340">
        <v>0</v>
      </c>
      <c r="K155" s="342">
        <v>195.97</v>
      </c>
      <c r="L155" s="342">
        <v>1</v>
      </c>
      <c r="M155" s="418">
        <f t="shared" si="12"/>
        <v>194.97</v>
      </c>
      <c r="N155" s="340">
        <v>0</v>
      </c>
      <c r="O155" s="340">
        <v>0</v>
      </c>
      <c r="P155" s="340">
        <f t="shared" si="11"/>
        <v>0</v>
      </c>
      <c r="Q155" s="343">
        <v>0</v>
      </c>
      <c r="R155" s="340">
        <v>0</v>
      </c>
      <c r="S155" s="340">
        <f t="shared" si="13"/>
        <v>0</v>
      </c>
      <c r="T155" s="340">
        <v>0</v>
      </c>
      <c r="U155" s="340">
        <v>0</v>
      </c>
      <c r="V155" s="340">
        <f t="shared" si="14"/>
        <v>0</v>
      </c>
      <c r="W155" s="365"/>
      <c r="X155" s="340">
        <v>0</v>
      </c>
      <c r="Y155" s="344">
        <v>0</v>
      </c>
      <c r="Z155" s="344">
        <v>0</v>
      </c>
      <c r="AA155" s="366"/>
      <c r="AB155" s="344">
        <f t="shared" si="15"/>
        <v>689.9</v>
      </c>
    </row>
    <row r="156" spans="1:28" ht="18.75" customHeight="1" x14ac:dyDescent="0.3">
      <c r="A156" s="214" t="s">
        <v>403</v>
      </c>
      <c r="B156" s="334" t="s">
        <v>404</v>
      </c>
      <c r="C156" s="347" t="s">
        <v>1014</v>
      </c>
      <c r="D156" s="369" t="s">
        <v>549</v>
      </c>
      <c r="E156" s="337">
        <v>2</v>
      </c>
      <c r="F156" s="338">
        <v>322205</v>
      </c>
      <c r="G156" s="339" t="s">
        <v>1085</v>
      </c>
      <c r="H156" s="340">
        <v>0</v>
      </c>
      <c r="I156" s="341">
        <v>133.07</v>
      </c>
      <c r="J156" s="340">
        <v>0</v>
      </c>
      <c r="K156" s="342">
        <v>195.97</v>
      </c>
      <c r="L156" s="342">
        <v>1</v>
      </c>
      <c r="M156" s="418">
        <f t="shared" si="12"/>
        <v>194.97</v>
      </c>
      <c r="N156" s="340">
        <v>0</v>
      </c>
      <c r="O156" s="340">
        <v>0</v>
      </c>
      <c r="P156" s="340">
        <f t="shared" si="11"/>
        <v>0</v>
      </c>
      <c r="Q156" s="343">
        <v>310.39999999999998</v>
      </c>
      <c r="R156" s="340">
        <v>83.97</v>
      </c>
      <c r="S156" s="340">
        <f t="shared" si="13"/>
        <v>226.42999999999998</v>
      </c>
      <c r="T156" s="340">
        <v>0</v>
      </c>
      <c r="U156" s="340">
        <v>0</v>
      </c>
      <c r="V156" s="340">
        <f t="shared" si="14"/>
        <v>0</v>
      </c>
      <c r="W156" s="365"/>
      <c r="X156" s="340">
        <v>0</v>
      </c>
      <c r="Y156" s="344">
        <v>0</v>
      </c>
      <c r="Z156" s="344">
        <v>0</v>
      </c>
      <c r="AA156" s="366"/>
      <c r="AB156" s="344">
        <f t="shared" si="15"/>
        <v>554.47</v>
      </c>
    </row>
    <row r="157" spans="1:28" x14ac:dyDescent="0.25">
      <c r="D157" s="230"/>
      <c r="G157" s="511"/>
      <c r="K157" s="701" t="s">
        <v>1460</v>
      </c>
      <c r="L157" s="524"/>
      <c r="O157" s="525"/>
      <c r="Q157" s="526"/>
      <c r="R157" s="527"/>
    </row>
    <row r="158" spans="1:28" x14ac:dyDescent="0.25">
      <c r="G158" s="511"/>
      <c r="I158" s="528"/>
      <c r="K158" s="702"/>
      <c r="L158" s="529"/>
      <c r="M158" s="530"/>
      <c r="O158" s="525"/>
      <c r="P158" s="525"/>
      <c r="Q158" s="531"/>
      <c r="R158" s="532"/>
    </row>
    <row r="159" spans="1:28" x14ac:dyDescent="0.25">
      <c r="G159" s="511"/>
      <c r="K159" s="702"/>
      <c r="L159" s="524"/>
      <c r="Q159" s="533"/>
      <c r="R159" s="527"/>
    </row>
    <row r="160" spans="1:28" x14ac:dyDescent="0.25">
      <c r="G160" s="511"/>
    </row>
    <row r="161" spans="7:7" x14ac:dyDescent="0.25">
      <c r="G161" s="511"/>
    </row>
    <row r="162" spans="7:7" x14ac:dyDescent="0.25">
      <c r="G162" s="511"/>
    </row>
    <row r="163" spans="7:7" x14ac:dyDescent="0.25">
      <c r="G163" s="511"/>
    </row>
    <row r="164" spans="7:7" x14ac:dyDescent="0.25">
      <c r="G164" s="511"/>
    </row>
    <row r="165" spans="7:7" x14ac:dyDescent="0.25">
      <c r="G165" s="511"/>
    </row>
    <row r="166" spans="7:7" x14ac:dyDescent="0.25">
      <c r="G166" s="511"/>
    </row>
    <row r="167" spans="7:7" x14ac:dyDescent="0.25">
      <c r="G167" s="511"/>
    </row>
    <row r="168" spans="7:7" x14ac:dyDescent="0.25">
      <c r="G168" s="511"/>
    </row>
    <row r="169" spans="7:7" x14ac:dyDescent="0.25">
      <c r="G169" s="511"/>
    </row>
    <row r="170" spans="7:7" x14ac:dyDescent="0.25">
      <c r="G170" s="511"/>
    </row>
    <row r="171" spans="7:7" x14ac:dyDescent="0.25">
      <c r="G171" s="511"/>
    </row>
    <row r="172" spans="7:7" x14ac:dyDescent="0.25">
      <c r="G172" s="511"/>
    </row>
    <row r="173" spans="7:7" x14ac:dyDescent="0.25">
      <c r="G173" s="511"/>
    </row>
    <row r="174" spans="7:7" x14ac:dyDescent="0.25">
      <c r="G174" s="511"/>
    </row>
    <row r="175" spans="7:7" x14ac:dyDescent="0.25">
      <c r="G175" s="511"/>
    </row>
    <row r="176" spans="7:7" x14ac:dyDescent="0.25">
      <c r="G176" s="511"/>
    </row>
    <row r="177" spans="7:7" x14ac:dyDescent="0.25">
      <c r="G177" s="511"/>
    </row>
    <row r="178" spans="7:7" x14ac:dyDescent="0.25">
      <c r="G178" s="511"/>
    </row>
    <row r="179" spans="7:7" x14ac:dyDescent="0.25">
      <c r="G179" s="511"/>
    </row>
    <row r="180" spans="7:7" x14ac:dyDescent="0.25">
      <c r="G180" s="511"/>
    </row>
    <row r="181" spans="7:7" x14ac:dyDescent="0.25">
      <c r="G181" s="511"/>
    </row>
    <row r="182" spans="7:7" x14ac:dyDescent="0.25">
      <c r="G182" s="511"/>
    </row>
    <row r="183" spans="7:7" x14ac:dyDescent="0.25">
      <c r="G183" s="511"/>
    </row>
    <row r="184" spans="7:7" x14ac:dyDescent="0.25">
      <c r="G184" s="511"/>
    </row>
    <row r="185" spans="7:7" x14ac:dyDescent="0.25">
      <c r="G185" s="511"/>
    </row>
    <row r="186" spans="7:7" x14ac:dyDescent="0.25">
      <c r="G186" s="511"/>
    </row>
    <row r="187" spans="7:7" x14ac:dyDescent="0.25">
      <c r="G187" s="511"/>
    </row>
    <row r="188" spans="7:7" x14ac:dyDescent="0.25">
      <c r="G188" s="511"/>
    </row>
    <row r="189" spans="7:7" x14ac:dyDescent="0.25">
      <c r="G189" s="511"/>
    </row>
    <row r="190" spans="7:7" x14ac:dyDescent="0.25">
      <c r="G190" s="511"/>
    </row>
    <row r="191" spans="7:7" x14ac:dyDescent="0.25">
      <c r="G191" s="511"/>
    </row>
    <row r="192" spans="7:7" x14ac:dyDescent="0.25">
      <c r="G192" s="511"/>
    </row>
    <row r="193" spans="7:7" x14ac:dyDescent="0.25">
      <c r="G193" s="511"/>
    </row>
    <row r="194" spans="7:7" x14ac:dyDescent="0.25">
      <c r="G194" s="511"/>
    </row>
    <row r="195" spans="7:7" x14ac:dyDescent="0.25">
      <c r="G195" s="511"/>
    </row>
    <row r="196" spans="7:7" x14ac:dyDescent="0.25">
      <c r="G196" s="511"/>
    </row>
    <row r="197" spans="7:7" x14ac:dyDescent="0.25">
      <c r="G197" s="511"/>
    </row>
  </sheetData>
  <protectedRanges>
    <protectedRange sqref="B2:B156" name="Intervalo2_1_1_1_1_1"/>
    <protectedRange sqref="D7" name="Intervalo1_2_1_2_1_1_1_2"/>
  </protectedRanges>
  <mergeCells count="1">
    <mergeCell ref="K157:K159"/>
  </mergeCells>
  <conditionalFormatting sqref="D1:D1048576">
    <cfRule type="duplicateValues" dxfId="5" priority="5"/>
  </conditionalFormatting>
  <conditionalFormatting sqref="E84:F84">
    <cfRule type="duplicateValues" dxfId="4" priority="3"/>
  </conditionalFormatting>
  <conditionalFormatting sqref="P83 AA83 W83 AC83">
    <cfRule type="duplicateValues" dxfId="3" priority="1"/>
  </conditionalFormatting>
  <conditionalFormatting sqref="W138 AA138 AC138">
    <cfRule type="duplicateValues" dxfId="2" priority="2"/>
  </conditionalFormatting>
  <conditionalFormatting sqref="AD84:XFD84">
    <cfRule type="duplicateValues" dxfId="1" priority="8"/>
  </conditionalFormatting>
  <conditionalFormatting sqref="AD140:XFD140">
    <cfRule type="duplicateValues" dxfId="0" priority="10"/>
  </conditionalFormatting>
  <printOptions horizontalCentered="1" verticalCentered="1"/>
  <pageMargins left="0.19685039370078741" right="0.19685039370078741" top="0.59055118110236227" bottom="0.59055118110236227" header="0" footer="0"/>
  <pageSetup paperSize="9" scale="2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theme="0"/>
    <pageSetUpPr fitToPage="1"/>
  </sheetPr>
  <dimension ref="A1:M899"/>
  <sheetViews>
    <sheetView topLeftCell="A109" zoomScale="69" zoomScaleNormal="69" workbookViewId="0">
      <selection activeCell="B37" sqref="B37"/>
    </sheetView>
  </sheetViews>
  <sheetFormatPr defaultRowHeight="15" customHeight="1" x14ac:dyDescent="0.25"/>
  <cols>
    <col min="1" max="1" width="30.140625" style="413" customWidth="1"/>
    <col min="2" max="2" width="82.140625" customWidth="1"/>
    <col min="3" max="3" width="26.42578125" customWidth="1"/>
    <col min="4" max="4" width="31" customWidth="1"/>
    <col min="5" max="5" width="77.140625" style="416" customWidth="1"/>
    <col min="6" max="7" width="13.28515625" customWidth="1"/>
    <col min="8" max="8" width="20.42578125" style="414" customWidth="1"/>
    <col min="9" max="9" width="17.28515625" customWidth="1"/>
    <col min="10" max="10" width="58.140625" customWidth="1"/>
    <col min="11" max="11" width="19.85546875" style="415" customWidth="1"/>
    <col min="12" max="12" width="18.5703125" style="420" customWidth="1"/>
    <col min="23" max="23" width="9.140625" customWidth="1"/>
  </cols>
  <sheetData>
    <row r="1" spans="1:13" ht="31.5" x14ac:dyDescent="0.25">
      <c r="A1" s="388" t="s">
        <v>387</v>
      </c>
      <c r="B1" s="388" t="s">
        <v>388</v>
      </c>
      <c r="C1" s="388" t="s">
        <v>570</v>
      </c>
      <c r="D1" s="388" t="s">
        <v>571</v>
      </c>
      <c r="E1" s="388" t="s">
        <v>572</v>
      </c>
      <c r="F1" s="388" t="s">
        <v>573</v>
      </c>
      <c r="G1" s="389" t="s">
        <v>574</v>
      </c>
      <c r="H1" s="389" t="s">
        <v>575</v>
      </c>
      <c r="I1" s="390" t="s">
        <v>576</v>
      </c>
      <c r="J1" s="391" t="s">
        <v>577</v>
      </c>
      <c r="K1" s="390" t="s">
        <v>578</v>
      </c>
      <c r="L1" s="536" t="s">
        <v>579</v>
      </c>
      <c r="M1" s="121"/>
    </row>
    <row r="2" spans="1:13" s="400" customFormat="1" x14ac:dyDescent="0.25">
      <c r="A2" s="392" t="s">
        <v>403</v>
      </c>
      <c r="B2" s="421" t="s">
        <v>404</v>
      </c>
      <c r="C2" s="393" t="s">
        <v>297</v>
      </c>
      <c r="D2" s="394" t="s">
        <v>612</v>
      </c>
      <c r="E2" s="404" t="s">
        <v>613</v>
      </c>
      <c r="F2" s="395" t="s">
        <v>580</v>
      </c>
      <c r="G2" s="395" t="s">
        <v>581</v>
      </c>
      <c r="H2" s="422">
        <v>493</v>
      </c>
      <c r="I2" s="396">
        <v>45207</v>
      </c>
      <c r="J2" s="397" t="s">
        <v>1095</v>
      </c>
      <c r="K2" s="398">
        <v>2607901</v>
      </c>
      <c r="L2" s="417">
        <v>557.55999999999995</v>
      </c>
      <c r="M2" s="399"/>
    </row>
    <row r="3" spans="1:13" s="400" customFormat="1" x14ac:dyDescent="0.25">
      <c r="A3" s="392" t="s">
        <v>403</v>
      </c>
      <c r="B3" s="421" t="s">
        <v>404</v>
      </c>
      <c r="C3" s="394" t="s">
        <v>297</v>
      </c>
      <c r="D3" s="394" t="s">
        <v>612</v>
      </c>
      <c r="E3" s="404" t="s">
        <v>613</v>
      </c>
      <c r="F3" s="395" t="s">
        <v>580</v>
      </c>
      <c r="G3" s="395" t="s">
        <v>581</v>
      </c>
      <c r="H3" s="422">
        <v>4363</v>
      </c>
      <c r="I3" s="396">
        <v>45209</v>
      </c>
      <c r="J3" s="397" t="s">
        <v>1096</v>
      </c>
      <c r="K3" s="401">
        <v>2607901</v>
      </c>
      <c r="L3" s="417">
        <v>1099.0999999999999</v>
      </c>
      <c r="M3" s="399"/>
    </row>
    <row r="4" spans="1:13" s="400" customFormat="1" x14ac:dyDescent="0.25">
      <c r="A4" s="392" t="s">
        <v>403</v>
      </c>
      <c r="B4" s="421" t="s">
        <v>404</v>
      </c>
      <c r="C4" s="394" t="s">
        <v>297</v>
      </c>
      <c r="D4" s="394" t="s">
        <v>612</v>
      </c>
      <c r="E4" s="404" t="s">
        <v>613</v>
      </c>
      <c r="F4" s="395" t="s">
        <v>580</v>
      </c>
      <c r="G4" s="395" t="s">
        <v>581</v>
      </c>
      <c r="H4" s="422">
        <v>4353</v>
      </c>
      <c r="I4" s="396">
        <v>45208</v>
      </c>
      <c r="J4" s="397" t="s">
        <v>1097</v>
      </c>
      <c r="K4" s="402">
        <v>2607901</v>
      </c>
      <c r="L4" s="417">
        <v>541.54</v>
      </c>
      <c r="M4" s="399"/>
    </row>
    <row r="5" spans="1:13" s="400" customFormat="1" x14ac:dyDescent="0.25">
      <c r="A5" s="392" t="s">
        <v>403</v>
      </c>
      <c r="B5" s="421" t="s">
        <v>404</v>
      </c>
      <c r="C5" s="394" t="s">
        <v>297</v>
      </c>
      <c r="D5" s="394" t="s">
        <v>612</v>
      </c>
      <c r="E5" s="404" t="s">
        <v>613</v>
      </c>
      <c r="F5" s="395" t="s">
        <v>580</v>
      </c>
      <c r="G5" s="395" t="s">
        <v>581</v>
      </c>
      <c r="H5" s="422">
        <v>4301</v>
      </c>
      <c r="I5" s="396">
        <v>45198</v>
      </c>
      <c r="J5" s="397" t="s">
        <v>1098</v>
      </c>
      <c r="K5" s="402">
        <v>2607901</v>
      </c>
      <c r="L5" s="417">
        <v>1099.0999999999999</v>
      </c>
      <c r="M5" s="399"/>
    </row>
    <row r="6" spans="1:13" s="400" customFormat="1" x14ac:dyDescent="0.25">
      <c r="A6" s="392" t="s">
        <v>403</v>
      </c>
      <c r="B6" s="421" t="s">
        <v>404</v>
      </c>
      <c r="C6" s="394" t="s">
        <v>297</v>
      </c>
      <c r="D6" s="394" t="s">
        <v>612</v>
      </c>
      <c r="E6" s="404" t="s">
        <v>613</v>
      </c>
      <c r="F6" s="395" t="s">
        <v>580</v>
      </c>
      <c r="G6" s="395" t="s">
        <v>581</v>
      </c>
      <c r="H6" s="422">
        <v>4334</v>
      </c>
      <c r="I6" s="396">
        <v>45204</v>
      </c>
      <c r="J6" s="397" t="s">
        <v>1099</v>
      </c>
      <c r="K6" s="402">
        <v>2607901</v>
      </c>
      <c r="L6" s="417">
        <v>1640.65</v>
      </c>
      <c r="M6" s="399"/>
    </row>
    <row r="7" spans="1:13" s="400" customFormat="1" x14ac:dyDescent="0.25">
      <c r="A7" s="392" t="s">
        <v>403</v>
      </c>
      <c r="B7" s="421" t="s">
        <v>404</v>
      </c>
      <c r="C7" s="394" t="s">
        <v>297</v>
      </c>
      <c r="D7" s="394" t="s">
        <v>612</v>
      </c>
      <c r="E7" s="404" t="s">
        <v>613</v>
      </c>
      <c r="F7" s="395" t="s">
        <v>580</v>
      </c>
      <c r="G7" s="395" t="s">
        <v>581</v>
      </c>
      <c r="H7" s="422">
        <v>61900</v>
      </c>
      <c r="I7" s="396">
        <v>45201</v>
      </c>
      <c r="J7" s="397" t="s">
        <v>1100</v>
      </c>
      <c r="K7" s="402">
        <v>2607901</v>
      </c>
      <c r="L7" s="417">
        <v>2723.73</v>
      </c>
      <c r="M7" s="399"/>
    </row>
    <row r="8" spans="1:13" s="400" customFormat="1" x14ac:dyDescent="0.25">
      <c r="A8" s="392" t="s">
        <v>403</v>
      </c>
      <c r="B8" s="421" t="s">
        <v>404</v>
      </c>
      <c r="C8" s="394" t="s">
        <v>297</v>
      </c>
      <c r="D8" s="394" t="s">
        <v>612</v>
      </c>
      <c r="E8" s="404" t="s">
        <v>613</v>
      </c>
      <c r="F8" s="395" t="s">
        <v>580</v>
      </c>
      <c r="G8" s="395" t="s">
        <v>581</v>
      </c>
      <c r="H8" s="422">
        <v>4343</v>
      </c>
      <c r="I8" s="396">
        <v>45205</v>
      </c>
      <c r="J8" s="397" t="s">
        <v>1101</v>
      </c>
      <c r="K8" s="403">
        <v>2607901</v>
      </c>
      <c r="L8" s="417">
        <v>1099.0999999999999</v>
      </c>
      <c r="M8" s="399"/>
    </row>
    <row r="9" spans="1:13" s="400" customFormat="1" x14ac:dyDescent="0.25">
      <c r="A9" s="392" t="s">
        <v>403</v>
      </c>
      <c r="B9" s="421" t="s">
        <v>404</v>
      </c>
      <c r="C9" s="394" t="s">
        <v>297</v>
      </c>
      <c r="D9" s="394" t="s">
        <v>612</v>
      </c>
      <c r="E9" s="404" t="s">
        <v>613</v>
      </c>
      <c r="F9" s="395" t="s">
        <v>580</v>
      </c>
      <c r="G9" s="395" t="s">
        <v>581</v>
      </c>
      <c r="H9" s="422">
        <v>498</v>
      </c>
      <c r="I9" s="396">
        <v>45214</v>
      </c>
      <c r="J9" s="397" t="s">
        <v>1102</v>
      </c>
      <c r="K9" s="398">
        <v>2607901</v>
      </c>
      <c r="L9" s="417">
        <v>1099.0999999999999</v>
      </c>
      <c r="M9" s="399"/>
    </row>
    <row r="10" spans="1:13" s="400" customFormat="1" x14ac:dyDescent="0.25">
      <c r="A10" s="392" t="s">
        <v>403</v>
      </c>
      <c r="B10" s="421" t="s">
        <v>404</v>
      </c>
      <c r="C10" s="394" t="s">
        <v>297</v>
      </c>
      <c r="D10" s="394" t="s">
        <v>612</v>
      </c>
      <c r="E10" s="404" t="s">
        <v>613</v>
      </c>
      <c r="F10" s="395" t="s">
        <v>580</v>
      </c>
      <c r="G10" s="395" t="s">
        <v>581</v>
      </c>
      <c r="H10" s="422">
        <v>4383</v>
      </c>
      <c r="I10" s="396">
        <v>45213</v>
      </c>
      <c r="J10" s="397" t="s">
        <v>1103</v>
      </c>
      <c r="K10" s="402">
        <v>2607901</v>
      </c>
      <c r="L10" s="417">
        <v>1099.0999999999999</v>
      </c>
      <c r="M10" s="399"/>
    </row>
    <row r="11" spans="1:13" s="400" customFormat="1" x14ac:dyDescent="0.25">
      <c r="A11" s="392" t="s">
        <v>403</v>
      </c>
      <c r="B11" s="421" t="s">
        <v>404</v>
      </c>
      <c r="C11" s="394" t="s">
        <v>297</v>
      </c>
      <c r="D11" s="394" t="s">
        <v>612</v>
      </c>
      <c r="E11" s="404" t="s">
        <v>613</v>
      </c>
      <c r="F11" s="395" t="s">
        <v>580</v>
      </c>
      <c r="G11" s="395" t="s">
        <v>581</v>
      </c>
      <c r="H11" s="422">
        <v>4379</v>
      </c>
      <c r="I11" s="396">
        <v>45212</v>
      </c>
      <c r="J11" s="397" t="s">
        <v>1104</v>
      </c>
      <c r="K11" s="402">
        <v>2607901</v>
      </c>
      <c r="L11" s="417">
        <v>541.54</v>
      </c>
      <c r="M11" s="399"/>
    </row>
    <row r="12" spans="1:13" s="400" customFormat="1" x14ac:dyDescent="0.25">
      <c r="A12" s="392" t="s">
        <v>403</v>
      </c>
      <c r="B12" s="421" t="s">
        <v>404</v>
      </c>
      <c r="C12" s="394" t="s">
        <v>297</v>
      </c>
      <c r="D12" s="394" t="s">
        <v>612</v>
      </c>
      <c r="E12" s="404" t="s">
        <v>613</v>
      </c>
      <c r="F12" s="395" t="s">
        <v>580</v>
      </c>
      <c r="G12" s="395" t="s">
        <v>581</v>
      </c>
      <c r="H12" s="422">
        <v>4372</v>
      </c>
      <c r="I12" s="396">
        <v>45211</v>
      </c>
      <c r="J12" s="397" t="s">
        <v>1105</v>
      </c>
      <c r="K12" s="403">
        <v>2607901</v>
      </c>
      <c r="L12" s="417">
        <v>1099.0999999999999</v>
      </c>
      <c r="M12" s="399"/>
    </row>
    <row r="13" spans="1:13" s="400" customFormat="1" x14ac:dyDescent="0.25">
      <c r="A13" s="392" t="s">
        <v>403</v>
      </c>
      <c r="B13" s="421" t="s">
        <v>404</v>
      </c>
      <c r="C13" s="394" t="s">
        <v>297</v>
      </c>
      <c r="D13" s="394" t="s">
        <v>612</v>
      </c>
      <c r="E13" s="404" t="s">
        <v>613</v>
      </c>
      <c r="F13" s="395" t="s">
        <v>580</v>
      </c>
      <c r="G13" s="395" t="s">
        <v>581</v>
      </c>
      <c r="H13" s="422">
        <v>4391</v>
      </c>
      <c r="I13" s="396">
        <v>45215</v>
      </c>
      <c r="J13" s="397" t="s">
        <v>1106</v>
      </c>
      <c r="K13" s="403">
        <v>2607901</v>
      </c>
      <c r="L13" s="417">
        <v>541.54</v>
      </c>
      <c r="M13" s="399"/>
    </row>
    <row r="14" spans="1:13" s="400" customFormat="1" x14ac:dyDescent="0.25">
      <c r="A14" s="392" t="s">
        <v>403</v>
      </c>
      <c r="B14" s="421" t="s">
        <v>404</v>
      </c>
      <c r="C14" s="394" t="s">
        <v>297</v>
      </c>
      <c r="D14" s="394" t="s">
        <v>612</v>
      </c>
      <c r="E14" s="404" t="s">
        <v>613</v>
      </c>
      <c r="F14" s="395" t="s">
        <v>580</v>
      </c>
      <c r="G14" s="395" t="s">
        <v>581</v>
      </c>
      <c r="H14" s="422">
        <v>4366</v>
      </c>
      <c r="I14" s="396">
        <v>45210</v>
      </c>
      <c r="J14" s="397" t="s">
        <v>1107</v>
      </c>
      <c r="K14" s="398">
        <v>2607901</v>
      </c>
      <c r="L14" s="417">
        <v>1099.0999999999999</v>
      </c>
      <c r="M14" s="399"/>
    </row>
    <row r="15" spans="1:13" x14ac:dyDescent="0.25">
      <c r="A15" s="392" t="s">
        <v>403</v>
      </c>
      <c r="B15" s="421" t="s">
        <v>404</v>
      </c>
      <c r="C15" s="394" t="s">
        <v>297</v>
      </c>
      <c r="D15" s="394" t="s">
        <v>612</v>
      </c>
      <c r="E15" s="404" t="s">
        <v>1108</v>
      </c>
      <c r="F15" s="395" t="s">
        <v>581</v>
      </c>
      <c r="G15" s="395" t="s">
        <v>581</v>
      </c>
      <c r="H15" s="422">
        <v>92096984</v>
      </c>
      <c r="I15" s="396">
        <v>45026</v>
      </c>
      <c r="J15" s="397" t="s">
        <v>586</v>
      </c>
      <c r="K15" s="401">
        <v>2607901</v>
      </c>
      <c r="L15" s="417">
        <v>127.21</v>
      </c>
      <c r="M15" s="121"/>
    </row>
    <row r="16" spans="1:13" x14ac:dyDescent="0.25">
      <c r="A16" s="392" t="s">
        <v>403</v>
      </c>
      <c r="B16" s="421" t="s">
        <v>404</v>
      </c>
      <c r="C16" s="394" t="s">
        <v>297</v>
      </c>
      <c r="D16" s="394" t="s">
        <v>612</v>
      </c>
      <c r="E16" s="404" t="s">
        <v>1108</v>
      </c>
      <c r="F16" s="395" t="s">
        <v>581</v>
      </c>
      <c r="G16" s="395" t="s">
        <v>581</v>
      </c>
      <c r="H16" s="422">
        <v>92403054</v>
      </c>
      <c r="I16" s="396">
        <v>45055</v>
      </c>
      <c r="J16" s="397" t="s">
        <v>586</v>
      </c>
      <c r="K16" s="398">
        <v>2607901</v>
      </c>
      <c r="L16" s="417">
        <v>1027.3800000000001</v>
      </c>
      <c r="M16" s="121"/>
    </row>
    <row r="17" spans="1:13" x14ac:dyDescent="0.25">
      <c r="A17" s="392" t="s">
        <v>403</v>
      </c>
      <c r="B17" s="421" t="s">
        <v>404</v>
      </c>
      <c r="C17" s="394" t="s">
        <v>297</v>
      </c>
      <c r="D17" s="394" t="s">
        <v>612</v>
      </c>
      <c r="E17" s="404" t="s">
        <v>1108</v>
      </c>
      <c r="F17" s="395" t="s">
        <v>581</v>
      </c>
      <c r="G17" s="395" t="s">
        <v>581</v>
      </c>
      <c r="H17" s="422">
        <v>92365004</v>
      </c>
      <c r="I17" s="396">
        <v>45057</v>
      </c>
      <c r="J17" s="397" t="s">
        <v>586</v>
      </c>
      <c r="K17" s="401">
        <v>2607901</v>
      </c>
      <c r="L17" s="417">
        <v>1027.3800000000001</v>
      </c>
      <c r="M17" s="121"/>
    </row>
    <row r="18" spans="1:13" x14ac:dyDescent="0.25">
      <c r="A18" s="392" t="s">
        <v>403</v>
      </c>
      <c r="B18" s="421" t="s">
        <v>404</v>
      </c>
      <c r="C18" s="394" t="s">
        <v>297</v>
      </c>
      <c r="D18" s="394" t="s">
        <v>612</v>
      </c>
      <c r="E18" s="404" t="s">
        <v>1108</v>
      </c>
      <c r="F18" s="395" t="s">
        <v>581</v>
      </c>
      <c r="G18" s="395" t="s">
        <v>581</v>
      </c>
      <c r="H18" s="422">
        <v>92611749</v>
      </c>
      <c r="I18" s="396">
        <v>45086</v>
      </c>
      <c r="J18" s="397" t="s">
        <v>586</v>
      </c>
      <c r="K18" s="402">
        <v>2607901</v>
      </c>
      <c r="L18" s="417">
        <v>937.36</v>
      </c>
      <c r="M18" s="121"/>
    </row>
    <row r="19" spans="1:13" x14ac:dyDescent="0.25">
      <c r="A19" s="392" t="s">
        <v>403</v>
      </c>
      <c r="B19" s="421" t="s">
        <v>404</v>
      </c>
      <c r="C19" s="394" t="s">
        <v>297</v>
      </c>
      <c r="D19" s="394" t="s">
        <v>612</v>
      </c>
      <c r="E19" s="404" t="s">
        <v>1108</v>
      </c>
      <c r="F19" s="395" t="s">
        <v>581</v>
      </c>
      <c r="G19" s="395" t="s">
        <v>581</v>
      </c>
      <c r="H19" s="422">
        <v>92894548</v>
      </c>
      <c r="I19" s="396">
        <v>45120</v>
      </c>
      <c r="J19" s="397" t="s">
        <v>586</v>
      </c>
      <c r="K19" s="402">
        <v>2607901</v>
      </c>
      <c r="L19" s="417">
        <v>1477.46</v>
      </c>
      <c r="M19" s="121"/>
    </row>
    <row r="20" spans="1:13" x14ac:dyDescent="0.25">
      <c r="A20" s="392" t="s">
        <v>403</v>
      </c>
      <c r="B20" s="421" t="s">
        <v>404</v>
      </c>
      <c r="C20" s="394" t="s">
        <v>297</v>
      </c>
      <c r="D20" s="394" t="s">
        <v>612</v>
      </c>
      <c r="E20" s="404" t="s">
        <v>1108</v>
      </c>
      <c r="F20" s="395" t="s">
        <v>581</v>
      </c>
      <c r="G20" s="395" t="s">
        <v>581</v>
      </c>
      <c r="H20" s="422">
        <v>93157786</v>
      </c>
      <c r="I20" s="396">
        <v>45152</v>
      </c>
      <c r="J20" s="397" t="s">
        <v>586</v>
      </c>
      <c r="K20" s="403">
        <v>2607901</v>
      </c>
      <c r="L20" s="417">
        <v>1477.46</v>
      </c>
      <c r="M20" s="121"/>
    </row>
    <row r="21" spans="1:13" x14ac:dyDescent="0.25">
      <c r="A21" s="392" t="s">
        <v>403</v>
      </c>
      <c r="B21" s="421" t="s">
        <v>404</v>
      </c>
      <c r="C21" s="394" t="s">
        <v>297</v>
      </c>
      <c r="D21" s="394" t="s">
        <v>612</v>
      </c>
      <c r="E21" s="404" t="s">
        <v>1108</v>
      </c>
      <c r="F21" s="395" t="s">
        <v>581</v>
      </c>
      <c r="G21" s="395" t="s">
        <v>581</v>
      </c>
      <c r="H21" s="422">
        <v>93188186</v>
      </c>
      <c r="I21" s="396">
        <v>45148</v>
      </c>
      <c r="J21" s="397" t="s">
        <v>586</v>
      </c>
      <c r="K21" s="398">
        <v>2607901</v>
      </c>
      <c r="L21" s="417">
        <v>1477.46</v>
      </c>
      <c r="M21" s="121"/>
    </row>
    <row r="22" spans="1:13" x14ac:dyDescent="0.25">
      <c r="A22" s="392" t="s">
        <v>403</v>
      </c>
      <c r="B22" s="421" t="s">
        <v>404</v>
      </c>
      <c r="C22" s="394" t="s">
        <v>297</v>
      </c>
      <c r="D22" s="394" t="s">
        <v>612</v>
      </c>
      <c r="E22" s="404" t="s">
        <v>1108</v>
      </c>
      <c r="F22" s="395" t="s">
        <v>581</v>
      </c>
      <c r="G22" s="395" t="s">
        <v>581</v>
      </c>
      <c r="H22" s="422">
        <v>93672232</v>
      </c>
      <c r="I22" s="396">
        <v>45212</v>
      </c>
      <c r="J22" s="397" t="s">
        <v>586</v>
      </c>
      <c r="K22" s="401">
        <v>2607901</v>
      </c>
      <c r="L22" s="417">
        <v>1357.44</v>
      </c>
      <c r="M22" s="121"/>
    </row>
    <row r="23" spans="1:13" x14ac:dyDescent="0.25">
      <c r="A23" s="392" t="s">
        <v>403</v>
      </c>
      <c r="B23" s="421" t="s">
        <v>404</v>
      </c>
      <c r="C23" s="394" t="s">
        <v>297</v>
      </c>
      <c r="D23" s="394" t="s">
        <v>612</v>
      </c>
      <c r="E23" s="404" t="s">
        <v>1108</v>
      </c>
      <c r="F23" s="395" t="s">
        <v>581</v>
      </c>
      <c r="G23" s="395" t="s">
        <v>581</v>
      </c>
      <c r="H23" s="422">
        <v>93423248</v>
      </c>
      <c r="I23" s="396">
        <v>45183</v>
      </c>
      <c r="J23" s="397" t="s">
        <v>586</v>
      </c>
      <c r="K23" s="398">
        <v>2607901</v>
      </c>
      <c r="L23" s="417">
        <v>1242.92</v>
      </c>
      <c r="M23" s="121"/>
    </row>
    <row r="24" spans="1:13" x14ac:dyDescent="0.25">
      <c r="A24" s="392" t="s">
        <v>403</v>
      </c>
      <c r="B24" s="421" t="s">
        <v>404</v>
      </c>
      <c r="C24" s="394" t="s">
        <v>297</v>
      </c>
      <c r="D24" s="394" t="s">
        <v>612</v>
      </c>
      <c r="E24" s="404" t="s">
        <v>613</v>
      </c>
      <c r="F24" s="395" t="s">
        <v>580</v>
      </c>
      <c r="G24" s="395" t="s">
        <v>581</v>
      </c>
      <c r="H24" s="422">
        <v>2201</v>
      </c>
      <c r="I24" s="396">
        <v>45142</v>
      </c>
      <c r="J24" s="397" t="s">
        <v>1109</v>
      </c>
      <c r="K24" s="402">
        <v>2607901</v>
      </c>
      <c r="L24" s="417">
        <v>1388.86</v>
      </c>
      <c r="M24" s="121"/>
    </row>
    <row r="25" spans="1:13" x14ac:dyDescent="0.25">
      <c r="A25" s="392" t="s">
        <v>403</v>
      </c>
      <c r="B25" s="421" t="s">
        <v>404</v>
      </c>
      <c r="C25" s="394" t="s">
        <v>297</v>
      </c>
      <c r="D25" s="394" t="s">
        <v>612</v>
      </c>
      <c r="E25" s="404" t="s">
        <v>613</v>
      </c>
      <c r="F25" s="404" t="s">
        <v>580</v>
      </c>
      <c r="G25" s="395" t="s">
        <v>581</v>
      </c>
      <c r="H25" s="422">
        <v>2276</v>
      </c>
      <c r="I25" s="396">
        <v>45162</v>
      </c>
      <c r="J25" s="397" t="s">
        <v>1110</v>
      </c>
      <c r="K25" s="402">
        <v>2607901</v>
      </c>
      <c r="L25" s="417">
        <v>1115.29</v>
      </c>
      <c r="M25" s="121"/>
    </row>
    <row r="26" spans="1:13" x14ac:dyDescent="0.25">
      <c r="A26" s="392" t="s">
        <v>403</v>
      </c>
      <c r="B26" s="421" t="s">
        <v>404</v>
      </c>
      <c r="C26" s="394" t="s">
        <v>297</v>
      </c>
      <c r="D26" s="394" t="s">
        <v>612</v>
      </c>
      <c r="E26" s="404" t="s">
        <v>613</v>
      </c>
      <c r="F26" s="404" t="s">
        <v>580</v>
      </c>
      <c r="G26" s="395" t="s">
        <v>581</v>
      </c>
      <c r="H26" s="422">
        <v>2183</v>
      </c>
      <c r="I26" s="396">
        <v>45138</v>
      </c>
      <c r="J26" s="397" t="s">
        <v>1111</v>
      </c>
      <c r="K26" s="402">
        <v>2607901</v>
      </c>
      <c r="L26" s="417">
        <v>2198.21</v>
      </c>
      <c r="M26" s="121"/>
    </row>
    <row r="27" spans="1:13" x14ac:dyDescent="0.25">
      <c r="A27" s="392" t="s">
        <v>403</v>
      </c>
      <c r="B27" s="421" t="s">
        <v>404</v>
      </c>
      <c r="C27" s="423" t="s">
        <v>297</v>
      </c>
      <c r="D27" s="394" t="s">
        <v>612</v>
      </c>
      <c r="E27" s="404" t="s">
        <v>613</v>
      </c>
      <c r="F27" s="395" t="s">
        <v>580</v>
      </c>
      <c r="G27" s="395" t="s">
        <v>581</v>
      </c>
      <c r="H27" s="422">
        <v>2207</v>
      </c>
      <c r="I27" s="396">
        <v>45143</v>
      </c>
      <c r="J27" s="397" t="s">
        <v>1112</v>
      </c>
      <c r="K27" s="398">
        <v>2607901</v>
      </c>
      <c r="L27" s="417">
        <v>557.73</v>
      </c>
      <c r="M27" s="121"/>
    </row>
    <row r="28" spans="1:13" x14ac:dyDescent="0.25">
      <c r="A28" s="392" t="s">
        <v>403</v>
      </c>
      <c r="B28" s="421" t="s">
        <v>404</v>
      </c>
      <c r="C28" s="394" t="s">
        <v>297</v>
      </c>
      <c r="D28" s="394" t="s">
        <v>612</v>
      </c>
      <c r="E28" s="404" t="s">
        <v>613</v>
      </c>
      <c r="F28" s="404" t="s">
        <v>580</v>
      </c>
      <c r="G28" s="395" t="s">
        <v>581</v>
      </c>
      <c r="H28" s="422">
        <v>4400</v>
      </c>
      <c r="I28" s="396">
        <v>45216</v>
      </c>
      <c r="J28" s="397" t="s">
        <v>1113</v>
      </c>
      <c r="K28" s="398">
        <v>2607901</v>
      </c>
      <c r="L28" s="417">
        <v>1099.0999999999999</v>
      </c>
      <c r="M28" s="121"/>
    </row>
    <row r="29" spans="1:13" x14ac:dyDescent="0.25">
      <c r="A29" s="392" t="s">
        <v>403</v>
      </c>
      <c r="B29" s="421" t="s">
        <v>404</v>
      </c>
      <c r="C29" s="394" t="s">
        <v>297</v>
      </c>
      <c r="D29" s="394" t="s">
        <v>612</v>
      </c>
      <c r="E29" s="404" t="s">
        <v>613</v>
      </c>
      <c r="F29" s="404" t="s">
        <v>580</v>
      </c>
      <c r="G29" s="395" t="s">
        <v>581</v>
      </c>
      <c r="H29" s="422">
        <v>4402</v>
      </c>
      <c r="I29" s="396">
        <v>45217</v>
      </c>
      <c r="J29" s="397" t="s">
        <v>1114</v>
      </c>
      <c r="K29" s="398">
        <v>2607901</v>
      </c>
      <c r="L29" s="417">
        <v>16.190000000000001</v>
      </c>
      <c r="M29" s="121"/>
    </row>
    <row r="30" spans="1:13" x14ac:dyDescent="0.25">
      <c r="A30" s="392" t="s">
        <v>403</v>
      </c>
      <c r="B30" s="421" t="s">
        <v>404</v>
      </c>
      <c r="C30" s="394" t="s">
        <v>297</v>
      </c>
      <c r="D30" s="394" t="s">
        <v>612</v>
      </c>
      <c r="E30" s="404" t="s">
        <v>613</v>
      </c>
      <c r="F30" s="404" t="s">
        <v>580</v>
      </c>
      <c r="G30" s="395" t="s">
        <v>581</v>
      </c>
      <c r="H30" s="422">
        <v>4409</v>
      </c>
      <c r="I30" s="396">
        <v>45218</v>
      </c>
      <c r="J30" s="397" t="s">
        <v>1115</v>
      </c>
      <c r="K30" s="398">
        <v>2607901</v>
      </c>
      <c r="L30" s="417">
        <v>1640.65</v>
      </c>
      <c r="M30" s="121"/>
    </row>
    <row r="31" spans="1:13" x14ac:dyDescent="0.25">
      <c r="A31" s="392" t="s">
        <v>403</v>
      </c>
      <c r="B31" s="421" t="s">
        <v>404</v>
      </c>
      <c r="C31" s="394" t="s">
        <v>297</v>
      </c>
      <c r="D31" s="394" t="s">
        <v>612</v>
      </c>
      <c r="E31" s="404" t="s">
        <v>613</v>
      </c>
      <c r="F31" s="404" t="s">
        <v>580</v>
      </c>
      <c r="G31" s="395" t="s">
        <v>581</v>
      </c>
      <c r="H31" s="422">
        <v>4418</v>
      </c>
      <c r="I31" s="396">
        <v>45220</v>
      </c>
      <c r="J31" s="397" t="s">
        <v>1116</v>
      </c>
      <c r="K31" s="398">
        <v>2607901</v>
      </c>
      <c r="L31" s="417">
        <v>1099.0999999999999</v>
      </c>
      <c r="M31" s="121"/>
    </row>
    <row r="32" spans="1:13" x14ac:dyDescent="0.25">
      <c r="A32" s="392" t="s">
        <v>403</v>
      </c>
      <c r="B32" s="421" t="s">
        <v>404</v>
      </c>
      <c r="C32" s="394" t="s">
        <v>297</v>
      </c>
      <c r="D32" s="394" t="s">
        <v>612</v>
      </c>
      <c r="E32" s="404" t="s">
        <v>613</v>
      </c>
      <c r="F32" s="404" t="s">
        <v>580</v>
      </c>
      <c r="G32" s="395" t="s">
        <v>581</v>
      </c>
      <c r="H32" s="422">
        <v>503</v>
      </c>
      <c r="I32" s="396">
        <v>45221</v>
      </c>
      <c r="J32" s="397" t="s">
        <v>1117</v>
      </c>
      <c r="K32" s="398">
        <v>2607901</v>
      </c>
      <c r="L32" s="417">
        <v>16.190000000000001</v>
      </c>
      <c r="M32" s="121"/>
    </row>
    <row r="33" spans="1:13" x14ac:dyDescent="0.25">
      <c r="A33" s="392" t="s">
        <v>403</v>
      </c>
      <c r="B33" s="421" t="s">
        <v>404</v>
      </c>
      <c r="C33" s="394" t="s">
        <v>297</v>
      </c>
      <c r="D33" s="394" t="s">
        <v>612</v>
      </c>
      <c r="E33" s="404" t="s">
        <v>613</v>
      </c>
      <c r="F33" s="404" t="s">
        <v>580</v>
      </c>
      <c r="G33" s="395" t="s">
        <v>581</v>
      </c>
      <c r="H33" s="422">
        <v>502</v>
      </c>
      <c r="I33" s="396">
        <v>45221</v>
      </c>
      <c r="J33" s="397" t="s">
        <v>1118</v>
      </c>
      <c r="K33" s="398">
        <v>2607901</v>
      </c>
      <c r="L33" s="417">
        <v>1099.0999999999999</v>
      </c>
      <c r="M33" s="121"/>
    </row>
    <row r="34" spans="1:13" x14ac:dyDescent="0.25">
      <c r="A34" s="392" t="s">
        <v>403</v>
      </c>
      <c r="B34" s="421" t="s">
        <v>404</v>
      </c>
      <c r="C34" s="394" t="s">
        <v>297</v>
      </c>
      <c r="D34" s="394" t="s">
        <v>612</v>
      </c>
      <c r="E34" s="404" t="s">
        <v>613</v>
      </c>
      <c r="F34" s="404" t="s">
        <v>580</v>
      </c>
      <c r="G34" s="395" t="s">
        <v>581</v>
      </c>
      <c r="H34" s="422">
        <v>4401</v>
      </c>
      <c r="I34" s="396">
        <v>45217</v>
      </c>
      <c r="J34" s="397" t="s">
        <v>1119</v>
      </c>
      <c r="K34" s="398">
        <v>2607901</v>
      </c>
      <c r="L34" s="417">
        <v>1099.0999999999999</v>
      </c>
      <c r="M34" s="121"/>
    </row>
    <row r="35" spans="1:13" x14ac:dyDescent="0.25">
      <c r="A35" s="392" t="s">
        <v>403</v>
      </c>
      <c r="B35" s="421" t="s">
        <v>404</v>
      </c>
      <c r="C35" s="394" t="s">
        <v>297</v>
      </c>
      <c r="D35" s="394" t="s">
        <v>612</v>
      </c>
      <c r="E35" s="404" t="s">
        <v>613</v>
      </c>
      <c r="F35" s="404" t="s">
        <v>580</v>
      </c>
      <c r="G35" s="395" t="s">
        <v>581</v>
      </c>
      <c r="H35" s="422">
        <v>4417</v>
      </c>
      <c r="I35" s="396">
        <v>45219</v>
      </c>
      <c r="J35" s="397" t="s">
        <v>1120</v>
      </c>
      <c r="K35" s="398">
        <v>2607901</v>
      </c>
      <c r="L35" s="417">
        <v>1083.0899999999999</v>
      </c>
      <c r="M35" s="121"/>
    </row>
    <row r="36" spans="1:13" x14ac:dyDescent="0.25">
      <c r="A36" s="392" t="s">
        <v>403</v>
      </c>
      <c r="B36" s="421" t="s">
        <v>404</v>
      </c>
      <c r="C36" s="394" t="s">
        <v>297</v>
      </c>
      <c r="D36" s="394" t="s">
        <v>612</v>
      </c>
      <c r="E36" s="404" t="s">
        <v>613</v>
      </c>
      <c r="F36" s="404" t="s">
        <v>580</v>
      </c>
      <c r="G36" s="395" t="s">
        <v>581</v>
      </c>
      <c r="H36" s="422">
        <v>4428</v>
      </c>
      <c r="I36" s="396">
        <v>45222</v>
      </c>
      <c r="J36" s="397" t="s">
        <v>1121</v>
      </c>
      <c r="K36" s="398">
        <v>2607901</v>
      </c>
      <c r="L36" s="417">
        <v>1099.0999999999999</v>
      </c>
      <c r="M36" s="121"/>
    </row>
    <row r="37" spans="1:13" x14ac:dyDescent="0.25">
      <c r="A37" s="392" t="s">
        <v>403</v>
      </c>
      <c r="B37" s="421" t="s">
        <v>404</v>
      </c>
      <c r="C37" s="394" t="s">
        <v>297</v>
      </c>
      <c r="D37" s="394" t="s">
        <v>612</v>
      </c>
      <c r="E37" s="404" t="s">
        <v>613</v>
      </c>
      <c r="F37" s="404" t="s">
        <v>580</v>
      </c>
      <c r="G37" s="395" t="s">
        <v>581</v>
      </c>
      <c r="H37" s="422" t="s">
        <v>1122</v>
      </c>
      <c r="I37" s="396">
        <v>45223</v>
      </c>
      <c r="J37" s="397" t="s">
        <v>1123</v>
      </c>
      <c r="K37" s="398">
        <v>2607901</v>
      </c>
      <c r="L37" s="417">
        <v>541.54</v>
      </c>
      <c r="M37" s="121"/>
    </row>
    <row r="38" spans="1:13" x14ac:dyDescent="0.25">
      <c r="A38" s="392" t="s">
        <v>403</v>
      </c>
      <c r="B38" s="421" t="s">
        <v>404</v>
      </c>
      <c r="C38" s="394" t="s">
        <v>297</v>
      </c>
      <c r="D38" s="394" t="s">
        <v>612</v>
      </c>
      <c r="E38" s="404" t="s">
        <v>613</v>
      </c>
      <c r="F38" s="404" t="s">
        <v>580</v>
      </c>
      <c r="G38" s="395" t="s">
        <v>581</v>
      </c>
      <c r="H38" s="422">
        <v>4434</v>
      </c>
      <c r="I38" s="396">
        <v>45224</v>
      </c>
      <c r="J38" s="397" t="s">
        <v>1124</v>
      </c>
      <c r="K38" s="398">
        <v>2607901</v>
      </c>
      <c r="L38" s="417">
        <v>1083.0899999999999</v>
      </c>
      <c r="M38" s="121"/>
    </row>
    <row r="39" spans="1:13" x14ac:dyDescent="0.25">
      <c r="A39" s="392" t="s">
        <v>403</v>
      </c>
      <c r="B39" s="421" t="s">
        <v>404</v>
      </c>
      <c r="C39" s="394" t="s">
        <v>297</v>
      </c>
      <c r="D39" s="394" t="s">
        <v>612</v>
      </c>
      <c r="E39" s="404" t="s">
        <v>613</v>
      </c>
      <c r="F39" s="404" t="s">
        <v>580</v>
      </c>
      <c r="G39" s="395" t="s">
        <v>581</v>
      </c>
      <c r="H39" s="422">
        <v>4440</v>
      </c>
      <c r="I39" s="396">
        <v>45225</v>
      </c>
      <c r="J39" s="397" t="s">
        <v>1125</v>
      </c>
      <c r="K39" s="398">
        <v>2607901</v>
      </c>
      <c r="L39" s="417">
        <v>1640.65</v>
      </c>
      <c r="M39" s="121"/>
    </row>
    <row r="40" spans="1:13" x14ac:dyDescent="0.25">
      <c r="A40" s="392" t="s">
        <v>403</v>
      </c>
      <c r="B40" s="421" t="s">
        <v>404</v>
      </c>
      <c r="C40" s="394" t="s">
        <v>297</v>
      </c>
      <c r="D40" s="394" t="s">
        <v>612</v>
      </c>
      <c r="E40" s="404" t="s">
        <v>613</v>
      </c>
      <c r="F40" s="404" t="s">
        <v>580</v>
      </c>
      <c r="G40" s="395" t="s">
        <v>581</v>
      </c>
      <c r="H40" s="422">
        <v>512</v>
      </c>
      <c r="I40" s="396">
        <v>45228</v>
      </c>
      <c r="J40" s="397" t="s">
        <v>1126</v>
      </c>
      <c r="K40" s="398">
        <v>2607901</v>
      </c>
      <c r="L40" s="417">
        <v>557.55999999999995</v>
      </c>
      <c r="M40" s="121"/>
    </row>
    <row r="41" spans="1:13" x14ac:dyDescent="0.25">
      <c r="A41" s="392" t="s">
        <v>403</v>
      </c>
      <c r="B41" s="421" t="s">
        <v>404</v>
      </c>
      <c r="C41" s="394" t="s">
        <v>297</v>
      </c>
      <c r="D41" s="394" t="s">
        <v>612</v>
      </c>
      <c r="E41" s="404" t="s">
        <v>613</v>
      </c>
      <c r="F41" s="404" t="s">
        <v>580</v>
      </c>
      <c r="G41" s="395" t="s">
        <v>581</v>
      </c>
      <c r="H41" s="422">
        <v>4452</v>
      </c>
      <c r="I41" s="396">
        <v>45226</v>
      </c>
      <c r="J41" s="397" t="s">
        <v>1127</v>
      </c>
      <c r="K41" s="398">
        <v>2607901</v>
      </c>
      <c r="L41" s="417">
        <v>1640.65</v>
      </c>
      <c r="M41" s="121"/>
    </row>
    <row r="42" spans="1:13" x14ac:dyDescent="0.25">
      <c r="A42" s="392" t="s">
        <v>403</v>
      </c>
      <c r="B42" s="421" t="s">
        <v>404</v>
      </c>
      <c r="C42" s="394" t="s">
        <v>297</v>
      </c>
      <c r="D42" s="394" t="s">
        <v>612</v>
      </c>
      <c r="E42" s="404" t="s">
        <v>613</v>
      </c>
      <c r="F42" s="404" t="s">
        <v>580</v>
      </c>
      <c r="G42" s="395" t="s">
        <v>581</v>
      </c>
      <c r="H42" s="422">
        <v>4456</v>
      </c>
      <c r="I42" s="396">
        <v>45227</v>
      </c>
      <c r="J42" s="397" t="s">
        <v>1128</v>
      </c>
      <c r="K42" s="398">
        <v>2607901</v>
      </c>
      <c r="L42" s="417">
        <v>557.73</v>
      </c>
      <c r="M42" s="121"/>
    </row>
    <row r="43" spans="1:13" x14ac:dyDescent="0.25">
      <c r="A43" s="392" t="s">
        <v>403</v>
      </c>
      <c r="B43" s="421" t="s">
        <v>404</v>
      </c>
      <c r="C43" s="394" t="s">
        <v>297</v>
      </c>
      <c r="D43" s="394" t="s">
        <v>612</v>
      </c>
      <c r="E43" s="404" t="s">
        <v>613</v>
      </c>
      <c r="F43" s="404" t="s">
        <v>580</v>
      </c>
      <c r="G43" s="395" t="s">
        <v>581</v>
      </c>
      <c r="H43" s="422">
        <v>4260</v>
      </c>
      <c r="I43" s="396">
        <v>45190</v>
      </c>
      <c r="J43" s="397" t="s">
        <v>1129</v>
      </c>
      <c r="K43" s="398">
        <v>2607901</v>
      </c>
      <c r="L43" s="417">
        <v>541.54</v>
      </c>
      <c r="M43" s="121"/>
    </row>
    <row r="44" spans="1:13" x14ac:dyDescent="0.25">
      <c r="A44" s="392" t="s">
        <v>403</v>
      </c>
      <c r="B44" s="421" t="s">
        <v>404</v>
      </c>
      <c r="C44" s="394" t="s">
        <v>297</v>
      </c>
      <c r="D44" s="394" t="s">
        <v>612</v>
      </c>
      <c r="E44" s="404" t="s">
        <v>613</v>
      </c>
      <c r="F44" s="404" t="s">
        <v>580</v>
      </c>
      <c r="G44" s="395" t="s">
        <v>581</v>
      </c>
      <c r="H44" s="422">
        <v>4457</v>
      </c>
      <c r="I44" s="396">
        <v>45229</v>
      </c>
      <c r="J44" s="397" t="s">
        <v>1130</v>
      </c>
      <c r="K44" s="398">
        <v>2607901</v>
      </c>
      <c r="L44" s="417">
        <v>1099.0999999999999</v>
      </c>
      <c r="M44" s="121"/>
    </row>
    <row r="45" spans="1:13" x14ac:dyDescent="0.25">
      <c r="A45" s="392" t="s">
        <v>403</v>
      </c>
      <c r="B45" s="421" t="s">
        <v>404</v>
      </c>
      <c r="C45" s="394" t="s">
        <v>297</v>
      </c>
      <c r="D45" s="394" t="s">
        <v>612</v>
      </c>
      <c r="E45" s="404" t="s">
        <v>613</v>
      </c>
      <c r="F45" s="404" t="s">
        <v>580</v>
      </c>
      <c r="G45" s="395" t="s">
        <v>581</v>
      </c>
      <c r="H45" s="422">
        <v>4465</v>
      </c>
      <c r="I45" s="396">
        <v>45230</v>
      </c>
      <c r="J45" s="397" t="s">
        <v>1131</v>
      </c>
      <c r="K45" s="398">
        <v>2607901</v>
      </c>
      <c r="L45" s="417">
        <v>557.73</v>
      </c>
      <c r="M45" s="121"/>
    </row>
    <row r="46" spans="1:13" x14ac:dyDescent="0.25">
      <c r="A46" s="392" t="s">
        <v>403</v>
      </c>
      <c r="B46" s="421" t="s">
        <v>404</v>
      </c>
      <c r="C46" s="405" t="s">
        <v>977</v>
      </c>
      <c r="D46" s="405" t="s">
        <v>1051</v>
      </c>
      <c r="E46" s="411" t="s">
        <v>1074</v>
      </c>
      <c r="F46" s="406" t="s">
        <v>581</v>
      </c>
      <c r="G46" s="395" t="s">
        <v>581</v>
      </c>
      <c r="H46" s="407" t="s">
        <v>1132</v>
      </c>
      <c r="I46" s="408" t="s">
        <v>1064</v>
      </c>
      <c r="J46" s="397" t="s">
        <v>1133</v>
      </c>
      <c r="K46" s="409">
        <v>202404</v>
      </c>
      <c r="L46" s="417">
        <v>7749</v>
      </c>
      <c r="M46" s="121"/>
    </row>
    <row r="47" spans="1:13" x14ac:dyDescent="0.25">
      <c r="A47" s="392" t="s">
        <v>403</v>
      </c>
      <c r="B47" s="421" t="s">
        <v>404</v>
      </c>
      <c r="C47" s="405" t="s">
        <v>977</v>
      </c>
      <c r="D47" s="405" t="s">
        <v>1134</v>
      </c>
      <c r="E47" s="411" t="s">
        <v>1135</v>
      </c>
      <c r="F47" s="406" t="s">
        <v>581</v>
      </c>
      <c r="G47" s="395" t="s">
        <v>581</v>
      </c>
      <c r="H47" s="407" t="s">
        <v>1136</v>
      </c>
      <c r="I47" s="408" t="s">
        <v>1137</v>
      </c>
      <c r="J47" s="410" t="s">
        <v>1138</v>
      </c>
      <c r="K47" s="409">
        <v>3550308</v>
      </c>
      <c r="L47" s="417">
        <v>844.5</v>
      </c>
    </row>
    <row r="48" spans="1:13" ht="15.75" x14ac:dyDescent="0.25">
      <c r="A48" s="392" t="s">
        <v>403</v>
      </c>
      <c r="B48" s="421" t="s">
        <v>404</v>
      </c>
      <c r="C48" s="405" t="s">
        <v>977</v>
      </c>
      <c r="D48" s="405" t="s">
        <v>925</v>
      </c>
      <c r="E48" s="411" t="s">
        <v>917</v>
      </c>
      <c r="F48" s="406" t="s">
        <v>581</v>
      </c>
      <c r="G48" s="395" t="s">
        <v>581</v>
      </c>
      <c r="H48" s="407" t="s">
        <v>1139</v>
      </c>
      <c r="I48" s="408" t="s">
        <v>1140</v>
      </c>
      <c r="J48" s="410" t="s">
        <v>1141</v>
      </c>
      <c r="K48" s="409">
        <v>3550308</v>
      </c>
      <c r="L48" s="537">
        <v>2715</v>
      </c>
    </row>
    <row r="49" spans="1:13" ht="15.75" x14ac:dyDescent="0.25">
      <c r="A49" s="392" t="s">
        <v>403</v>
      </c>
      <c r="B49" s="421" t="s">
        <v>404</v>
      </c>
      <c r="C49" s="405" t="s">
        <v>995</v>
      </c>
      <c r="D49" s="405" t="s">
        <v>967</v>
      </c>
      <c r="E49" s="411" t="s">
        <v>1142</v>
      </c>
      <c r="F49" s="406" t="s">
        <v>581</v>
      </c>
      <c r="G49" s="395" t="s">
        <v>581</v>
      </c>
      <c r="H49" s="407" t="s">
        <v>1143</v>
      </c>
      <c r="I49" s="408" t="s">
        <v>1076</v>
      </c>
      <c r="J49" s="410" t="s">
        <v>1144</v>
      </c>
      <c r="K49" s="409">
        <v>2609600</v>
      </c>
      <c r="L49" s="537">
        <v>590</v>
      </c>
    </row>
    <row r="50" spans="1:13" ht="15.75" x14ac:dyDescent="0.25">
      <c r="A50" s="392" t="s">
        <v>403</v>
      </c>
      <c r="B50" s="421" t="s">
        <v>404</v>
      </c>
      <c r="C50" s="405" t="s">
        <v>977</v>
      </c>
      <c r="D50" s="405" t="s">
        <v>614</v>
      </c>
      <c r="E50" s="404" t="s">
        <v>615</v>
      </c>
      <c r="F50" s="406" t="s">
        <v>581</v>
      </c>
      <c r="G50" s="395" t="s">
        <v>581</v>
      </c>
      <c r="H50" s="424">
        <v>63171</v>
      </c>
      <c r="I50" s="408" t="s">
        <v>1137</v>
      </c>
      <c r="J50" s="410" t="s">
        <v>1145</v>
      </c>
      <c r="K50" s="409">
        <v>2611606</v>
      </c>
      <c r="L50" s="537">
        <v>15378</v>
      </c>
    </row>
    <row r="51" spans="1:13" ht="15.75" x14ac:dyDescent="0.25">
      <c r="A51" s="392" t="s">
        <v>403</v>
      </c>
      <c r="B51" s="421" t="s">
        <v>404</v>
      </c>
      <c r="C51" s="405" t="s">
        <v>977</v>
      </c>
      <c r="D51" s="405" t="s">
        <v>614</v>
      </c>
      <c r="E51" s="404" t="s">
        <v>615</v>
      </c>
      <c r="F51" s="406" t="s">
        <v>581</v>
      </c>
      <c r="G51" s="395" t="s">
        <v>581</v>
      </c>
      <c r="H51" s="407" t="s">
        <v>1146</v>
      </c>
      <c r="I51" s="408" t="s">
        <v>1147</v>
      </c>
      <c r="J51" s="410" t="s">
        <v>1148</v>
      </c>
      <c r="K51" s="409">
        <v>2611606</v>
      </c>
      <c r="L51" s="537">
        <v>2514.5700000000002</v>
      </c>
    </row>
    <row r="52" spans="1:13" ht="15.75" x14ac:dyDescent="0.25">
      <c r="A52" s="392" t="s">
        <v>403</v>
      </c>
      <c r="B52" s="421" t="s">
        <v>404</v>
      </c>
      <c r="C52" s="405" t="s">
        <v>1010</v>
      </c>
      <c r="D52" s="405" t="s">
        <v>1461</v>
      </c>
      <c r="E52" s="411" t="s">
        <v>1149</v>
      </c>
      <c r="F52" s="406" t="s">
        <v>580</v>
      </c>
      <c r="G52" s="395" t="s">
        <v>581</v>
      </c>
      <c r="H52" s="407" t="s">
        <v>1150</v>
      </c>
      <c r="I52" s="408" t="s">
        <v>1075</v>
      </c>
      <c r="J52" s="410" t="s">
        <v>1151</v>
      </c>
      <c r="K52" s="409">
        <v>2611606</v>
      </c>
      <c r="L52" s="537">
        <v>440</v>
      </c>
      <c r="M52" s="121"/>
    </row>
    <row r="53" spans="1:13" ht="15.75" x14ac:dyDescent="0.25">
      <c r="A53" s="392" t="s">
        <v>403</v>
      </c>
      <c r="B53" s="421" t="s">
        <v>404</v>
      </c>
      <c r="C53" s="405" t="s">
        <v>361</v>
      </c>
      <c r="D53" s="405" t="s">
        <v>1152</v>
      </c>
      <c r="E53" s="411" t="s">
        <v>1153</v>
      </c>
      <c r="F53" s="406" t="s">
        <v>580</v>
      </c>
      <c r="G53" s="395" t="s">
        <v>581</v>
      </c>
      <c r="H53" s="407" t="s">
        <v>1154</v>
      </c>
      <c r="I53" s="408" t="s">
        <v>1068</v>
      </c>
      <c r="J53" s="410" t="s">
        <v>1155</v>
      </c>
      <c r="K53" s="409">
        <v>3550308</v>
      </c>
      <c r="L53" s="537">
        <v>10841.2</v>
      </c>
      <c r="M53" s="121"/>
    </row>
    <row r="54" spans="1:13" ht="15.75" x14ac:dyDescent="0.25">
      <c r="A54" s="392" t="s">
        <v>403</v>
      </c>
      <c r="B54" s="421" t="s">
        <v>404</v>
      </c>
      <c r="C54" s="405" t="s">
        <v>1010</v>
      </c>
      <c r="D54" s="405" t="s">
        <v>1156</v>
      </c>
      <c r="E54" s="411" t="s">
        <v>1157</v>
      </c>
      <c r="F54" s="406" t="s">
        <v>580</v>
      </c>
      <c r="G54" s="395" t="s">
        <v>581</v>
      </c>
      <c r="H54" s="407" t="s">
        <v>1158</v>
      </c>
      <c r="I54" s="408" t="s">
        <v>1076</v>
      </c>
      <c r="J54" s="410" t="s">
        <v>1159</v>
      </c>
      <c r="K54" s="409">
        <v>2611606</v>
      </c>
      <c r="L54" s="537">
        <v>295</v>
      </c>
      <c r="M54" s="121"/>
    </row>
    <row r="55" spans="1:13" ht="15.75" x14ac:dyDescent="0.25">
      <c r="A55" s="392" t="s">
        <v>403</v>
      </c>
      <c r="B55" s="421" t="s">
        <v>404</v>
      </c>
      <c r="C55" s="405" t="s">
        <v>1010</v>
      </c>
      <c r="D55" s="405" t="s">
        <v>1156</v>
      </c>
      <c r="E55" s="411" t="s">
        <v>1157</v>
      </c>
      <c r="F55" s="406" t="s">
        <v>580</v>
      </c>
      <c r="G55" s="395" t="s">
        <v>581</v>
      </c>
      <c r="H55" s="407" t="s">
        <v>1160</v>
      </c>
      <c r="I55" s="408" t="s">
        <v>1076</v>
      </c>
      <c r="J55" s="410" t="s">
        <v>1161</v>
      </c>
      <c r="K55" s="409">
        <v>2611606</v>
      </c>
      <c r="L55" s="537">
        <v>700</v>
      </c>
      <c r="M55" s="121"/>
    </row>
    <row r="56" spans="1:13" ht="15.75" x14ac:dyDescent="0.25">
      <c r="A56" s="392" t="s">
        <v>403</v>
      </c>
      <c r="B56" s="421" t="s">
        <v>404</v>
      </c>
      <c r="C56" s="405" t="s">
        <v>1010</v>
      </c>
      <c r="D56" s="405" t="s">
        <v>583</v>
      </c>
      <c r="E56" s="411" t="s">
        <v>584</v>
      </c>
      <c r="F56" s="406" t="s">
        <v>580</v>
      </c>
      <c r="G56" s="395" t="s">
        <v>581</v>
      </c>
      <c r="H56" s="407" t="s">
        <v>1162</v>
      </c>
      <c r="I56" s="408" t="s">
        <v>1137</v>
      </c>
      <c r="J56" s="410" t="s">
        <v>1163</v>
      </c>
      <c r="K56" s="409">
        <v>2607901</v>
      </c>
      <c r="L56" s="537">
        <v>234</v>
      </c>
      <c r="M56" s="121"/>
    </row>
    <row r="57" spans="1:13" ht="15.75" x14ac:dyDescent="0.25">
      <c r="A57" s="392" t="s">
        <v>403</v>
      </c>
      <c r="B57" s="421" t="s">
        <v>404</v>
      </c>
      <c r="C57" s="405" t="s">
        <v>977</v>
      </c>
      <c r="D57" s="405" t="s">
        <v>1069</v>
      </c>
      <c r="E57" s="411" t="s">
        <v>926</v>
      </c>
      <c r="F57" s="406" t="s">
        <v>581</v>
      </c>
      <c r="G57" s="395" t="s">
        <v>581</v>
      </c>
      <c r="H57" s="407" t="s">
        <v>1164</v>
      </c>
      <c r="I57" s="408" t="s">
        <v>1165</v>
      </c>
      <c r="J57" s="410" t="s">
        <v>586</v>
      </c>
      <c r="K57" s="409">
        <v>4216602</v>
      </c>
      <c r="L57" s="537">
        <v>807.9</v>
      </c>
      <c r="M57" s="121"/>
    </row>
    <row r="58" spans="1:13" ht="15.75" x14ac:dyDescent="0.25">
      <c r="A58" s="392" t="s">
        <v>403</v>
      </c>
      <c r="B58" s="421" t="s">
        <v>404</v>
      </c>
      <c r="C58" s="405" t="s">
        <v>977</v>
      </c>
      <c r="D58" s="405" t="s">
        <v>601</v>
      </c>
      <c r="E58" s="411" t="s">
        <v>602</v>
      </c>
      <c r="F58" s="406" t="s">
        <v>581</v>
      </c>
      <c r="G58" s="395" t="s">
        <v>581</v>
      </c>
      <c r="H58" s="407" t="s">
        <v>1166</v>
      </c>
      <c r="I58" s="408" t="s">
        <v>1147</v>
      </c>
      <c r="J58" s="410" t="s">
        <v>1167</v>
      </c>
      <c r="K58" s="409">
        <v>2607901</v>
      </c>
      <c r="L58" s="537">
        <v>2950</v>
      </c>
      <c r="M58" s="121"/>
    </row>
    <row r="59" spans="1:13" ht="15.75" x14ac:dyDescent="0.25">
      <c r="A59" s="392" t="s">
        <v>403</v>
      </c>
      <c r="B59" s="421" t="s">
        <v>404</v>
      </c>
      <c r="C59" s="405" t="s">
        <v>1168</v>
      </c>
      <c r="D59" s="405" t="s">
        <v>1065</v>
      </c>
      <c r="E59" s="411" t="s">
        <v>1169</v>
      </c>
      <c r="F59" s="406" t="s">
        <v>581</v>
      </c>
      <c r="G59" s="395" t="s">
        <v>581</v>
      </c>
      <c r="H59" s="407" t="s">
        <v>1170</v>
      </c>
      <c r="I59" s="408" t="s">
        <v>1075</v>
      </c>
      <c r="J59" s="410" t="s">
        <v>586</v>
      </c>
      <c r="K59" s="409">
        <v>3550308</v>
      </c>
      <c r="L59" s="537">
        <v>197.7</v>
      </c>
      <c r="M59" s="121"/>
    </row>
    <row r="60" spans="1:13" ht="15.75" x14ac:dyDescent="0.25">
      <c r="A60" s="392" t="s">
        <v>403</v>
      </c>
      <c r="B60" s="421" t="s">
        <v>404</v>
      </c>
      <c r="C60" s="405" t="s">
        <v>361</v>
      </c>
      <c r="D60" s="405" t="s">
        <v>1171</v>
      </c>
      <c r="E60" s="411" t="s">
        <v>1172</v>
      </c>
      <c r="F60" s="406" t="s">
        <v>580</v>
      </c>
      <c r="G60" s="395" t="s">
        <v>581</v>
      </c>
      <c r="H60" s="407" t="s">
        <v>1173</v>
      </c>
      <c r="I60" s="408" t="s">
        <v>1067</v>
      </c>
      <c r="J60" s="410" t="s">
        <v>1174</v>
      </c>
      <c r="K60" s="409">
        <v>4315073</v>
      </c>
      <c r="L60" s="537">
        <v>3351.4</v>
      </c>
      <c r="M60" s="121"/>
    </row>
    <row r="61" spans="1:13" ht="15.75" x14ac:dyDescent="0.25">
      <c r="A61" s="392" t="s">
        <v>403</v>
      </c>
      <c r="B61" s="421" t="s">
        <v>404</v>
      </c>
      <c r="C61" s="405" t="s">
        <v>361</v>
      </c>
      <c r="D61" s="405" t="s">
        <v>1171</v>
      </c>
      <c r="E61" s="411" t="s">
        <v>1172</v>
      </c>
      <c r="F61" s="406" t="s">
        <v>580</v>
      </c>
      <c r="G61" s="395" t="s">
        <v>581</v>
      </c>
      <c r="H61" s="407" t="s">
        <v>1175</v>
      </c>
      <c r="I61" s="408" t="s">
        <v>1176</v>
      </c>
      <c r="J61" s="410" t="s">
        <v>1177</v>
      </c>
      <c r="K61" s="409">
        <v>4315073</v>
      </c>
      <c r="L61" s="537">
        <v>4828</v>
      </c>
      <c r="M61" s="121"/>
    </row>
    <row r="62" spans="1:13" ht="15.75" x14ac:dyDescent="0.25">
      <c r="A62" s="392" t="s">
        <v>403</v>
      </c>
      <c r="B62" s="421" t="s">
        <v>404</v>
      </c>
      <c r="C62" s="405" t="s">
        <v>1010</v>
      </c>
      <c r="D62" s="405" t="s">
        <v>1042</v>
      </c>
      <c r="E62" s="411" t="s">
        <v>1149</v>
      </c>
      <c r="F62" s="406" t="s">
        <v>580</v>
      </c>
      <c r="G62" s="395" t="s">
        <v>581</v>
      </c>
      <c r="H62" s="407" t="s">
        <v>1178</v>
      </c>
      <c r="I62" s="408" t="s">
        <v>1179</v>
      </c>
      <c r="J62" s="410" t="s">
        <v>1180</v>
      </c>
      <c r="K62" s="409">
        <v>2611606</v>
      </c>
      <c r="L62" s="537">
        <v>1245</v>
      </c>
      <c r="M62" s="121"/>
    </row>
    <row r="63" spans="1:13" ht="15.75" x14ac:dyDescent="0.25">
      <c r="A63" s="392" t="s">
        <v>403</v>
      </c>
      <c r="B63" s="421" t="s">
        <v>404</v>
      </c>
      <c r="C63" s="405" t="s">
        <v>361</v>
      </c>
      <c r="D63" s="405" t="s">
        <v>1181</v>
      </c>
      <c r="E63" s="411" t="s">
        <v>1182</v>
      </c>
      <c r="F63" s="406" t="s">
        <v>580</v>
      </c>
      <c r="G63" s="395" t="s">
        <v>581</v>
      </c>
      <c r="H63" s="407" t="s">
        <v>1183</v>
      </c>
      <c r="I63" s="408" t="s">
        <v>1067</v>
      </c>
      <c r="J63" s="410" t="s">
        <v>1184</v>
      </c>
      <c r="K63" s="409">
        <v>2611606</v>
      </c>
      <c r="L63" s="537">
        <v>482.8</v>
      </c>
      <c r="M63" s="121"/>
    </row>
    <row r="64" spans="1:13" ht="15.75" x14ac:dyDescent="0.25">
      <c r="A64" s="392" t="s">
        <v>403</v>
      </c>
      <c r="B64" s="421" t="s">
        <v>404</v>
      </c>
      <c r="C64" s="405" t="s">
        <v>361</v>
      </c>
      <c r="D64" s="405" t="s">
        <v>1185</v>
      </c>
      <c r="E64" s="411" t="s">
        <v>1186</v>
      </c>
      <c r="F64" s="406" t="s">
        <v>580</v>
      </c>
      <c r="G64" s="395" t="s">
        <v>581</v>
      </c>
      <c r="H64" s="407" t="s">
        <v>1187</v>
      </c>
      <c r="I64" s="408" t="s">
        <v>1067</v>
      </c>
      <c r="J64" s="410" t="s">
        <v>1188</v>
      </c>
      <c r="K64" s="409">
        <v>2602902</v>
      </c>
      <c r="L64" s="537">
        <v>1915.56</v>
      </c>
      <c r="M64" s="121"/>
    </row>
    <row r="65" spans="1:13" ht="15.75" x14ac:dyDescent="0.25">
      <c r="A65" s="392" t="s">
        <v>403</v>
      </c>
      <c r="B65" s="421" t="s">
        <v>404</v>
      </c>
      <c r="C65" s="405" t="s">
        <v>977</v>
      </c>
      <c r="D65" s="405" t="s">
        <v>999</v>
      </c>
      <c r="E65" s="411" t="s">
        <v>1189</v>
      </c>
      <c r="F65" s="406" t="s">
        <v>581</v>
      </c>
      <c r="G65" s="395" t="s">
        <v>581</v>
      </c>
      <c r="H65" s="407" t="s">
        <v>1190</v>
      </c>
      <c r="I65" s="408" t="s">
        <v>1191</v>
      </c>
      <c r="J65" s="410" t="s">
        <v>1192</v>
      </c>
      <c r="K65" s="409">
        <v>2910800</v>
      </c>
      <c r="L65" s="537">
        <v>300</v>
      </c>
      <c r="M65" s="121"/>
    </row>
    <row r="66" spans="1:13" ht="15.75" x14ac:dyDescent="0.25">
      <c r="A66" s="392" t="s">
        <v>403</v>
      </c>
      <c r="B66" s="421" t="s">
        <v>404</v>
      </c>
      <c r="C66" s="405" t="s">
        <v>361</v>
      </c>
      <c r="D66" s="405" t="s">
        <v>1193</v>
      </c>
      <c r="E66" s="411" t="s">
        <v>1044</v>
      </c>
      <c r="F66" s="406" t="s">
        <v>580</v>
      </c>
      <c r="G66" s="395" t="s">
        <v>581</v>
      </c>
      <c r="H66" s="407" t="s">
        <v>1194</v>
      </c>
      <c r="I66" s="408" t="s">
        <v>1191</v>
      </c>
      <c r="J66" s="410" t="s">
        <v>1195</v>
      </c>
      <c r="K66" s="409">
        <v>2611606</v>
      </c>
      <c r="L66" s="537">
        <v>56.88</v>
      </c>
      <c r="M66" s="121"/>
    </row>
    <row r="67" spans="1:13" ht="15.75" x14ac:dyDescent="0.25">
      <c r="A67" s="392" t="s">
        <v>403</v>
      </c>
      <c r="B67" s="421" t="s">
        <v>404</v>
      </c>
      <c r="C67" s="405" t="s">
        <v>977</v>
      </c>
      <c r="D67" s="405" t="s">
        <v>1196</v>
      </c>
      <c r="E67" s="411" t="s">
        <v>1197</v>
      </c>
      <c r="F67" s="406" t="s">
        <v>581</v>
      </c>
      <c r="G67" s="395" t="s">
        <v>581</v>
      </c>
      <c r="H67" s="407" t="s">
        <v>1198</v>
      </c>
      <c r="I67" s="408" t="s">
        <v>1137</v>
      </c>
      <c r="J67" s="410" t="s">
        <v>1199</v>
      </c>
      <c r="K67" s="409">
        <v>2927408</v>
      </c>
      <c r="L67" s="537">
        <v>5000</v>
      </c>
      <c r="M67" s="121"/>
    </row>
    <row r="68" spans="1:13" ht="15.75" x14ac:dyDescent="0.25">
      <c r="A68" s="392" t="s">
        <v>403</v>
      </c>
      <c r="B68" s="421" t="s">
        <v>404</v>
      </c>
      <c r="C68" s="405" t="s">
        <v>977</v>
      </c>
      <c r="D68" s="405" t="s">
        <v>1196</v>
      </c>
      <c r="E68" s="411" t="s">
        <v>1197</v>
      </c>
      <c r="F68" s="406" t="s">
        <v>581</v>
      </c>
      <c r="G68" s="395" t="s">
        <v>581</v>
      </c>
      <c r="H68" s="407" t="s">
        <v>1200</v>
      </c>
      <c r="I68" s="408" t="s">
        <v>1137</v>
      </c>
      <c r="J68" s="410" t="s">
        <v>1201</v>
      </c>
      <c r="K68" s="409">
        <v>2927408</v>
      </c>
      <c r="L68" s="537">
        <v>5250</v>
      </c>
      <c r="M68" s="121"/>
    </row>
    <row r="69" spans="1:13" ht="15.75" x14ac:dyDescent="0.25">
      <c r="A69" s="392" t="s">
        <v>403</v>
      </c>
      <c r="B69" s="421" t="s">
        <v>404</v>
      </c>
      <c r="C69" s="405" t="s">
        <v>977</v>
      </c>
      <c r="D69" s="405" t="s">
        <v>1202</v>
      </c>
      <c r="E69" s="411" t="s">
        <v>1203</v>
      </c>
      <c r="F69" s="406" t="s">
        <v>581</v>
      </c>
      <c r="G69" s="395" t="s">
        <v>581</v>
      </c>
      <c r="H69" s="407" t="s">
        <v>1204</v>
      </c>
      <c r="I69" s="408" t="s">
        <v>1205</v>
      </c>
      <c r="J69" s="410" t="s">
        <v>1206</v>
      </c>
      <c r="K69" s="409">
        <v>2927408</v>
      </c>
      <c r="L69" s="537">
        <v>18000</v>
      </c>
      <c r="M69" s="121"/>
    </row>
    <row r="70" spans="1:13" ht="15.75" x14ac:dyDescent="0.25">
      <c r="A70" s="392" t="s">
        <v>403</v>
      </c>
      <c r="B70" s="421" t="s">
        <v>404</v>
      </c>
      <c r="C70" s="405" t="s">
        <v>977</v>
      </c>
      <c r="D70" s="405" t="s">
        <v>1207</v>
      </c>
      <c r="E70" s="411" t="s">
        <v>1208</v>
      </c>
      <c r="F70" s="406" t="s">
        <v>581</v>
      </c>
      <c r="G70" s="395" t="s">
        <v>581</v>
      </c>
      <c r="H70" s="407" t="s">
        <v>1209</v>
      </c>
      <c r="I70" s="408" t="s">
        <v>1075</v>
      </c>
      <c r="J70" s="410" t="s">
        <v>586</v>
      </c>
      <c r="K70" s="409">
        <v>2608909</v>
      </c>
      <c r="L70" s="537">
        <v>10000</v>
      </c>
      <c r="M70" s="121"/>
    </row>
    <row r="71" spans="1:13" ht="15.75" x14ac:dyDescent="0.25">
      <c r="A71" s="392" t="s">
        <v>403</v>
      </c>
      <c r="B71" s="421" t="s">
        <v>404</v>
      </c>
      <c r="C71" s="405" t="s">
        <v>977</v>
      </c>
      <c r="D71" s="405" t="s">
        <v>1210</v>
      </c>
      <c r="E71" s="411" t="s">
        <v>1211</v>
      </c>
      <c r="F71" s="411" t="s">
        <v>581</v>
      </c>
      <c r="G71" s="395" t="s">
        <v>581</v>
      </c>
      <c r="H71" s="405" t="s">
        <v>1212</v>
      </c>
      <c r="I71" s="394" t="s">
        <v>1137</v>
      </c>
      <c r="J71" s="412" t="s">
        <v>1213</v>
      </c>
      <c r="K71" s="409">
        <v>2927408</v>
      </c>
      <c r="L71" s="538">
        <v>10000</v>
      </c>
      <c r="M71" s="121"/>
    </row>
    <row r="72" spans="1:13" ht="15.75" x14ac:dyDescent="0.25">
      <c r="A72" s="392" t="s">
        <v>403</v>
      </c>
      <c r="B72" s="421" t="s">
        <v>404</v>
      </c>
      <c r="C72" s="405" t="s">
        <v>977</v>
      </c>
      <c r="D72" s="405" t="s">
        <v>1214</v>
      </c>
      <c r="E72" s="411" t="s">
        <v>1215</v>
      </c>
      <c r="F72" s="406" t="s">
        <v>581</v>
      </c>
      <c r="G72" s="395" t="s">
        <v>581</v>
      </c>
      <c r="H72" s="407" t="s">
        <v>1216</v>
      </c>
      <c r="I72" s="408" t="s">
        <v>1075</v>
      </c>
      <c r="J72" s="410" t="s">
        <v>1217</v>
      </c>
      <c r="K72" s="409">
        <v>2927408</v>
      </c>
      <c r="L72" s="537">
        <v>18000</v>
      </c>
      <c r="M72" s="121"/>
    </row>
    <row r="73" spans="1:13" ht="15.75" x14ac:dyDescent="0.25">
      <c r="A73" s="392" t="s">
        <v>403</v>
      </c>
      <c r="B73" s="421" t="s">
        <v>404</v>
      </c>
      <c r="C73" s="405" t="s">
        <v>361</v>
      </c>
      <c r="D73" s="405" t="s">
        <v>1218</v>
      </c>
      <c r="E73" s="411" t="s">
        <v>1219</v>
      </c>
      <c r="F73" s="406" t="s">
        <v>580</v>
      </c>
      <c r="G73" s="395" t="s">
        <v>581</v>
      </c>
      <c r="H73" s="407" t="s">
        <v>1220</v>
      </c>
      <c r="I73" s="408" t="s">
        <v>1221</v>
      </c>
      <c r="J73" s="410" t="s">
        <v>1222</v>
      </c>
      <c r="K73" s="409">
        <v>2607901</v>
      </c>
      <c r="L73" s="537">
        <v>1065.96</v>
      </c>
      <c r="M73" s="121"/>
    </row>
    <row r="74" spans="1:13" ht="15.75" x14ac:dyDescent="0.25">
      <c r="A74" s="392" t="s">
        <v>403</v>
      </c>
      <c r="B74" s="421" t="s">
        <v>404</v>
      </c>
      <c r="C74" s="405" t="s">
        <v>361</v>
      </c>
      <c r="D74" s="405" t="s">
        <v>1223</v>
      </c>
      <c r="E74" s="411" t="s">
        <v>1224</v>
      </c>
      <c r="F74" s="406" t="s">
        <v>580</v>
      </c>
      <c r="G74" s="395" t="s">
        <v>581</v>
      </c>
      <c r="H74" s="407" t="s">
        <v>1225</v>
      </c>
      <c r="I74" s="408" t="s">
        <v>1221</v>
      </c>
      <c r="J74" s="410" t="s">
        <v>1226</v>
      </c>
      <c r="K74" s="409">
        <v>2603454</v>
      </c>
      <c r="L74" s="537">
        <v>2193.75</v>
      </c>
      <c r="M74" s="121"/>
    </row>
    <row r="75" spans="1:13" ht="15.75" x14ac:dyDescent="0.25">
      <c r="A75" s="392" t="s">
        <v>403</v>
      </c>
      <c r="B75" s="421" t="s">
        <v>404</v>
      </c>
      <c r="C75" s="405" t="s">
        <v>361</v>
      </c>
      <c r="D75" s="405" t="s">
        <v>618</v>
      </c>
      <c r="E75" s="411" t="s">
        <v>619</v>
      </c>
      <c r="F75" s="406" t="s">
        <v>580</v>
      </c>
      <c r="G75" s="395" t="s">
        <v>581</v>
      </c>
      <c r="H75" s="407" t="s">
        <v>1227</v>
      </c>
      <c r="I75" s="408" t="s">
        <v>1221</v>
      </c>
      <c r="J75" s="410" t="s">
        <v>1228</v>
      </c>
      <c r="K75" s="409">
        <v>2610707</v>
      </c>
      <c r="L75" s="537">
        <v>1241.1500000000001</v>
      </c>
      <c r="M75" s="121"/>
    </row>
    <row r="76" spans="1:13" ht="15.75" x14ac:dyDescent="0.25">
      <c r="A76" s="392" t="s">
        <v>403</v>
      </c>
      <c r="B76" s="421" t="s">
        <v>404</v>
      </c>
      <c r="C76" s="405" t="s">
        <v>361</v>
      </c>
      <c r="D76" s="405" t="s">
        <v>618</v>
      </c>
      <c r="E76" s="411" t="s">
        <v>619</v>
      </c>
      <c r="F76" s="406" t="s">
        <v>580</v>
      </c>
      <c r="G76" s="395" t="s">
        <v>581</v>
      </c>
      <c r="H76" s="407" t="s">
        <v>1229</v>
      </c>
      <c r="I76" s="408" t="s">
        <v>1221</v>
      </c>
      <c r="J76" s="410" t="s">
        <v>1230</v>
      </c>
      <c r="K76" s="409">
        <v>2610707</v>
      </c>
      <c r="L76" s="537">
        <v>3691</v>
      </c>
      <c r="M76" s="121"/>
    </row>
    <row r="77" spans="1:13" ht="15.75" x14ac:dyDescent="0.25">
      <c r="A77" s="392" t="s">
        <v>403</v>
      </c>
      <c r="B77" s="421" t="s">
        <v>404</v>
      </c>
      <c r="C77" s="405" t="s">
        <v>361</v>
      </c>
      <c r="D77" s="405" t="s">
        <v>1185</v>
      </c>
      <c r="E77" s="411" t="s">
        <v>1186</v>
      </c>
      <c r="F77" s="406" t="s">
        <v>580</v>
      </c>
      <c r="G77" s="395" t="s">
        <v>581</v>
      </c>
      <c r="H77" s="407" t="s">
        <v>1231</v>
      </c>
      <c r="I77" s="408" t="s">
        <v>1221</v>
      </c>
      <c r="J77" s="410" t="s">
        <v>1232</v>
      </c>
      <c r="K77" s="409">
        <v>2602902</v>
      </c>
      <c r="L77" s="537">
        <v>729.37</v>
      </c>
      <c r="M77" s="121"/>
    </row>
    <row r="78" spans="1:13" ht="15.75" x14ac:dyDescent="0.25">
      <c r="A78" s="392" t="s">
        <v>403</v>
      </c>
      <c r="B78" s="421" t="s">
        <v>404</v>
      </c>
      <c r="C78" s="405" t="s">
        <v>1233</v>
      </c>
      <c r="D78" s="405" t="s">
        <v>1234</v>
      </c>
      <c r="E78" s="411" t="s">
        <v>1235</v>
      </c>
      <c r="F78" s="406" t="s">
        <v>580</v>
      </c>
      <c r="G78" s="395" t="s">
        <v>581</v>
      </c>
      <c r="H78" s="407" t="s">
        <v>1236</v>
      </c>
      <c r="I78" s="408" t="s">
        <v>1237</v>
      </c>
      <c r="J78" s="410" t="s">
        <v>1238</v>
      </c>
      <c r="K78" s="409">
        <v>2609600</v>
      </c>
      <c r="L78" s="537">
        <v>60.2</v>
      </c>
      <c r="M78" s="121"/>
    </row>
    <row r="79" spans="1:13" ht="15.75" x14ac:dyDescent="0.25">
      <c r="A79" s="392" t="s">
        <v>403</v>
      </c>
      <c r="B79" s="421" t="s">
        <v>404</v>
      </c>
      <c r="C79" s="405" t="s">
        <v>378</v>
      </c>
      <c r="D79" s="405" t="s">
        <v>1073</v>
      </c>
      <c r="E79" s="411" t="s">
        <v>1239</v>
      </c>
      <c r="F79" s="406" t="s">
        <v>580</v>
      </c>
      <c r="G79" s="395" t="s">
        <v>581</v>
      </c>
      <c r="H79" s="407" t="s">
        <v>1240</v>
      </c>
      <c r="I79" s="408" t="s">
        <v>1241</v>
      </c>
      <c r="J79" s="410" t="s">
        <v>1242</v>
      </c>
      <c r="K79" s="409">
        <v>2610707</v>
      </c>
      <c r="L79" s="537">
        <v>600.51</v>
      </c>
      <c r="M79" s="121"/>
    </row>
    <row r="80" spans="1:13" ht="15.75" x14ac:dyDescent="0.25">
      <c r="A80" s="392" t="s">
        <v>403</v>
      </c>
      <c r="B80" s="421" t="s">
        <v>404</v>
      </c>
      <c r="C80" s="405" t="s">
        <v>378</v>
      </c>
      <c r="D80" s="405" t="s">
        <v>1073</v>
      </c>
      <c r="E80" s="411" t="s">
        <v>1239</v>
      </c>
      <c r="F80" s="406" t="s">
        <v>580</v>
      </c>
      <c r="G80" s="395" t="s">
        <v>581</v>
      </c>
      <c r="H80" s="407" t="s">
        <v>1243</v>
      </c>
      <c r="I80" s="408" t="s">
        <v>1221</v>
      </c>
      <c r="J80" s="410" t="s">
        <v>1244</v>
      </c>
      <c r="K80" s="409">
        <v>2610707</v>
      </c>
      <c r="L80" s="537">
        <v>284.42</v>
      </c>
      <c r="M80" s="121"/>
    </row>
    <row r="81" spans="1:13" ht="15.75" x14ac:dyDescent="0.25">
      <c r="A81" s="392" t="s">
        <v>403</v>
      </c>
      <c r="B81" s="421" t="s">
        <v>404</v>
      </c>
      <c r="C81" s="405" t="s">
        <v>296</v>
      </c>
      <c r="D81" s="405" t="s">
        <v>1073</v>
      </c>
      <c r="E81" s="411" t="s">
        <v>1239</v>
      </c>
      <c r="F81" s="406" t="s">
        <v>580</v>
      </c>
      <c r="G81" s="395" t="s">
        <v>581</v>
      </c>
      <c r="H81" s="407" t="s">
        <v>1245</v>
      </c>
      <c r="I81" s="408" t="s">
        <v>1221</v>
      </c>
      <c r="J81" s="410" t="s">
        <v>1246</v>
      </c>
      <c r="K81" s="409">
        <v>2610707</v>
      </c>
      <c r="L81" s="537">
        <v>671.1</v>
      </c>
      <c r="M81" s="121"/>
    </row>
    <row r="82" spans="1:13" ht="15.75" x14ac:dyDescent="0.25">
      <c r="A82" s="392" t="s">
        <v>403</v>
      </c>
      <c r="B82" s="421" t="s">
        <v>404</v>
      </c>
      <c r="C82" s="405" t="s">
        <v>378</v>
      </c>
      <c r="D82" s="405" t="s">
        <v>1072</v>
      </c>
      <c r="E82" s="411" t="s">
        <v>1247</v>
      </c>
      <c r="F82" s="406" t="s">
        <v>580</v>
      </c>
      <c r="G82" s="395" t="s">
        <v>581</v>
      </c>
      <c r="H82" s="407" t="s">
        <v>1248</v>
      </c>
      <c r="I82" s="408" t="s">
        <v>1221</v>
      </c>
      <c r="J82" s="410" t="s">
        <v>1249</v>
      </c>
      <c r="K82" s="409">
        <v>2611606</v>
      </c>
      <c r="L82" s="537">
        <v>327.2</v>
      </c>
      <c r="M82" s="121"/>
    </row>
    <row r="83" spans="1:13" ht="15.75" x14ac:dyDescent="0.25">
      <c r="A83" s="392" t="s">
        <v>403</v>
      </c>
      <c r="B83" s="421" t="s">
        <v>404</v>
      </c>
      <c r="C83" s="405" t="s">
        <v>378</v>
      </c>
      <c r="D83" s="405" t="s">
        <v>585</v>
      </c>
      <c r="E83" s="411" t="s">
        <v>1250</v>
      </c>
      <c r="F83" s="406" t="s">
        <v>580</v>
      </c>
      <c r="G83" s="395" t="s">
        <v>581</v>
      </c>
      <c r="H83" s="407" t="s">
        <v>1251</v>
      </c>
      <c r="I83" s="408" t="s">
        <v>1237</v>
      </c>
      <c r="J83" s="410" t="s">
        <v>1252</v>
      </c>
      <c r="K83" s="409">
        <v>2611606</v>
      </c>
      <c r="L83" s="537">
        <v>1129</v>
      </c>
      <c r="M83" s="121"/>
    </row>
    <row r="84" spans="1:13" ht="15.75" x14ac:dyDescent="0.25">
      <c r="A84" s="392" t="s">
        <v>403</v>
      </c>
      <c r="B84" s="421" t="s">
        <v>404</v>
      </c>
      <c r="C84" s="405" t="s">
        <v>1010</v>
      </c>
      <c r="D84" s="405" t="s">
        <v>1042</v>
      </c>
      <c r="E84" s="411" t="s">
        <v>1253</v>
      </c>
      <c r="F84" s="406" t="s">
        <v>580</v>
      </c>
      <c r="G84" s="395" t="s">
        <v>581</v>
      </c>
      <c r="H84" s="407" t="s">
        <v>1254</v>
      </c>
      <c r="I84" s="408" t="s">
        <v>1237</v>
      </c>
      <c r="J84" s="410" t="s">
        <v>1255</v>
      </c>
      <c r="K84" s="409">
        <v>2611606</v>
      </c>
      <c r="L84" s="537">
        <v>934</v>
      </c>
      <c r="M84" s="121"/>
    </row>
    <row r="85" spans="1:13" ht="15.75" x14ac:dyDescent="0.25">
      <c r="A85" s="392" t="s">
        <v>403</v>
      </c>
      <c r="B85" s="421" t="s">
        <v>404</v>
      </c>
      <c r="C85" s="405" t="s">
        <v>378</v>
      </c>
      <c r="D85" s="405" t="s">
        <v>1072</v>
      </c>
      <c r="E85" s="411" t="s">
        <v>1247</v>
      </c>
      <c r="F85" s="406" t="s">
        <v>580</v>
      </c>
      <c r="G85" s="395" t="s">
        <v>581</v>
      </c>
      <c r="H85" s="407" t="s">
        <v>1256</v>
      </c>
      <c r="I85" s="408" t="s">
        <v>1257</v>
      </c>
      <c r="J85" s="410" t="s">
        <v>1258</v>
      </c>
      <c r="K85" s="409">
        <v>2611606</v>
      </c>
      <c r="L85" s="537">
        <v>177.6</v>
      </c>
      <c r="M85" s="121"/>
    </row>
    <row r="86" spans="1:13" ht="15.75" x14ac:dyDescent="0.25">
      <c r="A86" s="392" t="s">
        <v>403</v>
      </c>
      <c r="B86" s="421" t="s">
        <v>404</v>
      </c>
      <c r="C86" s="405" t="s">
        <v>1233</v>
      </c>
      <c r="D86" s="405" t="s">
        <v>1234</v>
      </c>
      <c r="E86" s="411" t="s">
        <v>1235</v>
      </c>
      <c r="F86" s="406" t="s">
        <v>580</v>
      </c>
      <c r="G86" s="395" t="s">
        <v>581</v>
      </c>
      <c r="H86" s="407" t="s">
        <v>1259</v>
      </c>
      <c r="I86" s="408" t="s">
        <v>1237</v>
      </c>
      <c r="J86" s="410" t="s">
        <v>1260</v>
      </c>
      <c r="K86" s="409">
        <v>2609600</v>
      </c>
      <c r="L86" s="537">
        <v>375</v>
      </c>
    </row>
    <row r="87" spans="1:13" ht="15.75" x14ac:dyDescent="0.25">
      <c r="A87" s="392" t="s">
        <v>403</v>
      </c>
      <c r="B87" s="421" t="s">
        <v>404</v>
      </c>
      <c r="C87" s="405" t="s">
        <v>378</v>
      </c>
      <c r="D87" s="405" t="s">
        <v>585</v>
      </c>
      <c r="E87" s="411" t="s">
        <v>1250</v>
      </c>
      <c r="F87" s="406" t="s">
        <v>580</v>
      </c>
      <c r="G87" s="395" t="s">
        <v>581</v>
      </c>
      <c r="H87" s="407" t="s">
        <v>1261</v>
      </c>
      <c r="I87" s="408" t="s">
        <v>1237</v>
      </c>
      <c r="J87" s="410" t="s">
        <v>1262</v>
      </c>
      <c r="K87" s="409">
        <v>2611606</v>
      </c>
      <c r="L87" s="537">
        <v>5749.99</v>
      </c>
    </row>
    <row r="88" spans="1:13" ht="15.75" x14ac:dyDescent="0.25">
      <c r="A88" s="392" t="s">
        <v>403</v>
      </c>
      <c r="B88" s="421" t="s">
        <v>404</v>
      </c>
      <c r="C88" s="405" t="s">
        <v>1010</v>
      </c>
      <c r="D88" s="405" t="s">
        <v>1263</v>
      </c>
      <c r="E88" s="411" t="s">
        <v>1264</v>
      </c>
      <c r="F88" s="406" t="s">
        <v>580</v>
      </c>
      <c r="G88" s="395" t="s">
        <v>581</v>
      </c>
      <c r="H88" s="407" t="s">
        <v>1265</v>
      </c>
      <c r="I88" s="408" t="s">
        <v>1257</v>
      </c>
      <c r="J88" s="410" t="s">
        <v>1266</v>
      </c>
      <c r="K88" s="409">
        <v>2607901</v>
      </c>
      <c r="L88" s="537">
        <v>1338.25</v>
      </c>
    </row>
    <row r="89" spans="1:13" ht="15.75" x14ac:dyDescent="0.25">
      <c r="A89" s="392" t="s">
        <v>403</v>
      </c>
      <c r="B89" s="421" t="s">
        <v>404</v>
      </c>
      <c r="C89" s="405" t="s">
        <v>378</v>
      </c>
      <c r="D89" s="405" t="s">
        <v>1263</v>
      </c>
      <c r="E89" s="411" t="s">
        <v>1264</v>
      </c>
      <c r="F89" s="406" t="s">
        <v>580</v>
      </c>
      <c r="G89" s="395" t="s">
        <v>581</v>
      </c>
      <c r="H89" s="407" t="s">
        <v>1267</v>
      </c>
      <c r="I89" s="408" t="s">
        <v>1237</v>
      </c>
      <c r="J89" s="410" t="s">
        <v>1268</v>
      </c>
      <c r="K89" s="409">
        <v>2607901</v>
      </c>
      <c r="L89" s="537">
        <v>5108.1400000000003</v>
      </c>
    </row>
    <row r="90" spans="1:13" ht="15.75" x14ac:dyDescent="0.25">
      <c r="A90" s="392" t="s">
        <v>403</v>
      </c>
      <c r="B90" s="421" t="s">
        <v>404</v>
      </c>
      <c r="C90" s="405" t="s">
        <v>1233</v>
      </c>
      <c r="D90" s="405" t="s">
        <v>1263</v>
      </c>
      <c r="E90" s="411" t="s">
        <v>1264</v>
      </c>
      <c r="F90" s="406" t="s">
        <v>580</v>
      </c>
      <c r="G90" s="395" t="s">
        <v>581</v>
      </c>
      <c r="H90" s="407" t="s">
        <v>1269</v>
      </c>
      <c r="I90" s="408" t="s">
        <v>1257</v>
      </c>
      <c r="J90" s="410" t="s">
        <v>1270</v>
      </c>
      <c r="K90" s="409">
        <v>2607901</v>
      </c>
      <c r="L90" s="537">
        <v>1923.9</v>
      </c>
    </row>
    <row r="91" spans="1:13" ht="15.75" x14ac:dyDescent="0.25">
      <c r="A91" s="392" t="s">
        <v>403</v>
      </c>
      <c r="B91" s="421" t="s">
        <v>404</v>
      </c>
      <c r="C91" s="405" t="s">
        <v>296</v>
      </c>
      <c r="D91" s="405" t="s">
        <v>1077</v>
      </c>
      <c r="E91" s="411" t="s">
        <v>1078</v>
      </c>
      <c r="F91" s="406" t="s">
        <v>580</v>
      </c>
      <c r="G91" s="395" t="s">
        <v>581</v>
      </c>
      <c r="H91" s="407" t="s">
        <v>1070</v>
      </c>
      <c r="I91" s="408" t="s">
        <v>1237</v>
      </c>
      <c r="J91" s="410" t="s">
        <v>1271</v>
      </c>
      <c r="K91" s="409">
        <v>2611606</v>
      </c>
      <c r="L91" s="537">
        <v>143.69999999999999</v>
      </c>
    </row>
    <row r="92" spans="1:13" ht="15.75" x14ac:dyDescent="0.25">
      <c r="A92" s="392" t="s">
        <v>403</v>
      </c>
      <c r="B92" s="421" t="s">
        <v>404</v>
      </c>
      <c r="C92" s="405" t="s">
        <v>361</v>
      </c>
      <c r="D92" s="405" t="s">
        <v>1272</v>
      </c>
      <c r="E92" s="411" t="s">
        <v>1273</v>
      </c>
      <c r="F92" s="406" t="s">
        <v>580</v>
      </c>
      <c r="G92" s="395" t="s">
        <v>581</v>
      </c>
      <c r="H92" s="407" t="s">
        <v>1274</v>
      </c>
      <c r="I92" s="408" t="s">
        <v>1221</v>
      </c>
      <c r="J92" s="410" t="s">
        <v>1275</v>
      </c>
      <c r="K92" s="409">
        <v>3106200</v>
      </c>
      <c r="L92" s="537">
        <v>287.67</v>
      </c>
    </row>
    <row r="93" spans="1:13" ht="15.75" x14ac:dyDescent="0.25">
      <c r="A93" s="392" t="s">
        <v>403</v>
      </c>
      <c r="B93" s="421" t="s">
        <v>404</v>
      </c>
      <c r="C93" s="405" t="s">
        <v>361</v>
      </c>
      <c r="D93" s="405" t="s">
        <v>1185</v>
      </c>
      <c r="E93" s="411" t="s">
        <v>1186</v>
      </c>
      <c r="F93" s="406" t="s">
        <v>580</v>
      </c>
      <c r="G93" s="395" t="s">
        <v>581</v>
      </c>
      <c r="H93" s="407" t="s">
        <v>1276</v>
      </c>
      <c r="I93" s="408" t="s">
        <v>1221</v>
      </c>
      <c r="J93" s="410" t="s">
        <v>1277</v>
      </c>
      <c r="K93" s="409">
        <v>2602902</v>
      </c>
      <c r="L93" s="537">
        <v>49.5</v>
      </c>
    </row>
    <row r="94" spans="1:13" ht="15.75" x14ac:dyDescent="0.25">
      <c r="A94" s="392" t="s">
        <v>403</v>
      </c>
      <c r="B94" s="421" t="s">
        <v>404</v>
      </c>
      <c r="C94" s="405" t="s">
        <v>361</v>
      </c>
      <c r="D94" s="405" t="s">
        <v>1181</v>
      </c>
      <c r="E94" s="411" t="s">
        <v>1182</v>
      </c>
      <c r="F94" s="406" t="s">
        <v>580</v>
      </c>
      <c r="G94" s="395" t="s">
        <v>581</v>
      </c>
      <c r="H94" s="407" t="s">
        <v>1278</v>
      </c>
      <c r="I94" s="408" t="s">
        <v>1221</v>
      </c>
      <c r="J94" s="410" t="s">
        <v>1279</v>
      </c>
      <c r="K94" s="409">
        <v>2611606</v>
      </c>
      <c r="L94" s="537">
        <v>448.3</v>
      </c>
    </row>
    <row r="95" spans="1:13" ht="15.75" x14ac:dyDescent="0.25">
      <c r="A95" s="392" t="s">
        <v>403</v>
      </c>
      <c r="B95" s="421" t="s">
        <v>404</v>
      </c>
      <c r="C95" s="405" t="s">
        <v>361</v>
      </c>
      <c r="D95" s="405" t="s">
        <v>965</v>
      </c>
      <c r="E95" s="411" t="s">
        <v>1280</v>
      </c>
      <c r="F95" s="406" t="s">
        <v>580</v>
      </c>
      <c r="G95" s="395" t="s">
        <v>581</v>
      </c>
      <c r="H95" s="407" t="s">
        <v>1281</v>
      </c>
      <c r="I95" s="408" t="s">
        <v>1257</v>
      </c>
      <c r="J95" s="410" t="s">
        <v>1282</v>
      </c>
      <c r="K95" s="409">
        <v>2611606</v>
      </c>
      <c r="L95" s="537">
        <v>301.14</v>
      </c>
    </row>
    <row r="96" spans="1:13" ht="15.75" x14ac:dyDescent="0.25">
      <c r="A96" s="392" t="s">
        <v>403</v>
      </c>
      <c r="B96" s="421" t="s">
        <v>404</v>
      </c>
      <c r="C96" s="405" t="s">
        <v>361</v>
      </c>
      <c r="D96" s="405" t="s">
        <v>1193</v>
      </c>
      <c r="E96" s="411" t="s">
        <v>1044</v>
      </c>
      <c r="F96" s="406" t="s">
        <v>580</v>
      </c>
      <c r="G96" s="395" t="s">
        <v>581</v>
      </c>
      <c r="H96" s="407" t="s">
        <v>1283</v>
      </c>
      <c r="I96" s="408" t="s">
        <v>1257</v>
      </c>
      <c r="J96" s="410" t="s">
        <v>1284</v>
      </c>
      <c r="K96" s="409">
        <v>2611606</v>
      </c>
      <c r="L96" s="537">
        <v>2466.9499999999998</v>
      </c>
    </row>
    <row r="97" spans="1:12" ht="15.75" x14ac:dyDescent="0.25">
      <c r="A97" s="392" t="s">
        <v>403</v>
      </c>
      <c r="B97" s="421" t="s">
        <v>404</v>
      </c>
      <c r="C97" s="405" t="s">
        <v>361</v>
      </c>
      <c r="D97" s="405" t="s">
        <v>1193</v>
      </c>
      <c r="E97" s="411" t="s">
        <v>1044</v>
      </c>
      <c r="F97" s="406" t="s">
        <v>580</v>
      </c>
      <c r="G97" s="395" t="s">
        <v>581</v>
      </c>
      <c r="H97" s="407" t="s">
        <v>1285</v>
      </c>
      <c r="I97" s="408" t="s">
        <v>1221</v>
      </c>
      <c r="J97" s="410" t="s">
        <v>1286</v>
      </c>
      <c r="K97" s="409">
        <v>2611606</v>
      </c>
      <c r="L97" s="537">
        <v>5724.51</v>
      </c>
    </row>
    <row r="98" spans="1:12" ht="15.75" x14ac:dyDescent="0.25">
      <c r="A98" s="392" t="s">
        <v>403</v>
      </c>
      <c r="B98" s="421" t="s">
        <v>404</v>
      </c>
      <c r="C98" s="405" t="s">
        <v>361</v>
      </c>
      <c r="D98" s="405" t="s">
        <v>1193</v>
      </c>
      <c r="E98" s="411" t="s">
        <v>1044</v>
      </c>
      <c r="F98" s="406" t="s">
        <v>580</v>
      </c>
      <c r="G98" s="395" t="s">
        <v>581</v>
      </c>
      <c r="H98" s="407" t="s">
        <v>1287</v>
      </c>
      <c r="I98" s="408" t="s">
        <v>1221</v>
      </c>
      <c r="J98" s="410" t="s">
        <v>1288</v>
      </c>
      <c r="K98" s="409">
        <v>2611606</v>
      </c>
      <c r="L98" s="537">
        <v>1843.55</v>
      </c>
    </row>
    <row r="99" spans="1:12" ht="15.75" x14ac:dyDescent="0.25">
      <c r="A99" s="392" t="s">
        <v>403</v>
      </c>
      <c r="B99" s="421" t="s">
        <v>404</v>
      </c>
      <c r="C99" s="405" t="s">
        <v>361</v>
      </c>
      <c r="D99" s="405" t="s">
        <v>1289</v>
      </c>
      <c r="E99" s="411" t="s">
        <v>1290</v>
      </c>
      <c r="F99" s="406" t="s">
        <v>580</v>
      </c>
      <c r="G99" s="395" t="s">
        <v>581</v>
      </c>
      <c r="H99" s="407" t="s">
        <v>1291</v>
      </c>
      <c r="I99" s="408" t="s">
        <v>1221</v>
      </c>
      <c r="J99" s="410" t="s">
        <v>1292</v>
      </c>
      <c r="K99" s="409">
        <v>2504009</v>
      </c>
      <c r="L99" s="537">
        <v>2457.9499999999998</v>
      </c>
    </row>
    <row r="100" spans="1:12" ht="15.75" x14ac:dyDescent="0.25">
      <c r="A100" s="392" t="s">
        <v>403</v>
      </c>
      <c r="B100" s="421" t="s">
        <v>404</v>
      </c>
      <c r="C100" s="405" t="s">
        <v>379</v>
      </c>
      <c r="D100" s="405" t="s">
        <v>1293</v>
      </c>
      <c r="E100" s="411" t="s">
        <v>1294</v>
      </c>
      <c r="F100" s="406" t="s">
        <v>581</v>
      </c>
      <c r="G100" s="395" t="s">
        <v>581</v>
      </c>
      <c r="H100" s="407" t="s">
        <v>1295</v>
      </c>
      <c r="I100" s="408" t="s">
        <v>1071</v>
      </c>
      <c r="J100" s="410" t="s">
        <v>1296</v>
      </c>
      <c r="K100" s="409">
        <v>2606804</v>
      </c>
      <c r="L100" s="537">
        <v>480</v>
      </c>
    </row>
    <row r="101" spans="1:12" ht="15.75" x14ac:dyDescent="0.25">
      <c r="A101" s="392" t="s">
        <v>403</v>
      </c>
      <c r="B101" s="421" t="s">
        <v>404</v>
      </c>
      <c r="C101" s="405" t="s">
        <v>977</v>
      </c>
      <c r="D101" s="405" t="s">
        <v>1297</v>
      </c>
      <c r="E101" s="411" t="s">
        <v>1298</v>
      </c>
      <c r="F101" s="406" t="s">
        <v>581</v>
      </c>
      <c r="G101" s="395" t="s">
        <v>581</v>
      </c>
      <c r="H101" s="407" t="s">
        <v>1299</v>
      </c>
      <c r="I101" s="408" t="s">
        <v>1300</v>
      </c>
      <c r="J101" s="410" t="s">
        <v>1301</v>
      </c>
      <c r="K101" s="409">
        <v>2611606</v>
      </c>
      <c r="L101" s="537">
        <v>2700</v>
      </c>
    </row>
    <row r="102" spans="1:12" ht="15.75" x14ac:dyDescent="0.25">
      <c r="A102" s="392" t="s">
        <v>403</v>
      </c>
      <c r="B102" s="421" t="s">
        <v>404</v>
      </c>
      <c r="C102" s="405" t="s">
        <v>977</v>
      </c>
      <c r="D102" s="405" t="s">
        <v>1302</v>
      </c>
      <c r="E102" s="411" t="s">
        <v>1303</v>
      </c>
      <c r="F102" s="406" t="s">
        <v>581</v>
      </c>
      <c r="G102" s="395" t="s">
        <v>581</v>
      </c>
      <c r="H102" s="407" t="s">
        <v>1304</v>
      </c>
      <c r="I102" s="408" t="s">
        <v>1300</v>
      </c>
      <c r="J102" s="410" t="s">
        <v>1305</v>
      </c>
      <c r="K102" s="409">
        <v>2611606</v>
      </c>
      <c r="L102" s="537">
        <v>600</v>
      </c>
    </row>
    <row r="103" spans="1:12" ht="15.75" x14ac:dyDescent="0.25">
      <c r="A103" s="392" t="s">
        <v>403</v>
      </c>
      <c r="B103" s="421" t="s">
        <v>404</v>
      </c>
      <c r="C103" s="405" t="s">
        <v>361</v>
      </c>
      <c r="D103" s="405" t="s">
        <v>1306</v>
      </c>
      <c r="E103" s="411" t="s">
        <v>1307</v>
      </c>
      <c r="F103" s="406" t="s">
        <v>580</v>
      </c>
      <c r="G103" s="395" t="s">
        <v>581</v>
      </c>
      <c r="H103" s="407" t="s">
        <v>1308</v>
      </c>
      <c r="I103" s="408" t="s">
        <v>1221</v>
      </c>
      <c r="J103" s="410" t="s">
        <v>1309</v>
      </c>
      <c r="K103" s="409">
        <v>2304400</v>
      </c>
      <c r="L103" s="537">
        <v>900</v>
      </c>
    </row>
    <row r="104" spans="1:12" ht="15.75" x14ac:dyDescent="0.25">
      <c r="A104" s="392" t="s">
        <v>403</v>
      </c>
      <c r="B104" s="421" t="s">
        <v>404</v>
      </c>
      <c r="C104" s="405" t="s">
        <v>378</v>
      </c>
      <c r="D104" s="405" t="s">
        <v>583</v>
      </c>
      <c r="E104" s="411" t="s">
        <v>1310</v>
      </c>
      <c r="F104" s="406" t="s">
        <v>580</v>
      </c>
      <c r="G104" s="395" t="s">
        <v>581</v>
      </c>
      <c r="H104" s="407" t="s">
        <v>1311</v>
      </c>
      <c r="I104" s="408" t="s">
        <v>1314</v>
      </c>
      <c r="J104" s="410" t="s">
        <v>1312</v>
      </c>
      <c r="K104" s="409">
        <v>2607901</v>
      </c>
      <c r="L104" s="537">
        <v>3318.2</v>
      </c>
    </row>
    <row r="105" spans="1:12" ht="15.75" x14ac:dyDescent="0.25">
      <c r="A105" s="392" t="s">
        <v>403</v>
      </c>
      <c r="B105" s="421" t="s">
        <v>404</v>
      </c>
      <c r="C105" s="405" t="s">
        <v>1010</v>
      </c>
      <c r="D105" s="405" t="s">
        <v>583</v>
      </c>
      <c r="E105" s="411" t="s">
        <v>1310</v>
      </c>
      <c r="F105" s="406" t="s">
        <v>580</v>
      </c>
      <c r="G105" s="395" t="s">
        <v>581</v>
      </c>
      <c r="H105" s="407" t="s">
        <v>1313</v>
      </c>
      <c r="I105" s="408" t="s">
        <v>1314</v>
      </c>
      <c r="J105" s="410" t="s">
        <v>1315</v>
      </c>
      <c r="K105" s="409">
        <v>2607901</v>
      </c>
      <c r="L105" s="537">
        <v>263.10000000000002</v>
      </c>
    </row>
    <row r="106" spans="1:12" ht="15.75" x14ac:dyDescent="0.25">
      <c r="A106" s="392" t="s">
        <v>403</v>
      </c>
      <c r="B106" s="421" t="s">
        <v>404</v>
      </c>
      <c r="C106" s="405" t="s">
        <v>296</v>
      </c>
      <c r="D106" s="405" t="s">
        <v>583</v>
      </c>
      <c r="E106" s="411" t="s">
        <v>1310</v>
      </c>
      <c r="F106" s="406" t="s">
        <v>580</v>
      </c>
      <c r="G106" s="395" t="s">
        <v>581</v>
      </c>
      <c r="H106" s="407" t="s">
        <v>1316</v>
      </c>
      <c r="I106" s="408" t="s">
        <v>1314</v>
      </c>
      <c r="J106" s="410" t="s">
        <v>1317</v>
      </c>
      <c r="K106" s="409">
        <v>2607901</v>
      </c>
      <c r="L106" s="537">
        <v>556</v>
      </c>
    </row>
    <row r="107" spans="1:12" ht="15.75" x14ac:dyDescent="0.25">
      <c r="A107" s="392" t="s">
        <v>403</v>
      </c>
      <c r="B107" s="421" t="s">
        <v>404</v>
      </c>
      <c r="C107" s="405" t="s">
        <v>977</v>
      </c>
      <c r="D107" s="405" t="s">
        <v>1318</v>
      </c>
      <c r="E107" s="411" t="s">
        <v>1319</v>
      </c>
      <c r="F107" s="406" t="s">
        <v>581</v>
      </c>
      <c r="G107" s="395" t="s">
        <v>581</v>
      </c>
      <c r="H107" s="407" t="s">
        <v>413</v>
      </c>
      <c r="I107" s="408" t="s">
        <v>1320</v>
      </c>
      <c r="J107" s="410" t="s">
        <v>1321</v>
      </c>
      <c r="K107" s="409">
        <v>2611606</v>
      </c>
      <c r="L107" s="537">
        <v>4000</v>
      </c>
    </row>
    <row r="108" spans="1:12" ht="15.75" x14ac:dyDescent="0.25">
      <c r="A108" s="392" t="s">
        <v>403</v>
      </c>
      <c r="B108" s="421" t="s">
        <v>404</v>
      </c>
      <c r="C108" s="405" t="s">
        <v>588</v>
      </c>
      <c r="D108" s="405" t="s">
        <v>589</v>
      </c>
      <c r="E108" s="411" t="s">
        <v>1322</v>
      </c>
      <c r="F108" s="406" t="s">
        <v>581</v>
      </c>
      <c r="G108" s="395" t="s">
        <v>581</v>
      </c>
      <c r="H108" s="407" t="s">
        <v>1323</v>
      </c>
      <c r="I108" s="408" t="s">
        <v>1320</v>
      </c>
      <c r="J108" s="410" t="s">
        <v>1324</v>
      </c>
      <c r="K108" s="409">
        <v>2611606</v>
      </c>
      <c r="L108" s="537">
        <v>4581.6000000000004</v>
      </c>
    </row>
    <row r="109" spans="1:12" ht="15.75" x14ac:dyDescent="0.25">
      <c r="A109" s="392" t="s">
        <v>403</v>
      </c>
      <c r="B109" s="421" t="s">
        <v>404</v>
      </c>
      <c r="C109" s="405" t="s">
        <v>1325</v>
      </c>
      <c r="D109" s="405" t="s">
        <v>591</v>
      </c>
      <c r="E109" s="411" t="s">
        <v>1326</v>
      </c>
      <c r="F109" s="406" t="s">
        <v>581</v>
      </c>
      <c r="G109" s="395" t="s">
        <v>581</v>
      </c>
      <c r="H109" s="407" t="s">
        <v>1327</v>
      </c>
      <c r="I109" s="408" t="s">
        <v>1320</v>
      </c>
      <c r="J109" s="410" t="s">
        <v>1328</v>
      </c>
      <c r="K109" s="409">
        <v>2610707</v>
      </c>
      <c r="L109" s="537">
        <v>30375.7</v>
      </c>
    </row>
    <row r="110" spans="1:12" ht="15.75" x14ac:dyDescent="0.25">
      <c r="A110" s="392" t="s">
        <v>403</v>
      </c>
      <c r="B110" s="421" t="s">
        <v>404</v>
      </c>
      <c r="C110" s="405" t="s">
        <v>1325</v>
      </c>
      <c r="D110" s="405" t="s">
        <v>591</v>
      </c>
      <c r="E110" s="411" t="s">
        <v>1326</v>
      </c>
      <c r="F110" s="406" t="s">
        <v>581</v>
      </c>
      <c r="G110" s="395" t="s">
        <v>581</v>
      </c>
      <c r="H110" s="407" t="s">
        <v>1329</v>
      </c>
      <c r="I110" s="408" t="s">
        <v>1320</v>
      </c>
      <c r="J110" s="410" t="s">
        <v>1330</v>
      </c>
      <c r="K110" s="409">
        <v>2610707</v>
      </c>
      <c r="L110" s="537">
        <v>4543.68</v>
      </c>
    </row>
    <row r="111" spans="1:12" ht="15.75" x14ac:dyDescent="0.25">
      <c r="A111" s="392" t="s">
        <v>403</v>
      </c>
      <c r="B111" s="421" t="s">
        <v>404</v>
      </c>
      <c r="C111" s="405" t="s">
        <v>588</v>
      </c>
      <c r="D111" s="405" t="s">
        <v>590</v>
      </c>
      <c r="E111" s="411" t="s">
        <v>726</v>
      </c>
      <c r="F111" s="406" t="s">
        <v>581</v>
      </c>
      <c r="G111" s="395" t="s">
        <v>581</v>
      </c>
      <c r="H111" s="407" t="s">
        <v>1331</v>
      </c>
      <c r="I111" s="408" t="s">
        <v>1320</v>
      </c>
      <c r="J111" s="410" t="s">
        <v>1332</v>
      </c>
      <c r="K111" s="409">
        <v>2603454</v>
      </c>
      <c r="L111" s="537">
        <v>1555.88</v>
      </c>
    </row>
    <row r="112" spans="1:12" ht="15.75" x14ac:dyDescent="0.25">
      <c r="A112" s="392" t="s">
        <v>403</v>
      </c>
      <c r="B112" s="421" t="s">
        <v>404</v>
      </c>
      <c r="C112" s="405" t="s">
        <v>966</v>
      </c>
      <c r="D112" s="405" t="s">
        <v>594</v>
      </c>
      <c r="E112" s="411" t="s">
        <v>1333</v>
      </c>
      <c r="F112" s="406" t="s">
        <v>581</v>
      </c>
      <c r="G112" s="395" t="s">
        <v>581</v>
      </c>
      <c r="H112" s="407" t="s">
        <v>1334</v>
      </c>
      <c r="I112" s="408" t="s">
        <v>1335</v>
      </c>
      <c r="J112" s="410" t="s">
        <v>1336</v>
      </c>
      <c r="K112" s="409">
        <v>2611606</v>
      </c>
      <c r="L112" s="537">
        <v>6525</v>
      </c>
    </row>
    <row r="113" spans="1:12" ht="15.75" x14ac:dyDescent="0.25">
      <c r="A113" s="392" t="s">
        <v>403</v>
      </c>
      <c r="B113" s="421" t="s">
        <v>404</v>
      </c>
      <c r="C113" s="405" t="s">
        <v>977</v>
      </c>
      <c r="D113" s="405" t="s">
        <v>594</v>
      </c>
      <c r="E113" s="411" t="s">
        <v>1333</v>
      </c>
      <c r="F113" s="406" t="s">
        <v>581</v>
      </c>
      <c r="G113" s="395" t="s">
        <v>581</v>
      </c>
      <c r="H113" s="407" t="s">
        <v>1337</v>
      </c>
      <c r="I113" s="408" t="s">
        <v>1335</v>
      </c>
      <c r="J113" s="410" t="s">
        <v>1338</v>
      </c>
      <c r="K113" s="409">
        <v>2611606</v>
      </c>
      <c r="L113" s="537">
        <v>3920</v>
      </c>
    </row>
    <row r="114" spans="1:12" ht="15.75" x14ac:dyDescent="0.25">
      <c r="A114" s="392" t="s">
        <v>403</v>
      </c>
      <c r="B114" s="421" t="s">
        <v>404</v>
      </c>
      <c r="C114" s="405" t="s">
        <v>977</v>
      </c>
      <c r="D114" s="405" t="s">
        <v>1339</v>
      </c>
      <c r="E114" s="411" t="s">
        <v>1340</v>
      </c>
      <c r="F114" s="406" t="s">
        <v>581</v>
      </c>
      <c r="G114" s="395" t="s">
        <v>581</v>
      </c>
      <c r="H114" s="407" t="s">
        <v>1341</v>
      </c>
      <c r="I114" s="408" t="s">
        <v>1320</v>
      </c>
      <c r="J114" s="410" t="s">
        <v>1342</v>
      </c>
      <c r="K114" s="409">
        <v>2611606</v>
      </c>
      <c r="L114" s="537">
        <v>6000</v>
      </c>
    </row>
    <row r="115" spans="1:12" ht="15.75" x14ac:dyDescent="0.25">
      <c r="A115" s="392" t="s">
        <v>403</v>
      </c>
      <c r="B115" s="421" t="s">
        <v>404</v>
      </c>
      <c r="C115" s="405" t="s">
        <v>588</v>
      </c>
      <c r="D115" s="405" t="s">
        <v>600</v>
      </c>
      <c r="E115" s="411" t="s">
        <v>1343</v>
      </c>
      <c r="F115" s="406" t="s">
        <v>581</v>
      </c>
      <c r="G115" s="395" t="s">
        <v>581</v>
      </c>
      <c r="H115" s="407" t="s">
        <v>1344</v>
      </c>
      <c r="I115" s="408" t="s">
        <v>1335</v>
      </c>
      <c r="J115" s="410" t="s">
        <v>586</v>
      </c>
      <c r="K115" s="409">
        <v>2611309</v>
      </c>
      <c r="L115" s="537">
        <v>2218.7800000000002</v>
      </c>
    </row>
    <row r="116" spans="1:12" ht="15.75" x14ac:dyDescent="0.25">
      <c r="A116" s="392" t="s">
        <v>403</v>
      </c>
      <c r="B116" s="421" t="s">
        <v>404</v>
      </c>
      <c r="C116" s="405" t="s">
        <v>1010</v>
      </c>
      <c r="D116" s="405" t="s">
        <v>1263</v>
      </c>
      <c r="E116" s="411" t="s">
        <v>1264</v>
      </c>
      <c r="F116" s="406" t="s">
        <v>580</v>
      </c>
      <c r="G116" s="395" t="s">
        <v>581</v>
      </c>
      <c r="H116" s="407" t="s">
        <v>1345</v>
      </c>
      <c r="I116" s="408" t="s">
        <v>1320</v>
      </c>
      <c r="J116" s="410" t="s">
        <v>1346</v>
      </c>
      <c r="K116" s="425">
        <v>2607901</v>
      </c>
      <c r="L116" s="537">
        <v>156</v>
      </c>
    </row>
    <row r="117" spans="1:12" ht="15.75" x14ac:dyDescent="0.25">
      <c r="A117" s="392" t="s">
        <v>403</v>
      </c>
      <c r="B117" s="421" t="s">
        <v>404</v>
      </c>
      <c r="C117" s="405" t="s">
        <v>977</v>
      </c>
      <c r="D117" s="405" t="s">
        <v>1196</v>
      </c>
      <c r="E117" s="411" t="s">
        <v>1197</v>
      </c>
      <c r="F117" s="406" t="s">
        <v>581</v>
      </c>
      <c r="G117" s="395" t="s">
        <v>581</v>
      </c>
      <c r="H117" s="407" t="s">
        <v>1347</v>
      </c>
      <c r="I117" s="408" t="s">
        <v>1335</v>
      </c>
      <c r="J117" s="410" t="s">
        <v>1348</v>
      </c>
      <c r="K117" s="409">
        <v>2927408</v>
      </c>
      <c r="L117" s="537">
        <v>5000</v>
      </c>
    </row>
    <row r="118" spans="1:12" ht="15.75" x14ac:dyDescent="0.25">
      <c r="A118" s="392" t="s">
        <v>403</v>
      </c>
      <c r="B118" s="421" t="s">
        <v>404</v>
      </c>
      <c r="C118" s="405" t="s">
        <v>977</v>
      </c>
      <c r="D118" s="405" t="s">
        <v>1207</v>
      </c>
      <c r="E118" s="411" t="s">
        <v>1208</v>
      </c>
      <c r="F118" s="406" t="s">
        <v>581</v>
      </c>
      <c r="G118" s="395" t="s">
        <v>581</v>
      </c>
      <c r="H118" s="407" t="s">
        <v>1349</v>
      </c>
      <c r="I118" s="408" t="s">
        <v>1350</v>
      </c>
      <c r="J118" s="410" t="s">
        <v>586</v>
      </c>
      <c r="K118" s="409">
        <v>2608909</v>
      </c>
      <c r="L118" s="537">
        <v>10000</v>
      </c>
    </row>
    <row r="119" spans="1:12" ht="15.75" x14ac:dyDescent="0.25">
      <c r="A119" s="392" t="s">
        <v>403</v>
      </c>
      <c r="B119" s="421" t="s">
        <v>404</v>
      </c>
      <c r="C119" s="407" t="s">
        <v>1053</v>
      </c>
      <c r="D119" s="405" t="s">
        <v>605</v>
      </c>
      <c r="E119" s="411" t="s">
        <v>1351</v>
      </c>
      <c r="F119" s="406" t="s">
        <v>581</v>
      </c>
      <c r="G119" s="395" t="s">
        <v>581</v>
      </c>
      <c r="H119" s="407" t="s">
        <v>1352</v>
      </c>
      <c r="I119" s="408" t="s">
        <v>1320</v>
      </c>
      <c r="J119" s="410" t="s">
        <v>1353</v>
      </c>
      <c r="K119" s="409">
        <v>2611606</v>
      </c>
      <c r="L119" s="537">
        <v>19471.47</v>
      </c>
    </row>
    <row r="120" spans="1:12" ht="15.75" x14ac:dyDescent="0.25">
      <c r="A120" s="392" t="s">
        <v>403</v>
      </c>
      <c r="B120" s="421" t="s">
        <v>404</v>
      </c>
      <c r="C120" s="407" t="s">
        <v>1045</v>
      </c>
      <c r="D120" s="407" t="s">
        <v>1046</v>
      </c>
      <c r="E120" s="411" t="s">
        <v>1354</v>
      </c>
      <c r="F120" s="406" t="s">
        <v>581</v>
      </c>
      <c r="G120" s="395" t="s">
        <v>581</v>
      </c>
      <c r="H120" s="407" t="s">
        <v>1355</v>
      </c>
      <c r="I120" s="408" t="s">
        <v>1300</v>
      </c>
      <c r="J120" s="410" t="s">
        <v>586</v>
      </c>
      <c r="K120" s="409">
        <v>2611606</v>
      </c>
      <c r="L120" s="537">
        <v>1738.93</v>
      </c>
    </row>
    <row r="121" spans="1:12" ht="15.75" x14ac:dyDescent="0.25">
      <c r="A121" s="392" t="s">
        <v>403</v>
      </c>
      <c r="B121" s="421" t="s">
        <v>404</v>
      </c>
      <c r="C121" s="407" t="s">
        <v>977</v>
      </c>
      <c r="D121" s="407" t="s">
        <v>599</v>
      </c>
      <c r="E121" s="411" t="s">
        <v>1049</v>
      </c>
      <c r="F121" s="406" t="s">
        <v>581</v>
      </c>
      <c r="G121" s="395" t="s">
        <v>581</v>
      </c>
      <c r="H121" s="407" t="s">
        <v>1356</v>
      </c>
      <c r="I121" s="408" t="s">
        <v>1335</v>
      </c>
      <c r="J121" s="410" t="s">
        <v>1357</v>
      </c>
      <c r="K121" s="409">
        <v>2609600</v>
      </c>
      <c r="L121" s="537">
        <v>300</v>
      </c>
    </row>
    <row r="122" spans="1:12" ht="15.75" x14ac:dyDescent="0.25">
      <c r="A122" s="392" t="s">
        <v>403</v>
      </c>
      <c r="B122" s="421" t="s">
        <v>404</v>
      </c>
      <c r="C122" s="407" t="s">
        <v>977</v>
      </c>
      <c r="D122" s="407" t="s">
        <v>1196</v>
      </c>
      <c r="E122" s="411" t="s">
        <v>1197</v>
      </c>
      <c r="F122" s="406" t="s">
        <v>581</v>
      </c>
      <c r="G122" s="395" t="s">
        <v>581</v>
      </c>
      <c r="H122" s="407" t="s">
        <v>1358</v>
      </c>
      <c r="I122" s="408" t="s">
        <v>1335</v>
      </c>
      <c r="J122" s="410" t="s">
        <v>1359</v>
      </c>
      <c r="K122" s="409">
        <v>2927408</v>
      </c>
      <c r="L122" s="537">
        <v>5250</v>
      </c>
    </row>
    <row r="123" spans="1:12" ht="15.75" x14ac:dyDescent="0.25">
      <c r="A123" s="392" t="s">
        <v>403</v>
      </c>
      <c r="B123" s="421" t="s">
        <v>404</v>
      </c>
      <c r="C123" s="405" t="s">
        <v>1360</v>
      </c>
      <c r="D123" s="405" t="s">
        <v>607</v>
      </c>
      <c r="E123" s="411" t="s">
        <v>1361</v>
      </c>
      <c r="F123" s="411" t="s">
        <v>581</v>
      </c>
      <c r="G123" s="395" t="s">
        <v>581</v>
      </c>
      <c r="H123" s="405" t="s">
        <v>1362</v>
      </c>
      <c r="I123" s="394" t="s">
        <v>1350</v>
      </c>
      <c r="J123" s="412" t="s">
        <v>1363</v>
      </c>
      <c r="K123" s="409">
        <v>2607901</v>
      </c>
      <c r="L123" s="538">
        <v>500</v>
      </c>
    </row>
    <row r="124" spans="1:12" ht="15.75" x14ac:dyDescent="0.25">
      <c r="A124" s="392" t="s">
        <v>403</v>
      </c>
      <c r="B124" s="421" t="s">
        <v>404</v>
      </c>
      <c r="C124" s="407" t="s">
        <v>977</v>
      </c>
      <c r="D124" s="407" t="s">
        <v>1134</v>
      </c>
      <c r="E124" s="411" t="s">
        <v>1135</v>
      </c>
      <c r="F124" s="406" t="s">
        <v>581</v>
      </c>
      <c r="G124" s="395" t="s">
        <v>581</v>
      </c>
      <c r="H124" s="407" t="s">
        <v>1364</v>
      </c>
      <c r="I124" s="408" t="s">
        <v>1365</v>
      </c>
      <c r="J124" s="410" t="s">
        <v>1366</v>
      </c>
      <c r="K124" s="409">
        <v>3550308</v>
      </c>
      <c r="L124" s="537">
        <v>862.67</v>
      </c>
    </row>
    <row r="125" spans="1:12" ht="15.75" x14ac:dyDescent="0.25">
      <c r="A125" s="392" t="s">
        <v>403</v>
      </c>
      <c r="B125" s="421" t="s">
        <v>404</v>
      </c>
      <c r="C125" s="407" t="s">
        <v>1050</v>
      </c>
      <c r="D125" s="407" t="s">
        <v>587</v>
      </c>
      <c r="E125" s="411" t="s">
        <v>652</v>
      </c>
      <c r="F125" s="406" t="s">
        <v>581</v>
      </c>
      <c r="G125" s="395" t="s">
        <v>581</v>
      </c>
      <c r="H125" s="407" t="s">
        <v>1367</v>
      </c>
      <c r="I125" s="408" t="s">
        <v>1320</v>
      </c>
      <c r="J125" s="410" t="s">
        <v>1368</v>
      </c>
      <c r="K125" s="409">
        <v>2607901</v>
      </c>
      <c r="L125" s="537">
        <v>255.2</v>
      </c>
    </row>
    <row r="126" spans="1:12" ht="15.75" x14ac:dyDescent="0.25">
      <c r="A126" s="392" t="s">
        <v>403</v>
      </c>
      <c r="B126" s="421" t="s">
        <v>404</v>
      </c>
      <c r="C126" s="407" t="s">
        <v>966</v>
      </c>
      <c r="D126" s="407" t="s">
        <v>597</v>
      </c>
      <c r="E126" s="411" t="s">
        <v>598</v>
      </c>
      <c r="F126" s="406" t="s">
        <v>581</v>
      </c>
      <c r="G126" s="395" t="s">
        <v>581</v>
      </c>
      <c r="H126" s="407" t="s">
        <v>1369</v>
      </c>
      <c r="I126" s="408" t="s">
        <v>1350</v>
      </c>
      <c r="J126" s="410" t="s">
        <v>1370</v>
      </c>
      <c r="K126" s="409">
        <v>2611606</v>
      </c>
      <c r="L126" s="537">
        <v>480</v>
      </c>
    </row>
    <row r="127" spans="1:12" ht="15.75" x14ac:dyDescent="0.25">
      <c r="A127" s="392" t="s">
        <v>403</v>
      </c>
      <c r="B127" s="421" t="s">
        <v>404</v>
      </c>
      <c r="C127" s="407" t="s">
        <v>361</v>
      </c>
      <c r="D127" s="407" t="s">
        <v>583</v>
      </c>
      <c r="E127" s="411" t="s">
        <v>584</v>
      </c>
      <c r="F127" s="406" t="s">
        <v>581</v>
      </c>
      <c r="G127" s="395" t="s">
        <v>581</v>
      </c>
      <c r="H127" s="407" t="s">
        <v>1371</v>
      </c>
      <c r="I127" s="408" t="s">
        <v>1314</v>
      </c>
      <c r="J127" s="410" t="s">
        <v>1372</v>
      </c>
      <c r="K127" s="409">
        <v>2607901</v>
      </c>
      <c r="L127" s="537">
        <v>244.95</v>
      </c>
    </row>
    <row r="128" spans="1:12" ht="15.75" x14ac:dyDescent="0.25">
      <c r="A128" s="392" t="s">
        <v>403</v>
      </c>
      <c r="B128" s="421" t="s">
        <v>404</v>
      </c>
      <c r="C128" s="407" t="s">
        <v>977</v>
      </c>
      <c r="D128" s="407" t="s">
        <v>1462</v>
      </c>
      <c r="E128" s="411" t="s">
        <v>1373</v>
      </c>
      <c r="F128" s="406" t="s">
        <v>581</v>
      </c>
      <c r="G128" s="395" t="s">
        <v>581</v>
      </c>
      <c r="H128" s="407" t="s">
        <v>1374</v>
      </c>
      <c r="I128" s="408" t="s">
        <v>1084</v>
      </c>
      <c r="J128" s="410" t="s">
        <v>1375</v>
      </c>
      <c r="K128" s="409">
        <v>2611606</v>
      </c>
      <c r="L128" s="537">
        <v>780</v>
      </c>
    </row>
    <row r="129" spans="1:12" ht="15.75" x14ac:dyDescent="0.25">
      <c r="A129" s="392" t="s">
        <v>403</v>
      </c>
      <c r="B129" s="421" t="s">
        <v>404</v>
      </c>
      <c r="C129" s="407" t="s">
        <v>588</v>
      </c>
      <c r="D129" s="407" t="s">
        <v>1376</v>
      </c>
      <c r="E129" s="411" t="s">
        <v>1377</v>
      </c>
      <c r="F129" s="406" t="s">
        <v>581</v>
      </c>
      <c r="G129" s="395" t="s">
        <v>581</v>
      </c>
      <c r="H129" s="407" t="s">
        <v>1378</v>
      </c>
      <c r="I129" s="408" t="s">
        <v>1379</v>
      </c>
      <c r="J129" s="410" t="s">
        <v>586</v>
      </c>
      <c r="K129" s="426" t="s">
        <v>1380</v>
      </c>
      <c r="L129" s="537">
        <v>1800</v>
      </c>
    </row>
    <row r="130" spans="1:12" ht="15.75" x14ac:dyDescent="0.25">
      <c r="A130" s="392" t="s">
        <v>403</v>
      </c>
      <c r="B130" s="421" t="s">
        <v>404</v>
      </c>
      <c r="C130" s="407" t="s">
        <v>977</v>
      </c>
      <c r="D130" s="407" t="s">
        <v>1082</v>
      </c>
      <c r="E130" s="411" t="s">
        <v>1083</v>
      </c>
      <c r="F130" s="406" t="s">
        <v>581</v>
      </c>
      <c r="G130" s="395" t="s">
        <v>581</v>
      </c>
      <c r="H130" s="407" t="s">
        <v>1381</v>
      </c>
      <c r="I130" s="408" t="s">
        <v>1350</v>
      </c>
      <c r="J130" s="410" t="s">
        <v>1382</v>
      </c>
      <c r="K130" s="409">
        <v>2927408</v>
      </c>
      <c r="L130" s="537">
        <v>13000</v>
      </c>
    </row>
    <row r="131" spans="1:12" ht="15.75" x14ac:dyDescent="0.25">
      <c r="A131" s="392" t="s">
        <v>403</v>
      </c>
      <c r="B131" s="421" t="s">
        <v>404</v>
      </c>
      <c r="C131" s="407" t="s">
        <v>966</v>
      </c>
      <c r="D131" s="407" t="s">
        <v>982</v>
      </c>
      <c r="E131" s="411" t="s">
        <v>1079</v>
      </c>
      <c r="F131" s="406" t="s">
        <v>581</v>
      </c>
      <c r="G131" s="395" t="s">
        <v>581</v>
      </c>
      <c r="H131" s="407" t="s">
        <v>1383</v>
      </c>
      <c r="I131" s="408" t="s">
        <v>1094</v>
      </c>
      <c r="J131" s="410" t="s">
        <v>586</v>
      </c>
      <c r="K131" s="409">
        <v>2611606</v>
      </c>
      <c r="L131" s="537">
        <v>1020</v>
      </c>
    </row>
    <row r="132" spans="1:12" ht="15.75" x14ac:dyDescent="0.25">
      <c r="A132" s="392" t="s">
        <v>403</v>
      </c>
      <c r="B132" s="421" t="s">
        <v>404</v>
      </c>
      <c r="C132" s="407" t="s">
        <v>966</v>
      </c>
      <c r="D132" s="407" t="s">
        <v>593</v>
      </c>
      <c r="E132" s="411" t="s">
        <v>1047</v>
      </c>
      <c r="F132" s="406" t="s">
        <v>581</v>
      </c>
      <c r="G132" s="395" t="s">
        <v>581</v>
      </c>
      <c r="H132" s="407" t="s">
        <v>1384</v>
      </c>
      <c r="I132" s="408" t="s">
        <v>1094</v>
      </c>
      <c r="J132" s="410" t="s">
        <v>586</v>
      </c>
      <c r="K132" s="409">
        <v>2611606</v>
      </c>
      <c r="L132" s="537">
        <v>3057.9</v>
      </c>
    </row>
    <row r="133" spans="1:12" ht="15.75" x14ac:dyDescent="0.25">
      <c r="A133" s="392" t="s">
        <v>403</v>
      </c>
      <c r="B133" s="421" t="s">
        <v>404</v>
      </c>
      <c r="C133" s="407" t="s">
        <v>977</v>
      </c>
      <c r="D133" s="407" t="s">
        <v>596</v>
      </c>
      <c r="E133" s="411" t="s">
        <v>1385</v>
      </c>
      <c r="F133" s="406" t="s">
        <v>581</v>
      </c>
      <c r="G133" s="395" t="s">
        <v>581</v>
      </c>
      <c r="H133" s="407" t="s">
        <v>1386</v>
      </c>
      <c r="I133" s="408" t="s">
        <v>1379</v>
      </c>
      <c r="J133" s="410" t="s">
        <v>1387</v>
      </c>
      <c r="K133" s="409">
        <v>2607901</v>
      </c>
      <c r="L133" s="537">
        <v>3113.39</v>
      </c>
    </row>
    <row r="134" spans="1:12" ht="15.75" x14ac:dyDescent="0.25">
      <c r="A134" s="392" t="s">
        <v>403</v>
      </c>
      <c r="B134" s="421" t="s">
        <v>404</v>
      </c>
      <c r="C134" s="407" t="s">
        <v>977</v>
      </c>
      <c r="D134" s="407" t="s">
        <v>1214</v>
      </c>
      <c r="E134" s="411" t="s">
        <v>1215</v>
      </c>
      <c r="F134" s="406" t="s">
        <v>581</v>
      </c>
      <c r="G134" s="395" t="s">
        <v>581</v>
      </c>
      <c r="H134" s="407" t="s">
        <v>1388</v>
      </c>
      <c r="I134" s="408" t="s">
        <v>1379</v>
      </c>
      <c r="J134" s="410" t="s">
        <v>1389</v>
      </c>
      <c r="K134" s="409">
        <v>2927408</v>
      </c>
      <c r="L134" s="537">
        <v>18000</v>
      </c>
    </row>
    <row r="135" spans="1:12" ht="15.75" x14ac:dyDescent="0.25">
      <c r="A135" s="392" t="s">
        <v>403</v>
      </c>
      <c r="B135" s="421" t="s">
        <v>404</v>
      </c>
      <c r="C135" s="407" t="s">
        <v>361</v>
      </c>
      <c r="D135" s="407" t="s">
        <v>1390</v>
      </c>
      <c r="E135" s="411" t="s">
        <v>1391</v>
      </c>
      <c r="F135" s="406" t="s">
        <v>580</v>
      </c>
      <c r="G135" s="395" t="s">
        <v>581</v>
      </c>
      <c r="H135" s="407" t="s">
        <v>1392</v>
      </c>
      <c r="I135" s="408" t="s">
        <v>1257</v>
      </c>
      <c r="J135" s="410" t="s">
        <v>1393</v>
      </c>
      <c r="K135" s="426" t="s">
        <v>1394</v>
      </c>
      <c r="L135" s="537">
        <v>508.72</v>
      </c>
    </row>
    <row r="136" spans="1:12" ht="15.75" x14ac:dyDescent="0.25">
      <c r="A136" s="392" t="s">
        <v>403</v>
      </c>
      <c r="B136" s="421" t="s">
        <v>404</v>
      </c>
      <c r="C136" s="407" t="s">
        <v>361</v>
      </c>
      <c r="D136" s="407" t="s">
        <v>1390</v>
      </c>
      <c r="E136" s="411" t="s">
        <v>1391</v>
      </c>
      <c r="F136" s="406" t="s">
        <v>580</v>
      </c>
      <c r="G136" s="395" t="s">
        <v>581</v>
      </c>
      <c r="H136" s="407" t="s">
        <v>1395</v>
      </c>
      <c r="I136" s="408" t="s">
        <v>1257</v>
      </c>
      <c r="J136" s="410" t="s">
        <v>1396</v>
      </c>
      <c r="K136" s="426" t="s">
        <v>1394</v>
      </c>
      <c r="L136" s="537">
        <v>219.86</v>
      </c>
    </row>
    <row r="137" spans="1:12" ht="15.75" x14ac:dyDescent="0.25">
      <c r="A137" s="392" t="s">
        <v>403</v>
      </c>
      <c r="B137" s="421" t="s">
        <v>404</v>
      </c>
      <c r="C137" s="407" t="s">
        <v>361</v>
      </c>
      <c r="D137" s="407" t="s">
        <v>1390</v>
      </c>
      <c r="E137" s="411" t="s">
        <v>1391</v>
      </c>
      <c r="F137" s="406" t="s">
        <v>580</v>
      </c>
      <c r="G137" s="395" t="s">
        <v>581</v>
      </c>
      <c r="H137" s="407" t="s">
        <v>1397</v>
      </c>
      <c r="I137" s="408" t="s">
        <v>1257</v>
      </c>
      <c r="J137" s="410" t="s">
        <v>1398</v>
      </c>
      <c r="K137" s="426" t="s">
        <v>1394</v>
      </c>
      <c r="L137" s="537">
        <v>51.02</v>
      </c>
    </row>
    <row r="138" spans="1:12" ht="15.75" x14ac:dyDescent="0.25">
      <c r="A138" s="392" t="s">
        <v>403</v>
      </c>
      <c r="B138" s="421" t="s">
        <v>404</v>
      </c>
      <c r="C138" s="407" t="s">
        <v>361</v>
      </c>
      <c r="D138" s="407" t="s">
        <v>1171</v>
      </c>
      <c r="E138" s="411" t="s">
        <v>1399</v>
      </c>
      <c r="F138" s="406" t="s">
        <v>580</v>
      </c>
      <c r="G138" s="395" t="s">
        <v>581</v>
      </c>
      <c r="H138" s="407" t="s">
        <v>1400</v>
      </c>
      <c r="I138" s="408" t="s">
        <v>1257</v>
      </c>
      <c r="J138" s="410" t="s">
        <v>1401</v>
      </c>
      <c r="K138" s="409">
        <v>4322707</v>
      </c>
      <c r="L138" s="537">
        <v>4844.9799999999996</v>
      </c>
    </row>
    <row r="139" spans="1:12" ht="15.75" x14ac:dyDescent="0.25">
      <c r="A139" s="392" t="s">
        <v>403</v>
      </c>
      <c r="B139" s="421" t="s">
        <v>404</v>
      </c>
      <c r="C139" s="407" t="s">
        <v>1402</v>
      </c>
      <c r="D139" s="407" t="s">
        <v>782</v>
      </c>
      <c r="E139" s="411" t="s">
        <v>783</v>
      </c>
      <c r="F139" s="406" t="s">
        <v>581</v>
      </c>
      <c r="G139" s="395" t="s">
        <v>581</v>
      </c>
      <c r="H139" s="407" t="s">
        <v>1403</v>
      </c>
      <c r="I139" s="408" t="s">
        <v>1379</v>
      </c>
      <c r="J139" s="410" t="s">
        <v>1404</v>
      </c>
      <c r="K139" s="426" t="s">
        <v>1405</v>
      </c>
      <c r="L139" s="537">
        <v>0</v>
      </c>
    </row>
    <row r="140" spans="1:12" ht="15.75" x14ac:dyDescent="0.25">
      <c r="A140" s="392" t="s">
        <v>403</v>
      </c>
      <c r="B140" s="421" t="s">
        <v>404</v>
      </c>
      <c r="C140" s="407" t="s">
        <v>603</v>
      </c>
      <c r="D140" s="407" t="s">
        <v>604</v>
      </c>
      <c r="E140" s="411" t="s">
        <v>1052</v>
      </c>
      <c r="F140" s="406" t="s">
        <v>581</v>
      </c>
      <c r="G140" s="395" t="s">
        <v>581</v>
      </c>
      <c r="H140" s="407" t="s">
        <v>1406</v>
      </c>
      <c r="I140" s="408" t="s">
        <v>1379</v>
      </c>
      <c r="J140" s="410" t="s">
        <v>586</v>
      </c>
      <c r="K140" s="426" t="s">
        <v>1407</v>
      </c>
      <c r="L140" s="537">
        <v>13000</v>
      </c>
    </row>
    <row r="141" spans="1:12" ht="15.75" x14ac:dyDescent="0.25">
      <c r="A141" s="392" t="s">
        <v>403</v>
      </c>
      <c r="B141" s="421" t="s">
        <v>404</v>
      </c>
      <c r="C141" s="407" t="s">
        <v>361</v>
      </c>
      <c r="D141" s="407" t="s">
        <v>1152</v>
      </c>
      <c r="E141" s="411" t="s">
        <v>1153</v>
      </c>
      <c r="F141" s="406" t="s">
        <v>581</v>
      </c>
      <c r="G141" s="395" t="s">
        <v>581</v>
      </c>
      <c r="H141" s="407" t="s">
        <v>1408</v>
      </c>
      <c r="I141" s="408" t="s">
        <v>1221</v>
      </c>
      <c r="J141" s="410" t="s">
        <v>1409</v>
      </c>
      <c r="K141" s="426" t="s">
        <v>1410</v>
      </c>
      <c r="L141" s="537">
        <v>12295.3</v>
      </c>
    </row>
    <row r="142" spans="1:12" ht="15.75" x14ac:dyDescent="0.25">
      <c r="A142" s="392" t="s">
        <v>403</v>
      </c>
      <c r="B142" s="421" t="s">
        <v>404</v>
      </c>
      <c r="C142" s="407" t="s">
        <v>977</v>
      </c>
      <c r="D142" s="407" t="s">
        <v>601</v>
      </c>
      <c r="E142" s="411" t="s">
        <v>602</v>
      </c>
      <c r="F142" s="406" t="s">
        <v>581</v>
      </c>
      <c r="G142" s="395" t="s">
        <v>581</v>
      </c>
      <c r="H142" s="407" t="s">
        <v>1411</v>
      </c>
      <c r="I142" s="408" t="s">
        <v>1412</v>
      </c>
      <c r="J142" s="410" t="s">
        <v>1413</v>
      </c>
      <c r="K142" s="426" t="s">
        <v>1414</v>
      </c>
      <c r="L142" s="537">
        <v>2950</v>
      </c>
    </row>
    <row r="143" spans="1:12" ht="15.75" x14ac:dyDescent="0.25">
      <c r="A143" s="392" t="s">
        <v>403</v>
      </c>
      <c r="B143" s="421" t="s">
        <v>404</v>
      </c>
      <c r="C143" s="407" t="s">
        <v>361</v>
      </c>
      <c r="D143" s="407" t="s">
        <v>1043</v>
      </c>
      <c r="E143" s="411" t="s">
        <v>1415</v>
      </c>
      <c r="F143" s="406" t="s">
        <v>580</v>
      </c>
      <c r="G143" s="395" t="s">
        <v>581</v>
      </c>
      <c r="H143" s="407" t="s">
        <v>1416</v>
      </c>
      <c r="I143" s="408" t="s">
        <v>1257</v>
      </c>
      <c r="J143" s="410" t="s">
        <v>1417</v>
      </c>
      <c r="K143" s="426" t="s">
        <v>1418</v>
      </c>
      <c r="L143" s="537">
        <v>7504.5</v>
      </c>
    </row>
    <row r="144" spans="1:12" ht="15.75" x14ac:dyDescent="0.25">
      <c r="A144" s="392" t="s">
        <v>403</v>
      </c>
      <c r="B144" s="421" t="s">
        <v>404</v>
      </c>
      <c r="C144" s="407" t="s">
        <v>977</v>
      </c>
      <c r="D144" s="407" t="s">
        <v>1210</v>
      </c>
      <c r="E144" s="411" t="s">
        <v>1211</v>
      </c>
      <c r="F144" s="406" t="s">
        <v>581</v>
      </c>
      <c r="G144" s="395" t="s">
        <v>581</v>
      </c>
      <c r="H144" s="407" t="s">
        <v>1419</v>
      </c>
      <c r="I144" s="408" t="s">
        <v>1420</v>
      </c>
      <c r="J144" s="410" t="s">
        <v>1421</v>
      </c>
      <c r="K144" s="426" t="s">
        <v>1422</v>
      </c>
      <c r="L144" s="537">
        <v>10000</v>
      </c>
    </row>
    <row r="145" spans="1:12" ht="15.75" x14ac:dyDescent="0.25">
      <c r="A145" s="392" t="s">
        <v>403</v>
      </c>
      <c r="B145" s="421" t="s">
        <v>404</v>
      </c>
      <c r="C145" s="407" t="s">
        <v>1080</v>
      </c>
      <c r="D145" s="407" t="s">
        <v>616</v>
      </c>
      <c r="E145" s="411" t="s">
        <v>1423</v>
      </c>
      <c r="F145" s="406" t="s">
        <v>581</v>
      </c>
      <c r="G145" s="395" t="s">
        <v>581</v>
      </c>
      <c r="H145" s="407" t="s">
        <v>1424</v>
      </c>
      <c r="I145" s="408" t="s">
        <v>1094</v>
      </c>
      <c r="J145" s="410" t="s">
        <v>586</v>
      </c>
      <c r="K145" s="426" t="s">
        <v>1425</v>
      </c>
      <c r="L145" s="537">
        <v>2555.79</v>
      </c>
    </row>
    <row r="146" spans="1:12" x14ac:dyDescent="0.25"/>
    <row r="147" spans="1:12" x14ac:dyDescent="0.25"/>
    <row r="148" spans="1:12" x14ac:dyDescent="0.25"/>
    <row r="149" spans="1:12" x14ac:dyDescent="0.25"/>
    <row r="150" spans="1:12" x14ac:dyDescent="0.25"/>
    <row r="151" spans="1:12" x14ac:dyDescent="0.25"/>
    <row r="152" spans="1:12" x14ac:dyDescent="0.25"/>
    <row r="153" spans="1:12" x14ac:dyDescent="0.25"/>
    <row r="154" spans="1:12" x14ac:dyDescent="0.25"/>
    <row r="155" spans="1:12" x14ac:dyDescent="0.25"/>
    <row r="156" spans="1:12" x14ac:dyDescent="0.25"/>
    <row r="157" spans="1:12" x14ac:dyDescent="0.25"/>
    <row r="158" spans="1:12" x14ac:dyDescent="0.25"/>
    <row r="159" spans="1:12" x14ac:dyDescent="0.25"/>
    <row r="160" spans="1:12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</sheetData>
  <protectedRanges>
    <protectedRange sqref="B2:B145" name="Intervalo2_1_1_1"/>
  </protectedRanges>
  <autoFilter ref="A1:L470" xr:uid="{00000000-0001-0000-0B00-000000000000}"/>
  <phoneticPr fontId="139" type="noConversion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4">
    <tabColor theme="0"/>
  </sheetPr>
  <dimension ref="A1:Z999"/>
  <sheetViews>
    <sheetView tabSelected="1" workbookViewId="0">
      <selection activeCell="B2" sqref="B2"/>
    </sheetView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42" t="s">
        <v>387</v>
      </c>
      <c r="B1" s="42" t="s">
        <v>388</v>
      </c>
      <c r="C1" s="107" t="s">
        <v>620</v>
      </c>
      <c r="D1" s="107" t="s">
        <v>621</v>
      </c>
      <c r="E1" s="107" t="s">
        <v>622</v>
      </c>
      <c r="F1" s="107" t="s">
        <v>623</v>
      </c>
      <c r="G1" s="107" t="s">
        <v>624</v>
      </c>
      <c r="H1" s="107" t="s">
        <v>625</v>
      </c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ht="15.75" customHeight="1" x14ac:dyDescent="0.25">
      <c r="A2" s="108"/>
      <c r="B2" s="103"/>
      <c r="C2" s="63"/>
      <c r="D2" s="106"/>
      <c r="E2" s="109"/>
      <c r="F2" s="110"/>
      <c r="G2" s="539"/>
      <c r="H2" s="109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x14ac:dyDescent="0.25">
      <c r="A3" s="2"/>
      <c r="B3" s="2"/>
      <c r="C3" s="111"/>
      <c r="D3" s="111"/>
      <c r="E3" s="2"/>
      <c r="F3" s="111"/>
      <c r="G3" s="11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2"/>
      <c r="C4" s="111"/>
      <c r="D4" s="111"/>
      <c r="E4" s="2"/>
      <c r="F4" s="111"/>
      <c r="G4" s="11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111"/>
      <c r="D5" s="111"/>
      <c r="E5" s="2"/>
      <c r="F5" s="111"/>
      <c r="G5" s="11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111"/>
      <c r="D6" s="111"/>
      <c r="E6" s="2"/>
      <c r="F6" s="111"/>
      <c r="G6" s="11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111"/>
      <c r="D7" s="111"/>
      <c r="E7" s="2"/>
      <c r="F7" s="111"/>
      <c r="G7" s="111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2"/>
      <c r="C8" s="111"/>
      <c r="D8" s="111"/>
      <c r="E8" s="2"/>
      <c r="F8" s="111"/>
      <c r="G8" s="11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2"/>
      <c r="C9" s="111"/>
      <c r="D9" s="111"/>
      <c r="E9" s="2"/>
      <c r="F9" s="111"/>
      <c r="G9" s="11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111"/>
      <c r="D10" s="111"/>
      <c r="E10" s="2"/>
      <c r="F10" s="111"/>
      <c r="G10" s="11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111"/>
      <c r="D11" s="111"/>
      <c r="E11" s="2"/>
      <c r="F11" s="111"/>
      <c r="G11" s="1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111"/>
      <c r="D12" s="111"/>
      <c r="E12" s="2"/>
      <c r="F12" s="111"/>
      <c r="G12" s="1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111"/>
      <c r="D13" s="111"/>
      <c r="E13" s="2"/>
      <c r="F13" s="111"/>
      <c r="G13" s="1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111"/>
      <c r="D14" s="111"/>
      <c r="E14" s="2"/>
      <c r="F14" s="111"/>
      <c r="G14" s="11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111"/>
      <c r="D15" s="111"/>
      <c r="E15" s="2"/>
      <c r="F15" s="111"/>
      <c r="G15" s="11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111"/>
      <c r="D16" s="111"/>
      <c r="E16" s="2"/>
      <c r="F16" s="111"/>
      <c r="G16" s="11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111"/>
      <c r="D17" s="111"/>
      <c r="E17" s="2"/>
      <c r="F17" s="111"/>
      <c r="G17" s="11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111"/>
      <c r="D18" s="111"/>
      <c r="E18" s="2"/>
      <c r="F18" s="111"/>
      <c r="G18" s="11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111"/>
      <c r="D19" s="111"/>
      <c r="E19" s="2"/>
      <c r="F19" s="111"/>
      <c r="G19" s="11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2"/>
      <c r="B20" s="2"/>
      <c r="C20" s="111"/>
      <c r="D20" s="111"/>
      <c r="E20" s="2"/>
      <c r="F20" s="111"/>
      <c r="G20" s="11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111"/>
      <c r="D21" s="111"/>
      <c r="E21" s="2"/>
      <c r="F21" s="111"/>
      <c r="G21" s="11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111"/>
      <c r="D22" s="111"/>
      <c r="E22" s="2"/>
      <c r="F22" s="111"/>
      <c r="G22" s="11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111"/>
      <c r="D23" s="111"/>
      <c r="E23" s="2"/>
      <c r="F23" s="111"/>
      <c r="G23" s="11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111"/>
      <c r="D24" s="111"/>
      <c r="E24" s="2"/>
      <c r="F24" s="111"/>
      <c r="G24" s="11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111"/>
      <c r="D25" s="111"/>
      <c r="E25" s="2"/>
      <c r="F25" s="111"/>
      <c r="G25" s="11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111"/>
      <c r="D26" s="111"/>
      <c r="E26" s="2"/>
      <c r="F26" s="111"/>
      <c r="G26" s="11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111"/>
      <c r="D27" s="111"/>
      <c r="E27" s="2"/>
      <c r="F27" s="111"/>
      <c r="G27" s="11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111"/>
      <c r="D28" s="111"/>
      <c r="E28" s="2"/>
      <c r="F28" s="111"/>
      <c r="G28" s="11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</row>
    <row r="114" spans="1:26" ht="15.75" customHeight="1" x14ac:dyDescent="0.25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</row>
    <row r="115" spans="1:26" ht="15.75" customHeight="1" x14ac:dyDescent="0.25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</row>
    <row r="116" spans="1:26" ht="15.75" customHeight="1" x14ac:dyDescent="0.25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</row>
    <row r="117" spans="1:26" ht="15.75" customHeight="1" x14ac:dyDescent="0.25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</row>
    <row r="118" spans="1:26" ht="15.75" customHeight="1" x14ac:dyDescent="0.25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</row>
    <row r="119" spans="1:26" ht="15.75" customHeight="1" x14ac:dyDescent="0.25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</row>
    <row r="120" spans="1:26" ht="15.75" customHeight="1" x14ac:dyDescent="0.2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</row>
    <row r="121" spans="1:26" ht="15.75" customHeight="1" x14ac:dyDescent="0.2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</row>
    <row r="122" spans="1:26" ht="15.75" customHeight="1" x14ac:dyDescent="0.2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</row>
    <row r="123" spans="1:26" ht="15.75" customHeight="1" x14ac:dyDescent="0.2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</row>
    <row r="124" spans="1:26" ht="15.75" customHeight="1" x14ac:dyDescent="0.2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</row>
    <row r="125" spans="1:26" ht="15.75" customHeight="1" x14ac:dyDescent="0.2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</row>
    <row r="126" spans="1:26" ht="15.75" customHeight="1" x14ac:dyDescent="0.2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</row>
    <row r="127" spans="1:26" ht="15.75" customHeight="1" x14ac:dyDescent="0.2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</row>
    <row r="128" spans="1:26" ht="15.75" customHeight="1" x14ac:dyDescent="0.2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</row>
    <row r="129" spans="1:26" ht="15.75" customHeight="1" x14ac:dyDescent="0.2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</row>
    <row r="130" spans="1:26" ht="15.75" customHeight="1" x14ac:dyDescent="0.2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</row>
    <row r="131" spans="1:26" ht="15.75" customHeight="1" x14ac:dyDescent="0.2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</row>
    <row r="132" spans="1:26" ht="15.75" customHeight="1" x14ac:dyDescent="0.2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</row>
    <row r="133" spans="1:26" ht="15.75" customHeight="1" x14ac:dyDescent="0.2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</row>
    <row r="134" spans="1:26" ht="15.75" customHeight="1" x14ac:dyDescent="0.2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</row>
    <row r="135" spans="1:26" ht="15.75" customHeight="1" x14ac:dyDescent="0.2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</row>
    <row r="136" spans="1:26" ht="15.75" customHeight="1" x14ac:dyDescent="0.2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</row>
    <row r="137" spans="1:26" ht="15.75" customHeight="1" x14ac:dyDescent="0.2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</row>
    <row r="138" spans="1:26" ht="15.75" customHeight="1" x14ac:dyDescent="0.2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</row>
    <row r="139" spans="1:26" ht="15.75" customHeight="1" x14ac:dyDescent="0.2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</row>
    <row r="140" spans="1:26" ht="15.75" customHeight="1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</row>
    <row r="141" spans="1:26" ht="15.75" customHeight="1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</row>
    <row r="142" spans="1:26" ht="15.75" customHeight="1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</row>
    <row r="143" spans="1:26" ht="15.75" customHeight="1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</row>
    <row r="144" spans="1:26" ht="15.75" customHeight="1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</row>
    <row r="145" spans="1:26" ht="15.75" customHeight="1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</row>
    <row r="146" spans="1:26" ht="15.75" customHeight="1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</row>
    <row r="147" spans="1:26" ht="15.75" customHeight="1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</row>
    <row r="148" spans="1:26" ht="15.75" customHeight="1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</row>
    <row r="149" spans="1:26" ht="15.75" customHeight="1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</row>
    <row r="150" spans="1:26" ht="15.75" customHeight="1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</row>
    <row r="151" spans="1:26" ht="15.75" customHeight="1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</row>
    <row r="152" spans="1:26" ht="15.75" customHeight="1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</row>
    <row r="153" spans="1:26" ht="15.75" customHeight="1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</row>
    <row r="154" spans="1:26" ht="15.75" customHeight="1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</row>
    <row r="155" spans="1:26" ht="15.75" customHeight="1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</row>
    <row r="156" spans="1:26" ht="15.75" customHeight="1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</row>
    <row r="157" spans="1:26" ht="15.75" customHeight="1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</row>
    <row r="158" spans="1:26" ht="15.75" customHeight="1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</row>
    <row r="159" spans="1:26" ht="15.75" customHeight="1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</row>
    <row r="160" spans="1:26" ht="15.75" customHeight="1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</row>
    <row r="161" spans="1:26" ht="15.75" customHeight="1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</row>
    <row r="162" spans="1:26" ht="15.75" customHeight="1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</row>
    <row r="163" spans="1:26" ht="15.75" customHeight="1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</row>
    <row r="164" spans="1:26" ht="15.75" customHeigh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  <row r="165" spans="1:26" ht="15.75" customHeight="1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</row>
    <row r="166" spans="1:26" ht="15.75" customHeight="1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</row>
    <row r="167" spans="1:26" ht="15.75" customHeight="1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</row>
    <row r="168" spans="1:26" ht="15.75" customHeight="1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</row>
    <row r="169" spans="1:26" ht="15.75" customHeight="1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</row>
    <row r="170" spans="1:26" ht="15.75" customHeight="1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</row>
    <row r="171" spans="1:26" ht="15.75" customHeight="1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</row>
    <row r="172" spans="1:26" ht="15.75" customHeight="1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</row>
    <row r="173" spans="1:26" ht="15.75" customHeight="1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</row>
    <row r="174" spans="1:26" ht="15.75" customHeight="1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</row>
    <row r="175" spans="1:26" ht="15.75" customHeight="1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</row>
    <row r="176" spans="1:26" ht="15.75" customHeight="1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</row>
    <row r="177" spans="1:26" ht="15.75" customHeight="1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</row>
    <row r="178" spans="1:26" ht="15.75" customHeight="1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</row>
    <row r="179" spans="1:26" ht="15.75" customHeight="1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</row>
    <row r="180" spans="1:26" ht="15.75" customHeight="1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</row>
    <row r="181" spans="1:26" ht="15.75" customHeight="1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</row>
    <row r="182" spans="1:26" ht="15.75" customHeight="1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</row>
    <row r="183" spans="1:26" ht="15.75" customHeight="1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</row>
    <row r="184" spans="1:26" ht="15.75" customHeight="1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</row>
    <row r="185" spans="1:26" ht="15.75" customHeight="1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</row>
    <row r="186" spans="1:26" ht="15.75" customHeight="1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</row>
    <row r="187" spans="1:26" ht="15.75" customHeight="1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</row>
    <row r="188" spans="1:26" ht="15.75" customHeight="1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</row>
    <row r="189" spans="1:26" ht="15.75" customHeight="1" x14ac:dyDescent="0.25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</row>
    <row r="190" spans="1:26" ht="15.75" customHeight="1" x14ac:dyDescent="0.25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</row>
    <row r="191" spans="1:26" ht="15.75" customHeight="1" x14ac:dyDescent="0.25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</row>
    <row r="192" spans="1:26" ht="15.75" customHeight="1" x14ac:dyDescent="0.25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</row>
    <row r="193" spans="1:26" ht="15.75" customHeight="1" x14ac:dyDescent="0.25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</row>
    <row r="194" spans="1:26" ht="15.75" customHeight="1" x14ac:dyDescent="0.25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</row>
    <row r="195" spans="1:26" ht="15.75" customHeight="1" x14ac:dyDescent="0.25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</row>
    <row r="196" spans="1:26" ht="15.75" customHeight="1" x14ac:dyDescent="0.25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</row>
    <row r="197" spans="1:26" ht="15.75" customHeight="1" x14ac:dyDescent="0.25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</row>
    <row r="198" spans="1:26" ht="15.75" customHeight="1" x14ac:dyDescent="0.25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</row>
    <row r="199" spans="1:26" ht="15.75" customHeight="1" x14ac:dyDescent="0.25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</row>
    <row r="200" spans="1:26" ht="15.75" customHeight="1" x14ac:dyDescent="0.25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</row>
    <row r="201" spans="1:26" ht="15.75" customHeight="1" x14ac:dyDescent="0.25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</row>
    <row r="202" spans="1:26" ht="15.75" customHeight="1" x14ac:dyDescent="0.25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</row>
    <row r="203" spans="1:26" ht="15.75" customHeight="1" x14ac:dyDescent="0.25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</row>
    <row r="204" spans="1:26" ht="15.75" customHeight="1" x14ac:dyDescent="0.25">
      <c r="A204" s="105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</row>
    <row r="205" spans="1:26" ht="15.75" customHeight="1" x14ac:dyDescent="0.25">
      <c r="A205" s="105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</row>
    <row r="206" spans="1:26" ht="15.75" customHeight="1" x14ac:dyDescent="0.25">
      <c r="A206" s="105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</row>
    <row r="207" spans="1:26" ht="15.75" customHeight="1" x14ac:dyDescent="0.25">
      <c r="A207" s="105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</row>
    <row r="208" spans="1:26" ht="15.75" customHeight="1" x14ac:dyDescent="0.25">
      <c r="A208" s="105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</row>
    <row r="209" spans="1:26" ht="15.75" customHeight="1" x14ac:dyDescent="0.25">
      <c r="A209" s="105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</row>
    <row r="210" spans="1:26" ht="15.75" customHeight="1" x14ac:dyDescent="0.25">
      <c r="A210" s="105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</row>
    <row r="211" spans="1:26" ht="15.75" customHeight="1" x14ac:dyDescent="0.25">
      <c r="A211" s="105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</row>
    <row r="212" spans="1:26" ht="15.75" customHeight="1" x14ac:dyDescent="0.25">
      <c r="A212" s="105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</row>
    <row r="213" spans="1:26" ht="15.75" customHeight="1" x14ac:dyDescent="0.25">
      <c r="A213" s="105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ht="15.75" customHeight="1" x14ac:dyDescent="0.25">
      <c r="A214" s="105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</row>
    <row r="215" spans="1:26" ht="15.75" customHeight="1" x14ac:dyDescent="0.25">
      <c r="A215" s="105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</row>
    <row r="216" spans="1:26" ht="15.75" customHeight="1" x14ac:dyDescent="0.25">
      <c r="A216" s="105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</row>
    <row r="217" spans="1:26" ht="15.75" customHeight="1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</row>
    <row r="218" spans="1:26" ht="15.75" customHeight="1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</row>
    <row r="219" spans="1:26" ht="15.75" customHeight="1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</row>
    <row r="220" spans="1:26" ht="15.75" customHeight="1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</row>
    <row r="221" spans="1:26" ht="15.75" customHeight="1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</row>
    <row r="222" spans="1:26" ht="15.75" customHeight="1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</row>
    <row r="223" spans="1:26" ht="15.75" customHeight="1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</row>
    <row r="224" spans="1:26" ht="15.75" customHeight="1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</row>
    <row r="225" spans="1:26" ht="15.75" customHeight="1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</row>
    <row r="226" spans="1:26" ht="15.75" customHeight="1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</row>
    <row r="227" spans="1:26" ht="15.75" customHeight="1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</row>
    <row r="228" spans="1:26" ht="15.75" customHeight="1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</row>
    <row r="229" spans="1:26" ht="15.75" customHeight="1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</row>
    <row r="230" spans="1:26" ht="15.75" customHeight="1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</row>
    <row r="231" spans="1:26" ht="15.75" customHeight="1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</row>
    <row r="232" spans="1:26" ht="15.75" customHeight="1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</row>
    <row r="233" spans="1:26" ht="15.75" customHeight="1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</row>
    <row r="234" spans="1:26" ht="15.75" customHeight="1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</row>
    <row r="235" spans="1:26" ht="15.75" customHeight="1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</row>
    <row r="236" spans="1:26" ht="15.75" customHeight="1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</row>
    <row r="237" spans="1:26" ht="15.75" customHeight="1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</row>
    <row r="238" spans="1:26" ht="15.75" customHeight="1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</row>
    <row r="239" spans="1:26" ht="15.75" customHeight="1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</row>
    <row r="240" spans="1:26" ht="15.75" customHeight="1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</row>
    <row r="241" spans="1:26" ht="15.75" customHeight="1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</row>
    <row r="242" spans="1:26" ht="15.75" customHeight="1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</row>
    <row r="243" spans="1:26" ht="15.75" customHeight="1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</row>
    <row r="244" spans="1:26" ht="15.75" customHeight="1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</row>
    <row r="245" spans="1:26" ht="15.75" customHeight="1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</row>
    <row r="246" spans="1:26" ht="15.75" customHeight="1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</row>
    <row r="247" spans="1:26" ht="15.75" customHeight="1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</row>
    <row r="248" spans="1:26" ht="15.75" customHeight="1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</row>
    <row r="249" spans="1:26" ht="15.75" customHeight="1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</row>
    <row r="250" spans="1:26" ht="15.75" customHeight="1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</row>
    <row r="251" spans="1:26" ht="15.75" customHeight="1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</row>
    <row r="252" spans="1:26" ht="15.75" customHeight="1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</row>
    <row r="253" spans="1:26" ht="15.75" customHeight="1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</row>
    <row r="254" spans="1:26" ht="15.75" customHeight="1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</row>
    <row r="255" spans="1:26" ht="15.75" customHeight="1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</row>
    <row r="256" spans="1:26" ht="15.75" customHeight="1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</row>
    <row r="257" spans="1:26" ht="15.75" customHeight="1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</row>
    <row r="258" spans="1:26" ht="15.75" customHeight="1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</row>
    <row r="259" spans="1:26" ht="15.75" customHeight="1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</row>
    <row r="260" spans="1:26" ht="15.75" customHeight="1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</row>
    <row r="261" spans="1:26" ht="15.75" customHeight="1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</row>
    <row r="262" spans="1:26" ht="15.75" customHeight="1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</row>
    <row r="263" spans="1:26" ht="15.75" customHeight="1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</row>
    <row r="264" spans="1:26" ht="15.75" customHeight="1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</row>
    <row r="265" spans="1:26" ht="15.75" customHeight="1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</row>
    <row r="266" spans="1:26" ht="15.75" customHeight="1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</row>
    <row r="267" spans="1:26" ht="15.75" customHeight="1" x14ac:dyDescent="0.25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</row>
    <row r="268" spans="1:26" ht="15.75" customHeight="1" x14ac:dyDescent="0.25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</row>
    <row r="269" spans="1:26" ht="15.75" customHeight="1" x14ac:dyDescent="0.25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</row>
    <row r="270" spans="1:26" ht="15.75" customHeight="1" x14ac:dyDescent="0.25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</row>
    <row r="271" spans="1:26" ht="15.75" customHeight="1" x14ac:dyDescent="0.25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</row>
    <row r="272" spans="1:26" ht="15.75" customHeight="1" x14ac:dyDescent="0.25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</row>
    <row r="273" spans="1:26" ht="15.75" customHeight="1" x14ac:dyDescent="0.25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</row>
    <row r="274" spans="1:26" ht="15.75" customHeight="1" x14ac:dyDescent="0.25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</row>
    <row r="275" spans="1:26" ht="15.75" customHeight="1" x14ac:dyDescent="0.25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</row>
    <row r="276" spans="1:26" ht="15.75" customHeight="1" x14ac:dyDescent="0.25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</row>
    <row r="277" spans="1:26" ht="15.75" customHeight="1" x14ac:dyDescent="0.25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</row>
    <row r="278" spans="1:26" ht="15.75" customHeight="1" x14ac:dyDescent="0.25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</row>
    <row r="279" spans="1:26" ht="15.75" customHeight="1" x14ac:dyDescent="0.25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</row>
    <row r="280" spans="1:26" ht="15.75" customHeight="1" x14ac:dyDescent="0.25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</row>
    <row r="281" spans="1:26" ht="15.75" customHeight="1" x14ac:dyDescent="0.25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</row>
    <row r="282" spans="1:26" ht="15.75" customHeight="1" x14ac:dyDescent="0.25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</row>
    <row r="283" spans="1:26" ht="15.75" customHeight="1" x14ac:dyDescent="0.25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</row>
    <row r="284" spans="1:26" ht="15.75" customHeight="1" x14ac:dyDescent="0.25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</row>
    <row r="285" spans="1:26" ht="15.75" customHeight="1" x14ac:dyDescent="0.25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</row>
    <row r="286" spans="1:26" ht="15.75" customHeight="1" x14ac:dyDescent="0.25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</row>
    <row r="287" spans="1:26" ht="15.75" customHeight="1" x14ac:dyDescent="0.25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</row>
    <row r="288" spans="1:26" ht="15.75" customHeight="1" x14ac:dyDescent="0.25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</row>
    <row r="289" spans="1:26" ht="15.75" customHeight="1" x14ac:dyDescent="0.25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</row>
    <row r="290" spans="1:26" ht="15.75" customHeight="1" x14ac:dyDescent="0.25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</row>
    <row r="291" spans="1:26" ht="15.75" customHeight="1" x14ac:dyDescent="0.25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</row>
    <row r="292" spans="1:26" ht="15.75" customHeight="1" x14ac:dyDescent="0.25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</row>
    <row r="293" spans="1:26" ht="15.75" customHeight="1" x14ac:dyDescent="0.25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</row>
    <row r="294" spans="1:26" ht="15.75" customHeight="1" x14ac:dyDescent="0.25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</row>
    <row r="295" spans="1:26" ht="15.75" customHeight="1" x14ac:dyDescent="0.25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</row>
    <row r="296" spans="1:26" ht="15.75" customHeight="1" x14ac:dyDescent="0.25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</row>
    <row r="297" spans="1:26" ht="15.75" customHeight="1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</row>
    <row r="298" spans="1:26" ht="15.75" customHeight="1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</row>
    <row r="299" spans="1:26" ht="15.75" customHeight="1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</row>
    <row r="300" spans="1:26" ht="15.75" customHeight="1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</row>
    <row r="301" spans="1:26" ht="15.75" customHeight="1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</row>
    <row r="302" spans="1:26" ht="15.75" customHeight="1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</row>
    <row r="303" spans="1:26" ht="15.75" customHeight="1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</row>
    <row r="304" spans="1:26" ht="15.75" customHeight="1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</row>
    <row r="305" spans="1:26" ht="15.75" customHeight="1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</row>
    <row r="306" spans="1:26" ht="15.75" customHeight="1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</row>
    <row r="307" spans="1:26" ht="15.75" customHeight="1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</row>
    <row r="308" spans="1:26" ht="15.75" customHeight="1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</row>
    <row r="309" spans="1:26" ht="15.75" customHeight="1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</row>
    <row r="310" spans="1:26" ht="15.75" customHeight="1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</row>
    <row r="311" spans="1:26" ht="15.75" customHeight="1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</row>
    <row r="312" spans="1:26" ht="15.75" customHeight="1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</row>
    <row r="313" spans="1:26" ht="15.75" customHeight="1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</row>
    <row r="314" spans="1:26" ht="15.75" customHeight="1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</row>
    <row r="315" spans="1:26" ht="15.75" customHeight="1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</row>
    <row r="316" spans="1:26" ht="15.75" customHeight="1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</row>
    <row r="317" spans="1:26" ht="15.75" customHeight="1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</row>
    <row r="318" spans="1:26" ht="15.75" customHeight="1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</row>
    <row r="319" spans="1:26" ht="15.75" customHeight="1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</row>
    <row r="320" spans="1:26" ht="15.75" customHeight="1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</row>
    <row r="321" spans="1:26" ht="15.75" customHeight="1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</row>
    <row r="322" spans="1:26" ht="15.75" customHeight="1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</row>
    <row r="323" spans="1:26" ht="15.75" customHeight="1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</row>
    <row r="324" spans="1:26" ht="15.75" customHeight="1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</row>
    <row r="325" spans="1:26" ht="15.75" customHeight="1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</row>
    <row r="326" spans="1:26" ht="15.75" customHeight="1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</row>
    <row r="327" spans="1:26" ht="15.75" customHeight="1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</row>
    <row r="328" spans="1:26" ht="15.75" customHeight="1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</row>
    <row r="329" spans="1:26" ht="15.75" customHeight="1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</row>
    <row r="330" spans="1:26" ht="15.75" customHeight="1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</row>
    <row r="331" spans="1:26" ht="15.75" customHeight="1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</row>
    <row r="332" spans="1:26" ht="15.75" customHeight="1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</row>
    <row r="333" spans="1:26" ht="15.75" customHeight="1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</row>
    <row r="334" spans="1:26" ht="15.75" customHeight="1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</row>
    <row r="335" spans="1:26" ht="15.75" customHeight="1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</row>
    <row r="336" spans="1:26" ht="15.75" customHeight="1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</row>
    <row r="337" spans="1:26" ht="15.75" customHeight="1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</row>
    <row r="338" spans="1:26" ht="15.75" customHeight="1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</row>
    <row r="339" spans="1:26" ht="15.75" customHeight="1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</row>
    <row r="340" spans="1:26" ht="15.75" customHeight="1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</row>
    <row r="341" spans="1:26" ht="15.75" customHeight="1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</row>
    <row r="342" spans="1:26" ht="15.75" customHeight="1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</row>
    <row r="343" spans="1:26" ht="15.75" customHeight="1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</row>
    <row r="344" spans="1:26" ht="15.75" customHeight="1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</row>
    <row r="345" spans="1:26" ht="15.75" customHeight="1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</row>
    <row r="346" spans="1:26" ht="15.75" customHeight="1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</row>
    <row r="347" spans="1:26" ht="15.75" customHeight="1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</row>
    <row r="348" spans="1:26" ht="15.75" customHeight="1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</row>
    <row r="349" spans="1:26" ht="15.75" customHeight="1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</row>
    <row r="350" spans="1:26" ht="15.75" customHeight="1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</row>
    <row r="351" spans="1:26" ht="15.75" customHeight="1" x14ac:dyDescent="0.25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</row>
    <row r="352" spans="1:26" ht="15.75" customHeight="1" x14ac:dyDescent="0.25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</row>
    <row r="353" spans="1:26" ht="15.75" customHeight="1" x14ac:dyDescent="0.25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</row>
    <row r="354" spans="1:26" ht="15.75" customHeight="1" x14ac:dyDescent="0.25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</row>
    <row r="355" spans="1:26" ht="15.75" customHeight="1" x14ac:dyDescent="0.25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</row>
    <row r="356" spans="1:26" ht="15.75" customHeight="1" x14ac:dyDescent="0.25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</row>
    <row r="357" spans="1:26" ht="15.75" customHeight="1" x14ac:dyDescent="0.25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</row>
    <row r="358" spans="1:26" ht="15.75" customHeight="1" x14ac:dyDescent="0.25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</row>
    <row r="359" spans="1:26" ht="15.75" customHeight="1" x14ac:dyDescent="0.25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</row>
    <row r="360" spans="1:26" ht="15.75" customHeight="1" x14ac:dyDescent="0.25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</row>
    <row r="361" spans="1:26" ht="15.75" customHeight="1" x14ac:dyDescent="0.25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</row>
    <row r="362" spans="1:26" ht="15.75" customHeight="1" x14ac:dyDescent="0.25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</row>
    <row r="363" spans="1:26" ht="15.75" customHeight="1" x14ac:dyDescent="0.25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</row>
    <row r="364" spans="1:26" ht="15.75" customHeight="1" x14ac:dyDescent="0.25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</row>
    <row r="365" spans="1:26" ht="15.75" customHeight="1" x14ac:dyDescent="0.25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</row>
    <row r="366" spans="1:26" ht="15.75" customHeight="1" x14ac:dyDescent="0.25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</row>
    <row r="367" spans="1:26" ht="15.75" customHeight="1" x14ac:dyDescent="0.25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</row>
    <row r="368" spans="1:26" ht="15.75" customHeight="1" x14ac:dyDescent="0.25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</row>
    <row r="369" spans="1:26" ht="15.75" customHeight="1" x14ac:dyDescent="0.25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</row>
    <row r="370" spans="1:26" ht="15.75" customHeight="1" x14ac:dyDescent="0.25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</row>
    <row r="371" spans="1:26" ht="15.75" customHeight="1" x14ac:dyDescent="0.25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</row>
    <row r="372" spans="1:26" ht="15.75" customHeight="1" x14ac:dyDescent="0.25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</row>
    <row r="373" spans="1:26" ht="15.75" customHeight="1" x14ac:dyDescent="0.25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</row>
    <row r="374" spans="1:26" ht="15.75" customHeight="1" x14ac:dyDescent="0.25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</row>
    <row r="375" spans="1:26" ht="15.75" customHeight="1" x14ac:dyDescent="0.25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</row>
    <row r="376" spans="1:26" ht="15.75" customHeight="1" x14ac:dyDescent="0.25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</row>
    <row r="377" spans="1:26" ht="15.75" customHeight="1" x14ac:dyDescent="0.25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</row>
    <row r="378" spans="1:26" ht="15.75" customHeight="1" x14ac:dyDescent="0.25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</row>
    <row r="379" spans="1:26" ht="15.75" customHeight="1" x14ac:dyDescent="0.25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</row>
    <row r="380" spans="1:26" ht="15.75" customHeight="1" x14ac:dyDescent="0.25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</row>
    <row r="381" spans="1:26" ht="15.75" customHeight="1" x14ac:dyDescent="0.25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</row>
    <row r="382" spans="1:26" ht="15.75" customHeight="1" x14ac:dyDescent="0.25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</row>
    <row r="383" spans="1:26" ht="15.75" customHeight="1" x14ac:dyDescent="0.25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</row>
    <row r="384" spans="1:26" ht="15.75" customHeight="1" x14ac:dyDescent="0.25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</row>
    <row r="385" spans="1:26" ht="15.75" customHeight="1" x14ac:dyDescent="0.25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</row>
    <row r="386" spans="1:26" ht="15.75" customHeight="1" x14ac:dyDescent="0.25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</row>
    <row r="387" spans="1:26" ht="15.75" customHeight="1" x14ac:dyDescent="0.25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</row>
    <row r="388" spans="1:26" ht="15.75" customHeight="1" x14ac:dyDescent="0.25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</row>
    <row r="389" spans="1:26" ht="15.75" customHeight="1" x14ac:dyDescent="0.25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</row>
    <row r="390" spans="1:26" ht="15.75" customHeight="1" x14ac:dyDescent="0.25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</row>
    <row r="391" spans="1:26" ht="15.75" customHeight="1" x14ac:dyDescent="0.25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</row>
    <row r="392" spans="1:26" ht="15.75" customHeight="1" x14ac:dyDescent="0.25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</row>
    <row r="393" spans="1:26" ht="15.75" customHeight="1" x14ac:dyDescent="0.25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</row>
    <row r="394" spans="1:26" ht="15.75" customHeight="1" x14ac:dyDescent="0.25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</row>
    <row r="395" spans="1:26" ht="15.75" customHeight="1" x14ac:dyDescent="0.25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</row>
    <row r="396" spans="1:26" ht="15.75" customHeight="1" x14ac:dyDescent="0.25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</row>
    <row r="397" spans="1:26" ht="15.75" customHeight="1" x14ac:dyDescent="0.25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</row>
    <row r="398" spans="1:26" ht="15.75" customHeight="1" x14ac:dyDescent="0.25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</row>
    <row r="399" spans="1:26" ht="15.75" customHeight="1" x14ac:dyDescent="0.25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</row>
    <row r="400" spans="1:26" ht="15.75" customHeight="1" x14ac:dyDescent="0.25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</row>
    <row r="401" spans="1:26" ht="15.75" customHeight="1" x14ac:dyDescent="0.25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</row>
    <row r="402" spans="1:26" ht="15.75" customHeight="1" x14ac:dyDescent="0.25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</row>
    <row r="403" spans="1:26" ht="15.75" customHeight="1" x14ac:dyDescent="0.25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</row>
    <row r="404" spans="1:26" ht="15.75" customHeight="1" x14ac:dyDescent="0.25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</row>
    <row r="405" spans="1:26" ht="15.75" customHeight="1" x14ac:dyDescent="0.25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</row>
    <row r="406" spans="1:26" ht="15.75" customHeight="1" x14ac:dyDescent="0.25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</row>
    <row r="407" spans="1:26" ht="15.75" customHeight="1" x14ac:dyDescent="0.25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</row>
    <row r="408" spans="1:26" ht="15.75" customHeight="1" x14ac:dyDescent="0.25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</row>
    <row r="409" spans="1:26" ht="15.75" customHeight="1" x14ac:dyDescent="0.25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</row>
    <row r="410" spans="1:26" ht="15.75" customHeight="1" x14ac:dyDescent="0.25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</row>
    <row r="411" spans="1:26" ht="15.75" customHeight="1" x14ac:dyDescent="0.25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</row>
    <row r="412" spans="1:26" ht="15.75" customHeight="1" x14ac:dyDescent="0.25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</row>
    <row r="413" spans="1:26" ht="15.75" customHeight="1" x14ac:dyDescent="0.25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</row>
    <row r="414" spans="1:26" ht="15.75" customHeight="1" x14ac:dyDescent="0.25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</row>
    <row r="415" spans="1:26" ht="15.75" customHeight="1" x14ac:dyDescent="0.25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</row>
    <row r="416" spans="1:26" ht="15.75" customHeight="1" x14ac:dyDescent="0.25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</row>
    <row r="417" spans="1:26" ht="15.75" customHeight="1" x14ac:dyDescent="0.25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</row>
    <row r="418" spans="1:26" ht="15.75" customHeight="1" x14ac:dyDescent="0.25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</row>
    <row r="419" spans="1:26" ht="15.75" customHeight="1" x14ac:dyDescent="0.25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</row>
    <row r="420" spans="1:26" ht="15.75" customHeight="1" x14ac:dyDescent="0.25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</row>
    <row r="421" spans="1:26" ht="15.75" customHeight="1" x14ac:dyDescent="0.25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</row>
    <row r="422" spans="1:26" ht="15.75" customHeight="1" x14ac:dyDescent="0.25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</row>
    <row r="423" spans="1:26" ht="15.75" customHeight="1" x14ac:dyDescent="0.25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</row>
    <row r="424" spans="1:26" ht="15.75" customHeight="1" x14ac:dyDescent="0.25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</row>
    <row r="425" spans="1:26" ht="15.75" customHeight="1" x14ac:dyDescent="0.25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</row>
    <row r="426" spans="1:26" ht="15.75" customHeight="1" x14ac:dyDescent="0.25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</row>
    <row r="427" spans="1:26" ht="15.75" customHeight="1" x14ac:dyDescent="0.25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</row>
    <row r="428" spans="1:26" ht="15.75" customHeight="1" x14ac:dyDescent="0.25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</row>
    <row r="429" spans="1:26" ht="15.75" customHeight="1" x14ac:dyDescent="0.25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</row>
    <row r="430" spans="1:26" ht="15.75" customHeight="1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</row>
    <row r="431" spans="1:26" ht="15.75" customHeight="1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</row>
    <row r="432" spans="1:26" ht="15.75" customHeight="1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</row>
    <row r="433" spans="1:26" ht="15.75" customHeight="1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</row>
    <row r="434" spans="1:26" ht="15.75" customHeight="1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</row>
    <row r="435" spans="1:26" ht="15.75" customHeight="1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</row>
    <row r="436" spans="1:26" ht="15.75" customHeight="1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</row>
    <row r="437" spans="1:26" ht="15.75" customHeight="1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</row>
    <row r="438" spans="1:26" ht="15.75" customHeight="1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</row>
    <row r="439" spans="1:26" ht="15.75" customHeight="1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</row>
    <row r="440" spans="1:26" ht="15.75" customHeight="1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</row>
    <row r="441" spans="1:26" ht="15.75" customHeight="1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</row>
    <row r="442" spans="1:26" ht="15.75" customHeight="1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</row>
    <row r="443" spans="1:26" ht="15.75" customHeight="1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</row>
    <row r="444" spans="1:26" ht="15.75" customHeight="1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</row>
    <row r="445" spans="1:26" ht="15.75" customHeight="1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</row>
    <row r="446" spans="1:26" ht="15.75" customHeight="1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</row>
    <row r="447" spans="1:26" ht="15.75" customHeight="1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</row>
    <row r="448" spans="1:26" ht="15.75" customHeight="1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</row>
    <row r="449" spans="1:26" ht="15.75" customHeight="1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</row>
    <row r="450" spans="1:26" ht="15.75" customHeight="1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</row>
    <row r="451" spans="1:26" ht="15.75" customHeight="1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</row>
    <row r="452" spans="1:26" ht="15.75" customHeight="1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</row>
    <row r="453" spans="1:26" ht="15.75" customHeight="1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</row>
    <row r="454" spans="1:26" ht="15.75" customHeight="1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</row>
    <row r="455" spans="1:26" ht="15.75" customHeight="1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</row>
    <row r="456" spans="1:26" ht="15.75" customHeight="1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</row>
    <row r="457" spans="1:26" ht="15.75" customHeight="1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</row>
    <row r="458" spans="1:26" ht="15.75" customHeight="1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</row>
    <row r="459" spans="1:26" ht="15.75" customHeight="1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</row>
    <row r="460" spans="1:26" ht="15.75" customHeight="1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</row>
    <row r="461" spans="1:26" ht="15.75" customHeight="1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</row>
    <row r="462" spans="1:26" ht="15.75" customHeight="1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</row>
    <row r="463" spans="1:26" ht="15.75" customHeight="1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</row>
    <row r="464" spans="1:26" ht="15.75" customHeight="1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</row>
    <row r="465" spans="1:26" ht="15.75" customHeight="1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</row>
    <row r="466" spans="1:26" ht="15.75" customHeight="1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</row>
    <row r="467" spans="1:26" ht="15.75" customHeight="1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</row>
    <row r="468" spans="1:26" ht="15.75" customHeight="1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</row>
    <row r="469" spans="1:26" ht="15.75" customHeight="1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</row>
    <row r="470" spans="1:26" ht="15.75" customHeight="1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</row>
    <row r="471" spans="1:26" ht="15.75" customHeight="1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</row>
    <row r="472" spans="1:26" ht="15.75" customHeight="1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</row>
    <row r="473" spans="1:26" ht="15.75" customHeight="1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</row>
    <row r="474" spans="1:26" ht="15.75" customHeight="1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</row>
    <row r="475" spans="1:26" ht="15.75" customHeight="1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</row>
    <row r="476" spans="1:26" ht="15.75" customHeight="1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</row>
    <row r="477" spans="1:26" ht="15.75" customHeight="1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</row>
    <row r="478" spans="1:26" ht="15.75" customHeight="1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</row>
    <row r="479" spans="1:26" ht="15.75" customHeight="1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</row>
    <row r="480" spans="1:26" ht="15.75" customHeight="1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</row>
    <row r="481" spans="1:26" ht="15.75" customHeight="1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</row>
    <row r="482" spans="1:26" ht="15.75" customHeight="1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</row>
    <row r="483" spans="1:26" ht="15.75" customHeight="1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</row>
    <row r="484" spans="1:26" ht="15.75" customHeight="1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</row>
    <row r="485" spans="1:26" ht="15.75" customHeight="1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</row>
    <row r="486" spans="1:26" ht="15.75" customHeight="1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</row>
    <row r="487" spans="1:26" ht="15.75" customHeight="1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</row>
    <row r="488" spans="1:26" ht="15.75" customHeight="1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</row>
    <row r="489" spans="1:26" ht="15.75" customHeight="1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</row>
    <row r="490" spans="1:26" ht="15.75" customHeight="1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</row>
    <row r="491" spans="1:26" ht="15.75" customHeight="1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</row>
    <row r="492" spans="1:26" ht="15.75" customHeight="1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</row>
    <row r="493" spans="1:26" ht="15.75" customHeight="1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</row>
    <row r="494" spans="1:26" ht="15.75" customHeight="1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</row>
    <row r="495" spans="1:26" ht="15.75" customHeight="1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</row>
    <row r="496" spans="1:26" ht="15.75" customHeight="1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</row>
    <row r="497" spans="1:26" ht="15.75" customHeight="1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</row>
    <row r="498" spans="1:26" ht="15.75" customHeight="1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</row>
    <row r="499" spans="1:26" ht="15.75" customHeight="1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</row>
    <row r="500" spans="1:26" ht="15.75" customHeight="1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</row>
    <row r="501" spans="1:26" ht="15.75" customHeight="1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</row>
    <row r="502" spans="1:26" ht="15.75" customHeight="1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</row>
    <row r="503" spans="1:26" ht="15.75" customHeight="1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</row>
    <row r="504" spans="1:26" ht="15.75" customHeight="1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</row>
    <row r="505" spans="1:26" ht="15.75" customHeight="1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</row>
    <row r="506" spans="1:26" ht="15.75" customHeight="1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</row>
    <row r="507" spans="1:26" ht="15.75" customHeight="1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</row>
    <row r="508" spans="1:26" ht="15.75" customHeight="1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</row>
    <row r="509" spans="1:26" ht="15.75" customHeight="1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</row>
    <row r="510" spans="1:26" ht="15.75" customHeight="1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</row>
    <row r="511" spans="1:26" ht="15.75" customHeight="1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</row>
    <row r="512" spans="1:26" ht="15.75" customHeight="1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</row>
    <row r="513" spans="1:26" ht="15.75" customHeight="1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</row>
    <row r="514" spans="1:26" ht="15.75" customHeight="1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</row>
    <row r="515" spans="1:26" ht="15.75" customHeight="1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</row>
    <row r="516" spans="1:26" ht="15.75" customHeight="1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</row>
    <row r="517" spans="1:26" ht="15.75" customHeight="1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</row>
    <row r="518" spans="1:26" ht="15.75" customHeight="1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</row>
    <row r="519" spans="1:26" ht="15.75" customHeight="1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</row>
    <row r="520" spans="1:26" ht="15.75" customHeight="1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</row>
    <row r="521" spans="1:26" ht="15.75" customHeight="1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</row>
    <row r="522" spans="1:26" ht="15.75" customHeight="1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</row>
    <row r="523" spans="1:26" ht="15.75" customHeight="1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</row>
    <row r="524" spans="1:26" ht="15.75" customHeight="1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</row>
    <row r="525" spans="1:26" ht="15.75" customHeight="1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</row>
    <row r="526" spans="1:26" ht="15.75" customHeight="1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</row>
    <row r="527" spans="1:26" ht="15.75" customHeight="1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</row>
    <row r="528" spans="1:26" ht="15.75" customHeight="1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</row>
    <row r="529" spans="1:26" ht="15.75" customHeight="1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</row>
    <row r="530" spans="1:26" ht="15.75" customHeight="1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</row>
    <row r="531" spans="1:26" ht="15.75" customHeight="1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</row>
    <row r="532" spans="1:26" ht="15.75" customHeight="1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</row>
    <row r="533" spans="1:26" ht="15.75" customHeight="1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</row>
    <row r="534" spans="1:26" ht="15.75" customHeight="1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</row>
    <row r="535" spans="1:26" ht="15.75" customHeight="1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</row>
    <row r="536" spans="1:26" ht="15.75" customHeight="1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</row>
    <row r="537" spans="1:26" ht="15.75" customHeight="1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</row>
    <row r="538" spans="1:26" ht="15.75" customHeight="1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</row>
    <row r="539" spans="1:26" ht="15.75" customHeight="1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</row>
    <row r="540" spans="1:26" ht="15.75" customHeight="1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</row>
    <row r="541" spans="1:26" ht="15.75" customHeight="1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</row>
    <row r="542" spans="1:26" ht="15.75" customHeight="1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</row>
    <row r="543" spans="1:26" ht="15.75" customHeight="1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</row>
    <row r="544" spans="1:26" ht="15.75" customHeight="1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</row>
    <row r="545" spans="1:26" ht="15.75" customHeight="1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</row>
    <row r="546" spans="1:26" ht="15.75" customHeight="1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</row>
    <row r="547" spans="1:26" ht="15.75" customHeight="1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</row>
    <row r="548" spans="1:26" ht="15.75" customHeight="1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</row>
    <row r="549" spans="1:26" ht="15.75" customHeight="1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</row>
    <row r="550" spans="1:26" ht="15.75" customHeight="1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</row>
    <row r="551" spans="1:26" ht="15.75" customHeight="1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</row>
    <row r="552" spans="1:26" ht="15.75" customHeight="1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</row>
    <row r="553" spans="1:26" ht="15.75" customHeight="1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</row>
    <row r="554" spans="1:26" ht="15.75" customHeight="1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</row>
    <row r="555" spans="1:26" ht="15.75" customHeight="1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</row>
    <row r="556" spans="1:26" ht="15.75" customHeight="1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</row>
    <row r="557" spans="1:26" ht="15.75" customHeight="1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</row>
    <row r="558" spans="1:26" ht="15.75" customHeight="1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</row>
    <row r="559" spans="1:26" ht="15.75" customHeight="1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</row>
    <row r="560" spans="1:26" ht="15.75" customHeight="1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</row>
    <row r="561" spans="1:26" ht="15.75" customHeight="1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</row>
    <row r="562" spans="1:26" ht="15.75" customHeight="1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</row>
    <row r="563" spans="1:26" ht="15.75" customHeight="1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</row>
    <row r="564" spans="1:26" ht="15.75" customHeight="1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</row>
    <row r="565" spans="1:26" ht="15.75" customHeight="1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</row>
    <row r="566" spans="1:26" ht="15.75" customHeight="1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</row>
    <row r="567" spans="1:26" ht="15.75" customHeight="1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</row>
    <row r="568" spans="1:26" ht="15.75" customHeight="1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</row>
    <row r="569" spans="1:26" ht="15.75" customHeight="1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</row>
    <row r="570" spans="1:26" ht="15.75" customHeight="1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</row>
    <row r="571" spans="1:26" ht="15.75" customHeight="1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</row>
    <row r="572" spans="1:26" ht="15.75" customHeight="1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</row>
    <row r="573" spans="1:26" ht="15.75" customHeight="1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</row>
    <row r="574" spans="1:26" ht="15.75" customHeight="1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</row>
    <row r="575" spans="1:26" ht="15.75" customHeight="1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</row>
    <row r="576" spans="1:26" ht="15.75" customHeight="1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</row>
    <row r="577" spans="1:26" ht="15.75" customHeight="1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</row>
    <row r="578" spans="1:26" ht="15.75" customHeight="1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</row>
    <row r="579" spans="1:26" ht="15.75" customHeight="1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</row>
    <row r="580" spans="1:26" ht="15.75" customHeight="1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</row>
    <row r="581" spans="1:26" ht="15.75" customHeight="1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</row>
    <row r="582" spans="1:26" ht="15.75" customHeight="1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</row>
    <row r="583" spans="1:26" ht="15.75" customHeight="1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</row>
    <row r="584" spans="1:26" ht="15.75" customHeight="1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</row>
    <row r="585" spans="1:26" ht="15.75" customHeight="1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</row>
    <row r="586" spans="1:26" ht="15.75" customHeight="1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</row>
    <row r="587" spans="1:26" ht="15.75" customHeight="1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</row>
    <row r="588" spans="1:26" ht="15.75" customHeight="1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</row>
    <row r="589" spans="1:26" ht="15.75" customHeight="1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</row>
    <row r="590" spans="1:26" ht="15.75" customHeight="1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</row>
    <row r="591" spans="1:26" ht="15.75" customHeight="1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</row>
    <row r="592" spans="1:26" ht="15.75" customHeight="1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</row>
    <row r="593" spans="1:26" ht="15.75" customHeight="1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</row>
    <row r="594" spans="1:26" ht="15.75" customHeight="1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</row>
    <row r="595" spans="1:26" ht="15.75" customHeight="1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</row>
    <row r="596" spans="1:26" ht="15.75" customHeight="1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</row>
    <row r="597" spans="1:26" ht="15.75" customHeight="1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</row>
    <row r="598" spans="1:26" ht="15.75" customHeight="1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</row>
    <row r="599" spans="1:26" ht="15.75" customHeight="1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</row>
    <row r="600" spans="1:26" ht="15.75" customHeight="1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</row>
    <row r="601" spans="1:26" ht="15.75" customHeight="1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</row>
    <row r="602" spans="1:26" ht="15.75" customHeight="1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</row>
    <row r="603" spans="1:26" ht="15.75" customHeight="1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</row>
    <row r="604" spans="1:26" ht="15.75" customHeight="1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</row>
    <row r="605" spans="1:26" ht="15.75" customHeight="1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</row>
    <row r="606" spans="1:26" ht="15.75" customHeight="1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</row>
    <row r="607" spans="1:26" ht="15.75" customHeight="1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</row>
    <row r="608" spans="1:26" ht="15.75" customHeight="1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</row>
    <row r="609" spans="1:26" ht="15.75" customHeight="1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</row>
    <row r="610" spans="1:26" ht="15.75" customHeight="1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</row>
    <row r="611" spans="1:26" ht="15.75" customHeight="1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</row>
    <row r="612" spans="1:26" ht="15.75" customHeight="1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</row>
    <row r="613" spans="1:26" ht="15.75" customHeight="1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</row>
    <row r="614" spans="1:26" ht="15.75" customHeight="1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</row>
    <row r="615" spans="1:26" ht="15.75" customHeight="1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</row>
    <row r="616" spans="1:26" ht="15.75" customHeight="1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</row>
    <row r="617" spans="1:26" ht="15.75" customHeight="1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</row>
    <row r="618" spans="1:26" ht="15.75" customHeight="1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</row>
    <row r="619" spans="1:26" ht="15.75" customHeight="1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</row>
    <row r="620" spans="1:26" ht="15.75" customHeight="1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</row>
    <row r="621" spans="1:26" ht="15.75" customHeight="1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</row>
    <row r="622" spans="1:26" ht="15.75" customHeight="1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</row>
    <row r="623" spans="1:26" ht="15.75" customHeight="1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</row>
    <row r="624" spans="1:26" ht="15.75" customHeight="1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</row>
    <row r="625" spans="1:26" ht="15.75" customHeight="1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</row>
    <row r="626" spans="1:26" ht="15.75" customHeight="1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</row>
    <row r="627" spans="1:26" ht="15.75" customHeight="1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</row>
    <row r="628" spans="1:26" ht="15.75" customHeight="1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</row>
    <row r="629" spans="1:26" ht="15.75" customHeight="1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</row>
    <row r="630" spans="1:26" ht="15.75" customHeight="1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</row>
    <row r="631" spans="1:26" ht="15.75" customHeight="1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</row>
    <row r="632" spans="1:26" ht="15.75" customHeight="1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</row>
    <row r="633" spans="1:26" ht="15.75" customHeight="1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</row>
    <row r="634" spans="1:26" ht="15.75" customHeight="1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</row>
    <row r="635" spans="1:26" ht="15.75" customHeight="1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</row>
    <row r="636" spans="1:26" ht="15.75" customHeight="1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</row>
    <row r="637" spans="1:26" ht="15.75" customHeight="1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</row>
    <row r="638" spans="1:26" ht="15.75" customHeight="1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</row>
    <row r="639" spans="1:26" ht="15.75" customHeight="1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</row>
    <row r="640" spans="1:26" ht="15.75" customHeight="1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</row>
    <row r="641" spans="1:26" ht="15.75" customHeight="1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</row>
    <row r="642" spans="1:26" ht="15.75" customHeight="1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</row>
    <row r="643" spans="1:26" ht="15.75" customHeight="1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</row>
    <row r="644" spans="1:26" ht="15.75" customHeight="1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</row>
    <row r="645" spans="1:26" ht="15.75" customHeight="1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</row>
    <row r="646" spans="1:26" ht="15.75" customHeight="1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</row>
    <row r="647" spans="1:26" ht="15.75" customHeight="1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</row>
    <row r="648" spans="1:26" ht="15.75" customHeight="1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</row>
    <row r="649" spans="1:26" ht="15.75" customHeight="1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</row>
    <row r="650" spans="1:26" ht="15.75" customHeight="1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</row>
    <row r="651" spans="1:26" ht="15.75" customHeight="1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</row>
    <row r="652" spans="1:26" ht="15.75" customHeight="1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</row>
    <row r="653" spans="1:26" ht="15.75" customHeight="1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</row>
    <row r="654" spans="1:26" ht="15.75" customHeight="1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</row>
    <row r="655" spans="1:26" ht="15.75" customHeight="1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</row>
    <row r="656" spans="1:26" ht="15.75" customHeight="1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</row>
    <row r="657" spans="1:26" ht="15.75" customHeight="1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</row>
    <row r="658" spans="1:26" ht="15.75" customHeight="1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</row>
    <row r="659" spans="1:26" ht="15.75" customHeight="1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</row>
    <row r="660" spans="1:26" ht="15.75" customHeight="1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</row>
    <row r="661" spans="1:26" ht="15.75" customHeight="1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</row>
    <row r="662" spans="1:26" ht="15.75" customHeight="1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</row>
    <row r="663" spans="1:26" ht="15.75" customHeight="1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</row>
    <row r="664" spans="1:26" ht="15.75" customHeight="1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</row>
    <row r="665" spans="1:26" ht="15.75" customHeight="1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</row>
    <row r="666" spans="1:26" ht="15.75" customHeight="1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</row>
    <row r="667" spans="1:26" ht="15.75" customHeight="1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</row>
    <row r="668" spans="1:26" ht="15.75" customHeight="1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</row>
    <row r="669" spans="1:26" ht="15.75" customHeight="1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</row>
    <row r="670" spans="1:26" ht="15.75" customHeight="1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</row>
    <row r="671" spans="1:26" ht="15.75" customHeight="1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</row>
    <row r="672" spans="1:26" ht="15.75" customHeight="1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</row>
    <row r="673" spans="1:26" ht="15.75" customHeight="1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</row>
    <row r="674" spans="1:26" ht="15.75" customHeight="1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</row>
    <row r="675" spans="1:26" ht="15.75" customHeight="1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</row>
    <row r="676" spans="1:26" ht="15.75" customHeight="1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</row>
    <row r="677" spans="1:26" ht="15.75" customHeight="1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</row>
    <row r="678" spans="1:26" ht="15.75" customHeight="1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</row>
    <row r="679" spans="1:26" ht="15.75" customHeight="1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</row>
    <row r="680" spans="1:26" ht="15.75" customHeight="1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</row>
    <row r="681" spans="1:26" ht="15.75" customHeight="1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</row>
    <row r="682" spans="1:26" ht="15.75" customHeight="1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</row>
    <row r="683" spans="1:26" ht="15.75" customHeight="1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</row>
    <row r="684" spans="1:26" ht="15.75" customHeight="1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</row>
    <row r="685" spans="1:26" ht="15.75" customHeight="1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</row>
    <row r="686" spans="1:26" ht="15.75" customHeight="1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</row>
    <row r="687" spans="1:26" ht="15.75" customHeight="1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</row>
    <row r="688" spans="1:26" ht="15.75" customHeight="1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</row>
    <row r="689" spans="1:26" ht="15.75" customHeight="1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</row>
    <row r="690" spans="1:26" ht="15.75" customHeight="1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</row>
    <row r="691" spans="1:26" ht="15.75" customHeight="1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</row>
    <row r="692" spans="1:26" ht="15.75" customHeight="1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</row>
    <row r="693" spans="1:26" ht="15.75" customHeight="1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</row>
    <row r="694" spans="1:26" ht="15.75" customHeight="1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</row>
    <row r="695" spans="1:26" ht="15.75" customHeight="1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</row>
    <row r="696" spans="1:26" ht="15.75" customHeight="1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</row>
    <row r="697" spans="1:26" ht="15.75" customHeight="1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</row>
    <row r="698" spans="1:26" ht="15.75" customHeight="1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</row>
    <row r="699" spans="1:26" ht="15.75" customHeight="1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</row>
    <row r="700" spans="1:26" ht="15.75" customHeight="1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</row>
    <row r="701" spans="1:26" ht="15.75" customHeight="1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</row>
    <row r="702" spans="1:26" ht="15.75" customHeight="1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</row>
    <row r="703" spans="1:26" ht="15.75" customHeight="1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</row>
    <row r="704" spans="1:26" ht="15.75" customHeight="1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</row>
    <row r="705" spans="1:26" ht="15.75" customHeight="1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</row>
    <row r="706" spans="1:26" ht="15.75" customHeight="1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</row>
    <row r="707" spans="1:26" ht="15.75" customHeight="1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</row>
    <row r="708" spans="1:26" ht="15.75" customHeight="1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</row>
    <row r="709" spans="1:26" ht="15.75" customHeight="1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</row>
    <row r="710" spans="1:26" ht="15.75" customHeight="1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</row>
    <row r="711" spans="1:26" ht="15.75" customHeight="1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</row>
    <row r="712" spans="1:26" ht="15.75" customHeight="1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</row>
    <row r="713" spans="1:26" ht="15.75" customHeight="1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</row>
    <row r="714" spans="1:26" ht="15.75" customHeight="1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</row>
    <row r="715" spans="1:26" ht="15.75" customHeight="1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</row>
    <row r="716" spans="1:26" ht="15.75" customHeight="1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</row>
    <row r="717" spans="1:26" ht="15.75" customHeight="1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</row>
    <row r="718" spans="1:26" ht="15.75" customHeight="1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</row>
    <row r="719" spans="1:26" ht="15.75" customHeight="1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</row>
    <row r="720" spans="1:26" ht="15.75" customHeight="1" x14ac:dyDescent="0.25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</row>
    <row r="721" spans="1:26" ht="15.75" customHeight="1" x14ac:dyDescent="0.25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</row>
    <row r="722" spans="1:26" ht="15.75" customHeight="1" x14ac:dyDescent="0.25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</row>
    <row r="723" spans="1:26" ht="15.75" customHeight="1" x14ac:dyDescent="0.25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</row>
    <row r="724" spans="1:26" ht="15.75" customHeight="1" x14ac:dyDescent="0.25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</row>
    <row r="725" spans="1:26" ht="15.75" customHeight="1" x14ac:dyDescent="0.25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</row>
    <row r="726" spans="1:26" ht="15.75" customHeight="1" x14ac:dyDescent="0.25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</row>
    <row r="727" spans="1:26" ht="15.75" customHeight="1" x14ac:dyDescent="0.25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</row>
    <row r="728" spans="1:26" ht="15.75" customHeight="1" x14ac:dyDescent="0.25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</row>
    <row r="729" spans="1:26" ht="15.75" customHeight="1" x14ac:dyDescent="0.25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</row>
    <row r="730" spans="1:26" ht="15.75" customHeight="1" x14ac:dyDescent="0.25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</row>
    <row r="731" spans="1:26" ht="15.75" customHeight="1" x14ac:dyDescent="0.25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</row>
    <row r="732" spans="1:26" ht="15.75" customHeight="1" x14ac:dyDescent="0.25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</row>
    <row r="733" spans="1:26" ht="15.75" customHeight="1" x14ac:dyDescent="0.25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</row>
    <row r="734" spans="1:26" ht="15.75" customHeight="1" x14ac:dyDescent="0.25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</row>
    <row r="735" spans="1:26" ht="15.75" customHeight="1" x14ac:dyDescent="0.25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</row>
    <row r="736" spans="1:26" ht="15.75" customHeight="1" x14ac:dyDescent="0.25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</row>
    <row r="737" spans="1:26" ht="15.75" customHeight="1" x14ac:dyDescent="0.25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</row>
    <row r="738" spans="1:26" ht="15.75" customHeight="1" x14ac:dyDescent="0.25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</row>
    <row r="739" spans="1:26" ht="15.75" customHeight="1" x14ac:dyDescent="0.25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</row>
    <row r="740" spans="1:26" ht="15.75" customHeight="1" x14ac:dyDescent="0.25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</row>
    <row r="741" spans="1:26" ht="15.75" customHeight="1" x14ac:dyDescent="0.25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</row>
    <row r="742" spans="1:26" ht="15.75" customHeight="1" x14ac:dyDescent="0.25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</row>
    <row r="743" spans="1:26" ht="15.75" customHeight="1" x14ac:dyDescent="0.25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</row>
    <row r="744" spans="1:26" ht="15.75" customHeight="1" x14ac:dyDescent="0.25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</row>
    <row r="745" spans="1:26" ht="15.75" customHeight="1" x14ac:dyDescent="0.25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</row>
    <row r="746" spans="1:26" ht="15.75" customHeight="1" x14ac:dyDescent="0.25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</row>
    <row r="747" spans="1:26" ht="15.75" customHeight="1" x14ac:dyDescent="0.25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</row>
    <row r="748" spans="1:26" ht="15.75" customHeight="1" x14ac:dyDescent="0.25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</row>
    <row r="749" spans="1:26" ht="15.75" customHeight="1" x14ac:dyDescent="0.25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</row>
    <row r="750" spans="1:26" ht="15.75" customHeight="1" x14ac:dyDescent="0.25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</row>
    <row r="751" spans="1:26" ht="15.75" customHeight="1" x14ac:dyDescent="0.25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</row>
    <row r="752" spans="1:26" ht="15.75" customHeight="1" x14ac:dyDescent="0.25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</row>
    <row r="753" spans="1:26" ht="15.75" customHeight="1" x14ac:dyDescent="0.25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</row>
    <row r="754" spans="1:26" ht="15.75" customHeight="1" x14ac:dyDescent="0.25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</row>
    <row r="755" spans="1:26" ht="15.75" customHeight="1" x14ac:dyDescent="0.25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</row>
    <row r="756" spans="1:26" ht="15.75" customHeight="1" x14ac:dyDescent="0.25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</row>
    <row r="757" spans="1:26" ht="15.75" customHeight="1" x14ac:dyDescent="0.25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</row>
    <row r="758" spans="1:26" ht="15.75" customHeight="1" x14ac:dyDescent="0.25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</row>
    <row r="759" spans="1:26" ht="15.75" customHeight="1" x14ac:dyDescent="0.25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</row>
    <row r="760" spans="1:26" ht="15.75" customHeight="1" x14ac:dyDescent="0.25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</row>
    <row r="761" spans="1:26" ht="15.75" customHeight="1" x14ac:dyDescent="0.25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</row>
    <row r="762" spans="1:26" ht="15.75" customHeight="1" x14ac:dyDescent="0.25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</row>
    <row r="763" spans="1:26" ht="15.75" customHeight="1" x14ac:dyDescent="0.25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</row>
    <row r="764" spans="1:26" ht="15.75" customHeight="1" x14ac:dyDescent="0.25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</row>
    <row r="765" spans="1:26" ht="15.75" customHeight="1" x14ac:dyDescent="0.25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</row>
    <row r="766" spans="1:26" ht="15.75" customHeight="1" x14ac:dyDescent="0.25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</row>
    <row r="767" spans="1:26" ht="15.75" customHeight="1" x14ac:dyDescent="0.25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</row>
    <row r="768" spans="1:26" ht="15.75" customHeight="1" x14ac:dyDescent="0.25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</row>
    <row r="769" spans="1:26" ht="15.75" customHeight="1" x14ac:dyDescent="0.25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</row>
    <row r="770" spans="1:26" ht="15.75" customHeight="1" x14ac:dyDescent="0.25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</row>
    <row r="771" spans="1:26" ht="15.75" customHeight="1" x14ac:dyDescent="0.25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</row>
    <row r="772" spans="1:26" ht="15.75" customHeight="1" x14ac:dyDescent="0.25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</row>
    <row r="773" spans="1:26" ht="15.75" customHeight="1" x14ac:dyDescent="0.25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</row>
    <row r="774" spans="1:26" ht="15.75" customHeight="1" x14ac:dyDescent="0.25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</row>
    <row r="775" spans="1:26" ht="15.75" customHeight="1" x14ac:dyDescent="0.25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</row>
    <row r="776" spans="1:26" ht="15.75" customHeight="1" x14ac:dyDescent="0.25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</row>
    <row r="777" spans="1:26" ht="15.75" customHeight="1" x14ac:dyDescent="0.25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</row>
    <row r="778" spans="1:26" ht="15.75" customHeight="1" x14ac:dyDescent="0.25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</row>
    <row r="779" spans="1:26" ht="15.75" customHeight="1" x14ac:dyDescent="0.25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</row>
    <row r="780" spans="1:26" ht="15.75" customHeight="1" x14ac:dyDescent="0.25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</row>
    <row r="781" spans="1:26" ht="15.75" customHeight="1" x14ac:dyDescent="0.25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</row>
    <row r="782" spans="1:26" ht="15.75" customHeight="1" x14ac:dyDescent="0.25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</row>
    <row r="783" spans="1:26" ht="15.75" customHeight="1" x14ac:dyDescent="0.25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</row>
    <row r="784" spans="1:26" ht="15.75" customHeight="1" x14ac:dyDescent="0.25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</row>
    <row r="785" spans="1:26" ht="15.75" customHeight="1" x14ac:dyDescent="0.25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</row>
    <row r="786" spans="1:26" ht="15.75" customHeight="1" x14ac:dyDescent="0.25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</row>
    <row r="787" spans="1:26" ht="15.75" customHeight="1" x14ac:dyDescent="0.25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</row>
    <row r="788" spans="1:26" ht="15.75" customHeight="1" x14ac:dyDescent="0.25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</row>
    <row r="789" spans="1:26" ht="15.75" customHeight="1" x14ac:dyDescent="0.25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</row>
    <row r="790" spans="1:26" ht="15.75" customHeight="1" x14ac:dyDescent="0.25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</row>
    <row r="791" spans="1:26" ht="15.75" customHeight="1" x14ac:dyDescent="0.25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</row>
    <row r="792" spans="1:26" ht="15.75" customHeight="1" x14ac:dyDescent="0.25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</row>
    <row r="793" spans="1:26" ht="15.75" customHeight="1" x14ac:dyDescent="0.25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</row>
    <row r="794" spans="1:26" ht="15.75" customHeight="1" x14ac:dyDescent="0.25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</row>
    <row r="795" spans="1:26" ht="15.75" customHeight="1" x14ac:dyDescent="0.25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</row>
    <row r="796" spans="1:26" ht="15.75" customHeight="1" x14ac:dyDescent="0.25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</row>
    <row r="797" spans="1:26" ht="15.75" customHeight="1" x14ac:dyDescent="0.25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</row>
    <row r="798" spans="1:26" ht="15.75" customHeight="1" x14ac:dyDescent="0.25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</row>
    <row r="799" spans="1:26" ht="15.75" customHeight="1" x14ac:dyDescent="0.25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</row>
    <row r="800" spans="1:26" ht="15.75" customHeight="1" x14ac:dyDescent="0.25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</row>
    <row r="801" spans="1:26" ht="15.75" customHeight="1" x14ac:dyDescent="0.25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</row>
    <row r="802" spans="1:26" ht="15.75" customHeight="1" x14ac:dyDescent="0.25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</row>
    <row r="803" spans="1:26" ht="15.75" customHeight="1" x14ac:dyDescent="0.25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</row>
    <row r="804" spans="1:26" ht="15.75" customHeight="1" x14ac:dyDescent="0.25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</row>
    <row r="805" spans="1:26" ht="15.75" customHeight="1" x14ac:dyDescent="0.25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</row>
    <row r="806" spans="1:26" ht="15.75" customHeight="1" x14ac:dyDescent="0.25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</row>
    <row r="807" spans="1:26" ht="15.75" customHeight="1" x14ac:dyDescent="0.25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</row>
    <row r="808" spans="1:26" ht="15.75" customHeight="1" x14ac:dyDescent="0.25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</row>
    <row r="809" spans="1:26" ht="15.75" customHeight="1" x14ac:dyDescent="0.25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</row>
    <row r="810" spans="1:26" ht="15.75" customHeight="1" x14ac:dyDescent="0.25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</row>
    <row r="811" spans="1:26" ht="15.75" customHeight="1" x14ac:dyDescent="0.25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</row>
    <row r="812" spans="1:26" ht="15.75" customHeight="1" x14ac:dyDescent="0.25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</row>
    <row r="813" spans="1:26" ht="15.75" customHeight="1" x14ac:dyDescent="0.25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</row>
    <row r="814" spans="1:26" ht="15.75" customHeight="1" x14ac:dyDescent="0.25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</row>
    <row r="815" spans="1:26" ht="15.75" customHeight="1" x14ac:dyDescent="0.25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</row>
    <row r="816" spans="1:26" ht="15.75" customHeight="1" x14ac:dyDescent="0.25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</row>
    <row r="817" spans="1:26" ht="15.75" customHeight="1" x14ac:dyDescent="0.25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</row>
    <row r="818" spans="1:26" ht="15.75" customHeight="1" x14ac:dyDescent="0.25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</row>
    <row r="819" spans="1:26" ht="15.75" customHeight="1" x14ac:dyDescent="0.25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</row>
    <row r="820" spans="1:26" ht="15.75" customHeight="1" x14ac:dyDescent="0.25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</row>
    <row r="821" spans="1:26" ht="15.75" customHeight="1" x14ac:dyDescent="0.25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</row>
    <row r="822" spans="1:26" ht="15.75" customHeight="1" x14ac:dyDescent="0.25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</row>
    <row r="823" spans="1:26" ht="15.75" customHeight="1" x14ac:dyDescent="0.25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</row>
    <row r="824" spans="1:26" ht="15.75" customHeight="1" x14ac:dyDescent="0.25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</row>
    <row r="825" spans="1:26" ht="15.75" customHeight="1" x14ac:dyDescent="0.25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</row>
    <row r="826" spans="1:26" ht="15.75" customHeight="1" x14ac:dyDescent="0.25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</row>
    <row r="827" spans="1:26" ht="15.75" customHeight="1" x14ac:dyDescent="0.25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</row>
    <row r="828" spans="1:26" ht="15.75" customHeight="1" x14ac:dyDescent="0.25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</row>
    <row r="829" spans="1:26" ht="15.75" customHeight="1" x14ac:dyDescent="0.25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</row>
    <row r="830" spans="1:26" ht="15.75" customHeight="1" x14ac:dyDescent="0.25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</row>
    <row r="831" spans="1:26" ht="15.75" customHeight="1" x14ac:dyDescent="0.25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</row>
    <row r="832" spans="1:26" ht="15.75" customHeight="1" x14ac:dyDescent="0.25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</row>
    <row r="833" spans="1:26" ht="15.75" customHeight="1" x14ac:dyDescent="0.25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</row>
    <row r="834" spans="1:26" ht="15.75" customHeight="1" x14ac:dyDescent="0.25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</row>
    <row r="835" spans="1:26" ht="15.75" customHeight="1" x14ac:dyDescent="0.25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</row>
    <row r="836" spans="1:26" ht="15.75" customHeight="1" x14ac:dyDescent="0.25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</row>
    <row r="837" spans="1:26" ht="15.75" customHeight="1" x14ac:dyDescent="0.25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</row>
    <row r="838" spans="1:26" ht="15.75" customHeight="1" x14ac:dyDescent="0.25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</row>
    <row r="839" spans="1:26" ht="15.75" customHeight="1" x14ac:dyDescent="0.25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</row>
    <row r="840" spans="1:26" ht="15.75" customHeight="1" x14ac:dyDescent="0.25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</row>
    <row r="841" spans="1:26" ht="15.75" customHeight="1" x14ac:dyDescent="0.25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</row>
    <row r="842" spans="1:26" ht="15.75" customHeight="1" x14ac:dyDescent="0.25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</row>
    <row r="843" spans="1:26" ht="15.75" customHeight="1" x14ac:dyDescent="0.25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</row>
    <row r="844" spans="1:26" ht="15.75" customHeight="1" x14ac:dyDescent="0.25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</row>
    <row r="845" spans="1:26" ht="15.75" customHeight="1" x14ac:dyDescent="0.25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</row>
    <row r="846" spans="1:26" ht="15.75" customHeight="1" x14ac:dyDescent="0.25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</row>
    <row r="847" spans="1:26" ht="15.75" customHeight="1" x14ac:dyDescent="0.25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</row>
    <row r="848" spans="1:26" ht="15.75" customHeight="1" x14ac:dyDescent="0.25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</row>
    <row r="849" spans="1:26" ht="15.75" customHeight="1" x14ac:dyDescent="0.25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</row>
    <row r="850" spans="1:26" ht="15.75" customHeight="1" x14ac:dyDescent="0.25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</row>
    <row r="851" spans="1:26" ht="15.75" customHeight="1" x14ac:dyDescent="0.25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</row>
    <row r="852" spans="1:26" ht="15.75" customHeight="1" x14ac:dyDescent="0.25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</row>
    <row r="853" spans="1:26" ht="15.75" customHeight="1" x14ac:dyDescent="0.25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</row>
    <row r="854" spans="1:26" ht="15.75" customHeight="1" x14ac:dyDescent="0.25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</row>
    <row r="855" spans="1:26" ht="15.75" customHeight="1" x14ac:dyDescent="0.25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</row>
    <row r="856" spans="1:26" ht="15.75" customHeight="1" x14ac:dyDescent="0.25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</row>
    <row r="857" spans="1:26" ht="15.75" customHeight="1" x14ac:dyDescent="0.25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</row>
    <row r="858" spans="1:26" ht="15.75" customHeight="1" x14ac:dyDescent="0.25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</row>
    <row r="859" spans="1:26" ht="15.75" customHeight="1" x14ac:dyDescent="0.25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</row>
    <row r="860" spans="1:26" ht="15.75" customHeight="1" x14ac:dyDescent="0.25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</row>
    <row r="861" spans="1:26" ht="15.75" customHeight="1" x14ac:dyDescent="0.25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</row>
    <row r="862" spans="1:26" ht="15.75" customHeight="1" x14ac:dyDescent="0.25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</row>
    <row r="863" spans="1:26" ht="15.75" customHeight="1" x14ac:dyDescent="0.25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</row>
    <row r="864" spans="1:26" ht="15.75" customHeight="1" x14ac:dyDescent="0.25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</row>
    <row r="865" spans="1:26" ht="15.75" customHeight="1" x14ac:dyDescent="0.25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</row>
    <row r="866" spans="1:26" ht="15.75" customHeight="1" x14ac:dyDescent="0.25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</row>
    <row r="867" spans="1:26" ht="15.75" customHeight="1" x14ac:dyDescent="0.25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</row>
    <row r="868" spans="1:26" ht="15.75" customHeight="1" x14ac:dyDescent="0.25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</row>
    <row r="869" spans="1:26" ht="15.75" customHeight="1" x14ac:dyDescent="0.25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</row>
    <row r="870" spans="1:26" ht="15.75" customHeight="1" x14ac:dyDescent="0.25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</row>
    <row r="871" spans="1:26" ht="15.75" customHeight="1" x14ac:dyDescent="0.25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</row>
    <row r="872" spans="1:26" ht="15.75" customHeight="1" x14ac:dyDescent="0.25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</row>
    <row r="873" spans="1:26" ht="15.75" customHeight="1" x14ac:dyDescent="0.25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</row>
    <row r="874" spans="1:26" ht="15.75" customHeight="1" x14ac:dyDescent="0.25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</row>
    <row r="875" spans="1:26" ht="15.75" customHeight="1" x14ac:dyDescent="0.25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</row>
    <row r="876" spans="1:26" ht="15.75" customHeight="1" x14ac:dyDescent="0.25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</row>
    <row r="877" spans="1:26" ht="15.75" customHeight="1" x14ac:dyDescent="0.25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</row>
    <row r="878" spans="1:26" ht="15.75" customHeight="1" x14ac:dyDescent="0.25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</row>
    <row r="879" spans="1:26" ht="15.75" customHeight="1" x14ac:dyDescent="0.25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</row>
    <row r="880" spans="1:26" ht="15.75" customHeight="1" x14ac:dyDescent="0.25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</row>
    <row r="881" spans="1:26" ht="15.75" customHeight="1" x14ac:dyDescent="0.25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</row>
    <row r="882" spans="1:26" ht="15.75" customHeight="1" x14ac:dyDescent="0.25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</row>
    <row r="883" spans="1:26" ht="15.75" customHeight="1" x14ac:dyDescent="0.25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</row>
    <row r="884" spans="1:26" ht="15.75" customHeight="1" x14ac:dyDescent="0.25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</row>
    <row r="885" spans="1:26" ht="15.75" customHeight="1" x14ac:dyDescent="0.25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</row>
    <row r="886" spans="1:26" ht="15.75" customHeight="1" x14ac:dyDescent="0.25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</row>
    <row r="887" spans="1:26" ht="15.75" customHeight="1" x14ac:dyDescent="0.25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</row>
    <row r="888" spans="1:26" ht="15.75" customHeight="1" x14ac:dyDescent="0.25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</row>
    <row r="889" spans="1:26" ht="15.75" customHeight="1" x14ac:dyDescent="0.25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</row>
    <row r="890" spans="1:26" ht="15.75" customHeight="1" x14ac:dyDescent="0.25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</row>
    <row r="891" spans="1:26" ht="15.75" customHeight="1" x14ac:dyDescent="0.25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</row>
    <row r="892" spans="1:26" ht="15.75" customHeight="1" x14ac:dyDescent="0.25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</row>
    <row r="893" spans="1:26" ht="15.75" customHeight="1" x14ac:dyDescent="0.25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</row>
    <row r="894" spans="1:26" ht="15.75" customHeight="1" x14ac:dyDescent="0.25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</row>
    <row r="895" spans="1:26" ht="15.75" customHeight="1" x14ac:dyDescent="0.25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</row>
    <row r="896" spans="1:26" ht="15.75" customHeight="1" x14ac:dyDescent="0.25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</row>
    <row r="897" spans="1:26" ht="15.75" customHeight="1" x14ac:dyDescent="0.25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</row>
    <row r="898" spans="1:26" ht="15.75" customHeight="1" x14ac:dyDescent="0.25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</row>
    <row r="899" spans="1:26" ht="15.75" customHeight="1" x14ac:dyDescent="0.25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</row>
    <row r="900" spans="1:26" ht="15.75" customHeight="1" x14ac:dyDescent="0.25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</row>
    <row r="901" spans="1:26" ht="15.75" customHeight="1" x14ac:dyDescent="0.25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</row>
    <row r="902" spans="1:26" ht="15.75" customHeight="1" x14ac:dyDescent="0.25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</row>
    <row r="903" spans="1:26" ht="15.75" customHeight="1" x14ac:dyDescent="0.25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</row>
    <row r="904" spans="1:26" ht="15.75" customHeight="1" x14ac:dyDescent="0.25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</row>
    <row r="905" spans="1:26" ht="15.75" customHeight="1" x14ac:dyDescent="0.25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</row>
    <row r="906" spans="1:26" ht="15.75" customHeight="1" x14ac:dyDescent="0.25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</row>
    <row r="907" spans="1:26" ht="15.75" customHeight="1" x14ac:dyDescent="0.25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</row>
    <row r="908" spans="1:26" ht="15.75" customHeight="1" x14ac:dyDescent="0.25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</row>
    <row r="909" spans="1:26" ht="15.75" customHeight="1" x14ac:dyDescent="0.25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</row>
    <row r="910" spans="1:26" ht="15.75" customHeight="1" x14ac:dyDescent="0.25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</row>
    <row r="911" spans="1:26" ht="15.75" customHeight="1" x14ac:dyDescent="0.25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</row>
    <row r="912" spans="1:26" ht="15.75" customHeight="1" x14ac:dyDescent="0.25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</row>
    <row r="913" spans="1:26" ht="15.75" customHeight="1" x14ac:dyDescent="0.25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</row>
    <row r="914" spans="1:26" ht="15.75" customHeight="1" x14ac:dyDescent="0.25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</row>
    <row r="915" spans="1:26" ht="15.75" customHeight="1" x14ac:dyDescent="0.25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</row>
    <row r="916" spans="1:26" ht="15.75" customHeight="1" x14ac:dyDescent="0.25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</row>
    <row r="917" spans="1:26" ht="15.75" customHeight="1" x14ac:dyDescent="0.25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</row>
    <row r="918" spans="1:26" ht="15.75" customHeight="1" x14ac:dyDescent="0.25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</row>
    <row r="919" spans="1:26" ht="15.75" customHeight="1" x14ac:dyDescent="0.25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</row>
    <row r="920" spans="1:26" ht="15.75" customHeight="1" x14ac:dyDescent="0.25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</row>
    <row r="921" spans="1:26" ht="15.75" customHeight="1" x14ac:dyDescent="0.25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</row>
    <row r="922" spans="1:26" ht="15.75" customHeight="1" x14ac:dyDescent="0.25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</row>
    <row r="923" spans="1:26" ht="15.75" customHeight="1" x14ac:dyDescent="0.25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</row>
    <row r="924" spans="1:26" ht="15.75" customHeight="1" x14ac:dyDescent="0.25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</row>
    <row r="925" spans="1:26" ht="15.75" customHeight="1" x14ac:dyDescent="0.25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</row>
    <row r="926" spans="1:26" ht="15.75" customHeight="1" x14ac:dyDescent="0.25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</row>
    <row r="927" spans="1:26" ht="15.75" customHeight="1" x14ac:dyDescent="0.25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</row>
    <row r="928" spans="1:26" ht="15.75" customHeight="1" x14ac:dyDescent="0.25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</row>
    <row r="929" spans="1:26" ht="15.75" customHeight="1" x14ac:dyDescent="0.25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</row>
    <row r="930" spans="1:26" ht="15.75" customHeight="1" x14ac:dyDescent="0.25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</row>
    <row r="931" spans="1:26" ht="15.75" customHeight="1" x14ac:dyDescent="0.25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</row>
    <row r="932" spans="1:26" ht="15.75" customHeight="1" x14ac:dyDescent="0.25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</row>
    <row r="933" spans="1:26" ht="15.75" customHeight="1" x14ac:dyDescent="0.25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</row>
    <row r="934" spans="1:26" ht="15.75" customHeight="1" x14ac:dyDescent="0.25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</row>
    <row r="935" spans="1:26" ht="15.75" customHeight="1" x14ac:dyDescent="0.25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</row>
    <row r="936" spans="1:26" ht="15.75" customHeight="1" x14ac:dyDescent="0.25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</row>
    <row r="937" spans="1:26" ht="15.75" customHeight="1" x14ac:dyDescent="0.25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</row>
    <row r="938" spans="1:26" ht="15.75" customHeight="1" x14ac:dyDescent="0.25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</row>
    <row r="939" spans="1:26" ht="15.75" customHeight="1" x14ac:dyDescent="0.25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</row>
    <row r="940" spans="1:26" ht="15.75" customHeight="1" x14ac:dyDescent="0.25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</row>
    <row r="941" spans="1:26" ht="15.75" customHeight="1" x14ac:dyDescent="0.25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</row>
    <row r="942" spans="1:26" ht="15.75" customHeight="1" x14ac:dyDescent="0.25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</row>
    <row r="943" spans="1:26" ht="15.75" customHeight="1" x14ac:dyDescent="0.25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</row>
    <row r="944" spans="1:26" ht="15.75" customHeight="1" x14ac:dyDescent="0.25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</row>
    <row r="945" spans="1:26" ht="15.75" customHeight="1" x14ac:dyDescent="0.25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</row>
    <row r="946" spans="1:26" ht="15.75" customHeight="1" x14ac:dyDescent="0.25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</row>
    <row r="947" spans="1:26" ht="15.75" customHeight="1" x14ac:dyDescent="0.25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</row>
    <row r="948" spans="1:26" ht="15.75" customHeight="1" x14ac:dyDescent="0.25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</row>
    <row r="949" spans="1:26" ht="15.75" customHeight="1" x14ac:dyDescent="0.25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</row>
    <row r="950" spans="1:26" ht="15.75" customHeight="1" x14ac:dyDescent="0.25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</row>
    <row r="951" spans="1:26" ht="15.75" customHeight="1" x14ac:dyDescent="0.25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</row>
    <row r="952" spans="1:26" ht="15.75" customHeight="1" x14ac:dyDescent="0.25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</row>
    <row r="953" spans="1:26" ht="15.75" customHeight="1" x14ac:dyDescent="0.25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</row>
    <row r="954" spans="1:26" ht="15.75" customHeight="1" x14ac:dyDescent="0.25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</row>
    <row r="955" spans="1:26" ht="15.75" customHeight="1" x14ac:dyDescent="0.25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</row>
    <row r="956" spans="1:26" ht="15.75" customHeight="1" x14ac:dyDescent="0.25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</row>
    <row r="957" spans="1:26" ht="15.75" customHeight="1" x14ac:dyDescent="0.25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</row>
    <row r="958" spans="1:26" ht="15.75" customHeight="1" x14ac:dyDescent="0.25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</row>
    <row r="959" spans="1:26" ht="15.75" customHeight="1" x14ac:dyDescent="0.25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</row>
    <row r="960" spans="1:26" ht="15.75" customHeight="1" x14ac:dyDescent="0.25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</row>
    <row r="961" spans="1:26" ht="15.75" customHeight="1" x14ac:dyDescent="0.25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</row>
    <row r="962" spans="1:26" ht="15.75" customHeight="1" x14ac:dyDescent="0.25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</row>
    <row r="963" spans="1:26" ht="15.75" customHeight="1" x14ac:dyDescent="0.25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</row>
    <row r="964" spans="1:26" ht="15.75" customHeight="1" x14ac:dyDescent="0.25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</row>
    <row r="965" spans="1:26" ht="15.75" customHeight="1" x14ac:dyDescent="0.25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</row>
    <row r="966" spans="1:26" ht="15.75" customHeight="1" x14ac:dyDescent="0.25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</row>
    <row r="967" spans="1:26" ht="15.75" customHeight="1" x14ac:dyDescent="0.25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</row>
    <row r="968" spans="1:26" ht="15.75" customHeight="1" x14ac:dyDescent="0.25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</row>
    <row r="969" spans="1:26" ht="15.75" customHeight="1" x14ac:dyDescent="0.25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</row>
    <row r="970" spans="1:26" ht="15.75" customHeight="1" x14ac:dyDescent="0.25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</row>
    <row r="971" spans="1:26" ht="15.75" customHeight="1" x14ac:dyDescent="0.25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</row>
    <row r="972" spans="1:26" ht="15.75" customHeight="1" x14ac:dyDescent="0.25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</row>
    <row r="973" spans="1:26" ht="15.75" customHeight="1" x14ac:dyDescent="0.25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</row>
    <row r="974" spans="1:26" ht="15.75" customHeight="1" x14ac:dyDescent="0.25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</row>
    <row r="975" spans="1:26" ht="15.75" customHeight="1" x14ac:dyDescent="0.25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</row>
    <row r="976" spans="1:26" ht="15.75" customHeight="1" x14ac:dyDescent="0.25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</row>
    <row r="977" spans="1:26" ht="15.75" customHeight="1" x14ac:dyDescent="0.25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</row>
    <row r="978" spans="1:26" ht="15.75" customHeight="1" x14ac:dyDescent="0.25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</row>
    <row r="979" spans="1:26" ht="15.75" customHeight="1" x14ac:dyDescent="0.25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</row>
    <row r="980" spans="1:26" ht="15.75" customHeight="1" x14ac:dyDescent="0.25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</row>
    <row r="981" spans="1:26" ht="15.75" customHeight="1" x14ac:dyDescent="0.25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</row>
    <row r="982" spans="1:26" ht="15.75" customHeight="1" x14ac:dyDescent="0.25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</row>
    <row r="983" spans="1:26" ht="15.75" customHeight="1" x14ac:dyDescent="0.25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</row>
    <row r="984" spans="1:26" ht="15.75" customHeight="1" x14ac:dyDescent="0.25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</row>
    <row r="985" spans="1:26" ht="15.75" customHeight="1" x14ac:dyDescent="0.25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</row>
    <row r="986" spans="1:26" ht="15.75" customHeight="1" x14ac:dyDescent="0.25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</row>
    <row r="987" spans="1:26" ht="15.75" customHeight="1" x14ac:dyDescent="0.25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</row>
    <row r="988" spans="1:26" ht="15.75" customHeight="1" x14ac:dyDescent="0.25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</row>
    <row r="989" spans="1:26" ht="15.75" customHeight="1" x14ac:dyDescent="0.25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</row>
    <row r="990" spans="1:26" ht="15.75" customHeight="1" x14ac:dyDescent="0.25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</row>
    <row r="991" spans="1:26" ht="15.75" customHeight="1" x14ac:dyDescent="0.25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</row>
    <row r="992" spans="1:26" ht="15.75" customHeight="1" x14ac:dyDescent="0.25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</row>
    <row r="993" spans="1:26" ht="15.75" customHeight="1" x14ac:dyDescent="0.25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</row>
    <row r="994" spans="1:26" ht="15.75" customHeight="1" x14ac:dyDescent="0.25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</row>
    <row r="995" spans="1:26" ht="15.75" customHeight="1" x14ac:dyDescent="0.25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</row>
    <row r="996" spans="1:26" ht="15.75" customHeight="1" x14ac:dyDescent="0.25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</row>
    <row r="997" spans="1:26" ht="15.75" customHeight="1" x14ac:dyDescent="0.25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</row>
    <row r="998" spans="1:26" ht="15.75" customHeight="1" x14ac:dyDescent="0.25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</row>
    <row r="999" spans="1:26" ht="15.75" customHeight="1" x14ac:dyDescent="0.25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</row>
  </sheetData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5">
    <tabColor theme="0"/>
    <pageSetUpPr fitToPage="1"/>
  </sheetPr>
  <dimension ref="A1:Z1000"/>
  <sheetViews>
    <sheetView topLeftCell="E1" workbookViewId="0">
      <selection activeCell="B37" sqref="B37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42" t="s">
        <v>387</v>
      </c>
      <c r="B1" s="42" t="s">
        <v>388</v>
      </c>
      <c r="C1" s="107" t="s">
        <v>626</v>
      </c>
      <c r="D1" s="107" t="s">
        <v>627</v>
      </c>
      <c r="E1" s="107" t="s">
        <v>628</v>
      </c>
      <c r="F1" s="107" t="s">
        <v>629</v>
      </c>
      <c r="G1" s="107" t="s">
        <v>579</v>
      </c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x14ac:dyDescent="0.25">
      <c r="A2" s="108" t="s">
        <v>403</v>
      </c>
      <c r="B2" s="103" t="s">
        <v>404</v>
      </c>
      <c r="C2" s="112">
        <v>32312124000107</v>
      </c>
      <c r="D2" s="113" t="s">
        <v>630</v>
      </c>
      <c r="E2" s="113" t="s">
        <v>631</v>
      </c>
      <c r="F2" s="248" t="s">
        <v>1094</v>
      </c>
      <c r="G2" s="77">
        <v>15944.92</v>
      </c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x14ac:dyDescent="0.25">
      <c r="A3" s="108" t="s">
        <v>403</v>
      </c>
      <c r="B3" s="103" t="s">
        <v>404</v>
      </c>
      <c r="C3" s="112">
        <v>32312124000107</v>
      </c>
      <c r="D3" s="113" t="s">
        <v>630</v>
      </c>
      <c r="E3" s="113" t="s">
        <v>631</v>
      </c>
      <c r="F3" s="248" t="s">
        <v>1094</v>
      </c>
      <c r="G3" s="77">
        <v>422.36</v>
      </c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ht="15.75" x14ac:dyDescent="0.25">
      <c r="A4" s="114"/>
      <c r="B4" s="104"/>
      <c r="C4" s="115"/>
      <c r="D4" s="116"/>
      <c r="E4" s="115"/>
      <c r="F4" s="115"/>
      <c r="G4" s="117">
        <v>0</v>
      </c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ht="15.75" x14ac:dyDescent="0.25">
      <c r="A5" s="114"/>
      <c r="B5" s="104"/>
      <c r="C5" s="115"/>
      <c r="D5" s="118"/>
      <c r="E5" s="115"/>
      <c r="F5" s="115"/>
      <c r="G5" s="117">
        <v>0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ht="15.75" x14ac:dyDescent="0.25">
      <c r="A6" s="114"/>
      <c r="B6" s="104"/>
      <c r="C6" s="115"/>
      <c r="D6" s="118"/>
      <c r="E6" s="115"/>
      <c r="F6" s="115"/>
      <c r="G6" s="117">
        <v>0</v>
      </c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spans="1:26" ht="15.75" x14ac:dyDescent="0.25">
      <c r="A7" s="114"/>
      <c r="B7" s="104"/>
      <c r="C7" s="115"/>
      <c r="D7" s="118"/>
      <c r="E7" s="115"/>
      <c r="F7" s="115"/>
      <c r="G7" s="117">
        <v>0</v>
      </c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ht="15.75" x14ac:dyDescent="0.25">
      <c r="A8" s="114"/>
      <c r="B8" s="104"/>
      <c r="C8" s="115"/>
      <c r="D8" s="118"/>
      <c r="E8" s="115"/>
      <c r="F8" s="115"/>
      <c r="G8" s="117">
        <v>0</v>
      </c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</row>
    <row r="9" spans="1:26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</row>
    <row r="121" spans="1:26" ht="15.75" customHeight="1" x14ac:dyDescent="0.25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</row>
    <row r="122" spans="1:26" ht="15.75" customHeight="1" x14ac:dyDescent="0.25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</row>
    <row r="123" spans="1:26" ht="15.75" customHeight="1" x14ac:dyDescent="0.25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</row>
    <row r="124" spans="1:26" ht="15.75" customHeight="1" x14ac:dyDescent="0.25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</row>
    <row r="125" spans="1:26" ht="15.75" customHeight="1" x14ac:dyDescent="0.25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</row>
    <row r="126" spans="1:26" ht="15.75" customHeight="1" x14ac:dyDescent="0.25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</row>
    <row r="127" spans="1:26" ht="15.75" customHeight="1" x14ac:dyDescent="0.25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</row>
    <row r="128" spans="1:26" ht="15.75" customHeight="1" x14ac:dyDescent="0.25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</row>
    <row r="129" spans="1:26" ht="15.75" customHeight="1" x14ac:dyDescent="0.25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</row>
    <row r="130" spans="1:26" ht="15.75" customHeight="1" x14ac:dyDescent="0.25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</row>
    <row r="131" spans="1:26" ht="15.75" customHeight="1" x14ac:dyDescent="0.25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</row>
    <row r="132" spans="1:26" ht="15.75" customHeight="1" x14ac:dyDescent="0.25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</row>
    <row r="133" spans="1:26" ht="15.75" customHeight="1" x14ac:dyDescent="0.25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</row>
    <row r="134" spans="1:26" ht="15.75" customHeight="1" x14ac:dyDescent="0.25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</row>
    <row r="135" spans="1:26" ht="15.75" customHeight="1" x14ac:dyDescent="0.25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</row>
    <row r="136" spans="1:26" ht="15.75" customHeight="1" x14ac:dyDescent="0.25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</row>
    <row r="137" spans="1:26" ht="15.75" customHeight="1" x14ac:dyDescent="0.25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</row>
    <row r="138" spans="1:26" ht="15.75" customHeight="1" x14ac:dyDescent="0.25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</row>
    <row r="139" spans="1:26" ht="15.75" customHeight="1" x14ac:dyDescent="0.25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</row>
    <row r="140" spans="1:26" ht="15.75" customHeight="1" x14ac:dyDescent="0.25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</row>
    <row r="141" spans="1:26" ht="15.75" customHeight="1" x14ac:dyDescent="0.25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</row>
    <row r="142" spans="1:26" ht="15.75" customHeight="1" x14ac:dyDescent="0.25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</row>
    <row r="143" spans="1:26" ht="15.75" customHeight="1" x14ac:dyDescent="0.25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</row>
    <row r="144" spans="1:26" ht="15.75" customHeight="1" x14ac:dyDescent="0.25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</row>
    <row r="145" spans="1:26" ht="15.75" customHeight="1" x14ac:dyDescent="0.25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</row>
    <row r="146" spans="1:26" ht="15.75" customHeight="1" x14ac:dyDescent="0.25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</row>
    <row r="147" spans="1:26" ht="15.75" customHeight="1" x14ac:dyDescent="0.25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</row>
    <row r="148" spans="1:26" ht="15.75" customHeight="1" x14ac:dyDescent="0.25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</row>
    <row r="149" spans="1:26" ht="15.75" customHeight="1" x14ac:dyDescent="0.25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</row>
    <row r="150" spans="1:26" ht="15.75" customHeight="1" x14ac:dyDescent="0.25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</row>
    <row r="151" spans="1:26" ht="15.75" customHeight="1" x14ac:dyDescent="0.25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</row>
    <row r="152" spans="1:26" ht="15.75" customHeight="1" x14ac:dyDescent="0.25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</row>
    <row r="153" spans="1:26" ht="15.75" customHeight="1" x14ac:dyDescent="0.25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</row>
    <row r="154" spans="1:26" ht="15.75" customHeight="1" x14ac:dyDescent="0.25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</row>
    <row r="155" spans="1:26" ht="15.75" customHeight="1" x14ac:dyDescent="0.25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</row>
    <row r="156" spans="1:26" ht="15.75" customHeight="1" x14ac:dyDescent="0.25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</row>
    <row r="157" spans="1:26" ht="15.75" customHeight="1" x14ac:dyDescent="0.25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</row>
    <row r="158" spans="1:26" ht="15.75" customHeight="1" x14ac:dyDescent="0.25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</row>
    <row r="159" spans="1:26" ht="15.75" customHeight="1" x14ac:dyDescent="0.25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</row>
    <row r="160" spans="1:26" ht="15.75" customHeight="1" x14ac:dyDescent="0.25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</row>
    <row r="161" spans="1:26" ht="15.75" customHeight="1" x14ac:dyDescent="0.25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</row>
    <row r="162" spans="1:26" ht="15.75" customHeight="1" x14ac:dyDescent="0.25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</row>
    <row r="163" spans="1:26" ht="15.75" customHeight="1" x14ac:dyDescent="0.25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</row>
    <row r="164" spans="1:26" ht="15.75" customHeight="1" x14ac:dyDescent="0.25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  <row r="165" spans="1:26" ht="15.75" customHeight="1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</row>
    <row r="166" spans="1:26" ht="15.75" customHeight="1" x14ac:dyDescent="0.25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</row>
    <row r="167" spans="1:26" ht="15.75" customHeight="1" x14ac:dyDescent="0.25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</row>
    <row r="168" spans="1:26" ht="15.75" customHeight="1" x14ac:dyDescent="0.25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</row>
    <row r="169" spans="1:26" ht="15.75" customHeight="1" x14ac:dyDescent="0.25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</row>
    <row r="170" spans="1:26" ht="15.75" customHeight="1" x14ac:dyDescent="0.25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</row>
    <row r="171" spans="1:26" ht="15.75" customHeight="1" x14ac:dyDescent="0.25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</row>
    <row r="172" spans="1:26" ht="15.75" customHeight="1" x14ac:dyDescent="0.25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</row>
    <row r="173" spans="1:26" ht="15.75" customHeight="1" x14ac:dyDescent="0.25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</row>
    <row r="174" spans="1:26" ht="15.75" customHeight="1" x14ac:dyDescent="0.25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</row>
    <row r="175" spans="1:26" ht="15.75" customHeight="1" x14ac:dyDescent="0.25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</row>
    <row r="176" spans="1:26" ht="15.75" customHeight="1" x14ac:dyDescent="0.25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</row>
    <row r="177" spans="1:26" ht="15.75" customHeight="1" x14ac:dyDescent="0.25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</row>
    <row r="178" spans="1:26" ht="15.75" customHeight="1" x14ac:dyDescent="0.25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</row>
    <row r="179" spans="1:26" ht="15.75" customHeight="1" x14ac:dyDescent="0.25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</row>
    <row r="180" spans="1:26" ht="15.75" customHeight="1" x14ac:dyDescent="0.25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</row>
    <row r="181" spans="1:26" ht="15.75" customHeight="1" x14ac:dyDescent="0.25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</row>
    <row r="182" spans="1:26" ht="15.75" customHeight="1" x14ac:dyDescent="0.25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</row>
    <row r="183" spans="1:26" ht="15.75" customHeight="1" x14ac:dyDescent="0.25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</row>
    <row r="184" spans="1:26" ht="15.75" customHeight="1" x14ac:dyDescent="0.25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</row>
    <row r="185" spans="1:26" ht="15.75" customHeight="1" x14ac:dyDescent="0.25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</row>
    <row r="186" spans="1:26" ht="15.75" customHeight="1" x14ac:dyDescent="0.25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</row>
    <row r="187" spans="1:26" ht="15.75" customHeight="1" x14ac:dyDescent="0.25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</row>
    <row r="188" spans="1:26" ht="15.75" customHeight="1" x14ac:dyDescent="0.25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</row>
    <row r="189" spans="1:26" ht="15.75" customHeight="1" x14ac:dyDescent="0.25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</row>
    <row r="190" spans="1:26" ht="15.75" customHeight="1" x14ac:dyDescent="0.25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</row>
    <row r="191" spans="1:26" ht="15.75" customHeight="1" x14ac:dyDescent="0.25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</row>
    <row r="192" spans="1:26" ht="15.75" customHeight="1" x14ac:dyDescent="0.25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</row>
    <row r="193" spans="1:26" ht="15.75" customHeight="1" x14ac:dyDescent="0.25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</row>
    <row r="194" spans="1:26" ht="15.75" customHeight="1" x14ac:dyDescent="0.25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</row>
    <row r="195" spans="1:26" ht="15.75" customHeight="1" x14ac:dyDescent="0.25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</row>
    <row r="196" spans="1:26" ht="15.75" customHeight="1" x14ac:dyDescent="0.25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</row>
    <row r="197" spans="1:26" ht="15.75" customHeight="1" x14ac:dyDescent="0.25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</row>
    <row r="198" spans="1:26" ht="15.75" customHeight="1" x14ac:dyDescent="0.25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</row>
    <row r="199" spans="1:26" ht="15.75" customHeight="1" x14ac:dyDescent="0.25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</row>
    <row r="200" spans="1:26" ht="15.75" customHeight="1" x14ac:dyDescent="0.25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</row>
    <row r="201" spans="1:26" ht="15.75" customHeight="1" x14ac:dyDescent="0.25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</row>
    <row r="202" spans="1:26" ht="15.75" customHeight="1" x14ac:dyDescent="0.25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</row>
    <row r="203" spans="1:26" ht="15.75" customHeight="1" x14ac:dyDescent="0.25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</row>
    <row r="204" spans="1:26" ht="15.75" customHeight="1" x14ac:dyDescent="0.25">
      <c r="A204" s="105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</row>
    <row r="205" spans="1:26" ht="15.75" customHeight="1" x14ac:dyDescent="0.25">
      <c r="A205" s="105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</row>
    <row r="206" spans="1:26" ht="15.75" customHeight="1" x14ac:dyDescent="0.25">
      <c r="A206" s="105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</row>
    <row r="207" spans="1:26" ht="15.75" customHeight="1" x14ac:dyDescent="0.25">
      <c r="A207" s="105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</row>
    <row r="208" spans="1:26" ht="15.75" customHeight="1" x14ac:dyDescent="0.25">
      <c r="A208" s="105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</row>
    <row r="209" spans="1:26" ht="15.75" customHeight="1" x14ac:dyDescent="0.25">
      <c r="A209" s="105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</row>
    <row r="210" spans="1:26" ht="15.75" customHeight="1" x14ac:dyDescent="0.25">
      <c r="A210" s="105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</row>
    <row r="211" spans="1:26" ht="15.75" customHeight="1" x14ac:dyDescent="0.25">
      <c r="A211" s="105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</row>
    <row r="212" spans="1:26" ht="15.75" customHeight="1" x14ac:dyDescent="0.25">
      <c r="A212" s="105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</row>
    <row r="213" spans="1:26" ht="15.75" customHeight="1" x14ac:dyDescent="0.25">
      <c r="A213" s="105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ht="15.75" customHeight="1" x14ac:dyDescent="0.25">
      <c r="A214" s="105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</row>
    <row r="215" spans="1:26" ht="15.75" customHeight="1" x14ac:dyDescent="0.25">
      <c r="A215" s="105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</row>
    <row r="216" spans="1:26" ht="15.75" customHeight="1" x14ac:dyDescent="0.25">
      <c r="A216" s="105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</row>
    <row r="217" spans="1:26" ht="15.75" customHeight="1" x14ac:dyDescent="0.25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</row>
    <row r="218" spans="1:26" ht="15.75" customHeight="1" x14ac:dyDescent="0.25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</row>
    <row r="219" spans="1:26" ht="15.75" customHeight="1" x14ac:dyDescent="0.25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</row>
    <row r="220" spans="1:26" ht="15.75" customHeight="1" x14ac:dyDescent="0.25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</row>
    <row r="221" spans="1:26" ht="15.75" customHeight="1" x14ac:dyDescent="0.25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</row>
    <row r="222" spans="1:26" ht="15.75" customHeight="1" x14ac:dyDescent="0.25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</row>
    <row r="223" spans="1:26" ht="15.75" customHeight="1" x14ac:dyDescent="0.25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</row>
    <row r="224" spans="1:26" ht="15.75" customHeight="1" x14ac:dyDescent="0.25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</row>
    <row r="225" spans="1:26" ht="15.75" customHeight="1" x14ac:dyDescent="0.25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</row>
    <row r="226" spans="1:26" ht="15.75" customHeight="1" x14ac:dyDescent="0.25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</row>
    <row r="227" spans="1:26" ht="15.75" customHeight="1" x14ac:dyDescent="0.25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</row>
    <row r="228" spans="1:26" ht="15.75" customHeight="1" x14ac:dyDescent="0.25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</row>
    <row r="229" spans="1:26" ht="15.75" customHeight="1" x14ac:dyDescent="0.25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</row>
    <row r="230" spans="1:26" ht="15.75" customHeight="1" x14ac:dyDescent="0.25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</row>
    <row r="231" spans="1:26" ht="15.75" customHeight="1" x14ac:dyDescent="0.25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</row>
    <row r="232" spans="1:26" ht="15.75" customHeight="1" x14ac:dyDescent="0.25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</row>
    <row r="233" spans="1:26" ht="15.75" customHeight="1" x14ac:dyDescent="0.25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</row>
    <row r="234" spans="1:26" ht="15.75" customHeight="1" x14ac:dyDescent="0.25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</row>
    <row r="235" spans="1:26" ht="15.75" customHeight="1" x14ac:dyDescent="0.25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</row>
    <row r="236" spans="1:26" ht="15.75" customHeight="1" x14ac:dyDescent="0.25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</row>
    <row r="237" spans="1:26" ht="15.75" customHeight="1" x14ac:dyDescent="0.25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</row>
    <row r="238" spans="1:26" ht="15.75" customHeight="1" x14ac:dyDescent="0.25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</row>
    <row r="239" spans="1:26" ht="15.75" customHeight="1" x14ac:dyDescent="0.25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</row>
    <row r="240" spans="1:26" ht="15.75" customHeight="1" x14ac:dyDescent="0.25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</row>
    <row r="241" spans="1:26" ht="15.75" customHeight="1" x14ac:dyDescent="0.25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</row>
    <row r="242" spans="1:26" ht="15.75" customHeight="1" x14ac:dyDescent="0.25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</row>
    <row r="243" spans="1:26" ht="15.75" customHeight="1" x14ac:dyDescent="0.25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</row>
    <row r="244" spans="1:26" ht="15.75" customHeight="1" x14ac:dyDescent="0.25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</row>
    <row r="245" spans="1:26" ht="15.75" customHeight="1" x14ac:dyDescent="0.25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</row>
    <row r="246" spans="1:26" ht="15.75" customHeight="1" x14ac:dyDescent="0.25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</row>
    <row r="247" spans="1:26" ht="15.75" customHeight="1" x14ac:dyDescent="0.25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</row>
    <row r="248" spans="1:26" ht="15.75" customHeight="1" x14ac:dyDescent="0.25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</row>
    <row r="249" spans="1:26" ht="15.75" customHeight="1" x14ac:dyDescent="0.25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</row>
    <row r="250" spans="1:26" ht="15.75" customHeight="1" x14ac:dyDescent="0.25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</row>
    <row r="251" spans="1:26" ht="15.75" customHeight="1" x14ac:dyDescent="0.25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</row>
    <row r="252" spans="1:26" ht="15.75" customHeight="1" x14ac:dyDescent="0.25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</row>
    <row r="253" spans="1:26" ht="15.75" customHeight="1" x14ac:dyDescent="0.25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</row>
    <row r="254" spans="1:26" ht="15.75" customHeight="1" x14ac:dyDescent="0.25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</row>
    <row r="255" spans="1:26" ht="15.75" customHeight="1" x14ac:dyDescent="0.25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</row>
    <row r="256" spans="1:26" ht="15.75" customHeight="1" x14ac:dyDescent="0.25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</row>
    <row r="257" spans="1:26" ht="15.75" customHeight="1" x14ac:dyDescent="0.25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</row>
    <row r="258" spans="1:26" ht="15.75" customHeight="1" x14ac:dyDescent="0.25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</row>
    <row r="259" spans="1:26" ht="15.75" customHeight="1" x14ac:dyDescent="0.25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</row>
    <row r="260" spans="1:26" ht="15.75" customHeight="1" x14ac:dyDescent="0.25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</row>
    <row r="261" spans="1:26" ht="15.75" customHeight="1" x14ac:dyDescent="0.25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</row>
    <row r="262" spans="1:26" ht="15.75" customHeight="1" x14ac:dyDescent="0.25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</row>
    <row r="263" spans="1:26" ht="15.75" customHeight="1" x14ac:dyDescent="0.25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</row>
    <row r="264" spans="1:26" ht="15.75" customHeight="1" x14ac:dyDescent="0.25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</row>
    <row r="265" spans="1:26" ht="15.75" customHeight="1" x14ac:dyDescent="0.25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</row>
    <row r="266" spans="1:26" ht="15.75" customHeight="1" x14ac:dyDescent="0.25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</row>
    <row r="267" spans="1:26" ht="15.75" customHeight="1" x14ac:dyDescent="0.25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</row>
    <row r="268" spans="1:26" ht="15.75" customHeight="1" x14ac:dyDescent="0.25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</row>
    <row r="269" spans="1:26" ht="15.75" customHeight="1" x14ac:dyDescent="0.25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</row>
    <row r="270" spans="1:26" ht="15.75" customHeight="1" x14ac:dyDescent="0.25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</row>
    <row r="271" spans="1:26" ht="15.75" customHeight="1" x14ac:dyDescent="0.25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</row>
    <row r="272" spans="1:26" ht="15.75" customHeight="1" x14ac:dyDescent="0.25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</row>
    <row r="273" spans="1:26" ht="15.75" customHeight="1" x14ac:dyDescent="0.25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</row>
    <row r="274" spans="1:26" ht="15.75" customHeight="1" x14ac:dyDescent="0.25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</row>
    <row r="275" spans="1:26" ht="15.75" customHeight="1" x14ac:dyDescent="0.25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</row>
    <row r="276" spans="1:26" ht="15.75" customHeight="1" x14ac:dyDescent="0.25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</row>
    <row r="277" spans="1:26" ht="15.75" customHeight="1" x14ac:dyDescent="0.25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</row>
    <row r="278" spans="1:26" ht="15.75" customHeight="1" x14ac:dyDescent="0.25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</row>
    <row r="279" spans="1:26" ht="15.75" customHeight="1" x14ac:dyDescent="0.25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</row>
    <row r="280" spans="1:26" ht="15.75" customHeight="1" x14ac:dyDescent="0.25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</row>
    <row r="281" spans="1:26" ht="15.75" customHeight="1" x14ac:dyDescent="0.25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</row>
    <row r="282" spans="1:26" ht="15.75" customHeight="1" x14ac:dyDescent="0.25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</row>
    <row r="283" spans="1:26" ht="15.75" customHeight="1" x14ac:dyDescent="0.25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</row>
    <row r="284" spans="1:26" ht="15.75" customHeight="1" x14ac:dyDescent="0.25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</row>
    <row r="285" spans="1:26" ht="15.75" customHeight="1" x14ac:dyDescent="0.25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</row>
    <row r="286" spans="1:26" ht="15.75" customHeight="1" x14ac:dyDescent="0.25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</row>
    <row r="287" spans="1:26" ht="15.75" customHeight="1" x14ac:dyDescent="0.25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</row>
    <row r="288" spans="1:26" ht="15.75" customHeight="1" x14ac:dyDescent="0.25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</row>
    <row r="289" spans="1:26" ht="15.75" customHeight="1" x14ac:dyDescent="0.25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</row>
    <row r="290" spans="1:26" ht="15.75" customHeight="1" x14ac:dyDescent="0.25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</row>
    <row r="291" spans="1:26" ht="15.75" customHeight="1" x14ac:dyDescent="0.25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</row>
    <row r="292" spans="1:26" ht="15.75" customHeight="1" x14ac:dyDescent="0.25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</row>
    <row r="293" spans="1:26" ht="15.75" customHeight="1" x14ac:dyDescent="0.25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</row>
    <row r="294" spans="1:26" ht="15.75" customHeight="1" x14ac:dyDescent="0.25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</row>
    <row r="295" spans="1:26" ht="15.75" customHeight="1" x14ac:dyDescent="0.25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</row>
    <row r="296" spans="1:26" ht="15.75" customHeight="1" x14ac:dyDescent="0.25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</row>
    <row r="297" spans="1:26" ht="15.75" customHeight="1" x14ac:dyDescent="0.25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</row>
    <row r="298" spans="1:26" ht="15.75" customHeight="1" x14ac:dyDescent="0.25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</row>
    <row r="299" spans="1:26" ht="15.75" customHeight="1" x14ac:dyDescent="0.25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</row>
    <row r="300" spans="1:26" ht="15.75" customHeight="1" x14ac:dyDescent="0.25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</row>
    <row r="301" spans="1:26" ht="15.75" customHeight="1" x14ac:dyDescent="0.25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</row>
    <row r="302" spans="1:26" ht="15.75" customHeight="1" x14ac:dyDescent="0.25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</row>
    <row r="303" spans="1:26" ht="15.75" customHeight="1" x14ac:dyDescent="0.25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</row>
    <row r="304" spans="1:26" ht="15.75" customHeight="1" x14ac:dyDescent="0.25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</row>
    <row r="305" spans="1:26" ht="15.75" customHeight="1" x14ac:dyDescent="0.25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</row>
    <row r="306" spans="1:26" ht="15.75" customHeight="1" x14ac:dyDescent="0.25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</row>
    <row r="307" spans="1:26" ht="15.75" customHeight="1" x14ac:dyDescent="0.25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</row>
    <row r="308" spans="1:26" ht="15.75" customHeight="1" x14ac:dyDescent="0.25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</row>
    <row r="309" spans="1:26" ht="15.75" customHeight="1" x14ac:dyDescent="0.25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</row>
    <row r="310" spans="1:26" ht="15.75" customHeight="1" x14ac:dyDescent="0.25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</row>
    <row r="311" spans="1:26" ht="15.75" customHeight="1" x14ac:dyDescent="0.25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</row>
    <row r="312" spans="1:26" ht="15.75" customHeight="1" x14ac:dyDescent="0.25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</row>
    <row r="313" spans="1:26" ht="15.75" customHeight="1" x14ac:dyDescent="0.25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</row>
    <row r="314" spans="1:26" ht="15.75" customHeight="1" x14ac:dyDescent="0.25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</row>
    <row r="315" spans="1:26" ht="15.75" customHeight="1" x14ac:dyDescent="0.25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</row>
    <row r="316" spans="1:26" ht="15.75" customHeight="1" x14ac:dyDescent="0.25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</row>
    <row r="317" spans="1:26" ht="15.75" customHeight="1" x14ac:dyDescent="0.25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</row>
    <row r="318" spans="1:26" ht="15.75" customHeight="1" x14ac:dyDescent="0.25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</row>
    <row r="319" spans="1:26" ht="15.75" customHeight="1" x14ac:dyDescent="0.25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</row>
    <row r="320" spans="1:26" ht="15.75" customHeight="1" x14ac:dyDescent="0.25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</row>
    <row r="321" spans="1:26" ht="15.75" customHeight="1" x14ac:dyDescent="0.25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</row>
    <row r="322" spans="1:26" ht="15.75" customHeight="1" x14ac:dyDescent="0.25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</row>
    <row r="323" spans="1:26" ht="15.75" customHeight="1" x14ac:dyDescent="0.25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</row>
    <row r="324" spans="1:26" ht="15.75" customHeight="1" x14ac:dyDescent="0.25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</row>
    <row r="325" spans="1:26" ht="15.75" customHeight="1" x14ac:dyDescent="0.25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</row>
    <row r="326" spans="1:26" ht="15.75" customHeight="1" x14ac:dyDescent="0.25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</row>
    <row r="327" spans="1:26" ht="15.75" customHeight="1" x14ac:dyDescent="0.25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</row>
    <row r="328" spans="1:26" ht="15.75" customHeight="1" x14ac:dyDescent="0.25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</row>
    <row r="329" spans="1:26" ht="15.75" customHeight="1" x14ac:dyDescent="0.25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</row>
    <row r="330" spans="1:26" ht="15.75" customHeight="1" x14ac:dyDescent="0.25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</row>
    <row r="331" spans="1:26" ht="15.75" customHeight="1" x14ac:dyDescent="0.25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</row>
    <row r="332" spans="1:26" ht="15.75" customHeight="1" x14ac:dyDescent="0.25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</row>
    <row r="333" spans="1:26" ht="15.75" customHeight="1" x14ac:dyDescent="0.25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</row>
    <row r="334" spans="1:26" ht="15.75" customHeight="1" x14ac:dyDescent="0.25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</row>
    <row r="335" spans="1:26" ht="15.75" customHeight="1" x14ac:dyDescent="0.25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</row>
    <row r="336" spans="1:26" ht="15.75" customHeight="1" x14ac:dyDescent="0.25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</row>
    <row r="337" spans="1:26" ht="15.75" customHeight="1" x14ac:dyDescent="0.25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</row>
    <row r="338" spans="1:26" ht="15.75" customHeight="1" x14ac:dyDescent="0.25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</row>
    <row r="339" spans="1:26" ht="15.75" customHeight="1" x14ac:dyDescent="0.25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</row>
    <row r="340" spans="1:26" ht="15.75" customHeight="1" x14ac:dyDescent="0.25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</row>
    <row r="341" spans="1:26" ht="15.75" customHeight="1" x14ac:dyDescent="0.25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</row>
    <row r="342" spans="1:26" ht="15.75" customHeight="1" x14ac:dyDescent="0.25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</row>
    <row r="343" spans="1:26" ht="15.75" customHeight="1" x14ac:dyDescent="0.25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</row>
    <row r="344" spans="1:26" ht="15.75" customHeight="1" x14ac:dyDescent="0.25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</row>
    <row r="345" spans="1:26" ht="15.75" customHeight="1" x14ac:dyDescent="0.25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</row>
    <row r="346" spans="1:26" ht="15.75" customHeight="1" x14ac:dyDescent="0.25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</row>
    <row r="347" spans="1:26" ht="15.75" customHeight="1" x14ac:dyDescent="0.25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</row>
    <row r="348" spans="1:26" ht="15.75" customHeight="1" x14ac:dyDescent="0.25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</row>
    <row r="349" spans="1:26" ht="15.75" customHeight="1" x14ac:dyDescent="0.25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</row>
    <row r="350" spans="1:26" ht="15.75" customHeight="1" x14ac:dyDescent="0.25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</row>
    <row r="351" spans="1:26" ht="15.75" customHeight="1" x14ac:dyDescent="0.25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</row>
    <row r="352" spans="1:26" ht="15.75" customHeight="1" x14ac:dyDescent="0.25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</row>
    <row r="353" spans="1:26" ht="15.75" customHeight="1" x14ac:dyDescent="0.25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</row>
    <row r="354" spans="1:26" ht="15.75" customHeight="1" x14ac:dyDescent="0.25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</row>
    <row r="355" spans="1:26" ht="15.75" customHeight="1" x14ac:dyDescent="0.25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</row>
    <row r="356" spans="1:26" ht="15.75" customHeight="1" x14ac:dyDescent="0.25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</row>
    <row r="357" spans="1:26" ht="15.75" customHeight="1" x14ac:dyDescent="0.25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</row>
    <row r="358" spans="1:26" ht="15.75" customHeight="1" x14ac:dyDescent="0.25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</row>
    <row r="359" spans="1:26" ht="15.75" customHeight="1" x14ac:dyDescent="0.25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</row>
    <row r="360" spans="1:26" ht="15.75" customHeight="1" x14ac:dyDescent="0.25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</row>
    <row r="361" spans="1:26" ht="15.75" customHeight="1" x14ac:dyDescent="0.25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</row>
    <row r="362" spans="1:26" ht="15.75" customHeight="1" x14ac:dyDescent="0.25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</row>
    <row r="363" spans="1:26" ht="15.75" customHeight="1" x14ac:dyDescent="0.25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</row>
    <row r="364" spans="1:26" ht="15.75" customHeight="1" x14ac:dyDescent="0.25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</row>
    <row r="365" spans="1:26" ht="15.75" customHeight="1" x14ac:dyDescent="0.25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</row>
    <row r="366" spans="1:26" ht="15.75" customHeight="1" x14ac:dyDescent="0.25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</row>
    <row r="367" spans="1:26" ht="15.75" customHeight="1" x14ac:dyDescent="0.25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</row>
    <row r="368" spans="1:26" ht="15.75" customHeight="1" x14ac:dyDescent="0.25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</row>
    <row r="369" spans="1:26" ht="15.75" customHeight="1" x14ac:dyDescent="0.25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</row>
    <row r="370" spans="1:26" ht="15.75" customHeight="1" x14ac:dyDescent="0.25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</row>
    <row r="371" spans="1:26" ht="15.75" customHeight="1" x14ac:dyDescent="0.25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</row>
    <row r="372" spans="1:26" ht="15.75" customHeight="1" x14ac:dyDescent="0.25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</row>
    <row r="373" spans="1:26" ht="15.75" customHeight="1" x14ac:dyDescent="0.25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</row>
    <row r="374" spans="1:26" ht="15.75" customHeight="1" x14ac:dyDescent="0.25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</row>
    <row r="375" spans="1:26" ht="15.75" customHeight="1" x14ac:dyDescent="0.25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</row>
    <row r="376" spans="1:26" ht="15.75" customHeight="1" x14ac:dyDescent="0.25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</row>
    <row r="377" spans="1:26" ht="15.75" customHeight="1" x14ac:dyDescent="0.25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</row>
    <row r="378" spans="1:26" ht="15.75" customHeight="1" x14ac:dyDescent="0.25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</row>
    <row r="379" spans="1:26" ht="15.75" customHeight="1" x14ac:dyDescent="0.25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</row>
    <row r="380" spans="1:26" ht="15.75" customHeight="1" x14ac:dyDescent="0.25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</row>
    <row r="381" spans="1:26" ht="15.75" customHeight="1" x14ac:dyDescent="0.25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</row>
    <row r="382" spans="1:26" ht="15.75" customHeight="1" x14ac:dyDescent="0.25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</row>
    <row r="383" spans="1:26" ht="15.75" customHeight="1" x14ac:dyDescent="0.25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</row>
    <row r="384" spans="1:26" ht="15.75" customHeight="1" x14ac:dyDescent="0.25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</row>
    <row r="385" spans="1:26" ht="15.75" customHeight="1" x14ac:dyDescent="0.25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</row>
    <row r="386" spans="1:26" ht="15.75" customHeight="1" x14ac:dyDescent="0.25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</row>
    <row r="387" spans="1:26" ht="15.75" customHeight="1" x14ac:dyDescent="0.25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</row>
    <row r="388" spans="1:26" ht="15.75" customHeight="1" x14ac:dyDescent="0.25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</row>
    <row r="389" spans="1:26" ht="15.75" customHeight="1" x14ac:dyDescent="0.25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</row>
    <row r="390" spans="1:26" ht="15.75" customHeight="1" x14ac:dyDescent="0.25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</row>
    <row r="391" spans="1:26" ht="15.75" customHeight="1" x14ac:dyDescent="0.25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</row>
    <row r="392" spans="1:26" ht="15.75" customHeight="1" x14ac:dyDescent="0.25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</row>
    <row r="393" spans="1:26" ht="15.75" customHeight="1" x14ac:dyDescent="0.25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</row>
    <row r="394" spans="1:26" ht="15.75" customHeight="1" x14ac:dyDescent="0.25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</row>
    <row r="395" spans="1:26" ht="15.75" customHeight="1" x14ac:dyDescent="0.25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</row>
    <row r="396" spans="1:26" ht="15.75" customHeight="1" x14ac:dyDescent="0.25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</row>
    <row r="397" spans="1:26" ht="15.75" customHeight="1" x14ac:dyDescent="0.25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</row>
    <row r="398" spans="1:26" ht="15.75" customHeight="1" x14ac:dyDescent="0.25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</row>
    <row r="399" spans="1:26" ht="15.75" customHeight="1" x14ac:dyDescent="0.25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</row>
    <row r="400" spans="1:26" ht="15.75" customHeight="1" x14ac:dyDescent="0.25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</row>
    <row r="401" spans="1:26" ht="15.75" customHeight="1" x14ac:dyDescent="0.25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</row>
    <row r="402" spans="1:26" ht="15.75" customHeight="1" x14ac:dyDescent="0.25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</row>
    <row r="403" spans="1:26" ht="15.75" customHeight="1" x14ac:dyDescent="0.25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</row>
    <row r="404" spans="1:26" ht="15.75" customHeight="1" x14ac:dyDescent="0.25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</row>
    <row r="405" spans="1:26" ht="15.75" customHeight="1" x14ac:dyDescent="0.25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</row>
    <row r="406" spans="1:26" ht="15.75" customHeight="1" x14ac:dyDescent="0.25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</row>
    <row r="407" spans="1:26" ht="15.75" customHeight="1" x14ac:dyDescent="0.25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</row>
    <row r="408" spans="1:26" ht="15.75" customHeight="1" x14ac:dyDescent="0.25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</row>
    <row r="409" spans="1:26" ht="15.75" customHeight="1" x14ac:dyDescent="0.25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</row>
    <row r="410" spans="1:26" ht="15.75" customHeight="1" x14ac:dyDescent="0.25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</row>
    <row r="411" spans="1:26" ht="15.75" customHeight="1" x14ac:dyDescent="0.25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</row>
    <row r="412" spans="1:26" ht="15.75" customHeight="1" x14ac:dyDescent="0.25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</row>
    <row r="413" spans="1:26" ht="15.75" customHeight="1" x14ac:dyDescent="0.25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</row>
    <row r="414" spans="1:26" ht="15.75" customHeight="1" x14ac:dyDescent="0.25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</row>
    <row r="415" spans="1:26" ht="15.75" customHeight="1" x14ac:dyDescent="0.25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</row>
    <row r="416" spans="1:26" ht="15.75" customHeight="1" x14ac:dyDescent="0.25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</row>
    <row r="417" spans="1:26" ht="15.75" customHeight="1" x14ac:dyDescent="0.25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</row>
    <row r="418" spans="1:26" ht="15.75" customHeight="1" x14ac:dyDescent="0.25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</row>
    <row r="419" spans="1:26" ht="15.75" customHeight="1" x14ac:dyDescent="0.25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</row>
    <row r="420" spans="1:26" ht="15.75" customHeight="1" x14ac:dyDescent="0.25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</row>
    <row r="421" spans="1:26" ht="15.75" customHeight="1" x14ac:dyDescent="0.25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</row>
    <row r="422" spans="1:26" ht="15.75" customHeight="1" x14ac:dyDescent="0.25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</row>
    <row r="423" spans="1:26" ht="15.75" customHeight="1" x14ac:dyDescent="0.25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</row>
    <row r="424" spans="1:26" ht="15.75" customHeight="1" x14ac:dyDescent="0.25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</row>
    <row r="425" spans="1:26" ht="15.75" customHeight="1" x14ac:dyDescent="0.25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</row>
    <row r="426" spans="1:26" ht="15.75" customHeight="1" x14ac:dyDescent="0.25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</row>
    <row r="427" spans="1:26" ht="15.75" customHeight="1" x14ac:dyDescent="0.25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</row>
    <row r="428" spans="1:26" ht="15.75" customHeight="1" x14ac:dyDescent="0.25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</row>
    <row r="429" spans="1:26" ht="15.75" customHeight="1" x14ac:dyDescent="0.25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</row>
    <row r="430" spans="1:26" ht="15.75" customHeight="1" x14ac:dyDescent="0.25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</row>
    <row r="431" spans="1:26" ht="15.75" customHeight="1" x14ac:dyDescent="0.25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</row>
    <row r="432" spans="1:26" ht="15.75" customHeight="1" x14ac:dyDescent="0.25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</row>
    <row r="433" spans="1:26" ht="15.75" customHeight="1" x14ac:dyDescent="0.25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</row>
    <row r="434" spans="1:26" ht="15.75" customHeight="1" x14ac:dyDescent="0.25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</row>
    <row r="435" spans="1:26" ht="15.75" customHeight="1" x14ac:dyDescent="0.25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</row>
    <row r="436" spans="1:26" ht="15.75" customHeight="1" x14ac:dyDescent="0.25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</row>
    <row r="437" spans="1:26" ht="15.75" customHeight="1" x14ac:dyDescent="0.25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</row>
    <row r="438" spans="1:26" ht="15.75" customHeight="1" x14ac:dyDescent="0.25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</row>
    <row r="439" spans="1:26" ht="15.75" customHeight="1" x14ac:dyDescent="0.25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</row>
    <row r="440" spans="1:26" ht="15.75" customHeight="1" x14ac:dyDescent="0.25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</row>
    <row r="441" spans="1:26" ht="15.75" customHeight="1" x14ac:dyDescent="0.25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</row>
    <row r="442" spans="1:26" ht="15.75" customHeight="1" x14ac:dyDescent="0.25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</row>
    <row r="443" spans="1:26" ht="15.75" customHeight="1" x14ac:dyDescent="0.25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</row>
    <row r="444" spans="1:26" ht="15.75" customHeight="1" x14ac:dyDescent="0.25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</row>
    <row r="445" spans="1:26" ht="15.75" customHeight="1" x14ac:dyDescent="0.25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</row>
    <row r="446" spans="1:26" ht="15.75" customHeight="1" x14ac:dyDescent="0.25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</row>
    <row r="447" spans="1:26" ht="15.75" customHeight="1" x14ac:dyDescent="0.25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</row>
    <row r="448" spans="1:26" ht="15.75" customHeight="1" x14ac:dyDescent="0.25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</row>
    <row r="449" spans="1:26" ht="15.75" customHeight="1" x14ac:dyDescent="0.25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</row>
    <row r="450" spans="1:26" ht="15.75" customHeight="1" x14ac:dyDescent="0.25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</row>
    <row r="451" spans="1:26" ht="15.75" customHeight="1" x14ac:dyDescent="0.25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</row>
    <row r="452" spans="1:26" ht="15.75" customHeight="1" x14ac:dyDescent="0.25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</row>
    <row r="453" spans="1:26" ht="15.75" customHeight="1" x14ac:dyDescent="0.25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</row>
    <row r="454" spans="1:26" ht="15.75" customHeight="1" x14ac:dyDescent="0.25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</row>
    <row r="455" spans="1:26" ht="15.75" customHeight="1" x14ac:dyDescent="0.25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</row>
    <row r="456" spans="1:26" ht="15.75" customHeight="1" x14ac:dyDescent="0.25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</row>
    <row r="457" spans="1:26" ht="15.75" customHeight="1" x14ac:dyDescent="0.25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</row>
    <row r="458" spans="1:26" ht="15.75" customHeight="1" x14ac:dyDescent="0.25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</row>
    <row r="459" spans="1:26" ht="15.75" customHeight="1" x14ac:dyDescent="0.25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</row>
    <row r="460" spans="1:26" ht="15.75" customHeight="1" x14ac:dyDescent="0.25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</row>
    <row r="461" spans="1:26" ht="15.75" customHeight="1" x14ac:dyDescent="0.25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</row>
    <row r="462" spans="1:26" ht="15.75" customHeight="1" x14ac:dyDescent="0.25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</row>
    <row r="463" spans="1:26" ht="15.75" customHeight="1" x14ac:dyDescent="0.25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</row>
    <row r="464" spans="1:26" ht="15.75" customHeight="1" x14ac:dyDescent="0.25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</row>
    <row r="465" spans="1:26" ht="15.75" customHeight="1" x14ac:dyDescent="0.25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</row>
    <row r="466" spans="1:26" ht="15.75" customHeight="1" x14ac:dyDescent="0.25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</row>
    <row r="467" spans="1:26" ht="15.75" customHeight="1" x14ac:dyDescent="0.25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</row>
    <row r="468" spans="1:26" ht="15.75" customHeight="1" x14ac:dyDescent="0.25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</row>
    <row r="469" spans="1:26" ht="15.75" customHeight="1" x14ac:dyDescent="0.25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</row>
    <row r="470" spans="1:26" ht="15.75" customHeight="1" x14ac:dyDescent="0.25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</row>
    <row r="471" spans="1:26" ht="15.75" customHeight="1" x14ac:dyDescent="0.25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</row>
    <row r="472" spans="1:26" ht="15.75" customHeight="1" x14ac:dyDescent="0.25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</row>
    <row r="473" spans="1:26" ht="15.75" customHeight="1" x14ac:dyDescent="0.25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</row>
    <row r="474" spans="1:26" ht="15.75" customHeight="1" x14ac:dyDescent="0.25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</row>
    <row r="475" spans="1:26" ht="15.75" customHeight="1" x14ac:dyDescent="0.25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</row>
    <row r="476" spans="1:26" ht="15.75" customHeight="1" x14ac:dyDescent="0.25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</row>
    <row r="477" spans="1:26" ht="15.75" customHeight="1" x14ac:dyDescent="0.25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</row>
    <row r="478" spans="1:26" ht="15.75" customHeight="1" x14ac:dyDescent="0.25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</row>
    <row r="479" spans="1:26" ht="15.75" customHeight="1" x14ac:dyDescent="0.25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</row>
    <row r="480" spans="1:26" ht="15.75" customHeight="1" x14ac:dyDescent="0.25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</row>
    <row r="481" spans="1:26" ht="15.75" customHeight="1" x14ac:dyDescent="0.25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</row>
    <row r="482" spans="1:26" ht="15.75" customHeight="1" x14ac:dyDescent="0.25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</row>
    <row r="483" spans="1:26" ht="15.75" customHeight="1" x14ac:dyDescent="0.25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</row>
    <row r="484" spans="1:26" ht="15.75" customHeight="1" x14ac:dyDescent="0.25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</row>
    <row r="485" spans="1:26" ht="15.75" customHeight="1" x14ac:dyDescent="0.25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</row>
    <row r="486" spans="1:26" ht="15.75" customHeight="1" x14ac:dyDescent="0.25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</row>
    <row r="487" spans="1:26" ht="15.75" customHeight="1" x14ac:dyDescent="0.25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</row>
    <row r="488" spans="1:26" ht="15.75" customHeight="1" x14ac:dyDescent="0.25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</row>
    <row r="489" spans="1:26" ht="15.75" customHeight="1" x14ac:dyDescent="0.25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</row>
    <row r="490" spans="1:26" ht="15.75" customHeight="1" x14ac:dyDescent="0.25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</row>
    <row r="491" spans="1:26" ht="15.75" customHeight="1" x14ac:dyDescent="0.25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</row>
    <row r="492" spans="1:26" ht="15.75" customHeight="1" x14ac:dyDescent="0.25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</row>
    <row r="493" spans="1:26" ht="15.75" customHeight="1" x14ac:dyDescent="0.25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</row>
    <row r="494" spans="1:26" ht="15.75" customHeight="1" x14ac:dyDescent="0.25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</row>
    <row r="495" spans="1:26" ht="15.75" customHeight="1" x14ac:dyDescent="0.25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</row>
    <row r="496" spans="1:26" ht="15.75" customHeight="1" x14ac:dyDescent="0.25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</row>
    <row r="497" spans="1:26" ht="15.75" customHeight="1" x14ac:dyDescent="0.25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</row>
    <row r="498" spans="1:26" ht="15.75" customHeight="1" x14ac:dyDescent="0.25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</row>
    <row r="499" spans="1:26" ht="15.75" customHeight="1" x14ac:dyDescent="0.25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</row>
    <row r="500" spans="1:26" ht="15.75" customHeight="1" x14ac:dyDescent="0.25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</row>
    <row r="501" spans="1:26" ht="15.75" customHeight="1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</row>
    <row r="502" spans="1:26" ht="15.75" customHeight="1" x14ac:dyDescent="0.25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</row>
    <row r="503" spans="1:26" ht="15.75" customHeight="1" x14ac:dyDescent="0.25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</row>
    <row r="504" spans="1:26" ht="15.75" customHeight="1" x14ac:dyDescent="0.25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</row>
    <row r="505" spans="1:26" ht="15.75" customHeight="1" x14ac:dyDescent="0.25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</row>
    <row r="506" spans="1:26" ht="15.75" customHeight="1" x14ac:dyDescent="0.25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</row>
    <row r="507" spans="1:26" ht="15.75" customHeight="1" x14ac:dyDescent="0.25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</row>
    <row r="508" spans="1:26" ht="15.75" customHeight="1" x14ac:dyDescent="0.25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</row>
    <row r="509" spans="1:26" ht="15.75" customHeight="1" x14ac:dyDescent="0.25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</row>
    <row r="510" spans="1:26" ht="15.75" customHeight="1" x14ac:dyDescent="0.25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</row>
    <row r="511" spans="1:26" ht="15.75" customHeight="1" x14ac:dyDescent="0.25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</row>
    <row r="512" spans="1:26" ht="15.75" customHeight="1" x14ac:dyDescent="0.25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</row>
    <row r="513" spans="1:26" ht="15.75" customHeight="1" x14ac:dyDescent="0.25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</row>
    <row r="514" spans="1:26" ht="15.75" customHeight="1" x14ac:dyDescent="0.25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</row>
    <row r="515" spans="1:26" ht="15.75" customHeight="1" x14ac:dyDescent="0.25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</row>
    <row r="516" spans="1:26" ht="15.75" customHeight="1" x14ac:dyDescent="0.25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</row>
    <row r="517" spans="1:26" ht="15.75" customHeight="1" x14ac:dyDescent="0.25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</row>
    <row r="518" spans="1:26" ht="15.75" customHeight="1" x14ac:dyDescent="0.25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</row>
    <row r="519" spans="1:26" ht="15.75" customHeight="1" x14ac:dyDescent="0.25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</row>
    <row r="520" spans="1:26" ht="15.75" customHeight="1" x14ac:dyDescent="0.25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</row>
    <row r="521" spans="1:26" ht="15.75" customHeight="1" x14ac:dyDescent="0.25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</row>
    <row r="522" spans="1:26" ht="15.75" customHeight="1" x14ac:dyDescent="0.25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</row>
    <row r="523" spans="1:26" ht="15.75" customHeight="1" x14ac:dyDescent="0.25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</row>
    <row r="524" spans="1:26" ht="15.75" customHeight="1" x14ac:dyDescent="0.25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</row>
    <row r="525" spans="1:26" ht="15.75" customHeight="1" x14ac:dyDescent="0.25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</row>
    <row r="526" spans="1:26" ht="15.75" customHeight="1" x14ac:dyDescent="0.25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</row>
    <row r="527" spans="1:26" ht="15.75" customHeight="1" x14ac:dyDescent="0.25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</row>
    <row r="528" spans="1:26" ht="15.75" customHeight="1" x14ac:dyDescent="0.25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</row>
    <row r="529" spans="1:26" ht="15.75" customHeight="1" x14ac:dyDescent="0.25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</row>
    <row r="530" spans="1:26" ht="15.75" customHeight="1" x14ac:dyDescent="0.25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</row>
    <row r="531" spans="1:26" ht="15.75" customHeight="1" x14ac:dyDescent="0.25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</row>
    <row r="532" spans="1:26" ht="15.75" customHeight="1" x14ac:dyDescent="0.25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</row>
    <row r="533" spans="1:26" ht="15.75" customHeight="1" x14ac:dyDescent="0.25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</row>
    <row r="534" spans="1:26" ht="15.75" customHeight="1" x14ac:dyDescent="0.25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</row>
    <row r="535" spans="1:26" ht="15.75" customHeight="1" x14ac:dyDescent="0.25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</row>
    <row r="536" spans="1:26" ht="15.75" customHeight="1" x14ac:dyDescent="0.25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</row>
    <row r="537" spans="1:26" ht="15.75" customHeight="1" x14ac:dyDescent="0.25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</row>
    <row r="538" spans="1:26" ht="15.75" customHeight="1" x14ac:dyDescent="0.25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</row>
    <row r="539" spans="1:26" ht="15.75" customHeight="1" x14ac:dyDescent="0.25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</row>
    <row r="540" spans="1:26" ht="15.75" customHeight="1" x14ac:dyDescent="0.25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</row>
    <row r="541" spans="1:26" ht="15.75" customHeight="1" x14ac:dyDescent="0.25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</row>
    <row r="542" spans="1:26" ht="15.75" customHeight="1" x14ac:dyDescent="0.25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</row>
    <row r="543" spans="1:26" ht="15.75" customHeight="1" x14ac:dyDescent="0.25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</row>
    <row r="544" spans="1:26" ht="15.75" customHeight="1" x14ac:dyDescent="0.25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</row>
    <row r="545" spans="1:26" ht="15.75" customHeight="1" x14ac:dyDescent="0.25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</row>
    <row r="546" spans="1:26" ht="15.75" customHeight="1" x14ac:dyDescent="0.25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</row>
    <row r="547" spans="1:26" ht="15.75" customHeight="1" x14ac:dyDescent="0.25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</row>
    <row r="548" spans="1:26" ht="15.75" customHeight="1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</row>
    <row r="549" spans="1:26" ht="15.75" customHeight="1" x14ac:dyDescent="0.25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</row>
    <row r="550" spans="1:26" ht="15.75" customHeight="1" x14ac:dyDescent="0.25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</row>
    <row r="551" spans="1:26" ht="15.75" customHeight="1" x14ac:dyDescent="0.25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</row>
    <row r="552" spans="1:26" ht="15.75" customHeight="1" x14ac:dyDescent="0.25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</row>
    <row r="553" spans="1:26" ht="15.75" customHeight="1" x14ac:dyDescent="0.25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</row>
    <row r="554" spans="1:26" ht="15.75" customHeight="1" x14ac:dyDescent="0.25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</row>
    <row r="555" spans="1:26" ht="15.75" customHeight="1" x14ac:dyDescent="0.25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</row>
    <row r="556" spans="1:26" ht="15.75" customHeight="1" x14ac:dyDescent="0.25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</row>
    <row r="557" spans="1:26" ht="15.75" customHeight="1" x14ac:dyDescent="0.25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</row>
    <row r="558" spans="1:26" ht="15.75" customHeight="1" x14ac:dyDescent="0.25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</row>
    <row r="559" spans="1:26" ht="15.75" customHeight="1" x14ac:dyDescent="0.25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</row>
    <row r="560" spans="1:26" ht="15.75" customHeight="1" x14ac:dyDescent="0.25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</row>
    <row r="561" spans="1:26" ht="15.75" customHeight="1" x14ac:dyDescent="0.25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</row>
    <row r="562" spans="1:26" ht="15.75" customHeight="1" x14ac:dyDescent="0.25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</row>
    <row r="563" spans="1:26" ht="15.75" customHeight="1" x14ac:dyDescent="0.25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</row>
    <row r="564" spans="1:26" ht="15.75" customHeight="1" x14ac:dyDescent="0.25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</row>
    <row r="565" spans="1:26" ht="15.75" customHeight="1" x14ac:dyDescent="0.25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</row>
    <row r="566" spans="1:26" ht="15.75" customHeight="1" x14ac:dyDescent="0.25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</row>
    <row r="567" spans="1:26" ht="15.75" customHeight="1" x14ac:dyDescent="0.25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</row>
    <row r="568" spans="1:26" ht="15.75" customHeight="1" x14ac:dyDescent="0.25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</row>
    <row r="569" spans="1:26" ht="15.75" customHeight="1" x14ac:dyDescent="0.25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</row>
    <row r="570" spans="1:26" ht="15.75" customHeight="1" x14ac:dyDescent="0.25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</row>
    <row r="571" spans="1:26" ht="15.75" customHeight="1" x14ac:dyDescent="0.25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</row>
    <row r="572" spans="1:26" ht="15.75" customHeight="1" x14ac:dyDescent="0.25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</row>
    <row r="573" spans="1:26" ht="15.75" customHeight="1" x14ac:dyDescent="0.25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</row>
    <row r="574" spans="1:26" ht="15.75" customHeight="1" x14ac:dyDescent="0.25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</row>
    <row r="575" spans="1:26" ht="15.75" customHeight="1" x14ac:dyDescent="0.25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</row>
    <row r="576" spans="1:26" ht="15.75" customHeight="1" x14ac:dyDescent="0.25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</row>
    <row r="577" spans="1:26" ht="15.75" customHeight="1" x14ac:dyDescent="0.25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</row>
    <row r="578" spans="1:26" ht="15.75" customHeight="1" x14ac:dyDescent="0.25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</row>
    <row r="579" spans="1:26" ht="15.75" customHeight="1" x14ac:dyDescent="0.25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</row>
    <row r="580" spans="1:26" ht="15.75" customHeight="1" x14ac:dyDescent="0.25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</row>
    <row r="581" spans="1:26" ht="15.75" customHeight="1" x14ac:dyDescent="0.25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</row>
    <row r="582" spans="1:26" ht="15.75" customHeight="1" x14ac:dyDescent="0.25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</row>
    <row r="583" spans="1:26" ht="15.75" customHeight="1" x14ac:dyDescent="0.25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</row>
    <row r="584" spans="1:26" ht="15.75" customHeight="1" x14ac:dyDescent="0.25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</row>
    <row r="585" spans="1:26" ht="15.75" customHeight="1" x14ac:dyDescent="0.25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</row>
    <row r="586" spans="1:26" ht="15.75" customHeight="1" x14ac:dyDescent="0.25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</row>
    <row r="587" spans="1:26" ht="15.75" customHeight="1" x14ac:dyDescent="0.25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</row>
    <row r="588" spans="1:26" ht="15.75" customHeight="1" x14ac:dyDescent="0.25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</row>
    <row r="589" spans="1:26" ht="15.75" customHeight="1" x14ac:dyDescent="0.25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</row>
    <row r="590" spans="1:26" ht="15.75" customHeight="1" x14ac:dyDescent="0.25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</row>
    <row r="591" spans="1:26" ht="15.75" customHeight="1" x14ac:dyDescent="0.25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</row>
    <row r="592" spans="1:26" ht="15.75" customHeight="1" x14ac:dyDescent="0.25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</row>
    <row r="593" spans="1:26" ht="15.75" customHeight="1" x14ac:dyDescent="0.25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</row>
    <row r="594" spans="1:26" ht="15.75" customHeight="1" x14ac:dyDescent="0.25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</row>
    <row r="595" spans="1:26" ht="15.75" customHeight="1" x14ac:dyDescent="0.25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</row>
    <row r="596" spans="1:26" ht="15.75" customHeight="1" x14ac:dyDescent="0.25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</row>
    <row r="597" spans="1:26" ht="15.75" customHeight="1" x14ac:dyDescent="0.25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</row>
    <row r="598" spans="1:26" ht="15.75" customHeight="1" x14ac:dyDescent="0.25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</row>
    <row r="599" spans="1:26" ht="15.75" customHeight="1" x14ac:dyDescent="0.25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</row>
    <row r="600" spans="1:26" ht="15.75" customHeight="1" x14ac:dyDescent="0.25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</row>
    <row r="601" spans="1:26" ht="15.75" customHeight="1" x14ac:dyDescent="0.25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</row>
    <row r="602" spans="1:26" ht="15.75" customHeight="1" x14ac:dyDescent="0.25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</row>
    <row r="603" spans="1:26" ht="15.75" customHeight="1" x14ac:dyDescent="0.25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</row>
    <row r="604" spans="1:26" ht="15.75" customHeight="1" x14ac:dyDescent="0.25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</row>
    <row r="605" spans="1:26" ht="15.75" customHeight="1" x14ac:dyDescent="0.25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</row>
    <row r="606" spans="1:26" ht="15.75" customHeight="1" x14ac:dyDescent="0.25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</row>
    <row r="607" spans="1:26" ht="15.75" customHeight="1" x14ac:dyDescent="0.25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</row>
    <row r="608" spans="1:26" ht="15.75" customHeight="1" x14ac:dyDescent="0.25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</row>
    <row r="609" spans="1:26" ht="15.75" customHeight="1" x14ac:dyDescent="0.25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</row>
    <row r="610" spans="1:26" ht="15.75" customHeight="1" x14ac:dyDescent="0.25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</row>
    <row r="611" spans="1:26" ht="15.75" customHeight="1" x14ac:dyDescent="0.25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</row>
    <row r="612" spans="1:26" ht="15.75" customHeight="1" x14ac:dyDescent="0.25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</row>
    <row r="613" spans="1:26" ht="15.75" customHeight="1" x14ac:dyDescent="0.25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</row>
    <row r="614" spans="1:26" ht="15.75" customHeight="1" x14ac:dyDescent="0.25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</row>
    <row r="615" spans="1:26" ht="15.75" customHeight="1" x14ac:dyDescent="0.25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</row>
    <row r="616" spans="1:26" ht="15.75" customHeight="1" x14ac:dyDescent="0.25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</row>
    <row r="617" spans="1:26" ht="15.75" customHeight="1" x14ac:dyDescent="0.25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</row>
    <row r="618" spans="1:26" ht="15.75" customHeight="1" x14ac:dyDescent="0.25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</row>
    <row r="619" spans="1:26" ht="15.75" customHeight="1" x14ac:dyDescent="0.25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</row>
    <row r="620" spans="1:26" ht="15.75" customHeight="1" x14ac:dyDescent="0.25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</row>
    <row r="621" spans="1:26" ht="15.75" customHeight="1" x14ac:dyDescent="0.25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</row>
    <row r="622" spans="1:26" ht="15.75" customHeight="1" x14ac:dyDescent="0.25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</row>
    <row r="623" spans="1:26" ht="15.75" customHeight="1" x14ac:dyDescent="0.25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</row>
    <row r="624" spans="1:26" ht="15.75" customHeight="1" x14ac:dyDescent="0.25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</row>
    <row r="625" spans="1:26" ht="15.75" customHeight="1" x14ac:dyDescent="0.25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</row>
    <row r="626" spans="1:26" ht="15.75" customHeight="1" x14ac:dyDescent="0.25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</row>
    <row r="627" spans="1:26" ht="15.75" customHeight="1" x14ac:dyDescent="0.25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</row>
    <row r="628" spans="1:26" ht="15.75" customHeight="1" x14ac:dyDescent="0.25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</row>
    <row r="629" spans="1:26" ht="15.75" customHeight="1" x14ac:dyDescent="0.25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</row>
    <row r="630" spans="1:26" ht="15.75" customHeight="1" x14ac:dyDescent="0.25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</row>
    <row r="631" spans="1:26" ht="15.75" customHeight="1" x14ac:dyDescent="0.25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</row>
    <row r="632" spans="1:26" ht="15.75" customHeight="1" x14ac:dyDescent="0.25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</row>
    <row r="633" spans="1:26" ht="15.75" customHeight="1" x14ac:dyDescent="0.25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</row>
    <row r="634" spans="1:26" ht="15.75" customHeight="1" x14ac:dyDescent="0.25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</row>
    <row r="635" spans="1:26" ht="15.75" customHeight="1" x14ac:dyDescent="0.25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</row>
    <row r="636" spans="1:26" ht="15.75" customHeight="1" x14ac:dyDescent="0.25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</row>
    <row r="637" spans="1:26" ht="15.75" customHeight="1" x14ac:dyDescent="0.25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</row>
    <row r="638" spans="1:26" ht="15.75" customHeight="1" x14ac:dyDescent="0.25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</row>
    <row r="639" spans="1:26" ht="15.75" customHeight="1" x14ac:dyDescent="0.25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</row>
    <row r="640" spans="1:26" ht="15.75" customHeight="1" x14ac:dyDescent="0.25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</row>
    <row r="641" spans="1:26" ht="15.75" customHeight="1" x14ac:dyDescent="0.25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</row>
    <row r="642" spans="1:26" ht="15.75" customHeight="1" x14ac:dyDescent="0.25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</row>
    <row r="643" spans="1:26" ht="15.75" customHeight="1" x14ac:dyDescent="0.25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</row>
    <row r="644" spans="1:26" ht="15.75" customHeight="1" x14ac:dyDescent="0.25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</row>
    <row r="645" spans="1:26" ht="15.75" customHeight="1" x14ac:dyDescent="0.25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</row>
    <row r="646" spans="1:26" ht="15.75" customHeight="1" x14ac:dyDescent="0.25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</row>
    <row r="647" spans="1:26" ht="15.75" customHeight="1" x14ac:dyDescent="0.25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</row>
    <row r="648" spans="1:26" ht="15.75" customHeight="1" x14ac:dyDescent="0.25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</row>
    <row r="649" spans="1:26" ht="15.75" customHeight="1" x14ac:dyDescent="0.25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</row>
    <row r="650" spans="1:26" ht="15.75" customHeight="1" x14ac:dyDescent="0.25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</row>
    <row r="651" spans="1:26" ht="15.75" customHeight="1" x14ac:dyDescent="0.25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</row>
    <row r="652" spans="1:26" ht="15.75" customHeight="1" x14ac:dyDescent="0.25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</row>
    <row r="653" spans="1:26" ht="15.75" customHeight="1" x14ac:dyDescent="0.25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</row>
    <row r="654" spans="1:26" ht="15.75" customHeight="1" x14ac:dyDescent="0.25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</row>
    <row r="655" spans="1:26" ht="15.75" customHeight="1" x14ac:dyDescent="0.25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</row>
    <row r="656" spans="1:26" ht="15.75" customHeight="1" x14ac:dyDescent="0.25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</row>
    <row r="657" spans="1:26" ht="15.75" customHeight="1" x14ac:dyDescent="0.25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</row>
    <row r="658" spans="1:26" ht="15.75" customHeight="1" x14ac:dyDescent="0.25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</row>
    <row r="659" spans="1:26" ht="15.75" customHeight="1" x14ac:dyDescent="0.25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</row>
    <row r="660" spans="1:26" ht="15.75" customHeight="1" x14ac:dyDescent="0.25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</row>
    <row r="661" spans="1:26" ht="15.75" customHeight="1" x14ac:dyDescent="0.25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</row>
    <row r="662" spans="1:26" ht="15.75" customHeight="1" x14ac:dyDescent="0.25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</row>
    <row r="663" spans="1:26" ht="15.75" customHeight="1" x14ac:dyDescent="0.25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</row>
    <row r="664" spans="1:26" ht="15.75" customHeight="1" x14ac:dyDescent="0.25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</row>
    <row r="665" spans="1:26" ht="15.75" customHeight="1" x14ac:dyDescent="0.25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</row>
    <row r="666" spans="1:26" ht="15.75" customHeight="1" x14ac:dyDescent="0.25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</row>
    <row r="667" spans="1:26" ht="15.75" customHeight="1" x14ac:dyDescent="0.25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</row>
    <row r="668" spans="1:26" ht="15.75" customHeight="1" x14ac:dyDescent="0.25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</row>
    <row r="669" spans="1:26" ht="15.75" customHeight="1" x14ac:dyDescent="0.25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</row>
    <row r="670" spans="1:26" ht="15.75" customHeight="1" x14ac:dyDescent="0.25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</row>
    <row r="671" spans="1:26" ht="15.75" customHeight="1" x14ac:dyDescent="0.25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</row>
    <row r="672" spans="1:26" ht="15.75" customHeight="1" x14ac:dyDescent="0.25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</row>
    <row r="673" spans="1:26" ht="15.75" customHeight="1" x14ac:dyDescent="0.25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</row>
    <row r="674" spans="1:26" ht="15.75" customHeight="1" x14ac:dyDescent="0.25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</row>
    <row r="675" spans="1:26" ht="15.75" customHeight="1" x14ac:dyDescent="0.25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</row>
    <row r="676" spans="1:26" ht="15.75" customHeight="1" x14ac:dyDescent="0.25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</row>
    <row r="677" spans="1:26" ht="15.75" customHeight="1" x14ac:dyDescent="0.25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</row>
    <row r="678" spans="1:26" ht="15.75" customHeight="1" x14ac:dyDescent="0.25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</row>
    <row r="679" spans="1:26" ht="15.75" customHeight="1" x14ac:dyDescent="0.25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</row>
    <row r="680" spans="1:26" ht="15.75" customHeight="1" x14ac:dyDescent="0.25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</row>
    <row r="681" spans="1:26" ht="15.75" customHeight="1" x14ac:dyDescent="0.25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</row>
    <row r="682" spans="1:26" ht="15.75" customHeight="1" x14ac:dyDescent="0.25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</row>
    <row r="683" spans="1:26" ht="15.75" customHeight="1" x14ac:dyDescent="0.25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</row>
    <row r="684" spans="1:26" ht="15.75" customHeight="1" x14ac:dyDescent="0.25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</row>
    <row r="685" spans="1:26" ht="15.75" customHeight="1" x14ac:dyDescent="0.25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</row>
    <row r="686" spans="1:26" ht="15.75" customHeight="1" x14ac:dyDescent="0.25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</row>
    <row r="687" spans="1:26" ht="15.75" customHeight="1" x14ac:dyDescent="0.25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</row>
    <row r="688" spans="1:26" ht="15.75" customHeight="1" x14ac:dyDescent="0.25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</row>
    <row r="689" spans="1:26" ht="15.75" customHeight="1" x14ac:dyDescent="0.25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</row>
    <row r="690" spans="1:26" ht="15.75" customHeight="1" x14ac:dyDescent="0.25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</row>
    <row r="691" spans="1:26" ht="15.75" customHeight="1" x14ac:dyDescent="0.25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</row>
    <row r="692" spans="1:26" ht="15.75" customHeight="1" x14ac:dyDescent="0.25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</row>
    <row r="693" spans="1:26" ht="15.75" customHeight="1" x14ac:dyDescent="0.25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</row>
    <row r="694" spans="1:26" ht="15.75" customHeight="1" x14ac:dyDescent="0.25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</row>
    <row r="695" spans="1:26" ht="15.75" customHeight="1" x14ac:dyDescent="0.25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</row>
    <row r="696" spans="1:26" ht="15.75" customHeight="1" x14ac:dyDescent="0.25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</row>
    <row r="697" spans="1:26" ht="15.75" customHeight="1" x14ac:dyDescent="0.25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</row>
    <row r="698" spans="1:26" ht="15.75" customHeight="1" x14ac:dyDescent="0.25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</row>
    <row r="699" spans="1:26" ht="15.75" customHeight="1" x14ac:dyDescent="0.25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</row>
    <row r="700" spans="1:26" ht="15.75" customHeight="1" x14ac:dyDescent="0.25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</row>
    <row r="701" spans="1:26" ht="15.75" customHeight="1" x14ac:dyDescent="0.25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</row>
    <row r="702" spans="1:26" ht="15.75" customHeight="1" x14ac:dyDescent="0.25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</row>
    <row r="703" spans="1:26" ht="15.75" customHeight="1" x14ac:dyDescent="0.25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</row>
    <row r="704" spans="1:26" ht="15.75" customHeight="1" x14ac:dyDescent="0.25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</row>
    <row r="705" spans="1:26" ht="15.75" customHeight="1" x14ac:dyDescent="0.25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</row>
    <row r="706" spans="1:26" ht="15.75" customHeight="1" x14ac:dyDescent="0.25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</row>
    <row r="707" spans="1:26" ht="15.75" customHeight="1" x14ac:dyDescent="0.25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</row>
    <row r="708" spans="1:26" ht="15.75" customHeight="1" x14ac:dyDescent="0.25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</row>
    <row r="709" spans="1:26" ht="15.75" customHeight="1" x14ac:dyDescent="0.25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</row>
    <row r="710" spans="1:26" ht="15.75" customHeight="1" x14ac:dyDescent="0.25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</row>
    <row r="711" spans="1:26" ht="15.75" customHeight="1" x14ac:dyDescent="0.25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</row>
    <row r="712" spans="1:26" ht="15.75" customHeight="1" x14ac:dyDescent="0.25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</row>
    <row r="713" spans="1:26" ht="15.75" customHeight="1" x14ac:dyDescent="0.25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</row>
    <row r="714" spans="1:26" ht="15.75" customHeight="1" x14ac:dyDescent="0.25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</row>
    <row r="715" spans="1:26" ht="15.75" customHeight="1" x14ac:dyDescent="0.25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</row>
    <row r="716" spans="1:26" ht="15.75" customHeight="1" x14ac:dyDescent="0.25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</row>
    <row r="717" spans="1:26" ht="15.75" customHeight="1" x14ac:dyDescent="0.25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</row>
    <row r="718" spans="1:26" ht="15.75" customHeight="1" x14ac:dyDescent="0.25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</row>
    <row r="719" spans="1:26" ht="15.75" customHeight="1" x14ac:dyDescent="0.25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</row>
    <row r="720" spans="1:26" ht="15.75" customHeight="1" x14ac:dyDescent="0.25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</row>
    <row r="721" spans="1:26" ht="15.75" customHeight="1" x14ac:dyDescent="0.25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</row>
    <row r="722" spans="1:26" ht="15.75" customHeight="1" x14ac:dyDescent="0.25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</row>
    <row r="723" spans="1:26" ht="15.75" customHeight="1" x14ac:dyDescent="0.25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</row>
    <row r="724" spans="1:26" ht="15.75" customHeight="1" x14ac:dyDescent="0.25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</row>
    <row r="725" spans="1:26" ht="15.75" customHeight="1" x14ac:dyDescent="0.25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</row>
    <row r="726" spans="1:26" ht="15.75" customHeight="1" x14ac:dyDescent="0.25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</row>
    <row r="727" spans="1:26" ht="15.75" customHeight="1" x14ac:dyDescent="0.25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</row>
    <row r="728" spans="1:26" ht="15.75" customHeight="1" x14ac:dyDescent="0.25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</row>
    <row r="729" spans="1:26" ht="15.75" customHeight="1" x14ac:dyDescent="0.25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</row>
    <row r="730" spans="1:26" ht="15.75" customHeight="1" x14ac:dyDescent="0.25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</row>
    <row r="731" spans="1:26" ht="15.75" customHeight="1" x14ac:dyDescent="0.25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</row>
    <row r="732" spans="1:26" ht="15.75" customHeight="1" x14ac:dyDescent="0.25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</row>
    <row r="733" spans="1:26" ht="15.75" customHeight="1" x14ac:dyDescent="0.25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</row>
    <row r="734" spans="1:26" ht="15.75" customHeight="1" x14ac:dyDescent="0.25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</row>
    <row r="735" spans="1:26" ht="15.75" customHeight="1" x14ac:dyDescent="0.25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</row>
    <row r="736" spans="1:26" ht="15.75" customHeight="1" x14ac:dyDescent="0.25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</row>
    <row r="737" spans="1:26" ht="15.75" customHeight="1" x14ac:dyDescent="0.25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</row>
    <row r="738" spans="1:26" ht="15.75" customHeight="1" x14ac:dyDescent="0.25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</row>
    <row r="739" spans="1:26" ht="15.75" customHeight="1" x14ac:dyDescent="0.25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</row>
    <row r="740" spans="1:26" ht="15.75" customHeight="1" x14ac:dyDescent="0.25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</row>
    <row r="741" spans="1:26" ht="15.75" customHeight="1" x14ac:dyDescent="0.25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</row>
    <row r="742" spans="1:26" ht="15.75" customHeight="1" x14ac:dyDescent="0.25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</row>
    <row r="743" spans="1:26" ht="15.75" customHeight="1" x14ac:dyDescent="0.25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</row>
    <row r="744" spans="1:26" ht="15.75" customHeight="1" x14ac:dyDescent="0.25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</row>
    <row r="745" spans="1:26" ht="15.75" customHeight="1" x14ac:dyDescent="0.25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</row>
    <row r="746" spans="1:26" ht="15.75" customHeight="1" x14ac:dyDescent="0.25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</row>
    <row r="747" spans="1:26" ht="15.75" customHeight="1" x14ac:dyDescent="0.25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</row>
    <row r="748" spans="1:26" ht="15.75" customHeight="1" x14ac:dyDescent="0.25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</row>
    <row r="749" spans="1:26" ht="15.75" customHeight="1" x14ac:dyDescent="0.25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</row>
    <row r="750" spans="1:26" ht="15.75" customHeight="1" x14ac:dyDescent="0.25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</row>
    <row r="751" spans="1:26" ht="15.75" customHeight="1" x14ac:dyDescent="0.25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</row>
    <row r="752" spans="1:26" ht="15.75" customHeight="1" x14ac:dyDescent="0.25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</row>
    <row r="753" spans="1:26" ht="15.75" customHeight="1" x14ac:dyDescent="0.25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</row>
    <row r="754" spans="1:26" ht="15.75" customHeight="1" x14ac:dyDescent="0.25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</row>
    <row r="755" spans="1:26" ht="15.75" customHeight="1" x14ac:dyDescent="0.25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</row>
    <row r="756" spans="1:26" ht="15.75" customHeight="1" x14ac:dyDescent="0.25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</row>
    <row r="757" spans="1:26" ht="15.75" customHeight="1" x14ac:dyDescent="0.25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</row>
    <row r="758" spans="1:26" ht="15.75" customHeight="1" x14ac:dyDescent="0.25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</row>
    <row r="759" spans="1:26" ht="15.75" customHeight="1" x14ac:dyDescent="0.25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</row>
    <row r="760" spans="1:26" ht="15.75" customHeight="1" x14ac:dyDescent="0.25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</row>
    <row r="761" spans="1:26" ht="15.75" customHeight="1" x14ac:dyDescent="0.25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</row>
    <row r="762" spans="1:26" ht="15.75" customHeight="1" x14ac:dyDescent="0.25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</row>
    <row r="763" spans="1:26" ht="15.75" customHeight="1" x14ac:dyDescent="0.25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</row>
    <row r="764" spans="1:26" ht="15.75" customHeight="1" x14ac:dyDescent="0.25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</row>
    <row r="765" spans="1:26" ht="15.75" customHeight="1" x14ac:dyDescent="0.25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</row>
    <row r="766" spans="1:26" ht="15.75" customHeight="1" x14ac:dyDescent="0.25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</row>
    <row r="767" spans="1:26" ht="15.75" customHeight="1" x14ac:dyDescent="0.25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</row>
    <row r="768" spans="1:26" ht="15.75" customHeight="1" x14ac:dyDescent="0.25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</row>
    <row r="769" spans="1:26" ht="15.75" customHeight="1" x14ac:dyDescent="0.25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</row>
    <row r="770" spans="1:26" ht="15.75" customHeight="1" x14ac:dyDescent="0.25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</row>
    <row r="771" spans="1:26" ht="15.75" customHeight="1" x14ac:dyDescent="0.25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</row>
    <row r="772" spans="1:26" ht="15.75" customHeight="1" x14ac:dyDescent="0.25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</row>
    <row r="773" spans="1:26" ht="15.75" customHeight="1" x14ac:dyDescent="0.25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</row>
    <row r="774" spans="1:26" ht="15.75" customHeight="1" x14ac:dyDescent="0.25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</row>
    <row r="775" spans="1:26" ht="15.75" customHeight="1" x14ac:dyDescent="0.25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</row>
    <row r="776" spans="1:26" ht="15.75" customHeight="1" x14ac:dyDescent="0.25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</row>
    <row r="777" spans="1:26" ht="15.75" customHeight="1" x14ac:dyDescent="0.25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</row>
    <row r="778" spans="1:26" ht="15.75" customHeight="1" x14ac:dyDescent="0.25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</row>
    <row r="779" spans="1:26" ht="15.75" customHeight="1" x14ac:dyDescent="0.25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</row>
    <row r="780" spans="1:26" ht="15.75" customHeight="1" x14ac:dyDescent="0.25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</row>
    <row r="781" spans="1:26" ht="15.75" customHeight="1" x14ac:dyDescent="0.25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</row>
    <row r="782" spans="1:26" ht="15.75" customHeight="1" x14ac:dyDescent="0.25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</row>
    <row r="783" spans="1:26" ht="15.75" customHeight="1" x14ac:dyDescent="0.25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</row>
    <row r="784" spans="1:26" ht="15.75" customHeight="1" x14ac:dyDescent="0.25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</row>
    <row r="785" spans="1:26" ht="15.75" customHeight="1" x14ac:dyDescent="0.25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</row>
    <row r="786" spans="1:26" ht="15.75" customHeight="1" x14ac:dyDescent="0.25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</row>
    <row r="787" spans="1:26" ht="15.75" customHeight="1" x14ac:dyDescent="0.25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</row>
    <row r="788" spans="1:26" ht="15.75" customHeight="1" x14ac:dyDescent="0.25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</row>
    <row r="789" spans="1:26" ht="15.75" customHeight="1" x14ac:dyDescent="0.25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</row>
    <row r="790" spans="1:26" ht="15.75" customHeight="1" x14ac:dyDescent="0.25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</row>
    <row r="791" spans="1:26" ht="15.75" customHeight="1" x14ac:dyDescent="0.25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</row>
    <row r="792" spans="1:26" ht="15.75" customHeight="1" x14ac:dyDescent="0.25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</row>
    <row r="793" spans="1:26" ht="15.75" customHeight="1" x14ac:dyDescent="0.25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</row>
    <row r="794" spans="1:26" ht="15.75" customHeight="1" x14ac:dyDescent="0.25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</row>
    <row r="795" spans="1:26" ht="15.75" customHeight="1" x14ac:dyDescent="0.25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</row>
    <row r="796" spans="1:26" ht="15.75" customHeight="1" x14ac:dyDescent="0.25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</row>
    <row r="797" spans="1:26" ht="15.75" customHeight="1" x14ac:dyDescent="0.25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</row>
    <row r="798" spans="1:26" ht="15.75" customHeight="1" x14ac:dyDescent="0.25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</row>
    <row r="799" spans="1:26" ht="15.75" customHeight="1" x14ac:dyDescent="0.25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</row>
    <row r="800" spans="1:26" ht="15.75" customHeight="1" x14ac:dyDescent="0.25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</row>
    <row r="801" spans="1:26" ht="15.75" customHeight="1" x14ac:dyDescent="0.25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</row>
    <row r="802" spans="1:26" ht="15.75" customHeight="1" x14ac:dyDescent="0.25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</row>
    <row r="803" spans="1:26" ht="15.75" customHeight="1" x14ac:dyDescent="0.25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</row>
    <row r="804" spans="1:26" ht="15.75" customHeight="1" x14ac:dyDescent="0.25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</row>
    <row r="805" spans="1:26" ht="15.75" customHeight="1" x14ac:dyDescent="0.25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</row>
    <row r="806" spans="1:26" ht="15.75" customHeight="1" x14ac:dyDescent="0.25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</row>
    <row r="807" spans="1:26" ht="15.75" customHeight="1" x14ac:dyDescent="0.25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</row>
    <row r="808" spans="1:26" ht="15.75" customHeight="1" x14ac:dyDescent="0.25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</row>
    <row r="809" spans="1:26" ht="15.75" customHeight="1" x14ac:dyDescent="0.25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</row>
    <row r="810" spans="1:26" ht="15.75" customHeight="1" x14ac:dyDescent="0.25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</row>
    <row r="811" spans="1:26" ht="15.75" customHeight="1" x14ac:dyDescent="0.25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</row>
    <row r="812" spans="1:26" ht="15.75" customHeight="1" x14ac:dyDescent="0.25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</row>
    <row r="813" spans="1:26" ht="15.75" customHeight="1" x14ac:dyDescent="0.25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</row>
    <row r="814" spans="1:26" ht="15.75" customHeight="1" x14ac:dyDescent="0.25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</row>
    <row r="815" spans="1:26" ht="15.75" customHeight="1" x14ac:dyDescent="0.25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</row>
    <row r="816" spans="1:26" ht="15.75" customHeight="1" x14ac:dyDescent="0.25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</row>
    <row r="817" spans="1:26" ht="15.75" customHeight="1" x14ac:dyDescent="0.25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</row>
    <row r="818" spans="1:26" ht="15.75" customHeight="1" x14ac:dyDescent="0.25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</row>
    <row r="819" spans="1:26" ht="15.75" customHeight="1" x14ac:dyDescent="0.25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</row>
    <row r="820" spans="1:26" ht="15.75" customHeight="1" x14ac:dyDescent="0.25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</row>
    <row r="821" spans="1:26" ht="15.75" customHeight="1" x14ac:dyDescent="0.25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</row>
    <row r="822" spans="1:26" ht="15.75" customHeight="1" x14ac:dyDescent="0.25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</row>
    <row r="823" spans="1:26" ht="15.75" customHeight="1" x14ac:dyDescent="0.25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</row>
    <row r="824" spans="1:26" ht="15.75" customHeight="1" x14ac:dyDescent="0.25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</row>
    <row r="825" spans="1:26" ht="15.75" customHeight="1" x14ac:dyDescent="0.25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</row>
    <row r="826" spans="1:26" ht="15.75" customHeight="1" x14ac:dyDescent="0.25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</row>
    <row r="827" spans="1:26" ht="15.75" customHeight="1" x14ac:dyDescent="0.25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</row>
    <row r="828" spans="1:26" ht="15.75" customHeight="1" x14ac:dyDescent="0.25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</row>
    <row r="829" spans="1:26" ht="15.75" customHeight="1" x14ac:dyDescent="0.25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</row>
    <row r="830" spans="1:26" ht="15.75" customHeight="1" x14ac:dyDescent="0.25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</row>
    <row r="831" spans="1:26" ht="15.75" customHeight="1" x14ac:dyDescent="0.25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</row>
    <row r="832" spans="1:26" ht="15.75" customHeight="1" x14ac:dyDescent="0.25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</row>
    <row r="833" spans="1:26" ht="15.75" customHeight="1" x14ac:dyDescent="0.25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</row>
    <row r="834" spans="1:26" ht="15.75" customHeight="1" x14ac:dyDescent="0.25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</row>
    <row r="835" spans="1:26" ht="15.75" customHeight="1" x14ac:dyDescent="0.25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</row>
    <row r="836" spans="1:26" ht="15.75" customHeight="1" x14ac:dyDescent="0.25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</row>
    <row r="837" spans="1:26" ht="15.75" customHeight="1" x14ac:dyDescent="0.25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</row>
    <row r="838" spans="1:26" ht="15.75" customHeight="1" x14ac:dyDescent="0.25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</row>
    <row r="839" spans="1:26" ht="15.75" customHeight="1" x14ac:dyDescent="0.25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</row>
    <row r="840" spans="1:26" ht="15.75" customHeight="1" x14ac:dyDescent="0.25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</row>
    <row r="841" spans="1:26" ht="15.75" customHeight="1" x14ac:dyDescent="0.25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</row>
    <row r="842" spans="1:26" ht="15.75" customHeight="1" x14ac:dyDescent="0.25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</row>
    <row r="843" spans="1:26" ht="15.75" customHeight="1" x14ac:dyDescent="0.25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</row>
    <row r="844" spans="1:26" ht="15.75" customHeight="1" x14ac:dyDescent="0.25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</row>
    <row r="845" spans="1:26" ht="15.75" customHeight="1" x14ac:dyDescent="0.25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</row>
    <row r="846" spans="1:26" ht="15.75" customHeight="1" x14ac:dyDescent="0.25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</row>
    <row r="847" spans="1:26" ht="15.75" customHeight="1" x14ac:dyDescent="0.25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</row>
    <row r="848" spans="1:26" ht="15.75" customHeight="1" x14ac:dyDescent="0.25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</row>
    <row r="849" spans="1:26" ht="15.75" customHeight="1" x14ac:dyDescent="0.25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</row>
    <row r="850" spans="1:26" ht="15.75" customHeight="1" x14ac:dyDescent="0.25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</row>
    <row r="851" spans="1:26" ht="15.75" customHeight="1" x14ac:dyDescent="0.25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</row>
    <row r="852" spans="1:26" ht="15.75" customHeight="1" x14ac:dyDescent="0.25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</row>
    <row r="853" spans="1:26" ht="15.75" customHeight="1" x14ac:dyDescent="0.25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</row>
    <row r="854" spans="1:26" ht="15.75" customHeight="1" x14ac:dyDescent="0.25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</row>
    <row r="855" spans="1:26" ht="15.75" customHeight="1" x14ac:dyDescent="0.25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</row>
    <row r="856" spans="1:26" ht="15.75" customHeight="1" x14ac:dyDescent="0.25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</row>
    <row r="857" spans="1:26" ht="15.75" customHeight="1" x14ac:dyDescent="0.25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</row>
    <row r="858" spans="1:26" ht="15.75" customHeight="1" x14ac:dyDescent="0.25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</row>
    <row r="859" spans="1:26" ht="15.75" customHeight="1" x14ac:dyDescent="0.25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</row>
    <row r="860" spans="1:26" ht="15.75" customHeight="1" x14ac:dyDescent="0.25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</row>
    <row r="861" spans="1:26" ht="15.75" customHeight="1" x14ac:dyDescent="0.25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</row>
    <row r="862" spans="1:26" ht="15.75" customHeight="1" x14ac:dyDescent="0.25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</row>
    <row r="863" spans="1:26" ht="15.75" customHeight="1" x14ac:dyDescent="0.25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</row>
    <row r="864" spans="1:26" ht="15.75" customHeight="1" x14ac:dyDescent="0.25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</row>
    <row r="865" spans="1:26" ht="15.75" customHeight="1" x14ac:dyDescent="0.25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</row>
    <row r="866" spans="1:26" ht="15.75" customHeight="1" x14ac:dyDescent="0.25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</row>
    <row r="867" spans="1:26" ht="15.75" customHeight="1" x14ac:dyDescent="0.25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</row>
    <row r="868" spans="1:26" ht="15.75" customHeight="1" x14ac:dyDescent="0.25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</row>
    <row r="869" spans="1:26" ht="15.75" customHeight="1" x14ac:dyDescent="0.25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</row>
    <row r="870" spans="1:26" ht="15.75" customHeight="1" x14ac:dyDescent="0.25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</row>
    <row r="871" spans="1:26" ht="15.75" customHeight="1" x14ac:dyDescent="0.25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</row>
    <row r="872" spans="1:26" ht="15.75" customHeight="1" x14ac:dyDescent="0.25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</row>
    <row r="873" spans="1:26" ht="15.75" customHeight="1" x14ac:dyDescent="0.25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</row>
    <row r="874" spans="1:26" ht="15.75" customHeight="1" x14ac:dyDescent="0.25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</row>
    <row r="875" spans="1:26" ht="15.75" customHeight="1" x14ac:dyDescent="0.25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</row>
    <row r="876" spans="1:26" ht="15.75" customHeight="1" x14ac:dyDescent="0.25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</row>
    <row r="877" spans="1:26" ht="15.75" customHeight="1" x14ac:dyDescent="0.25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</row>
    <row r="878" spans="1:26" ht="15.75" customHeight="1" x14ac:dyDescent="0.25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</row>
    <row r="879" spans="1:26" ht="15.75" customHeight="1" x14ac:dyDescent="0.25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</row>
    <row r="880" spans="1:26" ht="15.75" customHeight="1" x14ac:dyDescent="0.25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</row>
    <row r="881" spans="1:26" ht="15.75" customHeight="1" x14ac:dyDescent="0.25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</row>
    <row r="882" spans="1:26" ht="15.75" customHeight="1" x14ac:dyDescent="0.25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</row>
    <row r="883" spans="1:26" ht="15.75" customHeight="1" x14ac:dyDescent="0.25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</row>
    <row r="884" spans="1:26" ht="15.75" customHeight="1" x14ac:dyDescent="0.25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</row>
    <row r="885" spans="1:26" ht="15.75" customHeight="1" x14ac:dyDescent="0.25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</row>
    <row r="886" spans="1:26" ht="15.75" customHeight="1" x14ac:dyDescent="0.25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</row>
    <row r="887" spans="1:26" ht="15.75" customHeight="1" x14ac:dyDescent="0.25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</row>
    <row r="888" spans="1:26" ht="15.75" customHeight="1" x14ac:dyDescent="0.25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</row>
    <row r="889" spans="1:26" ht="15.75" customHeight="1" x14ac:dyDescent="0.25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</row>
    <row r="890" spans="1:26" ht="15.75" customHeight="1" x14ac:dyDescent="0.25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</row>
    <row r="891" spans="1:26" ht="15.75" customHeight="1" x14ac:dyDescent="0.25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</row>
    <row r="892" spans="1:26" ht="15.75" customHeight="1" x14ac:dyDescent="0.25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</row>
    <row r="893" spans="1:26" ht="15.75" customHeight="1" x14ac:dyDescent="0.25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</row>
    <row r="894" spans="1:26" ht="15.75" customHeight="1" x14ac:dyDescent="0.25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</row>
    <row r="895" spans="1:26" ht="15.75" customHeight="1" x14ac:dyDescent="0.25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</row>
    <row r="896" spans="1:26" ht="15.75" customHeight="1" x14ac:dyDescent="0.25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</row>
    <row r="897" spans="1:26" ht="15.75" customHeight="1" x14ac:dyDescent="0.25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</row>
    <row r="898" spans="1:26" ht="15.75" customHeight="1" x14ac:dyDescent="0.25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</row>
    <row r="899" spans="1:26" ht="15.75" customHeight="1" x14ac:dyDescent="0.25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</row>
    <row r="900" spans="1:26" ht="15.75" customHeight="1" x14ac:dyDescent="0.25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</row>
    <row r="901" spans="1:26" ht="15.75" customHeight="1" x14ac:dyDescent="0.25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</row>
    <row r="902" spans="1:26" ht="15.75" customHeight="1" x14ac:dyDescent="0.25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</row>
    <row r="903" spans="1:26" ht="15.75" customHeight="1" x14ac:dyDescent="0.25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</row>
    <row r="904" spans="1:26" ht="15.75" customHeight="1" x14ac:dyDescent="0.25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</row>
    <row r="905" spans="1:26" ht="15.75" customHeight="1" x14ac:dyDescent="0.25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</row>
    <row r="906" spans="1:26" ht="15.75" customHeight="1" x14ac:dyDescent="0.25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</row>
    <row r="907" spans="1:26" ht="15.75" customHeight="1" x14ac:dyDescent="0.25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</row>
    <row r="908" spans="1:26" ht="15.75" customHeight="1" x14ac:dyDescent="0.25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</row>
    <row r="909" spans="1:26" ht="15.75" customHeight="1" x14ac:dyDescent="0.25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</row>
    <row r="910" spans="1:26" ht="15.75" customHeight="1" x14ac:dyDescent="0.25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</row>
    <row r="911" spans="1:26" ht="15.75" customHeight="1" x14ac:dyDescent="0.25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</row>
    <row r="912" spans="1:26" ht="15.75" customHeight="1" x14ac:dyDescent="0.25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</row>
    <row r="913" spans="1:26" ht="15.75" customHeight="1" x14ac:dyDescent="0.25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</row>
    <row r="914" spans="1:26" ht="15.75" customHeight="1" x14ac:dyDescent="0.25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</row>
    <row r="915" spans="1:26" ht="15.75" customHeight="1" x14ac:dyDescent="0.25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</row>
    <row r="916" spans="1:26" ht="15.75" customHeight="1" x14ac:dyDescent="0.25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</row>
    <row r="917" spans="1:26" ht="15.75" customHeight="1" x14ac:dyDescent="0.25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</row>
    <row r="918" spans="1:26" ht="15.75" customHeight="1" x14ac:dyDescent="0.25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</row>
    <row r="919" spans="1:26" ht="15.75" customHeight="1" x14ac:dyDescent="0.25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</row>
    <row r="920" spans="1:26" ht="15.75" customHeight="1" x14ac:dyDescent="0.25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</row>
    <row r="921" spans="1:26" ht="15.75" customHeight="1" x14ac:dyDescent="0.25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</row>
    <row r="922" spans="1:26" ht="15.75" customHeight="1" x14ac:dyDescent="0.25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</row>
    <row r="923" spans="1:26" ht="15.75" customHeight="1" x14ac:dyDescent="0.25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</row>
    <row r="924" spans="1:26" ht="15.75" customHeight="1" x14ac:dyDescent="0.25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</row>
    <row r="925" spans="1:26" ht="15.75" customHeight="1" x14ac:dyDescent="0.25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</row>
    <row r="926" spans="1:26" ht="15.75" customHeight="1" x14ac:dyDescent="0.25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</row>
    <row r="927" spans="1:26" ht="15.75" customHeight="1" x14ac:dyDescent="0.25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</row>
    <row r="928" spans="1:26" ht="15.75" customHeight="1" x14ac:dyDescent="0.25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</row>
    <row r="929" spans="1:26" ht="15.75" customHeight="1" x14ac:dyDescent="0.25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</row>
    <row r="930" spans="1:26" ht="15.75" customHeight="1" x14ac:dyDescent="0.25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</row>
    <row r="931" spans="1:26" ht="15.75" customHeight="1" x14ac:dyDescent="0.25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</row>
    <row r="932" spans="1:26" ht="15.75" customHeight="1" x14ac:dyDescent="0.25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</row>
    <row r="933" spans="1:26" ht="15.75" customHeight="1" x14ac:dyDescent="0.25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</row>
    <row r="934" spans="1:26" ht="15.75" customHeight="1" x14ac:dyDescent="0.25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</row>
    <row r="935" spans="1:26" ht="15.75" customHeight="1" x14ac:dyDescent="0.25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</row>
    <row r="936" spans="1:26" ht="15.75" customHeight="1" x14ac:dyDescent="0.25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</row>
    <row r="937" spans="1:26" ht="15.75" customHeight="1" x14ac:dyDescent="0.25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</row>
    <row r="938" spans="1:26" ht="15.75" customHeight="1" x14ac:dyDescent="0.25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</row>
    <row r="939" spans="1:26" ht="15.75" customHeight="1" x14ac:dyDescent="0.25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</row>
    <row r="940" spans="1:26" ht="15.75" customHeight="1" x14ac:dyDescent="0.25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</row>
    <row r="941" spans="1:26" ht="15.75" customHeight="1" x14ac:dyDescent="0.25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</row>
    <row r="942" spans="1:26" ht="15.75" customHeight="1" x14ac:dyDescent="0.25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</row>
    <row r="943" spans="1:26" ht="15.75" customHeight="1" x14ac:dyDescent="0.25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</row>
    <row r="944" spans="1:26" ht="15.75" customHeight="1" x14ac:dyDescent="0.25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</row>
    <row r="945" spans="1:26" ht="15.75" customHeight="1" x14ac:dyDescent="0.25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</row>
    <row r="946" spans="1:26" ht="15.75" customHeight="1" x14ac:dyDescent="0.25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</row>
    <row r="947" spans="1:26" ht="15.75" customHeight="1" x14ac:dyDescent="0.25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</row>
    <row r="948" spans="1:26" ht="15.75" customHeight="1" x14ac:dyDescent="0.25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</row>
    <row r="949" spans="1:26" ht="15.75" customHeight="1" x14ac:dyDescent="0.25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</row>
    <row r="950" spans="1:26" ht="15.75" customHeight="1" x14ac:dyDescent="0.25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</row>
    <row r="951" spans="1:26" ht="15.75" customHeight="1" x14ac:dyDescent="0.25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</row>
    <row r="952" spans="1:26" ht="15.75" customHeight="1" x14ac:dyDescent="0.25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</row>
    <row r="953" spans="1:26" ht="15.75" customHeight="1" x14ac:dyDescent="0.25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</row>
    <row r="954" spans="1:26" ht="15.75" customHeight="1" x14ac:dyDescent="0.25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</row>
    <row r="955" spans="1:26" ht="15.75" customHeight="1" x14ac:dyDescent="0.25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</row>
    <row r="956" spans="1:26" ht="15.75" customHeight="1" x14ac:dyDescent="0.25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</row>
    <row r="957" spans="1:26" ht="15.75" customHeight="1" x14ac:dyDescent="0.25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</row>
    <row r="958" spans="1:26" ht="15.75" customHeight="1" x14ac:dyDescent="0.25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</row>
    <row r="959" spans="1:26" ht="15.75" customHeight="1" x14ac:dyDescent="0.25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</row>
    <row r="960" spans="1:26" ht="15.75" customHeight="1" x14ac:dyDescent="0.25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</row>
    <row r="961" spans="1:26" ht="15.75" customHeight="1" x14ac:dyDescent="0.25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</row>
    <row r="962" spans="1:26" ht="15.75" customHeight="1" x14ac:dyDescent="0.25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</row>
    <row r="963" spans="1:26" ht="15.75" customHeight="1" x14ac:dyDescent="0.25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</row>
    <row r="964" spans="1:26" ht="15.75" customHeight="1" x14ac:dyDescent="0.25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</row>
    <row r="965" spans="1:26" ht="15.75" customHeight="1" x14ac:dyDescent="0.25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</row>
    <row r="966" spans="1:26" ht="15.75" customHeight="1" x14ac:dyDescent="0.25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</row>
    <row r="967" spans="1:26" ht="15.75" customHeight="1" x14ac:dyDescent="0.25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</row>
    <row r="968" spans="1:26" ht="15.75" customHeight="1" x14ac:dyDescent="0.25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</row>
    <row r="969" spans="1:26" ht="15.75" customHeight="1" x14ac:dyDescent="0.25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</row>
    <row r="970" spans="1:26" ht="15.75" customHeight="1" x14ac:dyDescent="0.25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</row>
    <row r="971" spans="1:26" ht="15.75" customHeight="1" x14ac:dyDescent="0.25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</row>
    <row r="972" spans="1:26" ht="15.75" customHeight="1" x14ac:dyDescent="0.25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</row>
    <row r="973" spans="1:26" ht="15.75" customHeight="1" x14ac:dyDescent="0.25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</row>
    <row r="974" spans="1:26" ht="15.75" customHeight="1" x14ac:dyDescent="0.25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</row>
    <row r="975" spans="1:26" ht="15.75" customHeight="1" x14ac:dyDescent="0.25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</row>
    <row r="976" spans="1:26" ht="15.75" customHeight="1" x14ac:dyDescent="0.25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</row>
    <row r="977" spans="1:26" ht="15.75" customHeight="1" x14ac:dyDescent="0.25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</row>
    <row r="978" spans="1:26" ht="15.75" customHeight="1" x14ac:dyDescent="0.25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</row>
    <row r="979" spans="1:26" ht="15.75" customHeight="1" x14ac:dyDescent="0.25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</row>
    <row r="980" spans="1:26" ht="15.75" customHeight="1" x14ac:dyDescent="0.25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</row>
    <row r="981" spans="1:26" ht="15.75" customHeight="1" x14ac:dyDescent="0.25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</row>
    <row r="982" spans="1:26" ht="15.75" customHeight="1" x14ac:dyDescent="0.25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</row>
    <row r="983" spans="1:26" ht="15.75" customHeight="1" x14ac:dyDescent="0.25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</row>
    <row r="984" spans="1:26" ht="15.75" customHeight="1" x14ac:dyDescent="0.25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</row>
    <row r="985" spans="1:26" ht="15.75" customHeight="1" x14ac:dyDescent="0.25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</row>
    <row r="986" spans="1:26" ht="15.75" customHeight="1" x14ac:dyDescent="0.25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</row>
    <row r="987" spans="1:26" ht="15.75" customHeight="1" x14ac:dyDescent="0.25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</row>
    <row r="988" spans="1:26" ht="15.75" customHeight="1" x14ac:dyDescent="0.25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</row>
    <row r="989" spans="1:26" ht="15.75" customHeight="1" x14ac:dyDescent="0.25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</row>
    <row r="990" spans="1:26" ht="15.75" customHeight="1" x14ac:dyDescent="0.25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</row>
    <row r="991" spans="1:26" ht="15.75" customHeight="1" x14ac:dyDescent="0.25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</row>
    <row r="992" spans="1:26" ht="15.75" customHeight="1" x14ac:dyDescent="0.25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</row>
    <row r="993" spans="1:26" ht="15.75" customHeight="1" x14ac:dyDescent="0.25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</row>
    <row r="994" spans="1:26" ht="15.75" customHeight="1" x14ac:dyDescent="0.25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</row>
    <row r="995" spans="1:26" ht="15.75" customHeight="1" x14ac:dyDescent="0.25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</row>
    <row r="996" spans="1:26" ht="15.75" customHeight="1" x14ac:dyDescent="0.25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</row>
    <row r="997" spans="1:26" ht="15.75" customHeight="1" x14ac:dyDescent="0.25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</row>
    <row r="998" spans="1:26" ht="15.75" customHeight="1" x14ac:dyDescent="0.25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</row>
    <row r="999" spans="1:26" ht="15.75" customHeight="1" x14ac:dyDescent="0.25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</row>
    <row r="1000" spans="1:26" ht="15.75" customHeight="1" x14ac:dyDescent="0.25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</row>
  </sheetData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6">
    <tabColor theme="0"/>
    <pageSetUpPr fitToPage="1"/>
  </sheetPr>
  <dimension ref="A1:J996"/>
  <sheetViews>
    <sheetView topLeftCell="C46" zoomScale="60" zoomScaleNormal="60" workbookViewId="0">
      <selection activeCell="B37" sqref="B37"/>
    </sheetView>
  </sheetViews>
  <sheetFormatPr defaultRowHeight="15" customHeight="1" x14ac:dyDescent="0.25"/>
  <cols>
    <col min="1" max="1" width="39.140625" bestFit="1" customWidth="1"/>
    <col min="2" max="2" width="72.5703125" bestFit="1" customWidth="1"/>
    <col min="3" max="3" width="29.85546875" bestFit="1" customWidth="1"/>
    <col min="4" max="4" width="58.7109375" bestFit="1" customWidth="1"/>
    <col min="5" max="5" width="58" customWidth="1"/>
    <col min="6" max="6" width="14.5703125" customWidth="1"/>
    <col min="7" max="7" width="25.140625" bestFit="1" customWidth="1"/>
    <col min="8" max="8" width="14.140625" customWidth="1"/>
    <col min="9" max="9" width="111.85546875" bestFit="1" customWidth="1"/>
  </cols>
  <sheetData>
    <row r="1" spans="1:10" ht="31.5" x14ac:dyDescent="0.25">
      <c r="A1" s="252" t="s">
        <v>387</v>
      </c>
      <c r="B1" s="252" t="s">
        <v>388</v>
      </c>
      <c r="C1" s="253" t="s">
        <v>632</v>
      </c>
      <c r="D1" s="253" t="s">
        <v>633</v>
      </c>
      <c r="E1" s="253" t="s">
        <v>634</v>
      </c>
      <c r="F1" s="253" t="s">
        <v>635</v>
      </c>
      <c r="G1" s="253" t="s">
        <v>636</v>
      </c>
      <c r="H1" s="254" t="s">
        <v>637</v>
      </c>
      <c r="I1" s="198" t="s">
        <v>638</v>
      </c>
    </row>
    <row r="2" spans="1:10" ht="31.5" x14ac:dyDescent="0.25">
      <c r="A2" s="255" t="s">
        <v>639</v>
      </c>
      <c r="B2" s="256" t="s">
        <v>404</v>
      </c>
      <c r="C2" s="255" t="s">
        <v>640</v>
      </c>
      <c r="D2" s="257" t="s">
        <v>641</v>
      </c>
      <c r="E2" s="258" t="s">
        <v>642</v>
      </c>
      <c r="F2" s="259">
        <v>44953</v>
      </c>
      <c r="G2" s="260">
        <v>45013</v>
      </c>
      <c r="H2" s="261">
        <v>890</v>
      </c>
      <c r="I2" s="262" t="s">
        <v>643</v>
      </c>
      <c r="J2" s="121"/>
    </row>
    <row r="3" spans="1:10" ht="31.5" x14ac:dyDescent="0.25">
      <c r="A3" s="255" t="s">
        <v>403</v>
      </c>
      <c r="B3" s="263" t="s">
        <v>404</v>
      </c>
      <c r="C3" s="264" t="s">
        <v>640</v>
      </c>
      <c r="D3" s="265" t="s">
        <v>641</v>
      </c>
      <c r="E3" s="258" t="s">
        <v>642</v>
      </c>
      <c r="F3" s="266">
        <v>44649</v>
      </c>
      <c r="G3" s="260">
        <v>45014</v>
      </c>
      <c r="H3" s="267">
        <v>890</v>
      </c>
      <c r="I3" s="268" t="s">
        <v>797</v>
      </c>
    </row>
    <row r="4" spans="1:10" ht="15.75" x14ac:dyDescent="0.25">
      <c r="A4" s="255" t="s">
        <v>639</v>
      </c>
      <c r="B4" s="256" t="s">
        <v>404</v>
      </c>
      <c r="C4" s="269" t="s">
        <v>607</v>
      </c>
      <c r="D4" s="270" t="s">
        <v>608</v>
      </c>
      <c r="E4" s="271" t="s">
        <v>644</v>
      </c>
      <c r="F4" s="266">
        <v>44600</v>
      </c>
      <c r="G4" s="260">
        <v>44648</v>
      </c>
      <c r="H4" s="267">
        <v>500</v>
      </c>
      <c r="I4" s="272" t="s">
        <v>645</v>
      </c>
      <c r="J4" s="121"/>
    </row>
    <row r="5" spans="1:10" ht="15.75" x14ac:dyDescent="0.25">
      <c r="A5" s="255" t="s">
        <v>403</v>
      </c>
      <c r="B5" s="263" t="s">
        <v>404</v>
      </c>
      <c r="C5" s="269" t="s">
        <v>607</v>
      </c>
      <c r="D5" s="273" t="s">
        <v>608</v>
      </c>
      <c r="E5" s="271" t="s">
        <v>644</v>
      </c>
      <c r="F5" s="266">
        <v>44649</v>
      </c>
      <c r="G5" s="260">
        <v>45014</v>
      </c>
      <c r="H5" s="267" t="s">
        <v>793</v>
      </c>
      <c r="I5" s="274" t="s">
        <v>794</v>
      </c>
    </row>
    <row r="6" spans="1:10" ht="31.5" x14ac:dyDescent="0.25">
      <c r="A6" s="255" t="s">
        <v>639</v>
      </c>
      <c r="B6" s="275" t="s">
        <v>404</v>
      </c>
      <c r="C6" s="255" t="s">
        <v>600</v>
      </c>
      <c r="D6" s="257" t="s">
        <v>646</v>
      </c>
      <c r="E6" s="271" t="s">
        <v>929</v>
      </c>
      <c r="F6" s="266">
        <v>44594</v>
      </c>
      <c r="G6" s="260">
        <v>44648</v>
      </c>
      <c r="H6" s="267">
        <v>0</v>
      </c>
      <c r="I6" s="276" t="s">
        <v>647</v>
      </c>
      <c r="J6" s="121"/>
    </row>
    <row r="7" spans="1:10" ht="31.5" x14ac:dyDescent="0.25">
      <c r="A7" s="255" t="s">
        <v>403</v>
      </c>
      <c r="B7" s="277" t="s">
        <v>404</v>
      </c>
      <c r="C7" s="255" t="s">
        <v>600</v>
      </c>
      <c r="D7" s="257" t="s">
        <v>646</v>
      </c>
      <c r="E7" s="271" t="s">
        <v>929</v>
      </c>
      <c r="F7" s="278" t="s">
        <v>804</v>
      </c>
      <c r="G7" s="278" t="s">
        <v>799</v>
      </c>
      <c r="H7" s="267">
        <v>0</v>
      </c>
      <c r="I7" s="279" t="s">
        <v>805</v>
      </c>
      <c r="J7" s="121"/>
    </row>
    <row r="8" spans="1:10" ht="15.75" x14ac:dyDescent="0.25">
      <c r="A8" s="255" t="s">
        <v>639</v>
      </c>
      <c r="B8" s="275" t="s">
        <v>404</v>
      </c>
      <c r="C8" s="269" t="s">
        <v>648</v>
      </c>
      <c r="D8" s="270" t="s">
        <v>649</v>
      </c>
      <c r="E8" s="271" t="s">
        <v>650</v>
      </c>
      <c r="F8" s="266">
        <v>44624</v>
      </c>
      <c r="G8" s="260">
        <v>44648</v>
      </c>
      <c r="H8" s="267">
        <v>0</v>
      </c>
      <c r="I8" s="268" t="s">
        <v>651</v>
      </c>
    </row>
    <row r="9" spans="1:10" ht="31.5" x14ac:dyDescent="0.25">
      <c r="A9" s="255" t="s">
        <v>639</v>
      </c>
      <c r="B9" s="275" t="s">
        <v>404</v>
      </c>
      <c r="C9" s="255" t="s">
        <v>587</v>
      </c>
      <c r="D9" s="257" t="s">
        <v>652</v>
      </c>
      <c r="E9" s="258" t="s">
        <v>653</v>
      </c>
      <c r="F9" s="280" t="s">
        <v>654</v>
      </c>
      <c r="G9" s="260">
        <v>44648</v>
      </c>
      <c r="H9" s="267">
        <v>9300</v>
      </c>
      <c r="I9" s="279" t="s">
        <v>655</v>
      </c>
      <c r="J9" s="121"/>
    </row>
    <row r="10" spans="1:10" ht="15.75" x14ac:dyDescent="0.25">
      <c r="A10" s="255" t="s">
        <v>639</v>
      </c>
      <c r="B10" s="275" t="s">
        <v>404</v>
      </c>
      <c r="C10" s="255" t="s">
        <v>587</v>
      </c>
      <c r="D10" s="257" t="s">
        <v>652</v>
      </c>
      <c r="E10" s="258" t="s">
        <v>656</v>
      </c>
      <c r="F10" s="281">
        <v>44602</v>
      </c>
      <c r="G10" s="260">
        <v>44648</v>
      </c>
      <c r="H10" s="267">
        <v>0</v>
      </c>
      <c r="I10" s="268" t="s">
        <v>657</v>
      </c>
      <c r="J10" s="121"/>
    </row>
    <row r="11" spans="1:10" ht="31.5" x14ac:dyDescent="0.25">
      <c r="A11" s="255" t="s">
        <v>639</v>
      </c>
      <c r="B11" s="275" t="s">
        <v>404</v>
      </c>
      <c r="C11" s="269" t="s">
        <v>658</v>
      </c>
      <c r="D11" s="270" t="s">
        <v>659</v>
      </c>
      <c r="E11" s="258" t="s">
        <v>660</v>
      </c>
      <c r="F11" s="280" t="s">
        <v>661</v>
      </c>
      <c r="G11" s="260">
        <v>44648</v>
      </c>
      <c r="H11" s="267">
        <v>0</v>
      </c>
      <c r="I11" s="282" t="s">
        <v>662</v>
      </c>
    </row>
    <row r="12" spans="1:10" ht="31.5" x14ac:dyDescent="0.25">
      <c r="A12" s="255" t="s">
        <v>403</v>
      </c>
      <c r="B12" s="275" t="s">
        <v>404</v>
      </c>
      <c r="C12" s="269" t="s">
        <v>658</v>
      </c>
      <c r="D12" s="270" t="s">
        <v>659</v>
      </c>
      <c r="E12" s="258" t="s">
        <v>660</v>
      </c>
      <c r="F12" s="280" t="s">
        <v>804</v>
      </c>
      <c r="G12" s="260">
        <v>45014</v>
      </c>
      <c r="H12" s="267">
        <v>0</v>
      </c>
      <c r="I12" s="274" t="s">
        <v>795</v>
      </c>
      <c r="J12" s="121"/>
    </row>
    <row r="13" spans="1:10" ht="15.75" x14ac:dyDescent="0.25">
      <c r="A13" s="255" t="s">
        <v>639</v>
      </c>
      <c r="B13" s="275" t="s">
        <v>404</v>
      </c>
      <c r="C13" s="283" t="s">
        <v>663</v>
      </c>
      <c r="D13" s="284" t="s">
        <v>664</v>
      </c>
      <c r="E13" s="258" t="s">
        <v>665</v>
      </c>
      <c r="F13" s="266">
        <v>44594</v>
      </c>
      <c r="G13" s="260">
        <v>44648</v>
      </c>
      <c r="H13" s="267">
        <v>800</v>
      </c>
      <c r="I13" s="282" t="s">
        <v>666</v>
      </c>
      <c r="J13" s="121"/>
    </row>
    <row r="14" spans="1:10" ht="15.75" x14ac:dyDescent="0.25">
      <c r="A14" s="255" t="s">
        <v>639</v>
      </c>
      <c r="B14" s="275" t="s">
        <v>404</v>
      </c>
      <c r="C14" s="285">
        <v>21374060000144</v>
      </c>
      <c r="D14" s="265" t="s">
        <v>667</v>
      </c>
      <c r="E14" s="258" t="s">
        <v>668</v>
      </c>
      <c r="F14" s="266">
        <v>44608</v>
      </c>
      <c r="G14" s="260">
        <v>44648</v>
      </c>
      <c r="H14" s="267">
        <v>2200</v>
      </c>
      <c r="I14" s="282" t="s">
        <v>669</v>
      </c>
      <c r="J14" s="121"/>
    </row>
    <row r="15" spans="1:10" ht="15.75" x14ac:dyDescent="0.25">
      <c r="A15" s="255" t="s">
        <v>639</v>
      </c>
      <c r="B15" s="275" t="s">
        <v>404</v>
      </c>
      <c r="C15" s="283" t="s">
        <v>670</v>
      </c>
      <c r="D15" s="284" t="s">
        <v>671</v>
      </c>
      <c r="E15" s="258" t="s">
        <v>672</v>
      </c>
      <c r="F15" s="266">
        <v>44595</v>
      </c>
      <c r="G15" s="260">
        <v>44648</v>
      </c>
      <c r="H15" s="267">
        <v>12900</v>
      </c>
      <c r="I15" s="268" t="s">
        <v>673</v>
      </c>
      <c r="J15" s="121"/>
    </row>
    <row r="16" spans="1:10" ht="15.75" x14ac:dyDescent="0.25">
      <c r="A16" s="255" t="s">
        <v>639</v>
      </c>
      <c r="B16" s="256" t="s">
        <v>404</v>
      </c>
      <c r="C16" s="286">
        <v>18554757000192</v>
      </c>
      <c r="D16" s="265" t="s">
        <v>674</v>
      </c>
      <c r="E16" s="258" t="s">
        <v>675</v>
      </c>
      <c r="F16" s="280" t="s">
        <v>676</v>
      </c>
      <c r="G16" s="260">
        <v>44648</v>
      </c>
      <c r="H16" s="267">
        <v>0</v>
      </c>
      <c r="I16" s="282" t="s">
        <v>677</v>
      </c>
      <c r="J16" s="121"/>
    </row>
    <row r="17" spans="1:10" ht="15.75" x14ac:dyDescent="0.25">
      <c r="A17" s="255" t="s">
        <v>403</v>
      </c>
      <c r="B17" s="256" t="s">
        <v>404</v>
      </c>
      <c r="C17" s="286">
        <v>18554757000192</v>
      </c>
      <c r="D17" s="265" t="s">
        <v>674</v>
      </c>
      <c r="E17" s="258" t="s">
        <v>675</v>
      </c>
      <c r="F17" s="280" t="s">
        <v>804</v>
      </c>
      <c r="G17" s="260">
        <v>45014</v>
      </c>
      <c r="H17" s="267">
        <v>0</v>
      </c>
      <c r="I17" s="282" t="s">
        <v>930</v>
      </c>
      <c r="J17" s="121"/>
    </row>
    <row r="18" spans="1:10" ht="15.75" x14ac:dyDescent="0.25">
      <c r="A18" s="255" t="s">
        <v>639</v>
      </c>
      <c r="B18" s="256" t="s">
        <v>404</v>
      </c>
      <c r="C18" s="283" t="s">
        <v>594</v>
      </c>
      <c r="D18" s="284" t="s">
        <v>678</v>
      </c>
      <c r="E18" s="258" t="s">
        <v>679</v>
      </c>
      <c r="F18" s="280" t="s">
        <v>680</v>
      </c>
      <c r="G18" s="260">
        <v>44648</v>
      </c>
      <c r="H18" s="267">
        <v>6200</v>
      </c>
      <c r="I18" s="262" t="s">
        <v>681</v>
      </c>
    </row>
    <row r="19" spans="1:10" ht="15.75" x14ac:dyDescent="0.25">
      <c r="A19" s="255" t="s">
        <v>639</v>
      </c>
      <c r="B19" s="256" t="s">
        <v>404</v>
      </c>
      <c r="C19" s="283" t="s">
        <v>594</v>
      </c>
      <c r="D19" s="284" t="s">
        <v>678</v>
      </c>
      <c r="E19" s="258" t="s">
        <v>682</v>
      </c>
      <c r="F19" s="280" t="s">
        <v>683</v>
      </c>
      <c r="G19" s="260">
        <v>44648</v>
      </c>
      <c r="H19" s="267">
        <v>1400</v>
      </c>
      <c r="I19" s="262" t="s">
        <v>684</v>
      </c>
    </row>
    <row r="20" spans="1:10" ht="15.75" x14ac:dyDescent="0.25">
      <c r="A20" s="255" t="s">
        <v>639</v>
      </c>
      <c r="B20" s="256" t="s">
        <v>404</v>
      </c>
      <c r="C20" s="255" t="s">
        <v>601</v>
      </c>
      <c r="D20" s="257" t="s">
        <v>602</v>
      </c>
      <c r="E20" s="258" t="s">
        <v>685</v>
      </c>
      <c r="F20" s="280" t="s">
        <v>686</v>
      </c>
      <c r="G20" s="260">
        <v>44648</v>
      </c>
      <c r="H20" s="267">
        <v>3500</v>
      </c>
      <c r="I20" s="282" t="s">
        <v>687</v>
      </c>
      <c r="J20" s="121"/>
    </row>
    <row r="21" spans="1:10" ht="15.75" x14ac:dyDescent="0.25">
      <c r="A21" s="255" t="s">
        <v>639</v>
      </c>
      <c r="B21" s="256" t="s">
        <v>404</v>
      </c>
      <c r="C21" s="255" t="s">
        <v>599</v>
      </c>
      <c r="D21" s="257" t="s">
        <v>688</v>
      </c>
      <c r="E21" s="258" t="s">
        <v>689</v>
      </c>
      <c r="F21" s="280" t="s">
        <v>661</v>
      </c>
      <c r="G21" s="260">
        <v>44648</v>
      </c>
      <c r="H21" s="267">
        <v>300</v>
      </c>
      <c r="I21" s="282" t="s">
        <v>690</v>
      </c>
      <c r="J21" s="121"/>
    </row>
    <row r="22" spans="1:10" ht="15.75" x14ac:dyDescent="0.25">
      <c r="A22" s="255" t="s">
        <v>403</v>
      </c>
      <c r="B22" s="256" t="s">
        <v>404</v>
      </c>
      <c r="C22" s="255" t="s">
        <v>599</v>
      </c>
      <c r="D22" s="257" t="s">
        <v>688</v>
      </c>
      <c r="E22" s="258" t="s">
        <v>689</v>
      </c>
      <c r="F22" s="266">
        <v>44649</v>
      </c>
      <c r="G22" s="260">
        <v>45014</v>
      </c>
      <c r="H22" s="267">
        <v>300</v>
      </c>
      <c r="I22" s="274" t="s">
        <v>796</v>
      </c>
      <c r="J22" s="121"/>
    </row>
    <row r="23" spans="1:10" ht="15.75" x14ac:dyDescent="0.25">
      <c r="A23" s="255" t="s">
        <v>639</v>
      </c>
      <c r="B23" s="256" t="s">
        <v>404</v>
      </c>
      <c r="C23" s="255" t="s">
        <v>691</v>
      </c>
      <c r="D23" s="287" t="s">
        <v>692</v>
      </c>
      <c r="E23" s="258" t="s">
        <v>693</v>
      </c>
      <c r="F23" s="280" t="s">
        <v>694</v>
      </c>
      <c r="G23" s="260">
        <v>44648</v>
      </c>
      <c r="H23" s="267">
        <v>7000</v>
      </c>
      <c r="I23" s="282" t="s">
        <v>695</v>
      </c>
    </row>
    <row r="24" spans="1:10" ht="15.75" x14ac:dyDescent="0.25">
      <c r="A24" s="255" t="s">
        <v>639</v>
      </c>
      <c r="B24" s="256" t="s">
        <v>404</v>
      </c>
      <c r="C24" s="278" t="s">
        <v>696</v>
      </c>
      <c r="D24" s="265" t="s">
        <v>697</v>
      </c>
      <c r="E24" s="258" t="s">
        <v>698</v>
      </c>
      <c r="F24" s="280" t="s">
        <v>699</v>
      </c>
      <c r="G24" s="260">
        <v>44648</v>
      </c>
      <c r="H24" s="267">
        <v>0</v>
      </c>
      <c r="I24" s="268" t="s">
        <v>700</v>
      </c>
    </row>
    <row r="25" spans="1:10" ht="15.75" x14ac:dyDescent="0.25">
      <c r="A25" s="255" t="s">
        <v>639</v>
      </c>
      <c r="B25" s="256" t="s">
        <v>404</v>
      </c>
      <c r="C25" s="255" t="s">
        <v>701</v>
      </c>
      <c r="D25" s="257" t="s">
        <v>702</v>
      </c>
      <c r="E25" s="271" t="s">
        <v>703</v>
      </c>
      <c r="F25" s="266">
        <v>44630</v>
      </c>
      <c r="G25" s="260">
        <v>44648</v>
      </c>
      <c r="H25" s="267">
        <v>2650</v>
      </c>
      <c r="I25" s="282" t="s">
        <v>704</v>
      </c>
      <c r="J25" s="121"/>
    </row>
    <row r="26" spans="1:10" ht="15.75" x14ac:dyDescent="0.25">
      <c r="A26" s="255" t="s">
        <v>639</v>
      </c>
      <c r="B26" s="256" t="s">
        <v>404</v>
      </c>
      <c r="C26" s="255" t="s">
        <v>705</v>
      </c>
      <c r="D26" s="257" t="s">
        <v>706</v>
      </c>
      <c r="E26" s="271" t="s">
        <v>707</v>
      </c>
      <c r="F26" s="266">
        <v>44620</v>
      </c>
      <c r="G26" s="260">
        <v>44648</v>
      </c>
      <c r="H26" s="267">
        <v>3651.35</v>
      </c>
      <c r="I26" s="282" t="s">
        <v>708</v>
      </c>
    </row>
    <row r="27" spans="1:10" ht="15.75" x14ac:dyDescent="0.25">
      <c r="A27" s="255" t="s">
        <v>639</v>
      </c>
      <c r="B27" s="256" t="s">
        <v>404</v>
      </c>
      <c r="C27" s="288" t="s">
        <v>582</v>
      </c>
      <c r="D27" s="257" t="s">
        <v>709</v>
      </c>
      <c r="E27" s="258" t="s">
        <v>710</v>
      </c>
      <c r="F27" s="280" t="s">
        <v>711</v>
      </c>
      <c r="G27" s="260">
        <v>44648</v>
      </c>
      <c r="H27" s="267" t="s">
        <v>712</v>
      </c>
      <c r="I27" s="282" t="s">
        <v>713</v>
      </c>
    </row>
    <row r="28" spans="1:10" ht="15.75" x14ac:dyDescent="0.25">
      <c r="A28" s="255" t="s">
        <v>639</v>
      </c>
      <c r="B28" s="256" t="s">
        <v>404</v>
      </c>
      <c r="C28" s="288" t="s">
        <v>614</v>
      </c>
      <c r="D28" s="257" t="s">
        <v>615</v>
      </c>
      <c r="E28" s="258" t="s">
        <v>714</v>
      </c>
      <c r="F28" s="280" t="s">
        <v>711</v>
      </c>
      <c r="G28" s="260"/>
      <c r="H28" s="267">
        <v>14547.17</v>
      </c>
      <c r="I28" s="282" t="s">
        <v>715</v>
      </c>
    </row>
    <row r="29" spans="1:10" ht="15.75" x14ac:dyDescent="0.25">
      <c r="A29" s="255" t="s">
        <v>639</v>
      </c>
      <c r="B29" s="256" t="s">
        <v>404</v>
      </c>
      <c r="C29" s="286">
        <v>12882148000186</v>
      </c>
      <c r="D29" s="265" t="s">
        <v>716</v>
      </c>
      <c r="E29" s="258" t="s">
        <v>665</v>
      </c>
      <c r="F29" s="266">
        <v>44652</v>
      </c>
      <c r="G29" s="260">
        <v>45017</v>
      </c>
      <c r="H29" s="267" t="s">
        <v>717</v>
      </c>
      <c r="I29" s="268" t="s">
        <v>718</v>
      </c>
      <c r="J29" s="121"/>
    </row>
    <row r="30" spans="1:10" ht="15.75" x14ac:dyDescent="0.25">
      <c r="A30" s="255" t="s">
        <v>639</v>
      </c>
      <c r="B30" s="256" t="s">
        <v>404</v>
      </c>
      <c r="C30" s="286">
        <v>36405607000107</v>
      </c>
      <c r="D30" s="265" t="s">
        <v>719</v>
      </c>
      <c r="E30" s="271" t="s">
        <v>720</v>
      </c>
      <c r="F30" s="266">
        <v>44649</v>
      </c>
      <c r="G30" s="260">
        <v>45014</v>
      </c>
      <c r="H30" s="267" t="s">
        <v>712</v>
      </c>
      <c r="I30" s="268" t="s">
        <v>721</v>
      </c>
      <c r="J30" s="121"/>
    </row>
    <row r="31" spans="1:10" ht="15.75" x14ac:dyDescent="0.25">
      <c r="A31" s="255" t="s">
        <v>639</v>
      </c>
      <c r="B31" s="256" t="s">
        <v>404</v>
      </c>
      <c r="C31" s="278" t="s">
        <v>604</v>
      </c>
      <c r="D31" s="277" t="s">
        <v>722</v>
      </c>
      <c r="E31" s="271" t="s">
        <v>723</v>
      </c>
      <c r="F31" s="266">
        <v>44649</v>
      </c>
      <c r="G31" s="260">
        <v>45014</v>
      </c>
      <c r="H31" s="267" t="s">
        <v>724</v>
      </c>
      <c r="I31" s="268" t="s">
        <v>725</v>
      </c>
    </row>
    <row r="32" spans="1:10" ht="15.75" x14ac:dyDescent="0.25">
      <c r="A32" s="255" t="s">
        <v>639</v>
      </c>
      <c r="B32" s="256" t="s">
        <v>404</v>
      </c>
      <c r="C32" s="286">
        <v>31675417000188</v>
      </c>
      <c r="D32" s="277" t="s">
        <v>726</v>
      </c>
      <c r="E32" s="271" t="s">
        <v>650</v>
      </c>
      <c r="F32" s="266">
        <v>44649</v>
      </c>
      <c r="G32" s="260">
        <v>45014</v>
      </c>
      <c r="H32" s="267" t="s">
        <v>727</v>
      </c>
      <c r="I32" s="268" t="s">
        <v>728</v>
      </c>
    </row>
    <row r="33" spans="1:10" ht="15.75" x14ac:dyDescent="0.25">
      <c r="A33" s="255" t="s">
        <v>639</v>
      </c>
      <c r="B33" s="256" t="s">
        <v>404</v>
      </c>
      <c r="C33" s="255" t="s">
        <v>599</v>
      </c>
      <c r="D33" s="257" t="s">
        <v>688</v>
      </c>
      <c r="E33" s="258" t="s">
        <v>689</v>
      </c>
      <c r="F33" s="266">
        <v>44649</v>
      </c>
      <c r="G33" s="260">
        <v>45014</v>
      </c>
      <c r="H33" s="267" t="s">
        <v>729</v>
      </c>
      <c r="I33" s="268" t="s">
        <v>690</v>
      </c>
      <c r="J33" s="121"/>
    </row>
    <row r="34" spans="1:10" ht="15.75" x14ac:dyDescent="0.25">
      <c r="A34" s="255" t="s">
        <v>639</v>
      </c>
      <c r="B34" s="256" t="s">
        <v>404</v>
      </c>
      <c r="C34" s="286">
        <v>24380578002041</v>
      </c>
      <c r="D34" s="277" t="s">
        <v>730</v>
      </c>
      <c r="E34" s="271" t="s">
        <v>731</v>
      </c>
      <c r="F34" s="266">
        <v>44649</v>
      </c>
      <c r="G34" s="260">
        <v>45014</v>
      </c>
      <c r="H34" s="267">
        <v>0</v>
      </c>
      <c r="I34" s="289" t="s">
        <v>732</v>
      </c>
    </row>
    <row r="35" spans="1:10" ht="15.75" x14ac:dyDescent="0.25">
      <c r="A35" s="255" t="s">
        <v>639</v>
      </c>
      <c r="B35" s="256" t="s">
        <v>404</v>
      </c>
      <c r="C35" s="278" t="s">
        <v>733</v>
      </c>
      <c r="D35" s="265" t="s">
        <v>734</v>
      </c>
      <c r="E35" s="271" t="s">
        <v>735</v>
      </c>
      <c r="F35" s="266">
        <v>44603</v>
      </c>
      <c r="G35" s="290"/>
      <c r="H35" s="267">
        <v>1900.31</v>
      </c>
      <c r="I35" s="274" t="s">
        <v>736</v>
      </c>
      <c r="J35" s="121"/>
    </row>
    <row r="36" spans="1:10" ht="15.75" x14ac:dyDescent="0.25">
      <c r="A36" s="255" t="s">
        <v>639</v>
      </c>
      <c r="B36" s="256" t="s">
        <v>404</v>
      </c>
      <c r="C36" s="278" t="s">
        <v>593</v>
      </c>
      <c r="D36" s="265" t="s">
        <v>737</v>
      </c>
      <c r="E36" s="271" t="s">
        <v>738</v>
      </c>
      <c r="F36" s="266">
        <v>44588</v>
      </c>
      <c r="G36" s="260">
        <v>44648</v>
      </c>
      <c r="H36" s="267">
        <v>0</v>
      </c>
      <c r="I36" s="268" t="s">
        <v>739</v>
      </c>
      <c r="J36" s="121"/>
    </row>
    <row r="37" spans="1:10" ht="15.75" x14ac:dyDescent="0.25">
      <c r="A37" s="255" t="s">
        <v>639</v>
      </c>
      <c r="B37" s="256" t="s">
        <v>404</v>
      </c>
      <c r="C37" s="278" t="s">
        <v>616</v>
      </c>
      <c r="D37" s="291" t="s">
        <v>617</v>
      </c>
      <c r="E37" s="271" t="s">
        <v>740</v>
      </c>
      <c r="F37" s="266">
        <v>44588</v>
      </c>
      <c r="G37" s="260">
        <v>44952</v>
      </c>
      <c r="H37" s="267">
        <v>0</v>
      </c>
      <c r="I37" s="289" t="s">
        <v>741</v>
      </c>
    </row>
    <row r="38" spans="1:10" ht="15.75" x14ac:dyDescent="0.25">
      <c r="A38" s="255" t="s">
        <v>403</v>
      </c>
      <c r="B38" s="290" t="s">
        <v>404</v>
      </c>
      <c r="C38" s="292" t="s">
        <v>742</v>
      </c>
      <c r="D38" s="277" t="s">
        <v>743</v>
      </c>
      <c r="E38" s="277" t="s">
        <v>744</v>
      </c>
      <c r="F38" s="266">
        <v>44685</v>
      </c>
      <c r="G38" s="260">
        <v>45234</v>
      </c>
      <c r="H38" s="293">
        <v>1647.5</v>
      </c>
      <c r="I38" s="268" t="s">
        <v>745</v>
      </c>
    </row>
    <row r="39" spans="1:10" ht="15.75" x14ac:dyDescent="0.25">
      <c r="A39" s="255" t="s">
        <v>403</v>
      </c>
      <c r="B39" s="290" t="s">
        <v>404</v>
      </c>
      <c r="C39" s="278" t="s">
        <v>601</v>
      </c>
      <c r="D39" s="277" t="s">
        <v>746</v>
      </c>
      <c r="E39" s="277" t="s">
        <v>747</v>
      </c>
      <c r="F39" s="266">
        <v>44687</v>
      </c>
      <c r="G39" s="260">
        <v>45052</v>
      </c>
      <c r="H39" s="293">
        <v>2950</v>
      </c>
      <c r="I39" s="268" t="s">
        <v>687</v>
      </c>
    </row>
    <row r="40" spans="1:10" ht="15.75" x14ac:dyDescent="0.25">
      <c r="A40" s="255" t="s">
        <v>403</v>
      </c>
      <c r="B40" s="290" t="s">
        <v>748</v>
      </c>
      <c r="C40" s="294" t="s">
        <v>606</v>
      </c>
      <c r="D40" s="277" t="s">
        <v>749</v>
      </c>
      <c r="E40" s="271" t="s">
        <v>750</v>
      </c>
      <c r="F40" s="295">
        <v>44690</v>
      </c>
      <c r="G40" s="295">
        <v>45055</v>
      </c>
      <c r="H40" s="293">
        <v>10524.17</v>
      </c>
      <c r="I40" s="289" t="s">
        <v>751</v>
      </c>
    </row>
    <row r="41" spans="1:10" ht="15.75" x14ac:dyDescent="0.25">
      <c r="A41" s="255" t="s">
        <v>639</v>
      </c>
      <c r="B41" s="290" t="s">
        <v>404</v>
      </c>
      <c r="C41" s="285">
        <v>21374060000144</v>
      </c>
      <c r="D41" s="265" t="s">
        <v>667</v>
      </c>
      <c r="E41" s="258" t="s">
        <v>668</v>
      </c>
      <c r="F41" s="266">
        <v>44597</v>
      </c>
      <c r="G41" s="260">
        <v>44962</v>
      </c>
      <c r="H41" s="267">
        <v>2200</v>
      </c>
      <c r="I41" s="274" t="s">
        <v>752</v>
      </c>
    </row>
    <row r="42" spans="1:10" ht="15.75" x14ac:dyDescent="0.25">
      <c r="A42" s="255" t="s">
        <v>403</v>
      </c>
      <c r="B42" s="290" t="s">
        <v>404</v>
      </c>
      <c r="C42" s="286">
        <v>41476791000108</v>
      </c>
      <c r="D42" s="277" t="s">
        <v>753</v>
      </c>
      <c r="E42" s="271" t="s">
        <v>754</v>
      </c>
      <c r="F42" s="260">
        <v>44671</v>
      </c>
      <c r="G42" s="260">
        <v>44743</v>
      </c>
      <c r="H42" s="293">
        <v>0</v>
      </c>
      <c r="I42" s="296" t="s">
        <v>931</v>
      </c>
    </row>
    <row r="43" spans="1:10" ht="15.75" x14ac:dyDescent="0.25">
      <c r="A43" s="255" t="s">
        <v>403</v>
      </c>
      <c r="B43" s="263" t="s">
        <v>404</v>
      </c>
      <c r="C43" s="286">
        <v>32464716000136</v>
      </c>
      <c r="D43" s="263" t="s">
        <v>801</v>
      </c>
      <c r="E43" s="277" t="s">
        <v>703</v>
      </c>
      <c r="F43" s="266">
        <v>44649</v>
      </c>
      <c r="G43" s="260">
        <v>45014</v>
      </c>
      <c r="H43" s="297" t="s">
        <v>802</v>
      </c>
      <c r="I43" s="274" t="s">
        <v>803</v>
      </c>
    </row>
    <row r="44" spans="1:10" ht="15.75" x14ac:dyDescent="0.25">
      <c r="A44" s="255" t="s">
        <v>403</v>
      </c>
      <c r="B44" s="290" t="s">
        <v>404</v>
      </c>
      <c r="C44" s="264" t="s">
        <v>592</v>
      </c>
      <c r="D44" s="265" t="s">
        <v>755</v>
      </c>
      <c r="E44" s="277" t="s">
        <v>756</v>
      </c>
      <c r="F44" s="266">
        <v>44720</v>
      </c>
      <c r="G44" s="260">
        <v>45085</v>
      </c>
      <c r="H44" s="293">
        <v>900</v>
      </c>
      <c r="I44" s="268" t="s">
        <v>757</v>
      </c>
    </row>
    <row r="45" spans="1:10" ht="15.75" x14ac:dyDescent="0.25">
      <c r="A45" s="255" t="s">
        <v>403</v>
      </c>
      <c r="B45" s="290" t="s">
        <v>404</v>
      </c>
      <c r="C45" s="286">
        <v>31698424000103</v>
      </c>
      <c r="D45" s="265" t="s">
        <v>758</v>
      </c>
      <c r="E45" s="271" t="s">
        <v>759</v>
      </c>
      <c r="F45" s="266">
        <v>44593</v>
      </c>
      <c r="G45" s="290"/>
      <c r="H45" s="293">
        <v>10000</v>
      </c>
      <c r="I45" s="268" t="s">
        <v>760</v>
      </c>
    </row>
    <row r="46" spans="1:10" ht="15.75" x14ac:dyDescent="0.25">
      <c r="A46" s="255" t="s">
        <v>403</v>
      </c>
      <c r="B46" s="290" t="s">
        <v>404</v>
      </c>
      <c r="C46" s="286">
        <v>42291379000186</v>
      </c>
      <c r="D46" s="265" t="s">
        <v>761</v>
      </c>
      <c r="E46" s="271" t="s">
        <v>762</v>
      </c>
      <c r="F46" s="266">
        <v>44593</v>
      </c>
      <c r="G46" s="260">
        <v>44958</v>
      </c>
      <c r="H46" s="293">
        <v>18000</v>
      </c>
      <c r="I46" s="268" t="s">
        <v>763</v>
      </c>
    </row>
    <row r="47" spans="1:10" ht="15.75" x14ac:dyDescent="0.25">
      <c r="A47" s="255" t="s">
        <v>403</v>
      </c>
      <c r="B47" s="290" t="s">
        <v>404</v>
      </c>
      <c r="C47" s="286">
        <v>14902509000134</v>
      </c>
      <c r="D47" s="265" t="s">
        <v>764</v>
      </c>
      <c r="E47" s="271" t="s">
        <v>765</v>
      </c>
      <c r="F47" s="266">
        <v>44593</v>
      </c>
      <c r="G47" s="260">
        <v>44958</v>
      </c>
      <c r="H47" s="293">
        <v>20000</v>
      </c>
      <c r="I47" s="268" t="s">
        <v>766</v>
      </c>
    </row>
    <row r="48" spans="1:10" ht="15.75" x14ac:dyDescent="0.25">
      <c r="A48" s="255" t="s">
        <v>403</v>
      </c>
      <c r="B48" s="290" t="s">
        <v>404</v>
      </c>
      <c r="C48" s="286">
        <v>38032668000193</v>
      </c>
      <c r="D48" s="265" t="s">
        <v>767</v>
      </c>
      <c r="E48" s="271" t="s">
        <v>768</v>
      </c>
      <c r="F48" s="266">
        <v>44594</v>
      </c>
      <c r="G48" s="260">
        <v>44928</v>
      </c>
      <c r="H48" s="293">
        <v>10000</v>
      </c>
      <c r="I48" s="282" t="s">
        <v>932</v>
      </c>
    </row>
    <row r="49" spans="1:9" ht="31.5" x14ac:dyDescent="0.25">
      <c r="A49" s="255" t="s">
        <v>403</v>
      </c>
      <c r="B49" s="290" t="s">
        <v>404</v>
      </c>
      <c r="C49" s="286">
        <v>43017653000196</v>
      </c>
      <c r="D49" s="265" t="s">
        <v>769</v>
      </c>
      <c r="E49" s="271" t="s">
        <v>770</v>
      </c>
      <c r="F49" s="266">
        <v>44593</v>
      </c>
      <c r="G49" s="260">
        <v>44593</v>
      </c>
      <c r="H49" s="293">
        <v>10000</v>
      </c>
      <c r="I49" s="268" t="s">
        <v>771</v>
      </c>
    </row>
    <row r="50" spans="1:9" ht="15.75" x14ac:dyDescent="0.25">
      <c r="A50" s="255" t="s">
        <v>403</v>
      </c>
      <c r="B50" s="298" t="s">
        <v>404</v>
      </c>
      <c r="C50" s="299">
        <v>22296569000189</v>
      </c>
      <c r="D50" s="265" t="s">
        <v>772</v>
      </c>
      <c r="E50" s="300" t="s">
        <v>773</v>
      </c>
      <c r="F50" s="301">
        <v>44682</v>
      </c>
      <c r="G50" s="302">
        <v>44866</v>
      </c>
      <c r="H50" s="293">
        <v>10000</v>
      </c>
      <c r="I50" s="272" t="s">
        <v>774</v>
      </c>
    </row>
    <row r="51" spans="1:9" ht="15.75" x14ac:dyDescent="0.25">
      <c r="A51" s="255" t="s">
        <v>403</v>
      </c>
      <c r="B51" s="290" t="s">
        <v>404</v>
      </c>
      <c r="C51" s="286">
        <v>21216574000171</v>
      </c>
      <c r="D51" s="265" t="s">
        <v>775</v>
      </c>
      <c r="E51" s="271" t="s">
        <v>776</v>
      </c>
      <c r="F51" s="266">
        <v>44593</v>
      </c>
      <c r="G51" s="290"/>
      <c r="H51" s="293">
        <v>5000</v>
      </c>
      <c r="I51" s="274" t="s">
        <v>777</v>
      </c>
    </row>
    <row r="52" spans="1:9" ht="15.75" x14ac:dyDescent="0.25">
      <c r="A52" s="255" t="s">
        <v>403</v>
      </c>
      <c r="B52" s="290" t="s">
        <v>404</v>
      </c>
      <c r="C52" s="264" t="s">
        <v>778</v>
      </c>
      <c r="D52" s="277" t="s">
        <v>779</v>
      </c>
      <c r="E52" s="277" t="s">
        <v>780</v>
      </c>
      <c r="F52" s="303" t="s">
        <v>928</v>
      </c>
      <c r="G52" s="260">
        <v>44835</v>
      </c>
      <c r="H52" s="293">
        <v>5000</v>
      </c>
      <c r="I52" s="304" t="s">
        <v>781</v>
      </c>
    </row>
    <row r="53" spans="1:9" ht="15.75" x14ac:dyDescent="0.25">
      <c r="A53" s="255" t="s">
        <v>403</v>
      </c>
      <c r="B53" s="290" t="s">
        <v>404</v>
      </c>
      <c r="C53" s="278" t="s">
        <v>782</v>
      </c>
      <c r="D53" s="305" t="s">
        <v>783</v>
      </c>
      <c r="E53" s="306" t="s">
        <v>784</v>
      </c>
      <c r="F53" s="303" t="s">
        <v>785</v>
      </c>
      <c r="G53" s="260">
        <v>44894</v>
      </c>
      <c r="H53" s="293">
        <v>1384</v>
      </c>
      <c r="I53" s="307" t="s">
        <v>786</v>
      </c>
    </row>
    <row r="54" spans="1:9" ht="15.75" x14ac:dyDescent="0.25">
      <c r="A54" s="255" t="s">
        <v>403</v>
      </c>
      <c r="B54" s="290" t="s">
        <v>404</v>
      </c>
      <c r="C54" s="264" t="s">
        <v>925</v>
      </c>
      <c r="D54" s="277" t="s">
        <v>917</v>
      </c>
      <c r="E54" s="275" t="s">
        <v>918</v>
      </c>
      <c r="F54" s="295">
        <v>44886</v>
      </c>
      <c r="G54" s="260">
        <v>45251</v>
      </c>
      <c r="H54" s="293">
        <v>32580</v>
      </c>
      <c r="I54" s="307" t="s">
        <v>919</v>
      </c>
    </row>
    <row r="55" spans="1:9" ht="31.5" x14ac:dyDescent="0.25">
      <c r="A55" s="255" t="s">
        <v>403</v>
      </c>
      <c r="B55" s="290" t="s">
        <v>404</v>
      </c>
      <c r="C55" s="308" t="s">
        <v>933</v>
      </c>
      <c r="D55" s="308" t="s">
        <v>934</v>
      </c>
      <c r="E55" s="258" t="s">
        <v>935</v>
      </c>
      <c r="F55" s="308" t="s">
        <v>936</v>
      </c>
      <c r="G55" s="308" t="s">
        <v>937</v>
      </c>
      <c r="H55" s="293">
        <v>10000</v>
      </c>
      <c r="I55" s="309" t="s">
        <v>938</v>
      </c>
    </row>
    <row r="56" spans="1:9" ht="15.75" x14ac:dyDescent="0.25">
      <c r="A56" s="255" t="s">
        <v>403</v>
      </c>
      <c r="B56" s="290" t="s">
        <v>404</v>
      </c>
      <c r="C56" s="286">
        <v>82901000000127</v>
      </c>
      <c r="D56" s="277" t="s">
        <v>912</v>
      </c>
      <c r="E56" s="306" t="s">
        <v>913</v>
      </c>
      <c r="F56" s="303" t="s">
        <v>914</v>
      </c>
      <c r="G56" s="278" t="s">
        <v>915</v>
      </c>
      <c r="H56" s="293">
        <v>807.9</v>
      </c>
      <c r="I56" s="310" t="s">
        <v>916</v>
      </c>
    </row>
    <row r="57" spans="1:9" ht="15.75" x14ac:dyDescent="0.25">
      <c r="A57" s="255" t="s">
        <v>403</v>
      </c>
      <c r="B57" s="290" t="s">
        <v>404</v>
      </c>
      <c r="C57" s="311" t="s">
        <v>582</v>
      </c>
      <c r="D57" s="298" t="s">
        <v>709</v>
      </c>
      <c r="E57" s="300" t="s">
        <v>939</v>
      </c>
      <c r="F57" s="301">
        <v>45014</v>
      </c>
      <c r="G57" s="302">
        <v>45380</v>
      </c>
      <c r="H57" s="293">
        <v>528</v>
      </c>
      <c r="I57" s="312" t="s">
        <v>940</v>
      </c>
    </row>
    <row r="58" spans="1:9" ht="15.75" x14ac:dyDescent="0.25">
      <c r="A58" s="255" t="s">
        <v>403</v>
      </c>
      <c r="B58" s="290" t="s">
        <v>404</v>
      </c>
      <c r="C58" s="278" t="s">
        <v>782</v>
      </c>
      <c r="D58" s="305" t="s">
        <v>783</v>
      </c>
      <c r="E58" s="300" t="s">
        <v>784</v>
      </c>
      <c r="F58" s="278" t="s">
        <v>924</v>
      </c>
      <c r="G58" s="278" t="s">
        <v>941</v>
      </c>
      <c r="H58" s="293">
        <v>0</v>
      </c>
      <c r="I58" s="268" t="s">
        <v>942</v>
      </c>
    </row>
    <row r="59" spans="1:9" ht="15.75" x14ac:dyDescent="0.25">
      <c r="A59" s="255" t="s">
        <v>403</v>
      </c>
      <c r="B59" s="290" t="s">
        <v>404</v>
      </c>
      <c r="C59" s="278" t="s">
        <v>592</v>
      </c>
      <c r="D59" s="305" t="s">
        <v>978</v>
      </c>
      <c r="E59" s="300" t="s">
        <v>979</v>
      </c>
      <c r="F59" s="278" t="s">
        <v>980</v>
      </c>
      <c r="G59" s="278"/>
      <c r="H59" s="293">
        <v>900</v>
      </c>
      <c r="I59" s="268" t="s">
        <v>981</v>
      </c>
    </row>
    <row r="60" spans="1:9" ht="15.75" x14ac:dyDescent="0.25">
      <c r="A60" s="255" t="s">
        <v>403</v>
      </c>
      <c r="B60" s="290" t="s">
        <v>404</v>
      </c>
      <c r="C60" s="278" t="s">
        <v>982</v>
      </c>
      <c r="D60" s="305" t="s">
        <v>983</v>
      </c>
      <c r="E60" s="300" t="s">
        <v>984</v>
      </c>
      <c r="F60" s="278" t="s">
        <v>985</v>
      </c>
      <c r="G60" s="278"/>
      <c r="H60" s="293">
        <v>1020</v>
      </c>
      <c r="I60" s="268" t="s">
        <v>986</v>
      </c>
    </row>
    <row r="61" spans="1:9" ht="31.5" x14ac:dyDescent="0.25">
      <c r="A61" s="255" t="s">
        <v>403</v>
      </c>
      <c r="B61" s="290" t="s">
        <v>404</v>
      </c>
      <c r="C61" s="278" t="s">
        <v>999</v>
      </c>
      <c r="D61" s="305" t="s">
        <v>1000</v>
      </c>
      <c r="E61" s="300" t="s">
        <v>1001</v>
      </c>
      <c r="F61" s="278" t="s">
        <v>1002</v>
      </c>
      <c r="G61" s="278" t="s">
        <v>1003</v>
      </c>
      <c r="H61" s="293">
        <v>300</v>
      </c>
      <c r="I61" s="385" t="s">
        <v>1004</v>
      </c>
    </row>
    <row r="62" spans="1:9" s="201" customFormat="1" ht="15.75" x14ac:dyDescent="0.25">
      <c r="A62" s="255" t="s">
        <v>403</v>
      </c>
      <c r="B62" s="290" t="s">
        <v>404</v>
      </c>
      <c r="C62" s="278" t="s">
        <v>1051</v>
      </c>
      <c r="D62" s="305" t="s">
        <v>1054</v>
      </c>
      <c r="E62" s="300" t="s">
        <v>1055</v>
      </c>
      <c r="F62" s="278" t="s">
        <v>1056</v>
      </c>
      <c r="G62" s="278" t="s">
        <v>1057</v>
      </c>
      <c r="H62" s="293">
        <v>1380</v>
      </c>
      <c r="I62" s="268" t="s">
        <v>1058</v>
      </c>
    </row>
    <row r="63" spans="1:9" s="201" customFormat="1" ht="15.75" x14ac:dyDescent="0.25">
      <c r="A63" s="255" t="s">
        <v>403</v>
      </c>
      <c r="B63" s="290" t="s">
        <v>404</v>
      </c>
      <c r="C63" s="278" t="s">
        <v>1318</v>
      </c>
      <c r="D63" s="305" t="s">
        <v>1426</v>
      </c>
      <c r="E63" s="300" t="s">
        <v>1427</v>
      </c>
      <c r="F63" s="278" t="s">
        <v>1081</v>
      </c>
      <c r="G63" s="278" t="s">
        <v>1428</v>
      </c>
      <c r="H63" s="293">
        <v>4000</v>
      </c>
      <c r="I63" s="268" t="s">
        <v>1429</v>
      </c>
    </row>
    <row r="64" spans="1:9" s="201" customFormat="1" ht="31.5" x14ac:dyDescent="0.25">
      <c r="A64" s="255" t="s">
        <v>403</v>
      </c>
      <c r="B64" s="290" t="s">
        <v>404</v>
      </c>
      <c r="C64" s="278" t="s">
        <v>1048</v>
      </c>
      <c r="D64" s="305" t="s">
        <v>1430</v>
      </c>
      <c r="E64" s="300" t="s">
        <v>1431</v>
      </c>
      <c r="F64" s="278" t="s">
        <v>1432</v>
      </c>
      <c r="G64" s="278"/>
      <c r="H64" s="293">
        <v>5500</v>
      </c>
      <c r="I64" s="268" t="s">
        <v>1433</v>
      </c>
    </row>
    <row r="65" spans="1:9" s="201" customFormat="1" ht="31.5" x14ac:dyDescent="0.25">
      <c r="A65" s="255" t="s">
        <v>403</v>
      </c>
      <c r="B65" s="290" t="s">
        <v>404</v>
      </c>
      <c r="C65" s="278" t="s">
        <v>1214</v>
      </c>
      <c r="D65" s="305" t="s">
        <v>1434</v>
      </c>
      <c r="E65" s="300" t="s">
        <v>1435</v>
      </c>
      <c r="F65" s="278" t="s">
        <v>1140</v>
      </c>
      <c r="G65" s="278"/>
      <c r="H65" s="293">
        <v>18000</v>
      </c>
      <c r="I65" s="268" t="s">
        <v>1436</v>
      </c>
    </row>
    <row r="66" spans="1:9" s="201" customFormat="1" ht="15.75" x14ac:dyDescent="0.25">
      <c r="A66" s="255" t="s">
        <v>403</v>
      </c>
      <c r="B66" s="290" t="s">
        <v>404</v>
      </c>
      <c r="C66" s="278" t="s">
        <v>1210</v>
      </c>
      <c r="D66" s="305" t="s">
        <v>1211</v>
      </c>
      <c r="E66" s="300" t="s">
        <v>1437</v>
      </c>
      <c r="F66" s="278" t="s">
        <v>1140</v>
      </c>
      <c r="G66" s="278"/>
      <c r="H66" s="293">
        <v>10000</v>
      </c>
      <c r="I66" s="268" t="s">
        <v>1438</v>
      </c>
    </row>
    <row r="67" spans="1:9" s="201" customFormat="1" ht="15.75" x14ac:dyDescent="0.25">
      <c r="A67" s="255" t="s">
        <v>403</v>
      </c>
      <c r="B67" s="290" t="s">
        <v>404</v>
      </c>
      <c r="C67" s="278" t="s">
        <v>1202</v>
      </c>
      <c r="D67" s="305" t="s">
        <v>1439</v>
      </c>
      <c r="E67" s="300" t="s">
        <v>1440</v>
      </c>
      <c r="F67" s="278" t="s">
        <v>1140</v>
      </c>
      <c r="G67" s="278"/>
      <c r="H67" s="293">
        <v>18000</v>
      </c>
      <c r="I67" s="268" t="s">
        <v>1441</v>
      </c>
    </row>
    <row r="68" spans="1:9" s="201" customFormat="1" ht="15.75" x14ac:dyDescent="0.25">
      <c r="A68" s="255" t="s">
        <v>403</v>
      </c>
      <c r="B68" s="290" t="s">
        <v>404</v>
      </c>
      <c r="C68" s="278" t="s">
        <v>1196</v>
      </c>
      <c r="D68" s="305" t="s">
        <v>1197</v>
      </c>
      <c r="E68" s="300" t="s">
        <v>1442</v>
      </c>
      <c r="F68" s="278" t="s">
        <v>1140</v>
      </c>
      <c r="G68" s="278"/>
      <c r="H68" s="293">
        <v>5250</v>
      </c>
      <c r="I68" s="274" t="s">
        <v>1443</v>
      </c>
    </row>
    <row r="69" spans="1:9" s="201" customFormat="1" ht="31.5" x14ac:dyDescent="0.25">
      <c r="A69" s="255" t="s">
        <v>403</v>
      </c>
      <c r="B69" s="290" t="s">
        <v>404</v>
      </c>
      <c r="C69" s="278" t="s">
        <v>1196</v>
      </c>
      <c r="D69" s="305" t="s">
        <v>1197</v>
      </c>
      <c r="E69" s="300" t="s">
        <v>1444</v>
      </c>
      <c r="F69" s="278" t="s">
        <v>1140</v>
      </c>
      <c r="G69" s="278"/>
      <c r="H69" s="293">
        <v>5000</v>
      </c>
      <c r="I69" s="268" t="s">
        <v>1445</v>
      </c>
    </row>
    <row r="70" spans="1:9" s="201" customFormat="1" ht="15.75" x14ac:dyDescent="0.25">
      <c r="A70" s="255" t="s">
        <v>403</v>
      </c>
      <c r="B70" s="290" t="s">
        <v>404</v>
      </c>
      <c r="C70" s="278" t="s">
        <v>1066</v>
      </c>
      <c r="D70" s="305" t="s">
        <v>1446</v>
      </c>
      <c r="E70" s="300" t="s">
        <v>1447</v>
      </c>
      <c r="F70" s="278" t="s">
        <v>1448</v>
      </c>
      <c r="G70" s="278"/>
      <c r="H70" s="293">
        <v>10000</v>
      </c>
      <c r="I70" s="268" t="s">
        <v>1449</v>
      </c>
    </row>
    <row r="71" spans="1:9" x14ac:dyDescent="0.25">
      <c r="B71" s="122"/>
    </row>
    <row r="72" spans="1:9" x14ac:dyDescent="0.25">
      <c r="B72" s="122"/>
    </row>
    <row r="73" spans="1:9" x14ac:dyDescent="0.25">
      <c r="B73" s="122"/>
    </row>
    <row r="74" spans="1:9" x14ac:dyDescent="0.25">
      <c r="B74" s="122"/>
    </row>
    <row r="75" spans="1:9" x14ac:dyDescent="0.25">
      <c r="B75" s="122"/>
    </row>
    <row r="76" spans="1:9" x14ac:dyDescent="0.25">
      <c r="B76" s="122"/>
    </row>
    <row r="77" spans="1:9" x14ac:dyDescent="0.25">
      <c r="B77" s="122"/>
    </row>
    <row r="78" spans="1:9" x14ac:dyDescent="0.25">
      <c r="B78" s="122"/>
    </row>
    <row r="79" spans="1:9" x14ac:dyDescent="0.25">
      <c r="B79" s="122"/>
    </row>
    <row r="80" spans="1:9" x14ac:dyDescent="0.25">
      <c r="B80" s="122"/>
    </row>
    <row r="81" spans="2:2" x14ac:dyDescent="0.25">
      <c r="B81" s="122"/>
    </row>
    <row r="82" spans="2:2" x14ac:dyDescent="0.25">
      <c r="B82" s="122"/>
    </row>
    <row r="83" spans="2:2" x14ac:dyDescent="0.25">
      <c r="B83" s="122"/>
    </row>
    <row r="84" spans="2:2" x14ac:dyDescent="0.25">
      <c r="B84" s="122"/>
    </row>
    <row r="85" spans="2:2" x14ac:dyDescent="0.25">
      <c r="B85" s="122"/>
    </row>
    <row r="86" spans="2:2" x14ac:dyDescent="0.25">
      <c r="B86" s="122"/>
    </row>
    <row r="87" spans="2:2" x14ac:dyDescent="0.25">
      <c r="B87" s="122"/>
    </row>
    <row r="88" spans="2:2" x14ac:dyDescent="0.25">
      <c r="B88" s="122"/>
    </row>
    <row r="89" spans="2:2" x14ac:dyDescent="0.25">
      <c r="B89" s="122"/>
    </row>
    <row r="90" spans="2:2" x14ac:dyDescent="0.25">
      <c r="B90" s="122"/>
    </row>
    <row r="91" spans="2:2" x14ac:dyDescent="0.25">
      <c r="B91" s="122"/>
    </row>
    <row r="92" spans="2:2" x14ac:dyDescent="0.25">
      <c r="B92" s="122"/>
    </row>
    <row r="93" spans="2:2" x14ac:dyDescent="0.25">
      <c r="B93" s="122"/>
    </row>
    <row r="94" spans="2:2" x14ac:dyDescent="0.25">
      <c r="B94" s="122"/>
    </row>
    <row r="95" spans="2:2" x14ac:dyDescent="0.25">
      <c r="B95" s="122"/>
    </row>
    <row r="96" spans="2:2" x14ac:dyDescent="0.25">
      <c r="B96" s="122"/>
    </row>
    <row r="97" spans="2:2" x14ac:dyDescent="0.25">
      <c r="B97" s="122"/>
    </row>
    <row r="98" spans="2:2" x14ac:dyDescent="0.25">
      <c r="B98" s="122"/>
    </row>
    <row r="99" spans="2:2" x14ac:dyDescent="0.25">
      <c r="B99" s="122"/>
    </row>
    <row r="100" spans="2:2" x14ac:dyDescent="0.25">
      <c r="B100" s="122"/>
    </row>
    <row r="101" spans="2:2" x14ac:dyDescent="0.25">
      <c r="B101" s="122"/>
    </row>
    <row r="102" spans="2:2" x14ac:dyDescent="0.25">
      <c r="B102" s="122"/>
    </row>
    <row r="103" spans="2:2" x14ac:dyDescent="0.25">
      <c r="B103" s="122"/>
    </row>
    <row r="104" spans="2:2" x14ac:dyDescent="0.25">
      <c r="B104" s="122"/>
    </row>
    <row r="105" spans="2:2" x14ac:dyDescent="0.25">
      <c r="B105" s="122"/>
    </row>
    <row r="106" spans="2:2" x14ac:dyDescent="0.25">
      <c r="B106" s="122"/>
    </row>
    <row r="107" spans="2:2" x14ac:dyDescent="0.25">
      <c r="B107" s="122"/>
    </row>
    <row r="108" spans="2:2" x14ac:dyDescent="0.25">
      <c r="B108" s="122"/>
    </row>
    <row r="109" spans="2:2" x14ac:dyDescent="0.25">
      <c r="B109" s="122"/>
    </row>
    <row r="110" spans="2:2" x14ac:dyDescent="0.25">
      <c r="B110" s="122"/>
    </row>
    <row r="111" spans="2:2" x14ac:dyDescent="0.25">
      <c r="B111" s="122"/>
    </row>
    <row r="112" spans="2:2" x14ac:dyDescent="0.25">
      <c r="B112" s="122"/>
    </row>
    <row r="113" spans="2:2" x14ac:dyDescent="0.25">
      <c r="B113" s="122"/>
    </row>
    <row r="114" spans="2:2" x14ac:dyDescent="0.25">
      <c r="B114" s="122"/>
    </row>
    <row r="115" spans="2:2" x14ac:dyDescent="0.25">
      <c r="B115" s="122"/>
    </row>
    <row r="116" spans="2:2" x14ac:dyDescent="0.25">
      <c r="B116" s="122"/>
    </row>
    <row r="117" spans="2:2" x14ac:dyDescent="0.25">
      <c r="B117" s="122"/>
    </row>
    <row r="118" spans="2:2" x14ac:dyDescent="0.25">
      <c r="B118" s="122"/>
    </row>
    <row r="119" spans="2:2" x14ac:dyDescent="0.25">
      <c r="B119" s="122"/>
    </row>
    <row r="120" spans="2:2" x14ac:dyDescent="0.25">
      <c r="B120" s="122"/>
    </row>
    <row r="121" spans="2:2" x14ac:dyDescent="0.25">
      <c r="B121" s="122"/>
    </row>
    <row r="122" spans="2:2" x14ac:dyDescent="0.25">
      <c r="B122" s="122"/>
    </row>
    <row r="123" spans="2:2" x14ac:dyDescent="0.25">
      <c r="B123" s="122"/>
    </row>
    <row r="124" spans="2:2" x14ac:dyDescent="0.25">
      <c r="B124" s="122"/>
    </row>
    <row r="125" spans="2:2" x14ac:dyDescent="0.25">
      <c r="B125" s="122"/>
    </row>
    <row r="126" spans="2:2" x14ac:dyDescent="0.25">
      <c r="B126" s="122"/>
    </row>
    <row r="127" spans="2:2" x14ac:dyDescent="0.25">
      <c r="B127" s="122"/>
    </row>
    <row r="128" spans="2:2" x14ac:dyDescent="0.25">
      <c r="B128" s="122"/>
    </row>
    <row r="129" spans="2:2" x14ac:dyDescent="0.25">
      <c r="B129" s="122"/>
    </row>
    <row r="130" spans="2:2" x14ac:dyDescent="0.25">
      <c r="B130" s="122"/>
    </row>
    <row r="131" spans="2:2" x14ac:dyDescent="0.25">
      <c r="B131" s="122"/>
    </row>
    <row r="132" spans="2:2" x14ac:dyDescent="0.25">
      <c r="B132" s="122"/>
    </row>
    <row r="133" spans="2:2" x14ac:dyDescent="0.25">
      <c r="B133" s="122"/>
    </row>
    <row r="134" spans="2:2" x14ac:dyDescent="0.25">
      <c r="B134" s="122"/>
    </row>
    <row r="135" spans="2:2" x14ac:dyDescent="0.25">
      <c r="B135" s="122"/>
    </row>
    <row r="136" spans="2:2" x14ac:dyDescent="0.25">
      <c r="B136" s="122"/>
    </row>
    <row r="137" spans="2:2" x14ac:dyDescent="0.25">
      <c r="B137" s="122"/>
    </row>
    <row r="138" spans="2:2" x14ac:dyDescent="0.25">
      <c r="B138" s="122"/>
    </row>
    <row r="139" spans="2:2" x14ac:dyDescent="0.25">
      <c r="B139" s="122"/>
    </row>
    <row r="140" spans="2:2" x14ac:dyDescent="0.25">
      <c r="B140" s="122"/>
    </row>
    <row r="141" spans="2:2" x14ac:dyDescent="0.25">
      <c r="B141" s="122"/>
    </row>
    <row r="142" spans="2:2" x14ac:dyDescent="0.25">
      <c r="B142" s="122"/>
    </row>
    <row r="143" spans="2:2" x14ac:dyDescent="0.25">
      <c r="B143" s="122"/>
    </row>
    <row r="144" spans="2:2" x14ac:dyDescent="0.25">
      <c r="B144" s="122"/>
    </row>
    <row r="145" spans="2:2" x14ac:dyDescent="0.25">
      <c r="B145" s="122"/>
    </row>
    <row r="146" spans="2:2" x14ac:dyDescent="0.25">
      <c r="B146" s="122"/>
    </row>
    <row r="147" spans="2:2" x14ac:dyDescent="0.25">
      <c r="B147" s="122"/>
    </row>
    <row r="148" spans="2:2" x14ac:dyDescent="0.25">
      <c r="B148" s="122"/>
    </row>
    <row r="149" spans="2:2" x14ac:dyDescent="0.25">
      <c r="B149" s="122"/>
    </row>
    <row r="150" spans="2:2" x14ac:dyDescent="0.25">
      <c r="B150" s="122"/>
    </row>
    <row r="151" spans="2:2" x14ac:dyDescent="0.25">
      <c r="B151" s="122"/>
    </row>
    <row r="152" spans="2:2" x14ac:dyDescent="0.25">
      <c r="B152" s="122"/>
    </row>
    <row r="153" spans="2:2" x14ac:dyDescent="0.25">
      <c r="B153" s="122"/>
    </row>
    <row r="154" spans="2:2" x14ac:dyDescent="0.25">
      <c r="B154" s="122"/>
    </row>
    <row r="155" spans="2:2" ht="15.75" customHeight="1" x14ac:dyDescent="0.25"/>
    <row r="156" spans="2:2" ht="15.75" customHeight="1" x14ac:dyDescent="0.25"/>
    <row r="157" spans="2:2" ht="15.75" customHeight="1" x14ac:dyDescent="0.25"/>
    <row r="158" spans="2:2" ht="15.75" customHeight="1" x14ac:dyDescent="0.25"/>
    <row r="159" spans="2:2" x14ac:dyDescent="0.25">
      <c r="B159" s="121"/>
    </row>
    <row r="160" spans="2:2" x14ac:dyDescent="0.25">
      <c r="B160" s="121"/>
    </row>
    <row r="161" spans="2:2" x14ac:dyDescent="0.25">
      <c r="B161" s="121"/>
    </row>
    <row r="162" spans="2:2" x14ac:dyDescent="0.25">
      <c r="B162" s="121"/>
    </row>
    <row r="163" spans="2:2" x14ac:dyDescent="0.25">
      <c r="B163" s="121"/>
    </row>
    <row r="164" spans="2:2" x14ac:dyDescent="0.25">
      <c r="B164" s="121"/>
    </row>
    <row r="165" spans="2:2" x14ac:dyDescent="0.25">
      <c r="B165" s="121"/>
    </row>
    <row r="166" spans="2:2" x14ac:dyDescent="0.25">
      <c r="B166" s="121"/>
    </row>
    <row r="167" spans="2:2" x14ac:dyDescent="0.25">
      <c r="B167" s="121"/>
    </row>
    <row r="168" spans="2:2" x14ac:dyDescent="0.25">
      <c r="B168" s="121"/>
    </row>
    <row r="169" spans="2:2" x14ac:dyDescent="0.25">
      <c r="B169" s="121"/>
    </row>
    <row r="170" spans="2:2" x14ac:dyDescent="0.25">
      <c r="B170" s="121"/>
    </row>
    <row r="171" spans="2:2" x14ac:dyDescent="0.25">
      <c r="B171" s="121"/>
    </row>
    <row r="172" spans="2:2" x14ac:dyDescent="0.25">
      <c r="B172" s="121"/>
    </row>
    <row r="173" spans="2:2" x14ac:dyDescent="0.25">
      <c r="B173" s="121"/>
    </row>
    <row r="174" spans="2:2" x14ac:dyDescent="0.25">
      <c r="B174" s="121"/>
    </row>
    <row r="175" spans="2:2" ht="15.75" customHeight="1" x14ac:dyDescent="0.25"/>
    <row r="176" spans="2:2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rotectedRanges>
    <protectedRange sqref="E55 D44:E51 D38:E42" name="Intervalo2_2_1_2_1"/>
    <protectedRange sqref="D54:E54" name="Intervalo2_2_1_1_1_1"/>
    <protectedRange sqref="D53 D58:D61" name="Intervalo3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  <protectedRange sqref="D62" name="Intervalo3_1_1_1_1_1"/>
    <protectedRange sqref="D63:D70" name="Intervalo3_1_1_1_1_2"/>
  </protectedRanges>
  <hyperlinks>
    <hyperlink ref="I7" r:id="rId1" xr:uid="{BE16B891-2A65-42E8-8FAF-BEF79106213A}"/>
    <hyperlink ref="I9" r:id="rId2" xr:uid="{D993E38C-E7BF-4CC7-A968-026202CB313B}"/>
    <hyperlink ref="I18" r:id="rId3" xr:uid="{7C1A5ABD-EE5D-47F1-8717-F795CA8CD925}"/>
    <hyperlink ref="I19" r:id="rId4" xr:uid="{5DD1F08E-4CDF-4745-B6E3-0006EA994314}"/>
    <hyperlink ref="I35" r:id="rId5" xr:uid="{0F277BE7-2FE5-449D-9CD2-9E181F6BE4AD}"/>
    <hyperlink ref="I2" r:id="rId6" xr:uid="{F9551C21-2C9F-43A0-8ABF-4D2750B442B7}"/>
    <hyperlink ref="I5" r:id="rId7" xr:uid="{B42C535E-F826-4057-9295-E261B56F9993}"/>
    <hyperlink ref="I52" r:id="rId8" xr:uid="{DDF3A9C3-E74A-4CA3-A8FF-75A379868490}"/>
    <hyperlink ref="I56" r:id="rId9" xr:uid="{BE25E928-542A-4910-B802-887E49718660}"/>
    <hyperlink ref="I43" r:id="rId10" xr:uid="{0258C7C9-9186-4514-9F9E-515AF51537B1}"/>
    <hyperlink ref="I12" r:id="rId11" xr:uid="{CDC2090C-C76E-4AA4-8CF3-E3EBA7FC5CD2}"/>
    <hyperlink ref="I57" r:id="rId12" xr:uid="{37695154-39D7-4649-BFA5-BEC4E8ACD7D0}"/>
    <hyperlink ref="I51" r:id="rId13" xr:uid="{1F27CF16-1400-4CF4-BC85-9E8EEE619D9E}"/>
    <hyperlink ref="I42" r:id="rId14" xr:uid="{F42DC2B4-334F-44E7-BEE7-2B6811B6B33B}"/>
    <hyperlink ref="I58" r:id="rId15" xr:uid="{62AB7856-6C59-49A8-A545-0A2E38979616}"/>
    <hyperlink ref="I41" r:id="rId16" xr:uid="{B49696DF-04BA-441A-B7C4-F59DB3D9F7C3}"/>
    <hyperlink ref="I28" r:id="rId17" xr:uid="{40485123-1E58-471B-987E-D2555A56489F}"/>
    <hyperlink ref="I34" r:id="rId18" xr:uid="{7370A588-40A1-46B2-ABAB-B840C7F8665C}"/>
    <hyperlink ref="I25" r:id="rId19" xr:uid="{24F623A9-8E48-47A0-A2C1-BA2FDECEB21B}"/>
    <hyperlink ref="I61" r:id="rId20" xr:uid="{2617C7BC-E332-4437-99C2-76770DCEFE45}"/>
    <hyperlink ref="I68" r:id="rId21" xr:uid="{10E1FF7B-4AA8-48D6-9D32-A6BC1E91FEF0}"/>
  </hyperlinks>
  <printOptions horizontalCentered="1" verticalCentered="1"/>
  <pageMargins left="0" right="0" top="0.78740157480314965" bottom="0.78740157480314965" header="0" footer="0"/>
  <pageSetup paperSize="9" scale="34" fitToHeight="0" orientation="landscape" r:id="rId22"/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7">
    <tabColor theme="0"/>
    <pageSetUpPr fitToPage="1"/>
  </sheetPr>
  <dimension ref="A1:AI88"/>
  <sheetViews>
    <sheetView topLeftCell="D17" zoomScale="80" zoomScaleNormal="80" workbookViewId="0">
      <selection activeCell="B37" sqref="B37"/>
    </sheetView>
  </sheetViews>
  <sheetFormatPr defaultRowHeight="15.75" x14ac:dyDescent="0.25"/>
  <cols>
    <col min="1" max="1" width="27.5703125" style="199" bestFit="1" customWidth="1"/>
    <col min="2" max="2" width="62.85546875" style="199" bestFit="1" customWidth="1"/>
    <col min="3" max="3" width="20" style="199" bestFit="1" customWidth="1"/>
    <col min="4" max="4" width="65.5703125" style="199" bestFit="1" customWidth="1"/>
    <col min="5" max="5" width="19.85546875" style="199" bestFit="1" customWidth="1"/>
    <col min="6" max="6" width="16.140625" style="199" bestFit="1" customWidth="1"/>
    <col min="7" max="7" width="16.42578125" style="206" bestFit="1" customWidth="1"/>
    <col min="8" max="8" width="11.7109375" style="213" bestFit="1" customWidth="1"/>
    <col min="9" max="9" width="97.28515625" style="201" bestFit="1" customWidth="1"/>
    <col min="10" max="35" width="9.140625" style="201"/>
    <col min="36" max="16384" width="9.140625" style="199"/>
  </cols>
  <sheetData>
    <row r="1" spans="1:9" x14ac:dyDescent="0.25">
      <c r="A1" s="313" t="s">
        <v>387</v>
      </c>
      <c r="B1" s="313" t="s">
        <v>388</v>
      </c>
      <c r="C1" s="314" t="s">
        <v>787</v>
      </c>
      <c r="D1" s="314" t="s">
        <v>633</v>
      </c>
      <c r="E1" s="314" t="s">
        <v>788</v>
      </c>
      <c r="F1" s="314" t="s">
        <v>635</v>
      </c>
      <c r="G1" s="314" t="s">
        <v>920</v>
      </c>
      <c r="H1" s="315" t="s">
        <v>789</v>
      </c>
      <c r="I1" s="200" t="s">
        <v>790</v>
      </c>
    </row>
    <row r="2" spans="1:9" x14ac:dyDescent="0.25">
      <c r="A2" s="255" t="s">
        <v>403</v>
      </c>
      <c r="B2" s="263" t="s">
        <v>404</v>
      </c>
      <c r="C2" s="286">
        <v>24380578002041</v>
      </c>
      <c r="D2" s="277" t="s">
        <v>730</v>
      </c>
      <c r="E2" s="290" t="s">
        <v>791</v>
      </c>
      <c r="F2" s="266">
        <v>44649</v>
      </c>
      <c r="G2" s="260"/>
      <c r="H2" s="261">
        <v>0</v>
      </c>
      <c r="I2" s="202" t="s">
        <v>792</v>
      </c>
    </row>
    <row r="3" spans="1:9" x14ac:dyDescent="0.25">
      <c r="A3" s="255" t="s">
        <v>403</v>
      </c>
      <c r="B3" s="263" t="s">
        <v>404</v>
      </c>
      <c r="C3" s="278" t="s">
        <v>733</v>
      </c>
      <c r="D3" s="265" t="s">
        <v>734</v>
      </c>
      <c r="E3" s="277" t="s">
        <v>791</v>
      </c>
      <c r="F3" s="295">
        <v>44630</v>
      </c>
      <c r="G3" s="308"/>
      <c r="H3" s="267">
        <v>1900.31</v>
      </c>
      <c r="I3" s="204" t="s">
        <v>798</v>
      </c>
    </row>
    <row r="4" spans="1:9" x14ac:dyDescent="0.25">
      <c r="A4" s="255" t="s">
        <v>639</v>
      </c>
      <c r="B4" s="263" t="s">
        <v>404</v>
      </c>
      <c r="C4" s="255" t="s">
        <v>691</v>
      </c>
      <c r="D4" s="316" t="s">
        <v>692</v>
      </c>
      <c r="E4" s="277" t="s">
        <v>791</v>
      </c>
      <c r="F4" s="295">
        <v>44649</v>
      </c>
      <c r="G4" s="295">
        <v>44689</v>
      </c>
      <c r="H4" s="267">
        <v>0</v>
      </c>
      <c r="I4" s="202" t="s">
        <v>800</v>
      </c>
    </row>
    <row r="5" spans="1:9" x14ac:dyDescent="0.25">
      <c r="A5" s="255" t="s">
        <v>403</v>
      </c>
      <c r="B5" s="298" t="s">
        <v>404</v>
      </c>
      <c r="C5" s="285">
        <v>12882148000186</v>
      </c>
      <c r="D5" s="277" t="s">
        <v>943</v>
      </c>
      <c r="E5" s="317" t="s">
        <v>791</v>
      </c>
      <c r="F5" s="295">
        <v>44682</v>
      </c>
      <c r="G5" s="295">
        <v>45017</v>
      </c>
      <c r="H5" s="293">
        <v>563.33000000000004</v>
      </c>
      <c r="I5" s="202" t="s">
        <v>806</v>
      </c>
    </row>
    <row r="6" spans="1:9" x14ac:dyDescent="0.25">
      <c r="A6" s="255" t="s">
        <v>403</v>
      </c>
      <c r="B6" s="298" t="s">
        <v>404</v>
      </c>
      <c r="C6" s="318">
        <v>19694602000114</v>
      </c>
      <c r="D6" s="277" t="s">
        <v>807</v>
      </c>
      <c r="E6" s="317" t="s">
        <v>791</v>
      </c>
      <c r="F6" s="295">
        <v>44743</v>
      </c>
      <c r="G6" s="295">
        <v>45055</v>
      </c>
      <c r="H6" s="293">
        <v>2666.67</v>
      </c>
      <c r="I6" s="202" t="s">
        <v>808</v>
      </c>
    </row>
    <row r="7" spans="1:9" x14ac:dyDescent="0.25">
      <c r="A7" s="255" t="s">
        <v>403</v>
      </c>
      <c r="B7" s="290" t="s">
        <v>404</v>
      </c>
      <c r="C7" s="278" t="s">
        <v>809</v>
      </c>
      <c r="D7" s="265" t="s">
        <v>615</v>
      </c>
      <c r="E7" s="277" t="s">
        <v>791</v>
      </c>
      <c r="F7" s="295">
        <v>44746</v>
      </c>
      <c r="G7" s="277"/>
      <c r="H7" s="293">
        <v>14547.17</v>
      </c>
      <c r="I7" s="202" t="s">
        <v>810</v>
      </c>
    </row>
    <row r="8" spans="1:9" x14ac:dyDescent="0.25">
      <c r="A8" s="319">
        <v>14284483000450</v>
      </c>
      <c r="B8" s="317" t="s">
        <v>404</v>
      </c>
      <c r="C8" s="319">
        <v>22544432000104</v>
      </c>
      <c r="D8" s="277" t="s">
        <v>617</v>
      </c>
      <c r="E8" s="277" t="s">
        <v>791</v>
      </c>
      <c r="F8" s="295">
        <v>44770</v>
      </c>
      <c r="G8" s="295">
        <v>44952</v>
      </c>
      <c r="H8" s="320">
        <v>0</v>
      </c>
      <c r="I8" s="202" t="s">
        <v>811</v>
      </c>
    </row>
    <row r="9" spans="1:9" x14ac:dyDescent="0.25">
      <c r="A9" s="255" t="s">
        <v>403</v>
      </c>
      <c r="B9" s="290" t="s">
        <v>404</v>
      </c>
      <c r="C9" s="286">
        <v>31698424000103</v>
      </c>
      <c r="D9" s="265" t="s">
        <v>758</v>
      </c>
      <c r="E9" s="277" t="s">
        <v>791</v>
      </c>
      <c r="F9" s="295">
        <v>44652</v>
      </c>
      <c r="G9" s="277"/>
      <c r="H9" s="320">
        <v>10000</v>
      </c>
      <c r="I9" s="202" t="s">
        <v>812</v>
      </c>
    </row>
    <row r="10" spans="1:9" x14ac:dyDescent="0.25">
      <c r="A10" s="255" t="s">
        <v>403</v>
      </c>
      <c r="B10" s="290" t="s">
        <v>404</v>
      </c>
      <c r="C10" s="286">
        <v>21216574000171</v>
      </c>
      <c r="D10" s="265" t="s">
        <v>775</v>
      </c>
      <c r="E10" s="277" t="s">
        <v>791</v>
      </c>
      <c r="F10" s="295">
        <v>44621</v>
      </c>
      <c r="G10" s="277"/>
      <c r="H10" s="320">
        <v>5000</v>
      </c>
      <c r="I10" s="202" t="s">
        <v>813</v>
      </c>
    </row>
    <row r="11" spans="1:9" x14ac:dyDescent="0.25">
      <c r="A11" s="319">
        <v>14284483000450</v>
      </c>
      <c r="B11" s="317" t="s">
        <v>404</v>
      </c>
      <c r="C11" s="319">
        <v>18630942000119</v>
      </c>
      <c r="D11" s="277" t="s">
        <v>944</v>
      </c>
      <c r="E11" s="277" t="s">
        <v>791</v>
      </c>
      <c r="F11" s="295">
        <v>44788</v>
      </c>
      <c r="G11" s="295">
        <v>45013</v>
      </c>
      <c r="H11" s="320">
        <v>0</v>
      </c>
      <c r="I11" s="202" t="s">
        <v>814</v>
      </c>
    </row>
    <row r="12" spans="1:9" x14ac:dyDescent="0.25">
      <c r="A12" s="319">
        <v>14284483000450</v>
      </c>
      <c r="B12" s="317" t="s">
        <v>404</v>
      </c>
      <c r="C12" s="319">
        <v>18630942000119</v>
      </c>
      <c r="D12" s="277" t="s">
        <v>595</v>
      </c>
      <c r="E12" s="277" t="s">
        <v>791</v>
      </c>
      <c r="F12" s="295">
        <v>44837</v>
      </c>
      <c r="G12" s="295">
        <v>45013</v>
      </c>
      <c r="H12" s="320">
        <v>0</v>
      </c>
      <c r="I12" s="202" t="s">
        <v>921</v>
      </c>
    </row>
    <row r="13" spans="1:9" x14ac:dyDescent="0.25">
      <c r="A13" s="319">
        <v>14284483000450</v>
      </c>
      <c r="B13" s="317" t="s">
        <v>404</v>
      </c>
      <c r="C13" s="264" t="s">
        <v>782</v>
      </c>
      <c r="D13" s="277" t="s">
        <v>945</v>
      </c>
      <c r="E13" s="277" t="s">
        <v>791</v>
      </c>
      <c r="F13" s="295">
        <v>44895</v>
      </c>
      <c r="G13" s="295">
        <v>45015</v>
      </c>
      <c r="H13" s="320">
        <v>1834</v>
      </c>
      <c r="I13" s="202" t="s">
        <v>940</v>
      </c>
    </row>
    <row r="14" spans="1:9" x14ac:dyDescent="0.25">
      <c r="A14" s="319">
        <v>14284483000450</v>
      </c>
      <c r="B14" s="317" t="s">
        <v>404</v>
      </c>
      <c r="C14" s="319">
        <v>18630942000119</v>
      </c>
      <c r="D14" s="277" t="s">
        <v>595</v>
      </c>
      <c r="E14" s="277" t="s">
        <v>791</v>
      </c>
      <c r="F14" s="295">
        <v>44936</v>
      </c>
      <c r="G14" s="295">
        <v>45013</v>
      </c>
      <c r="H14" s="320">
        <v>0</v>
      </c>
      <c r="I14" s="202" t="s">
        <v>815</v>
      </c>
    </row>
    <row r="15" spans="1:9" x14ac:dyDescent="0.25">
      <c r="A15" s="319">
        <v>14284483000450</v>
      </c>
      <c r="B15" s="317" t="s">
        <v>404</v>
      </c>
      <c r="C15" s="319">
        <v>22544432000104</v>
      </c>
      <c r="D15" s="277" t="s">
        <v>617</v>
      </c>
      <c r="E15" s="277" t="s">
        <v>923</v>
      </c>
      <c r="F15" s="295">
        <v>44953</v>
      </c>
      <c r="G15" s="295">
        <v>45317</v>
      </c>
      <c r="H15" s="320">
        <v>0</v>
      </c>
      <c r="I15" s="202" t="s">
        <v>946</v>
      </c>
    </row>
    <row r="16" spans="1:9" x14ac:dyDescent="0.25">
      <c r="A16" s="319">
        <v>14284483000450</v>
      </c>
      <c r="B16" s="317" t="s">
        <v>404</v>
      </c>
      <c r="C16" s="319">
        <v>31698424000103</v>
      </c>
      <c r="D16" s="277" t="s">
        <v>758</v>
      </c>
      <c r="E16" s="277" t="s">
        <v>923</v>
      </c>
      <c r="F16" s="295">
        <v>44986</v>
      </c>
      <c r="G16" s="277"/>
      <c r="H16" s="320">
        <v>13000</v>
      </c>
      <c r="I16" s="202" t="s">
        <v>940</v>
      </c>
    </row>
    <row r="17" spans="1:35" x14ac:dyDescent="0.25">
      <c r="A17" s="319">
        <v>14284483000450</v>
      </c>
      <c r="B17" s="317" t="s">
        <v>404</v>
      </c>
      <c r="C17" s="319">
        <v>19533734000164</v>
      </c>
      <c r="D17" s="277" t="s">
        <v>947</v>
      </c>
      <c r="E17" s="277" t="s">
        <v>791</v>
      </c>
      <c r="F17" s="295">
        <v>45015</v>
      </c>
      <c r="G17" s="295">
        <v>45380</v>
      </c>
      <c r="H17" s="320">
        <v>0</v>
      </c>
      <c r="I17" s="202" t="s">
        <v>948</v>
      </c>
    </row>
    <row r="18" spans="1:35" x14ac:dyDescent="0.25">
      <c r="A18" s="319">
        <v>14284483000450</v>
      </c>
      <c r="B18" s="317" t="s">
        <v>404</v>
      </c>
      <c r="C18" s="319">
        <v>11239132000197</v>
      </c>
      <c r="D18" s="277" t="s">
        <v>608</v>
      </c>
      <c r="E18" s="277" t="s">
        <v>791</v>
      </c>
      <c r="F18" s="295">
        <v>45015</v>
      </c>
      <c r="G18" s="295">
        <v>45380</v>
      </c>
      <c r="H18" s="320">
        <v>500</v>
      </c>
      <c r="I18" s="202" t="s">
        <v>949</v>
      </c>
    </row>
    <row r="19" spans="1:35" x14ac:dyDescent="0.25">
      <c r="A19" s="319">
        <v>14284483000450</v>
      </c>
      <c r="B19" s="317" t="s">
        <v>404</v>
      </c>
      <c r="C19" s="319">
        <v>11863530000180</v>
      </c>
      <c r="D19" s="277" t="s">
        <v>646</v>
      </c>
      <c r="E19" s="277" t="s">
        <v>791</v>
      </c>
      <c r="F19" s="295">
        <v>45015</v>
      </c>
      <c r="G19" s="295">
        <v>45380</v>
      </c>
      <c r="H19" s="320">
        <v>0</v>
      </c>
      <c r="I19" s="202" t="s">
        <v>950</v>
      </c>
    </row>
    <row r="20" spans="1:35" x14ac:dyDescent="0.25">
      <c r="A20" s="319">
        <v>14284483000450</v>
      </c>
      <c r="B20" s="317" t="s">
        <v>404</v>
      </c>
      <c r="C20" s="264" t="s">
        <v>589</v>
      </c>
      <c r="D20" s="277" t="s">
        <v>951</v>
      </c>
      <c r="E20" s="277" t="s">
        <v>791</v>
      </c>
      <c r="F20" s="295">
        <v>45015</v>
      </c>
      <c r="G20" s="295">
        <v>45380</v>
      </c>
      <c r="H20" s="320">
        <v>0</v>
      </c>
      <c r="I20" s="202" t="s">
        <v>952</v>
      </c>
    </row>
    <row r="21" spans="1:35" x14ac:dyDescent="0.25">
      <c r="A21" s="319">
        <v>14284483000450</v>
      </c>
      <c r="B21" s="317" t="s">
        <v>404</v>
      </c>
      <c r="C21" s="319">
        <v>36405607000107</v>
      </c>
      <c r="D21" s="277" t="s">
        <v>953</v>
      </c>
      <c r="E21" s="277" t="s">
        <v>791</v>
      </c>
      <c r="F21" s="295">
        <v>45015</v>
      </c>
      <c r="G21" s="295">
        <v>45380</v>
      </c>
      <c r="H21" s="320">
        <v>480</v>
      </c>
      <c r="I21" s="202" t="s">
        <v>954</v>
      </c>
    </row>
    <row r="22" spans="1:35" x14ac:dyDescent="0.25">
      <c r="A22" s="319">
        <v>14284483000450</v>
      </c>
      <c r="B22" s="317" t="s">
        <v>404</v>
      </c>
      <c r="C22" s="319">
        <v>31675417000188</v>
      </c>
      <c r="D22" s="277" t="s">
        <v>726</v>
      </c>
      <c r="E22" s="277" t="s">
        <v>791</v>
      </c>
      <c r="F22" s="295">
        <v>45015</v>
      </c>
      <c r="G22" s="295">
        <v>45380</v>
      </c>
      <c r="H22" s="320">
        <v>1555.88</v>
      </c>
      <c r="I22" s="202" t="s">
        <v>940</v>
      </c>
    </row>
    <row r="23" spans="1:35" x14ac:dyDescent="0.25">
      <c r="A23" s="319">
        <v>14284483000450</v>
      </c>
      <c r="B23" s="317" t="s">
        <v>404</v>
      </c>
      <c r="C23" s="319">
        <v>18554757000192</v>
      </c>
      <c r="D23" s="277" t="s">
        <v>955</v>
      </c>
      <c r="E23" s="277" t="s">
        <v>791</v>
      </c>
      <c r="F23" s="295">
        <v>45015</v>
      </c>
      <c r="G23" s="295">
        <v>45380</v>
      </c>
      <c r="H23" s="320">
        <v>0</v>
      </c>
      <c r="I23" s="202" t="s">
        <v>940</v>
      </c>
    </row>
    <row r="24" spans="1:35" x14ac:dyDescent="0.25">
      <c r="A24" s="319">
        <v>14284483000450</v>
      </c>
      <c r="B24" s="317" t="s">
        <v>404</v>
      </c>
      <c r="C24" s="264" t="s">
        <v>604</v>
      </c>
      <c r="D24" s="277" t="s">
        <v>956</v>
      </c>
      <c r="E24" s="277" t="s">
        <v>791</v>
      </c>
      <c r="F24" s="295">
        <v>45015</v>
      </c>
      <c r="G24" s="295">
        <v>45380</v>
      </c>
      <c r="H24" s="320">
        <v>13000</v>
      </c>
      <c r="I24" s="202" t="s">
        <v>957</v>
      </c>
    </row>
    <row r="25" spans="1:35" x14ac:dyDescent="0.25">
      <c r="A25" s="319">
        <v>14284483000450</v>
      </c>
      <c r="B25" s="317" t="s">
        <v>404</v>
      </c>
      <c r="C25" s="319">
        <v>32464716000136</v>
      </c>
      <c r="D25" s="277" t="s">
        <v>958</v>
      </c>
      <c r="E25" s="277" t="s">
        <v>791</v>
      </c>
      <c r="F25" s="295">
        <v>45015</v>
      </c>
      <c r="G25" s="295">
        <v>45380</v>
      </c>
      <c r="H25" s="320">
        <v>4000</v>
      </c>
      <c r="I25" s="202" t="s">
        <v>959</v>
      </c>
    </row>
    <row r="26" spans="1:35" x14ac:dyDescent="0.25">
      <c r="A26" s="319">
        <v>14284483000450</v>
      </c>
      <c r="B26" s="317" t="s">
        <v>404</v>
      </c>
      <c r="C26" s="319">
        <v>20153710000169</v>
      </c>
      <c r="D26" s="277" t="s">
        <v>688</v>
      </c>
      <c r="E26" s="277" t="s">
        <v>791</v>
      </c>
      <c r="F26" s="295">
        <v>45015</v>
      </c>
      <c r="G26" s="295">
        <v>45380</v>
      </c>
      <c r="H26" s="320">
        <v>300</v>
      </c>
      <c r="I26" s="202" t="s">
        <v>960</v>
      </c>
    </row>
    <row r="27" spans="1:35" x14ac:dyDescent="0.25">
      <c r="A27" s="319">
        <v>14284483000450</v>
      </c>
      <c r="B27" s="317" t="s">
        <v>404</v>
      </c>
      <c r="C27" s="319">
        <v>18630942000119</v>
      </c>
      <c r="D27" s="277" t="s">
        <v>595</v>
      </c>
      <c r="E27" s="277" t="s">
        <v>923</v>
      </c>
      <c r="F27" s="295">
        <v>45015</v>
      </c>
      <c r="G27" s="295">
        <v>45380</v>
      </c>
      <c r="H27" s="320">
        <v>0</v>
      </c>
      <c r="I27" s="202" t="s">
        <v>961</v>
      </c>
    </row>
    <row r="28" spans="1:35" x14ac:dyDescent="0.25">
      <c r="A28" s="319">
        <v>14284483000450</v>
      </c>
      <c r="B28" s="317" t="s">
        <v>404</v>
      </c>
      <c r="C28" s="319">
        <v>12882148000186</v>
      </c>
      <c r="D28" s="277" t="s">
        <v>943</v>
      </c>
      <c r="E28" s="277" t="s">
        <v>923</v>
      </c>
      <c r="F28" s="295">
        <v>45018</v>
      </c>
      <c r="G28" s="295">
        <v>45383</v>
      </c>
      <c r="H28" s="320">
        <v>563.33000000000004</v>
      </c>
      <c r="I28" s="202" t="s">
        <v>962</v>
      </c>
    </row>
    <row r="29" spans="1:35" x14ac:dyDescent="0.25">
      <c r="A29" s="319">
        <v>14284483000450</v>
      </c>
      <c r="B29" s="317" t="s">
        <v>404</v>
      </c>
      <c r="C29" s="319">
        <v>18630942000119</v>
      </c>
      <c r="D29" s="277" t="s">
        <v>595</v>
      </c>
      <c r="E29" s="277" t="s">
        <v>963</v>
      </c>
      <c r="F29" s="295">
        <v>45015</v>
      </c>
      <c r="G29" s="295">
        <v>45380</v>
      </c>
      <c r="H29" s="320">
        <v>0</v>
      </c>
      <c r="I29" s="202" t="s">
        <v>964</v>
      </c>
    </row>
    <row r="30" spans="1:35" s="208" customFormat="1" x14ac:dyDescent="0.25">
      <c r="A30" s="319">
        <v>14284483000450</v>
      </c>
      <c r="B30" s="317" t="s">
        <v>404</v>
      </c>
      <c r="C30" s="264" t="s">
        <v>587</v>
      </c>
      <c r="D30" s="277" t="s">
        <v>987</v>
      </c>
      <c r="E30" s="277" t="s">
        <v>988</v>
      </c>
      <c r="F30" s="295">
        <v>45015</v>
      </c>
      <c r="G30" s="295">
        <v>45380</v>
      </c>
      <c r="H30" s="320">
        <v>0</v>
      </c>
      <c r="I30" s="202" t="s">
        <v>989</v>
      </c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</row>
    <row r="31" spans="1:35" s="201" customFormat="1" x14ac:dyDescent="0.25">
      <c r="A31" s="319">
        <v>14284483000450</v>
      </c>
      <c r="B31" s="317" t="s">
        <v>404</v>
      </c>
      <c r="C31" s="264" t="s">
        <v>601</v>
      </c>
      <c r="D31" s="277" t="s">
        <v>602</v>
      </c>
      <c r="E31" s="277" t="s">
        <v>988</v>
      </c>
      <c r="F31" s="295">
        <v>45053</v>
      </c>
      <c r="G31" s="295">
        <v>45418</v>
      </c>
      <c r="H31" s="320">
        <v>3073.45</v>
      </c>
      <c r="I31" s="202" t="s">
        <v>990</v>
      </c>
    </row>
    <row r="32" spans="1:35" s="201" customFormat="1" x14ac:dyDescent="0.25">
      <c r="A32" s="319">
        <v>14284483000450</v>
      </c>
      <c r="B32" s="317" t="s">
        <v>404</v>
      </c>
      <c r="C32" s="319">
        <v>12882148000186</v>
      </c>
      <c r="D32" s="277" t="s">
        <v>943</v>
      </c>
      <c r="E32" s="277" t="s">
        <v>991</v>
      </c>
      <c r="F32" s="295">
        <v>45018</v>
      </c>
      <c r="G32" s="295">
        <v>45383</v>
      </c>
      <c r="H32" s="320">
        <v>0</v>
      </c>
      <c r="I32" s="202" t="s">
        <v>992</v>
      </c>
    </row>
    <row r="33" spans="1:9" s="201" customFormat="1" x14ac:dyDescent="0.25">
      <c r="A33" s="321">
        <v>14284483000450</v>
      </c>
      <c r="B33" s="322" t="s">
        <v>404</v>
      </c>
      <c r="C33" s="326" t="s">
        <v>594</v>
      </c>
      <c r="D33" s="208" t="s">
        <v>595</v>
      </c>
      <c r="E33" s="208" t="s">
        <v>993</v>
      </c>
      <c r="F33" s="323">
        <v>45100</v>
      </c>
      <c r="G33" s="323"/>
      <c r="H33" s="324">
        <v>6525</v>
      </c>
      <c r="I33" s="325" t="s">
        <v>994</v>
      </c>
    </row>
    <row r="34" spans="1:9" s="201" customFormat="1" x14ac:dyDescent="0.25">
      <c r="A34" s="321">
        <v>14284483000450</v>
      </c>
      <c r="B34" s="322" t="s">
        <v>404</v>
      </c>
      <c r="C34" s="278" t="s">
        <v>609</v>
      </c>
      <c r="D34" s="305" t="s">
        <v>610</v>
      </c>
      <c r="E34" s="277" t="s">
        <v>923</v>
      </c>
      <c r="F34" s="295">
        <v>45015</v>
      </c>
      <c r="G34" s="295">
        <v>45351</v>
      </c>
      <c r="H34" s="320">
        <v>0</v>
      </c>
      <c r="I34" s="385" t="s">
        <v>1005</v>
      </c>
    </row>
    <row r="35" spans="1:9" s="201" customFormat="1" x14ac:dyDescent="0.25">
      <c r="A35" s="321">
        <v>14284483000450</v>
      </c>
      <c r="B35" s="322" t="s">
        <v>404</v>
      </c>
      <c r="C35" s="278" t="s">
        <v>611</v>
      </c>
      <c r="D35" s="305" t="s">
        <v>767</v>
      </c>
      <c r="E35" s="277" t="s">
        <v>791</v>
      </c>
      <c r="F35" s="295">
        <v>44929</v>
      </c>
      <c r="G35" s="295">
        <v>45263</v>
      </c>
      <c r="H35" s="320">
        <v>0</v>
      </c>
      <c r="I35" s="385" t="s">
        <v>1006</v>
      </c>
    </row>
    <row r="36" spans="1:9" s="201" customFormat="1" x14ac:dyDescent="0.25">
      <c r="A36" s="321">
        <v>14284483000450</v>
      </c>
      <c r="B36" s="322" t="s">
        <v>404</v>
      </c>
      <c r="C36" s="278" t="s">
        <v>968</v>
      </c>
      <c r="D36" s="305" t="s">
        <v>1007</v>
      </c>
      <c r="E36" s="277" t="s">
        <v>791</v>
      </c>
      <c r="F36" s="295">
        <v>44959</v>
      </c>
      <c r="G36" s="295">
        <v>45293</v>
      </c>
      <c r="H36" s="320">
        <v>0</v>
      </c>
      <c r="I36" s="385" t="s">
        <v>1008</v>
      </c>
    </row>
    <row r="37" spans="1:9" s="201" customFormat="1" x14ac:dyDescent="0.25">
      <c r="A37" s="321">
        <v>14284483000450</v>
      </c>
      <c r="B37" s="322" t="s">
        <v>404</v>
      </c>
      <c r="C37" s="278" t="s">
        <v>611</v>
      </c>
      <c r="D37" s="305" t="s">
        <v>761</v>
      </c>
      <c r="E37" s="277" t="s">
        <v>791</v>
      </c>
      <c r="F37" s="295">
        <v>44959</v>
      </c>
      <c r="G37" s="295">
        <v>45293</v>
      </c>
      <c r="H37" s="320">
        <v>0</v>
      </c>
      <c r="I37" s="385" t="s">
        <v>1009</v>
      </c>
    </row>
    <row r="38" spans="1:9" s="201" customFormat="1" x14ac:dyDescent="0.25">
      <c r="A38" s="319">
        <v>14284483000450</v>
      </c>
      <c r="B38" s="317" t="s">
        <v>404</v>
      </c>
      <c r="C38" s="278" t="s">
        <v>1051</v>
      </c>
      <c r="D38" s="305" t="s">
        <v>1054</v>
      </c>
      <c r="E38" s="277" t="s">
        <v>988</v>
      </c>
      <c r="F38" s="278" t="s">
        <v>1056</v>
      </c>
      <c r="G38" s="278" t="s">
        <v>1057</v>
      </c>
      <c r="H38" s="293">
        <v>1380</v>
      </c>
      <c r="I38" s="279" t="s">
        <v>1059</v>
      </c>
    </row>
    <row r="39" spans="1:9" s="201" customFormat="1" ht="14.25" customHeight="1" x14ac:dyDescent="0.25">
      <c r="A39" s="319">
        <v>14284483000450</v>
      </c>
      <c r="B39" s="317" t="s">
        <v>404</v>
      </c>
      <c r="C39" s="278" t="s">
        <v>1051</v>
      </c>
      <c r="D39" s="277" t="s">
        <v>947</v>
      </c>
      <c r="E39" s="277" t="s">
        <v>1450</v>
      </c>
      <c r="F39" s="295">
        <v>45223</v>
      </c>
      <c r="G39" s="295">
        <v>45380</v>
      </c>
      <c r="H39" s="320">
        <v>1980</v>
      </c>
      <c r="I39" s="279" t="s">
        <v>1451</v>
      </c>
    </row>
    <row r="40" spans="1:9" s="201" customFormat="1" x14ac:dyDescent="0.25">
      <c r="A40" s="203"/>
      <c r="G40" s="207"/>
    </row>
    <row r="41" spans="1:9" s="201" customFormat="1" x14ac:dyDescent="0.25">
      <c r="A41" s="203"/>
      <c r="G41" s="207"/>
    </row>
    <row r="42" spans="1:9" s="201" customFormat="1" x14ac:dyDescent="0.25">
      <c r="A42" s="203"/>
      <c r="G42" s="207"/>
    </row>
    <row r="43" spans="1:9" s="201" customFormat="1" x14ac:dyDescent="0.25">
      <c r="A43" s="203"/>
      <c r="G43" s="207"/>
    </row>
    <row r="44" spans="1:9" s="201" customFormat="1" x14ac:dyDescent="0.25">
      <c r="A44" s="203"/>
      <c r="G44" s="207"/>
    </row>
    <row r="45" spans="1:9" s="201" customFormat="1" x14ac:dyDescent="0.25">
      <c r="A45" s="203"/>
      <c r="G45" s="207"/>
    </row>
    <row r="46" spans="1:9" s="201" customFormat="1" x14ac:dyDescent="0.25">
      <c r="A46" s="203"/>
      <c r="G46" s="207"/>
    </row>
    <row r="47" spans="1:9" s="201" customFormat="1" x14ac:dyDescent="0.25">
      <c r="A47" s="203"/>
      <c r="G47" s="207"/>
    </row>
    <row r="48" spans="1:9" s="201" customFormat="1" x14ac:dyDescent="0.25">
      <c r="A48" s="203"/>
      <c r="G48" s="207"/>
    </row>
    <row r="49" spans="1:7" s="201" customFormat="1" x14ac:dyDescent="0.25">
      <c r="A49" s="203"/>
      <c r="G49" s="207"/>
    </row>
    <row r="50" spans="1:7" s="201" customFormat="1" x14ac:dyDescent="0.25">
      <c r="A50" s="203"/>
      <c r="G50" s="207"/>
    </row>
    <row r="51" spans="1:7" s="201" customFormat="1" x14ac:dyDescent="0.25">
      <c r="A51" s="203"/>
      <c r="G51" s="207"/>
    </row>
    <row r="52" spans="1:7" s="201" customFormat="1" x14ac:dyDescent="0.25">
      <c r="A52" s="203"/>
      <c r="G52" s="207"/>
    </row>
    <row r="53" spans="1:7" s="201" customFormat="1" x14ac:dyDescent="0.25">
      <c r="A53" s="203"/>
      <c r="G53" s="207"/>
    </row>
    <row r="54" spans="1:7" s="201" customFormat="1" x14ac:dyDescent="0.25">
      <c r="A54" s="203"/>
      <c r="G54" s="207"/>
    </row>
    <row r="55" spans="1:7" s="201" customFormat="1" x14ac:dyDescent="0.25">
      <c r="A55" s="203"/>
      <c r="G55" s="207"/>
    </row>
    <row r="56" spans="1:7" s="201" customFormat="1" x14ac:dyDescent="0.25">
      <c r="A56" s="203"/>
      <c r="G56" s="207"/>
    </row>
    <row r="57" spans="1:7" s="201" customFormat="1" x14ac:dyDescent="0.25">
      <c r="A57" s="203"/>
      <c r="G57" s="207"/>
    </row>
    <row r="58" spans="1:7" s="201" customFormat="1" x14ac:dyDescent="0.25">
      <c r="A58" s="203"/>
      <c r="G58" s="207"/>
    </row>
    <row r="59" spans="1:7" s="201" customFormat="1" x14ac:dyDescent="0.25">
      <c r="A59" s="203"/>
      <c r="G59" s="207"/>
    </row>
    <row r="60" spans="1:7" s="201" customFormat="1" x14ac:dyDescent="0.25">
      <c r="A60" s="203"/>
      <c r="G60" s="207"/>
    </row>
    <row r="61" spans="1:7" s="201" customFormat="1" x14ac:dyDescent="0.25">
      <c r="A61" s="203"/>
      <c r="G61" s="207"/>
    </row>
    <row r="62" spans="1:7" s="201" customFormat="1" x14ac:dyDescent="0.25">
      <c r="A62" s="203"/>
      <c r="G62" s="207"/>
    </row>
    <row r="63" spans="1:7" s="201" customFormat="1" x14ac:dyDescent="0.25">
      <c r="A63" s="203"/>
      <c r="G63" s="207"/>
    </row>
    <row r="64" spans="1:7" s="201" customFormat="1" x14ac:dyDescent="0.25">
      <c r="A64" s="203"/>
      <c r="G64" s="207"/>
    </row>
    <row r="65" spans="1:35" s="201" customFormat="1" x14ac:dyDescent="0.25">
      <c r="A65" s="203"/>
      <c r="G65" s="207"/>
    </row>
    <row r="66" spans="1:35" s="201" customFormat="1" x14ac:dyDescent="0.25">
      <c r="A66" s="203"/>
      <c r="G66" s="207"/>
    </row>
    <row r="67" spans="1:35" s="201" customFormat="1" x14ac:dyDescent="0.25">
      <c r="A67" s="203"/>
      <c r="G67" s="207"/>
    </row>
    <row r="68" spans="1:35" s="201" customFormat="1" x14ac:dyDescent="0.25">
      <c r="A68" s="203"/>
      <c r="G68" s="207"/>
    </row>
    <row r="69" spans="1:35" s="201" customFormat="1" x14ac:dyDescent="0.25">
      <c r="A69" s="203"/>
      <c r="G69" s="207"/>
    </row>
    <row r="70" spans="1:35" s="201" customFormat="1" x14ac:dyDescent="0.25">
      <c r="A70" s="203"/>
      <c r="G70" s="207"/>
    </row>
    <row r="71" spans="1:35" s="201" customFormat="1" x14ac:dyDescent="0.25">
      <c r="A71" s="203"/>
      <c r="G71" s="207"/>
    </row>
    <row r="72" spans="1:35" s="201" customFormat="1" x14ac:dyDescent="0.25">
      <c r="A72" s="203"/>
      <c r="G72" s="207"/>
    </row>
    <row r="73" spans="1:35" s="201" customFormat="1" x14ac:dyDescent="0.25">
      <c r="A73" s="203"/>
      <c r="G73" s="207"/>
    </row>
    <row r="74" spans="1:35" s="201" customFormat="1" x14ac:dyDescent="0.25">
      <c r="A74" s="203"/>
      <c r="G74" s="207"/>
    </row>
    <row r="75" spans="1:35" s="201" customFormat="1" x14ac:dyDescent="0.25">
      <c r="A75" s="203"/>
      <c r="G75" s="207"/>
    </row>
    <row r="76" spans="1:35" s="201" customFormat="1" x14ac:dyDescent="0.25">
      <c r="A76" s="203"/>
      <c r="G76" s="207"/>
    </row>
    <row r="77" spans="1:35" s="201" customFormat="1" x14ac:dyDescent="0.25">
      <c r="A77" s="203"/>
      <c r="G77" s="207"/>
    </row>
    <row r="78" spans="1:35" s="201" customFormat="1" x14ac:dyDescent="0.25">
      <c r="A78" s="203"/>
      <c r="G78" s="207"/>
    </row>
    <row r="79" spans="1:35" s="210" customFormat="1" x14ac:dyDescent="0.25">
      <c r="A79" s="209"/>
      <c r="G79" s="211"/>
      <c r="H79" s="212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</row>
    <row r="80" spans="1:35" x14ac:dyDescent="0.25">
      <c r="A80" s="205"/>
    </row>
    <row r="81" spans="1:1" x14ac:dyDescent="0.25">
      <c r="A81" s="205"/>
    </row>
    <row r="82" spans="1:1" x14ac:dyDescent="0.25">
      <c r="A82" s="205"/>
    </row>
    <row r="83" spans="1:1" x14ac:dyDescent="0.25">
      <c r="A83" s="205"/>
    </row>
    <row r="84" spans="1:1" x14ac:dyDescent="0.25">
      <c r="A84" s="205"/>
    </row>
    <row r="85" spans="1:1" x14ac:dyDescent="0.25">
      <c r="A85" s="205"/>
    </row>
    <row r="86" spans="1:1" x14ac:dyDescent="0.25">
      <c r="A86" s="205"/>
    </row>
    <row r="87" spans="1:1" x14ac:dyDescent="0.25">
      <c r="A87" s="205"/>
    </row>
    <row r="88" spans="1:1" x14ac:dyDescent="0.25">
      <c r="A88" s="205"/>
    </row>
  </sheetData>
  <protectedRanges>
    <protectedRange sqref="B7" name="Intervalo2_1_3"/>
    <protectedRange sqref="A7" name="Intervalo2_2_1_3"/>
    <protectedRange sqref="D7" name="Intervalo2_2_1_2_1_7"/>
    <protectedRange sqref="E3:E4" name="Intervalo2_1_1_1_1_2_1_1_1_1_3"/>
    <protectedRange sqref="I2" name="Intervalo2_1_1_1_1_4_1_1_1_1_3"/>
    <protectedRange sqref="B2" name="Intervalo2_1_1_1_6"/>
    <protectedRange sqref="D2:E2" name="Intervalo2_2_1_2_1_1_3"/>
    <protectedRange sqref="D3" name="Intervalo2_2_1_2_1_2_3"/>
    <protectedRange sqref="B3" name="Intervalo2_1_1_1_1_3_3"/>
    <protectedRange sqref="B4" name="Intervalo2_1_1_1_2_3"/>
    <protectedRange sqref="D9" name="Intervalo2_2_1_2_1_3_3"/>
    <protectedRange sqref="D10" name="Intervalo2_2_1_2_1_4_3"/>
    <protectedRange sqref="D34" name="Intervalo3_1_1_1_1_5"/>
    <protectedRange sqref="D35" name="Intervalo3_1_1_1_1_1_2"/>
    <protectedRange sqref="D36" name="Intervalo3_1_1_1_1_2_2"/>
    <protectedRange sqref="D37" name="Intervalo3_1_1_1_1_3_2"/>
    <protectedRange sqref="D38" name="Intervalo3_1_1_1_1"/>
  </protectedRanges>
  <hyperlinks>
    <hyperlink ref="G7" r:id="rId1" display="https://drive.google.com/file/d/18M2fMXwgkeGzTYDMdSxBnswEVrE3U2Ya/view?usp=sharing" xr:uid="{D05A2752-8FF3-484E-B761-46B9A41F5563}"/>
    <hyperlink ref="I2" r:id="rId2" xr:uid="{5E4D202F-F10E-4EEA-A758-029A7F10DBD6}"/>
    <hyperlink ref="I3" r:id="rId3" xr:uid="{7DF9C1B6-C66A-42AB-B3C5-7D28A937ED24}"/>
    <hyperlink ref="I4" r:id="rId4" xr:uid="{9FBB68D2-1323-4A5C-8DF7-82594A3CA058}"/>
    <hyperlink ref="I5" r:id="rId5" xr:uid="{44A5A8BC-40C3-47D3-B307-1BB6BC34936B}"/>
    <hyperlink ref="I7" r:id="rId6" xr:uid="{699D6942-0AEB-4B6B-98E5-705AB20D783B}"/>
    <hyperlink ref="I8" r:id="rId7" xr:uid="{0B3FCD59-E617-43F7-A37C-AE5F6486861E}"/>
    <hyperlink ref="I9" r:id="rId8" xr:uid="{5D8672CB-D039-4A8E-8F7D-2705631E8757}"/>
    <hyperlink ref="I10" r:id="rId9" xr:uid="{AF86C5F5-401B-47D4-A734-988D5CE863EF}"/>
    <hyperlink ref="I11" r:id="rId10" xr:uid="{98DD7D32-26CE-482A-978F-9C6DCE55BFEC}"/>
    <hyperlink ref="I12" r:id="rId11" xr:uid="{0AA9A894-9B44-422B-B178-26E1395740C1}"/>
    <hyperlink ref="I14" r:id="rId12" xr:uid="{10735457-F613-442E-87C3-9AC70F8F0B89}"/>
    <hyperlink ref="I17" r:id="rId13" xr:uid="{E9A5E04F-553D-4E99-873A-3F8B26DFE049}"/>
    <hyperlink ref="I18" r:id="rId14" xr:uid="{3FD2E538-BA3F-433F-9269-D70DE67B3480}"/>
    <hyperlink ref="I19" r:id="rId15" xr:uid="{13509D15-E113-45D2-92CC-39E1FB463A09}"/>
    <hyperlink ref="I20" r:id="rId16" xr:uid="{31DFB231-A3C2-48A2-A21B-293956B94B64}"/>
    <hyperlink ref="I21" r:id="rId17" xr:uid="{64820EED-EFAF-4B1B-A3FB-268DE0C54871}"/>
    <hyperlink ref="I22" r:id="rId18" xr:uid="{C2207C44-D2C3-4A2C-90D1-4364BA1DBDA1}"/>
    <hyperlink ref="I23" r:id="rId19" xr:uid="{C03C3F3E-2D3B-42A5-9E2B-37DFE572EA1F}"/>
    <hyperlink ref="I24" r:id="rId20" xr:uid="{6026414A-9FF3-4593-A111-69DEE1FAC6B6}"/>
    <hyperlink ref="I25" r:id="rId21" xr:uid="{8DAED342-78A1-42F8-BF82-635A7489C897}"/>
    <hyperlink ref="I26" r:id="rId22" xr:uid="{67D9AE88-CA73-48BF-8D20-F9B36040E1A6}"/>
    <hyperlink ref="I29" r:id="rId23" xr:uid="{4109D0B3-8D86-4C03-A939-E2C728898659}"/>
    <hyperlink ref="I27" r:id="rId24" xr:uid="{41B3A11A-9D27-4AA5-B2CD-FD4A776B2379}"/>
    <hyperlink ref="I28" r:id="rId25" xr:uid="{65F2EA1E-CA3D-44AD-A8D6-2580DC257DFE}"/>
    <hyperlink ref="I15" r:id="rId26" xr:uid="{C27CEBC2-BF60-4001-9AC0-9F39D57A597C}"/>
    <hyperlink ref="I16" r:id="rId27" xr:uid="{04A35A18-5DED-4E42-999C-848D30215AD9}"/>
    <hyperlink ref="I13" r:id="rId28" xr:uid="{BFECAFBE-A0A0-4EDD-88A9-063231B5C389}"/>
    <hyperlink ref="I6" r:id="rId29" xr:uid="{EB062418-99B7-4AAA-B8A3-B19267A346AC}"/>
    <hyperlink ref="I34" r:id="rId30" xr:uid="{55866858-D618-438F-8A2C-E2010A538481}"/>
    <hyperlink ref="I35" r:id="rId31" xr:uid="{02689DA4-5E0D-4898-A6C6-AE00C79F5EA9}"/>
    <hyperlink ref="I36" r:id="rId32" xr:uid="{489CBA16-E662-41DE-8C35-07B3C2507075}"/>
    <hyperlink ref="I37" r:id="rId33" xr:uid="{ACB290F8-AEDE-476C-AADB-9E6E0A5881F1}"/>
  </hyperlinks>
  <printOptions horizontalCentered="1" verticalCentered="1"/>
  <pageMargins left="0" right="0" top="0.15748031496062992" bottom="0.35433070866141736" header="0" footer="0"/>
  <pageSetup paperSize="9" scale="62" orientation="landscape" r:id="rId34"/>
  <drawing r:id="rId3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8">
    <tabColor theme="0"/>
  </sheetPr>
  <dimension ref="A1:N1000"/>
  <sheetViews>
    <sheetView topLeftCell="D13" workbookViewId="0">
      <selection activeCell="B37" sqref="B37"/>
    </sheetView>
  </sheetViews>
  <sheetFormatPr defaultColWidth="9.140625" defaultRowHeight="15" customHeight="1" x14ac:dyDescent="0.25"/>
  <cols>
    <col min="1" max="1" width="38.42578125" style="233" customWidth="1"/>
    <col min="2" max="2" width="9.140625" style="233"/>
    <col min="3" max="14" width="15.85546875" style="233" customWidth="1"/>
    <col min="15" max="16384" width="9.140625" style="233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/>
    <row r="7" spans="1:14" ht="21" customHeight="1" x14ac:dyDescent="0.25">
      <c r="A7" s="703" t="s">
        <v>0</v>
      </c>
      <c r="B7" s="703"/>
      <c r="C7" s="703"/>
      <c r="D7" s="703"/>
      <c r="E7" s="703"/>
      <c r="F7" s="703"/>
      <c r="G7" s="703"/>
      <c r="H7" s="703"/>
      <c r="I7" s="703"/>
      <c r="J7" s="703"/>
      <c r="K7" s="703"/>
      <c r="L7" s="703"/>
    </row>
    <row r="8" spans="1:14" ht="21" customHeight="1" x14ac:dyDescent="0.25">
      <c r="A8" s="703" t="s">
        <v>2</v>
      </c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</row>
    <row r="9" spans="1:14" ht="21" customHeight="1" x14ac:dyDescent="0.25">
      <c r="A9" s="704" t="s">
        <v>5</v>
      </c>
      <c r="B9" s="704"/>
      <c r="C9" s="704"/>
      <c r="D9" s="704"/>
      <c r="E9" s="704"/>
      <c r="F9" s="704"/>
      <c r="G9" s="704"/>
      <c r="H9" s="704"/>
      <c r="I9" s="704"/>
      <c r="J9" s="704"/>
      <c r="K9" s="704"/>
      <c r="L9" s="704"/>
    </row>
    <row r="10" spans="1:14" ht="21" x14ac:dyDescent="0.35">
      <c r="A10" s="234"/>
      <c r="B10" s="234"/>
      <c r="C10" s="235"/>
      <c r="D10" s="234"/>
      <c r="E10" s="234"/>
      <c r="F10" s="234"/>
      <c r="G10" s="234"/>
      <c r="H10" s="234"/>
      <c r="I10" s="234"/>
    </row>
    <row r="11" spans="1:14" ht="38.25" customHeight="1" x14ac:dyDescent="0.25">
      <c r="A11" s="705" t="s">
        <v>816</v>
      </c>
      <c r="B11" s="705"/>
      <c r="C11" s="705"/>
      <c r="D11" s="705"/>
      <c r="E11" s="705"/>
      <c r="F11" s="705"/>
      <c r="G11" s="705"/>
      <c r="H11" s="705"/>
      <c r="I11" s="705"/>
      <c r="J11" s="705"/>
      <c r="K11" s="705"/>
      <c r="L11" s="705"/>
      <c r="M11" s="706" t="s">
        <v>1</v>
      </c>
      <c r="N11" s="706"/>
    </row>
    <row r="12" spans="1:14" ht="21" customHeight="1" x14ac:dyDescent="0.25">
      <c r="A12" s="709" t="s">
        <v>7</v>
      </c>
      <c r="B12" s="709"/>
      <c r="C12" s="709"/>
      <c r="D12" s="709"/>
      <c r="E12" s="709"/>
      <c r="F12" s="709"/>
      <c r="G12" s="709" t="s">
        <v>268</v>
      </c>
      <c r="H12" s="709"/>
      <c r="I12" s="709"/>
      <c r="J12" s="709"/>
      <c r="K12" s="709"/>
      <c r="L12" s="709"/>
      <c r="M12" s="718" t="s">
        <v>269</v>
      </c>
      <c r="N12" s="718"/>
    </row>
    <row r="13" spans="1:14" ht="23.25" customHeight="1" x14ac:dyDescent="0.35">
      <c r="A13" s="710" t="s">
        <v>11</v>
      </c>
      <c r="B13" s="711"/>
      <c r="C13" s="711"/>
      <c r="D13" s="711"/>
      <c r="E13" s="711"/>
      <c r="F13" s="712"/>
      <c r="G13" s="713" t="s">
        <v>976</v>
      </c>
      <c r="H13" s="713"/>
      <c r="I13" s="713"/>
      <c r="J13" s="713"/>
      <c r="K13" s="713"/>
      <c r="L13" s="713"/>
      <c r="M13" s="721" t="s">
        <v>1089</v>
      </c>
      <c r="N13" s="721"/>
    </row>
    <row r="14" spans="1:14" ht="15.75" x14ac:dyDescent="0.25">
      <c r="A14" s="236"/>
      <c r="B14" s="237"/>
      <c r="C14" s="238"/>
      <c r="D14" s="239"/>
      <c r="E14" s="239"/>
      <c r="F14" s="239"/>
      <c r="G14" s="239"/>
      <c r="H14" s="239"/>
    </row>
    <row r="15" spans="1:14" x14ac:dyDescent="0.25">
      <c r="A15" s="236"/>
      <c r="B15" s="240"/>
      <c r="C15" s="236"/>
    </row>
    <row r="16" spans="1:14" ht="18" customHeight="1" x14ac:dyDescent="0.25">
      <c r="A16" s="714" t="s">
        <v>817</v>
      </c>
      <c r="B16" s="715"/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715"/>
    </row>
    <row r="17" spans="1:14" x14ac:dyDescent="0.25">
      <c r="A17" s="716" t="s">
        <v>816</v>
      </c>
      <c r="B17" s="717" t="s">
        <v>818</v>
      </c>
      <c r="C17" s="241" t="s">
        <v>819</v>
      </c>
      <c r="D17" s="241" t="s">
        <v>820</v>
      </c>
      <c r="E17" s="241" t="s">
        <v>821</v>
      </c>
      <c r="F17" s="241" t="s">
        <v>822</v>
      </c>
      <c r="G17" s="241" t="s">
        <v>823</v>
      </c>
      <c r="H17" s="241" t="s">
        <v>824</v>
      </c>
      <c r="I17" s="241" t="s">
        <v>825</v>
      </c>
      <c r="J17" s="241" t="s">
        <v>826</v>
      </c>
      <c r="K17" s="241" t="s">
        <v>827</v>
      </c>
      <c r="L17" s="241" t="s">
        <v>828</v>
      </c>
      <c r="M17" s="241" t="s">
        <v>829</v>
      </c>
      <c r="N17" s="241" t="s">
        <v>830</v>
      </c>
    </row>
    <row r="18" spans="1:14" x14ac:dyDescent="0.25">
      <c r="A18" s="716"/>
      <c r="B18" s="717"/>
      <c r="C18" s="241" t="s">
        <v>831</v>
      </c>
      <c r="D18" s="241" t="s">
        <v>831</v>
      </c>
      <c r="E18" s="241" t="s">
        <v>831</v>
      </c>
      <c r="F18" s="241" t="s">
        <v>831</v>
      </c>
      <c r="G18" s="241" t="s">
        <v>831</v>
      </c>
      <c r="H18" s="241" t="s">
        <v>831</v>
      </c>
      <c r="I18" s="241" t="s">
        <v>831</v>
      </c>
      <c r="J18" s="241" t="s">
        <v>831</v>
      </c>
      <c r="K18" s="241" t="s">
        <v>831</v>
      </c>
      <c r="L18" s="241" t="s">
        <v>831</v>
      </c>
      <c r="M18" s="241" t="s">
        <v>831</v>
      </c>
      <c r="N18" s="241" t="s">
        <v>831</v>
      </c>
    </row>
    <row r="19" spans="1:14" x14ac:dyDescent="0.25">
      <c r="A19" s="242" t="s">
        <v>832</v>
      </c>
      <c r="B19" s="719" t="s">
        <v>833</v>
      </c>
      <c r="C19" s="243">
        <v>24</v>
      </c>
      <c r="D19" s="243">
        <v>22</v>
      </c>
      <c r="E19" s="119">
        <v>23</v>
      </c>
      <c r="F19" s="243">
        <v>22</v>
      </c>
      <c r="G19" s="243">
        <v>24</v>
      </c>
      <c r="H19" s="243">
        <v>24</v>
      </c>
      <c r="I19" s="243">
        <v>24</v>
      </c>
      <c r="J19" s="383">
        <v>23</v>
      </c>
      <c r="K19" s="383">
        <v>23</v>
      </c>
      <c r="L19" s="383">
        <v>21</v>
      </c>
      <c r="M19" s="243"/>
      <c r="N19" s="243"/>
    </row>
    <row r="20" spans="1:14" ht="25.5" x14ac:dyDescent="0.25">
      <c r="A20" s="244" t="s">
        <v>834</v>
      </c>
      <c r="B20" s="719"/>
      <c r="C20" s="243">
        <v>80</v>
      </c>
      <c r="D20" s="243">
        <v>83</v>
      </c>
      <c r="E20" s="119">
        <v>84</v>
      </c>
      <c r="F20" s="243">
        <v>87</v>
      </c>
      <c r="G20" s="243">
        <v>85</v>
      </c>
      <c r="H20" s="243">
        <v>82</v>
      </c>
      <c r="I20" s="243">
        <v>82</v>
      </c>
      <c r="J20" s="383">
        <v>81</v>
      </c>
      <c r="K20" s="383">
        <v>80</v>
      </c>
      <c r="L20" s="383">
        <v>80</v>
      </c>
      <c r="M20" s="243"/>
      <c r="N20" s="243"/>
    </row>
    <row r="21" spans="1:14" x14ac:dyDescent="0.25">
      <c r="A21" s="242" t="s">
        <v>835</v>
      </c>
      <c r="B21" s="719"/>
      <c r="C21" s="243">
        <v>52</v>
      </c>
      <c r="D21" s="243">
        <v>56</v>
      </c>
      <c r="E21" s="119">
        <v>56</v>
      </c>
      <c r="F21" s="243">
        <v>57</v>
      </c>
      <c r="G21" s="243">
        <v>54</v>
      </c>
      <c r="H21" s="243">
        <v>57</v>
      </c>
      <c r="I21" s="243">
        <v>56</v>
      </c>
      <c r="J21" s="383">
        <v>55</v>
      </c>
      <c r="K21" s="383">
        <v>55</v>
      </c>
      <c r="L21" s="383">
        <v>53</v>
      </c>
      <c r="M21" s="243"/>
      <c r="N21" s="243"/>
    </row>
    <row r="22" spans="1:14" x14ac:dyDescent="0.25">
      <c r="A22" s="707" t="s">
        <v>836</v>
      </c>
      <c r="B22" s="707"/>
      <c r="C22" s="245">
        <f t="shared" ref="C22:N22" si="0">SUM(C19:C21)</f>
        <v>156</v>
      </c>
      <c r="D22" s="245">
        <f t="shared" si="0"/>
        <v>161</v>
      </c>
      <c r="E22" s="245">
        <f t="shared" si="0"/>
        <v>163</v>
      </c>
      <c r="F22" s="245">
        <f t="shared" si="0"/>
        <v>166</v>
      </c>
      <c r="G22" s="245">
        <f t="shared" si="0"/>
        <v>163</v>
      </c>
      <c r="H22" s="245">
        <f t="shared" si="0"/>
        <v>163</v>
      </c>
      <c r="I22" s="245">
        <f t="shared" si="0"/>
        <v>162</v>
      </c>
      <c r="J22" s="245">
        <f t="shared" si="0"/>
        <v>159</v>
      </c>
      <c r="K22" s="245">
        <f t="shared" si="0"/>
        <v>158</v>
      </c>
      <c r="L22" s="245">
        <f t="shared" si="0"/>
        <v>154</v>
      </c>
      <c r="M22" s="245">
        <f t="shared" si="0"/>
        <v>0</v>
      </c>
      <c r="N22" s="245">
        <f t="shared" si="0"/>
        <v>0</v>
      </c>
    </row>
    <row r="23" spans="1:14" x14ac:dyDescent="0.25">
      <c r="A23" s="242" t="s">
        <v>837</v>
      </c>
      <c r="B23" s="720" t="s">
        <v>838</v>
      </c>
      <c r="C23" s="246">
        <v>0</v>
      </c>
      <c r="D23" s="246">
        <v>0</v>
      </c>
      <c r="E23" s="246">
        <v>0</v>
      </c>
      <c r="F23" s="246">
        <v>0</v>
      </c>
      <c r="G23" s="246">
        <v>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6">
        <v>0</v>
      </c>
    </row>
    <row r="24" spans="1:14" x14ac:dyDescent="0.25">
      <c r="A24" s="242" t="s">
        <v>839</v>
      </c>
      <c r="B24" s="720"/>
      <c r="C24" s="243">
        <v>0</v>
      </c>
      <c r="D24" s="243">
        <v>0</v>
      </c>
      <c r="E24" s="243">
        <v>0</v>
      </c>
      <c r="F24" s="243">
        <v>0</v>
      </c>
      <c r="G24" s="243">
        <v>0</v>
      </c>
      <c r="H24" s="243">
        <v>0</v>
      </c>
      <c r="I24" s="243">
        <v>0</v>
      </c>
      <c r="J24" s="243">
        <v>0</v>
      </c>
      <c r="K24" s="243">
        <v>0</v>
      </c>
      <c r="L24" s="243">
        <v>0</v>
      </c>
      <c r="M24" s="243">
        <v>0</v>
      </c>
      <c r="N24" s="243">
        <v>0</v>
      </c>
    </row>
    <row r="25" spans="1:14" x14ac:dyDescent="0.25">
      <c r="A25" s="707" t="s">
        <v>840</v>
      </c>
      <c r="B25" s="707"/>
      <c r="C25" s="245">
        <f t="shared" ref="C25:N25" si="1">SUM(C23:C24)</f>
        <v>0</v>
      </c>
      <c r="D25" s="245">
        <f t="shared" si="1"/>
        <v>0</v>
      </c>
      <c r="E25" s="245">
        <f t="shared" si="1"/>
        <v>0</v>
      </c>
      <c r="F25" s="245">
        <f t="shared" si="1"/>
        <v>0</v>
      </c>
      <c r="G25" s="245">
        <f t="shared" si="1"/>
        <v>0</v>
      </c>
      <c r="H25" s="245">
        <f t="shared" si="1"/>
        <v>0</v>
      </c>
      <c r="I25" s="245">
        <f t="shared" si="1"/>
        <v>0</v>
      </c>
      <c r="J25" s="245">
        <f t="shared" si="1"/>
        <v>0</v>
      </c>
      <c r="K25" s="245">
        <f t="shared" si="1"/>
        <v>0</v>
      </c>
      <c r="L25" s="245">
        <f t="shared" si="1"/>
        <v>0</v>
      </c>
      <c r="M25" s="245">
        <f t="shared" si="1"/>
        <v>0</v>
      </c>
      <c r="N25" s="245">
        <f t="shared" si="1"/>
        <v>0</v>
      </c>
    </row>
    <row r="26" spans="1:14" x14ac:dyDescent="0.25">
      <c r="A26" s="239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</row>
    <row r="27" spans="1:14" x14ac:dyDescent="0.25">
      <c r="A27" s="708" t="s">
        <v>841</v>
      </c>
      <c r="B27" s="708"/>
      <c r="C27" s="247">
        <f t="shared" ref="C27:N27" si="2">C25+C22</f>
        <v>156</v>
      </c>
      <c r="D27" s="247">
        <f t="shared" si="2"/>
        <v>161</v>
      </c>
      <c r="E27" s="247">
        <f t="shared" si="2"/>
        <v>163</v>
      </c>
      <c r="F27" s="247">
        <f t="shared" si="2"/>
        <v>166</v>
      </c>
      <c r="G27" s="247">
        <f t="shared" si="2"/>
        <v>163</v>
      </c>
      <c r="H27" s="247">
        <f t="shared" si="2"/>
        <v>163</v>
      </c>
      <c r="I27" s="247">
        <f t="shared" si="2"/>
        <v>162</v>
      </c>
      <c r="J27" s="247">
        <f t="shared" si="2"/>
        <v>159</v>
      </c>
      <c r="K27" s="247">
        <f t="shared" si="2"/>
        <v>158</v>
      </c>
      <c r="L27" s="247">
        <f t="shared" si="2"/>
        <v>154</v>
      </c>
      <c r="M27" s="247">
        <f t="shared" si="2"/>
        <v>0</v>
      </c>
      <c r="N27" s="247">
        <f t="shared" si="2"/>
        <v>0</v>
      </c>
    </row>
    <row r="28" spans="1:14" x14ac:dyDescent="0.25"/>
    <row r="29" spans="1:14" x14ac:dyDescent="0.25"/>
    <row r="30" spans="1:14" x14ac:dyDescent="0.25"/>
    <row r="31" spans="1:14" x14ac:dyDescent="0.25"/>
    <row r="32" spans="1:14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9">
    <tabColor theme="0"/>
    <pageSetUpPr fitToPage="1"/>
  </sheetPr>
  <dimension ref="A1:Z1000"/>
  <sheetViews>
    <sheetView topLeftCell="A4" workbookViewId="0">
      <selection activeCell="B37" sqref="B37"/>
    </sheetView>
  </sheetViews>
  <sheetFormatPr defaultColWidth="14.42578125" defaultRowHeight="15" x14ac:dyDescent="0.25"/>
  <cols>
    <col min="1" max="1" width="9.42578125" style="126" bestFit="1" customWidth="1"/>
    <col min="2" max="2" width="57" style="126" customWidth="1"/>
    <col min="3" max="3" width="5.42578125" style="126" bestFit="1" customWidth="1"/>
    <col min="4" max="4" width="8.7109375" style="126" customWidth="1"/>
    <col min="5" max="5" width="12.140625" style="126" bestFit="1" customWidth="1"/>
    <col min="6" max="6" width="62.7109375" style="126" customWidth="1"/>
    <col min="7" max="7" width="3.5703125" style="126" bestFit="1" customWidth="1"/>
    <col min="8" max="26" width="9.140625" style="126" customWidth="1"/>
    <col min="27" max="16384" width="14.42578125" style="126"/>
  </cols>
  <sheetData>
    <row r="1" spans="1:26" x14ac:dyDescent="0.25">
      <c r="A1" s="124"/>
      <c r="B1" s="125"/>
      <c r="C1" s="125"/>
      <c r="D1" s="125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</row>
    <row r="2" spans="1:26" x14ac:dyDescent="0.25">
      <c r="A2" s="124"/>
      <c r="B2" s="125"/>
      <c r="C2" s="125"/>
      <c r="D2" s="125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 spans="1:26" x14ac:dyDescent="0.25">
      <c r="A3" s="124"/>
      <c r="B3" s="125"/>
      <c r="C3" s="125"/>
      <c r="D3" s="125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</row>
    <row r="4" spans="1:26" x14ac:dyDescent="0.25">
      <c r="A4" s="124"/>
      <c r="B4" s="125"/>
      <c r="C4" s="125"/>
      <c r="D4" s="125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</row>
    <row r="5" spans="1:26" x14ac:dyDescent="0.25">
      <c r="A5" s="124"/>
      <c r="B5" s="125"/>
      <c r="C5" s="125"/>
      <c r="D5" s="12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</row>
    <row r="6" spans="1:26" x14ac:dyDescent="0.25">
      <c r="A6" s="725" t="s">
        <v>0</v>
      </c>
      <c r="B6" s="726"/>
      <c r="C6" s="726"/>
      <c r="D6" s="726"/>
      <c r="E6" s="726"/>
      <c r="F6" s="726"/>
      <c r="G6" s="726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</row>
    <row r="7" spans="1:26" x14ac:dyDescent="0.25">
      <c r="A7" s="725" t="s">
        <v>2</v>
      </c>
      <c r="B7" s="726"/>
      <c r="C7" s="726"/>
      <c r="D7" s="726"/>
      <c r="E7" s="726"/>
      <c r="F7" s="726"/>
      <c r="G7" s="726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</row>
    <row r="8" spans="1:26" x14ac:dyDescent="0.25">
      <c r="A8" s="727" t="s">
        <v>842</v>
      </c>
      <c r="B8" s="726"/>
      <c r="C8" s="726"/>
      <c r="D8" s="726"/>
      <c r="E8" s="726"/>
      <c r="F8" s="726"/>
      <c r="G8" s="726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</row>
    <row r="9" spans="1:26" x14ac:dyDescent="0.25">
      <c r="A9" s="124"/>
      <c r="B9" s="127"/>
      <c r="C9" s="127"/>
      <c r="D9" s="127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 spans="1:26" x14ac:dyDescent="0.25">
      <c r="A10" s="728" t="s">
        <v>843</v>
      </c>
      <c r="B10" s="723"/>
      <c r="C10" s="723"/>
      <c r="D10" s="723"/>
      <c r="E10" s="723"/>
      <c r="F10" s="723"/>
      <c r="G10" s="7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</row>
    <row r="11" spans="1:26" x14ac:dyDescent="0.2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</row>
    <row r="12" spans="1:26" x14ac:dyDescent="0.25">
      <c r="A12" s="729" t="s">
        <v>1090</v>
      </c>
      <c r="B12" s="723"/>
      <c r="C12" s="723"/>
      <c r="D12" s="723"/>
      <c r="E12" s="723"/>
      <c r="F12" s="723"/>
      <c r="G12" s="7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</row>
    <row r="13" spans="1:26" x14ac:dyDescent="0.25">
      <c r="A13" s="730" t="s">
        <v>844</v>
      </c>
      <c r="B13" s="723"/>
      <c r="C13" s="724"/>
      <c r="D13" s="124"/>
      <c r="E13" s="734" t="s">
        <v>845</v>
      </c>
      <c r="F13" s="723"/>
      <c r="G13" s="7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</row>
    <row r="14" spans="1:26" x14ac:dyDescent="0.25">
      <c r="A14" s="731" t="s">
        <v>846</v>
      </c>
      <c r="B14" s="128" t="s">
        <v>847</v>
      </c>
      <c r="C14" s="129" t="s">
        <v>848</v>
      </c>
      <c r="D14" s="124"/>
      <c r="E14" s="735" t="s">
        <v>849</v>
      </c>
      <c r="F14" s="724"/>
      <c r="G14" s="130">
        <v>2</v>
      </c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</row>
    <row r="15" spans="1:26" ht="30" x14ac:dyDescent="0.25">
      <c r="A15" s="732"/>
      <c r="B15" s="128" t="s">
        <v>850</v>
      </c>
      <c r="C15" s="129" t="s">
        <v>848</v>
      </c>
      <c r="D15" s="124"/>
      <c r="E15" s="731" t="s">
        <v>851</v>
      </c>
      <c r="F15" s="131" t="s">
        <v>852</v>
      </c>
      <c r="G15" s="129" t="s">
        <v>848</v>
      </c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</row>
    <row r="16" spans="1:26" ht="45" x14ac:dyDescent="0.25">
      <c r="A16" s="732"/>
      <c r="B16" s="132" t="s">
        <v>853</v>
      </c>
      <c r="C16" s="129" t="s">
        <v>848</v>
      </c>
      <c r="D16" s="124"/>
      <c r="E16" s="732"/>
      <c r="F16" s="131" t="s">
        <v>854</v>
      </c>
      <c r="G16" s="129" t="s">
        <v>848</v>
      </c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</row>
    <row r="17" spans="1:26" x14ac:dyDescent="0.25">
      <c r="A17" s="732"/>
      <c r="B17" s="132" t="s">
        <v>855</v>
      </c>
      <c r="C17" s="129" t="s">
        <v>848</v>
      </c>
      <c r="D17" s="124"/>
      <c r="E17" s="732"/>
      <c r="F17" s="131" t="s">
        <v>856</v>
      </c>
      <c r="G17" s="129" t="s">
        <v>848</v>
      </c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</row>
    <row r="18" spans="1:26" x14ac:dyDescent="0.25">
      <c r="A18" s="732"/>
      <c r="B18" s="132" t="s">
        <v>857</v>
      </c>
      <c r="C18" s="129" t="s">
        <v>848</v>
      </c>
      <c r="D18" s="124"/>
      <c r="E18" s="732"/>
      <c r="F18" s="131" t="s">
        <v>25</v>
      </c>
      <c r="G18" s="129" t="s">
        <v>848</v>
      </c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</row>
    <row r="19" spans="1:26" ht="120" x14ac:dyDescent="0.25">
      <c r="A19" s="732"/>
      <c r="B19" s="132" t="s">
        <v>858</v>
      </c>
      <c r="C19" s="129" t="s">
        <v>848</v>
      </c>
      <c r="D19" s="124"/>
      <c r="E19" s="732"/>
      <c r="F19" s="131" t="s">
        <v>859</v>
      </c>
      <c r="G19" s="129" t="s">
        <v>848</v>
      </c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 spans="1:26" ht="30" x14ac:dyDescent="0.25">
      <c r="A20" s="732"/>
      <c r="B20" s="128" t="s">
        <v>860</v>
      </c>
      <c r="C20" s="129" t="s">
        <v>848</v>
      </c>
      <c r="D20" s="124"/>
      <c r="E20" s="732"/>
      <c r="F20" s="131" t="s">
        <v>861</v>
      </c>
      <c r="G20" s="129" t="s">
        <v>848</v>
      </c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</row>
    <row r="21" spans="1:26" ht="30" x14ac:dyDescent="0.25">
      <c r="A21" s="732"/>
      <c r="B21" s="128" t="s">
        <v>862</v>
      </c>
      <c r="C21" s="129" t="s">
        <v>848</v>
      </c>
      <c r="D21" s="124"/>
      <c r="E21" s="732"/>
      <c r="F21" s="131" t="s">
        <v>863</v>
      </c>
      <c r="G21" s="129" t="s">
        <v>848</v>
      </c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</row>
    <row r="22" spans="1:26" ht="30" x14ac:dyDescent="0.25">
      <c r="A22" s="732"/>
      <c r="B22" s="128" t="s">
        <v>864</v>
      </c>
      <c r="C22" s="129" t="s">
        <v>848</v>
      </c>
      <c r="D22" s="124"/>
      <c r="E22" s="732"/>
      <c r="F22" s="131" t="s">
        <v>865</v>
      </c>
      <c r="G22" s="129" t="s">
        <v>848</v>
      </c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</row>
    <row r="23" spans="1:26" ht="30" x14ac:dyDescent="0.25">
      <c r="A23" s="732"/>
      <c r="B23" s="128" t="s">
        <v>866</v>
      </c>
      <c r="C23" s="129" t="s">
        <v>848</v>
      </c>
      <c r="D23" s="124"/>
      <c r="E23" s="732"/>
      <c r="F23" s="131" t="s">
        <v>867</v>
      </c>
      <c r="G23" s="129" t="s">
        <v>848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</row>
    <row r="24" spans="1:26" ht="30" x14ac:dyDescent="0.25">
      <c r="A24" s="732"/>
      <c r="B24" s="128" t="s">
        <v>868</v>
      </c>
      <c r="C24" s="129" t="s">
        <v>848</v>
      </c>
      <c r="D24" s="124"/>
      <c r="E24" s="732"/>
      <c r="F24" s="131" t="s">
        <v>869</v>
      </c>
      <c r="G24" s="129" t="s">
        <v>848</v>
      </c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</row>
    <row r="25" spans="1:26" ht="30" x14ac:dyDescent="0.25">
      <c r="A25" s="732"/>
      <c r="B25" s="128" t="s">
        <v>870</v>
      </c>
      <c r="C25" s="129" t="s">
        <v>848</v>
      </c>
      <c r="D25" s="124"/>
      <c r="E25" s="732"/>
      <c r="F25" s="131" t="s">
        <v>871</v>
      </c>
      <c r="G25" s="129" t="s">
        <v>848</v>
      </c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</row>
    <row r="26" spans="1:26" ht="45" x14ac:dyDescent="0.25">
      <c r="A26" s="732"/>
      <c r="B26" s="128" t="s">
        <v>872</v>
      </c>
      <c r="C26" s="129" t="s">
        <v>848</v>
      </c>
      <c r="D26" s="124"/>
      <c r="E26" s="732"/>
      <c r="F26" s="131" t="s">
        <v>873</v>
      </c>
      <c r="G26" s="129" t="s">
        <v>848</v>
      </c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</row>
    <row r="27" spans="1:26" ht="30" x14ac:dyDescent="0.25">
      <c r="A27" s="732"/>
      <c r="B27" s="128" t="s">
        <v>865</v>
      </c>
      <c r="C27" s="129" t="s">
        <v>848</v>
      </c>
      <c r="D27" s="124"/>
      <c r="E27" s="732"/>
      <c r="F27" s="131" t="s">
        <v>874</v>
      </c>
      <c r="G27" s="129" t="s">
        <v>848</v>
      </c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spans="1:26" ht="30" x14ac:dyDescent="0.25">
      <c r="A28" s="732"/>
      <c r="B28" s="128" t="s">
        <v>875</v>
      </c>
      <c r="C28" s="129" t="s">
        <v>848</v>
      </c>
      <c r="D28" s="124"/>
      <c r="E28" s="732"/>
      <c r="F28" s="131" t="s">
        <v>876</v>
      </c>
      <c r="G28" s="129" t="s">
        <v>848</v>
      </c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 spans="1:26" ht="30" x14ac:dyDescent="0.25">
      <c r="A29" s="733"/>
      <c r="B29" s="128" t="s">
        <v>877</v>
      </c>
      <c r="C29" s="129" t="s">
        <v>848</v>
      </c>
      <c r="D29" s="124"/>
      <c r="E29" s="732"/>
      <c r="F29" s="131" t="s">
        <v>878</v>
      </c>
      <c r="G29" s="129" t="s">
        <v>848</v>
      </c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 spans="1:26" ht="30" x14ac:dyDescent="0.25">
      <c r="A30" s="731" t="s">
        <v>879</v>
      </c>
      <c r="B30" s="131" t="s">
        <v>880</v>
      </c>
      <c r="C30" s="129" t="s">
        <v>848</v>
      </c>
      <c r="D30" s="124"/>
      <c r="E30" s="732"/>
      <c r="F30" s="131" t="s">
        <v>881</v>
      </c>
      <c r="G30" s="129" t="s">
        <v>848</v>
      </c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</row>
    <row r="31" spans="1:26" ht="30" x14ac:dyDescent="0.25">
      <c r="A31" s="732"/>
      <c r="B31" s="133" t="s">
        <v>882</v>
      </c>
      <c r="C31" s="129" t="s">
        <v>848</v>
      </c>
      <c r="D31" s="124"/>
      <c r="E31" s="732"/>
      <c r="F31" s="131" t="s">
        <v>857</v>
      </c>
      <c r="G31" s="129" t="s">
        <v>848</v>
      </c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</row>
    <row r="32" spans="1:26" ht="30" x14ac:dyDescent="0.25">
      <c r="A32" s="732"/>
      <c r="B32" s="133" t="s">
        <v>883</v>
      </c>
      <c r="C32" s="129" t="s">
        <v>848</v>
      </c>
      <c r="D32" s="124"/>
      <c r="E32" s="732"/>
      <c r="F32" s="131" t="s">
        <v>884</v>
      </c>
      <c r="G32" s="129" t="s">
        <v>848</v>
      </c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</row>
    <row r="33" spans="1:26" ht="30" x14ac:dyDescent="0.25">
      <c r="A33" s="732"/>
      <c r="B33" s="133" t="s">
        <v>885</v>
      </c>
      <c r="C33" s="129" t="s">
        <v>848</v>
      </c>
      <c r="D33" s="124"/>
      <c r="E33" s="732"/>
      <c r="F33" s="131" t="s">
        <v>886</v>
      </c>
      <c r="G33" s="129" t="s">
        <v>848</v>
      </c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 spans="1:26" ht="30" x14ac:dyDescent="0.25">
      <c r="A34" s="732"/>
      <c r="B34" s="131" t="s">
        <v>861</v>
      </c>
      <c r="C34" s="129" t="s">
        <v>848</v>
      </c>
      <c r="D34" s="124"/>
      <c r="E34" s="732"/>
      <c r="F34" s="131" t="s">
        <v>887</v>
      </c>
      <c r="G34" s="129" t="s">
        <v>848</v>
      </c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</row>
    <row r="35" spans="1:26" ht="30" x14ac:dyDescent="0.25">
      <c r="A35" s="732"/>
      <c r="B35" s="131" t="s">
        <v>888</v>
      </c>
      <c r="C35" s="129" t="s">
        <v>848</v>
      </c>
      <c r="D35" s="124"/>
      <c r="E35" s="732"/>
      <c r="F35" s="131" t="s">
        <v>889</v>
      </c>
      <c r="G35" s="129" t="s">
        <v>848</v>
      </c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</row>
    <row r="36" spans="1:26" x14ac:dyDescent="0.25">
      <c r="A36" s="732"/>
      <c r="B36" s="131" t="s">
        <v>890</v>
      </c>
      <c r="C36" s="129" t="s">
        <v>848</v>
      </c>
      <c r="D36" s="124"/>
      <c r="E36" s="732"/>
      <c r="F36" s="131" t="s">
        <v>891</v>
      </c>
      <c r="G36" s="129" t="s">
        <v>848</v>
      </c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 spans="1:26" ht="30" x14ac:dyDescent="0.25">
      <c r="A37" s="732"/>
      <c r="B37" s="131" t="s">
        <v>892</v>
      </c>
      <c r="C37" s="129" t="s">
        <v>848</v>
      </c>
      <c r="D37" s="124"/>
      <c r="E37" s="732"/>
      <c r="F37" s="131" t="s">
        <v>888</v>
      </c>
      <c r="G37" s="129" t="s">
        <v>848</v>
      </c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 spans="1:26" ht="30" x14ac:dyDescent="0.25">
      <c r="A38" s="732"/>
      <c r="B38" s="131" t="s">
        <v>893</v>
      </c>
      <c r="C38" s="129" t="s">
        <v>848</v>
      </c>
      <c r="D38" s="124"/>
      <c r="E38" s="732"/>
      <c r="F38" s="131" t="s">
        <v>890</v>
      </c>
      <c r="G38" s="129" t="s">
        <v>848</v>
      </c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spans="1:26" ht="30" x14ac:dyDescent="0.25">
      <c r="A39" s="732"/>
      <c r="B39" s="131" t="s">
        <v>894</v>
      </c>
      <c r="C39" s="129" t="s">
        <v>848</v>
      </c>
      <c r="D39" s="124"/>
      <c r="E39" s="732"/>
      <c r="F39" s="131" t="s">
        <v>894</v>
      </c>
      <c r="G39" s="129" t="s">
        <v>848</v>
      </c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 spans="1:26" ht="30" x14ac:dyDescent="0.25">
      <c r="A40" s="732"/>
      <c r="B40" s="131" t="s">
        <v>895</v>
      </c>
      <c r="C40" s="129" t="s">
        <v>848</v>
      </c>
      <c r="D40" s="124"/>
      <c r="E40" s="732"/>
      <c r="F40" s="131" t="s">
        <v>896</v>
      </c>
      <c r="G40" s="129" t="s">
        <v>848</v>
      </c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</row>
    <row r="41" spans="1:26" ht="30" x14ac:dyDescent="0.25">
      <c r="A41" s="732"/>
      <c r="B41" s="131" t="s">
        <v>863</v>
      </c>
      <c r="C41" s="129" t="s">
        <v>897</v>
      </c>
      <c r="D41" s="124"/>
      <c r="E41" s="732"/>
      <c r="F41" s="131" t="s">
        <v>895</v>
      </c>
      <c r="G41" s="129" t="s">
        <v>848</v>
      </c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</row>
    <row r="42" spans="1:26" ht="45" x14ac:dyDescent="0.25">
      <c r="A42" s="732"/>
      <c r="B42" s="131" t="s">
        <v>873</v>
      </c>
      <c r="C42" s="129" t="s">
        <v>848</v>
      </c>
      <c r="D42" s="124"/>
      <c r="E42" s="732"/>
      <c r="F42" s="131" t="s">
        <v>898</v>
      </c>
      <c r="G42" s="129" t="s">
        <v>848</v>
      </c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</row>
    <row r="43" spans="1:26" x14ac:dyDescent="0.25">
      <c r="A43" s="732"/>
      <c r="B43" s="131" t="s">
        <v>899</v>
      </c>
      <c r="C43" s="129" t="s">
        <v>848</v>
      </c>
      <c r="D43" s="124"/>
      <c r="E43" s="732"/>
      <c r="F43" s="131" t="s">
        <v>900</v>
      </c>
      <c r="G43" s="129" t="s">
        <v>848</v>
      </c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</row>
    <row r="44" spans="1:26" ht="30" x14ac:dyDescent="0.25">
      <c r="A44" s="732"/>
      <c r="B44" s="131" t="s">
        <v>901</v>
      </c>
      <c r="C44" s="129" t="s">
        <v>848</v>
      </c>
      <c r="D44" s="124"/>
      <c r="E44" s="732"/>
      <c r="F44" s="131" t="s">
        <v>902</v>
      </c>
      <c r="G44" s="129" t="s">
        <v>848</v>
      </c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</row>
    <row r="45" spans="1:26" ht="30" x14ac:dyDescent="0.25">
      <c r="A45" s="732"/>
      <c r="B45" s="131" t="s">
        <v>869</v>
      </c>
      <c r="C45" s="129" t="s">
        <v>848</v>
      </c>
      <c r="D45" s="124"/>
      <c r="E45" s="736"/>
      <c r="F45" s="131" t="s">
        <v>903</v>
      </c>
      <c r="G45" s="129" t="s">
        <v>848</v>
      </c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</row>
    <row r="46" spans="1:26" ht="30" x14ac:dyDescent="0.25">
      <c r="A46" s="732"/>
      <c r="B46" s="131" t="s">
        <v>874</v>
      </c>
      <c r="C46" s="129" t="s">
        <v>848</v>
      </c>
      <c r="D46" s="124"/>
      <c r="E46" s="134"/>
      <c r="F46" s="135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</row>
    <row r="47" spans="1:26" ht="30" x14ac:dyDescent="0.25">
      <c r="A47" s="732"/>
      <c r="B47" s="131" t="s">
        <v>876</v>
      </c>
      <c r="C47" s="129" t="s">
        <v>848</v>
      </c>
      <c r="D47" s="124"/>
      <c r="E47" s="134"/>
      <c r="F47" s="135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</row>
    <row r="48" spans="1:26" ht="30" x14ac:dyDescent="0.25">
      <c r="A48" s="732"/>
      <c r="B48" s="131" t="s">
        <v>878</v>
      </c>
      <c r="C48" s="129" t="s">
        <v>848</v>
      </c>
      <c r="D48" s="124"/>
      <c r="E48" s="134"/>
      <c r="F48" s="135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</row>
    <row r="49" spans="1:26" ht="30" x14ac:dyDescent="0.25">
      <c r="A49" s="732"/>
      <c r="B49" s="131" t="s">
        <v>884</v>
      </c>
      <c r="C49" s="129" t="s">
        <v>848</v>
      </c>
      <c r="D49" s="124"/>
      <c r="E49" s="134"/>
      <c r="F49" s="135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</row>
    <row r="50" spans="1:26" ht="30" x14ac:dyDescent="0.25">
      <c r="A50" s="732"/>
      <c r="B50" s="131" t="s">
        <v>886</v>
      </c>
      <c r="C50" s="129" t="s">
        <v>848</v>
      </c>
      <c r="D50" s="124"/>
      <c r="E50" s="134"/>
      <c r="F50" s="135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</row>
    <row r="51" spans="1:26" ht="30" x14ac:dyDescent="0.25">
      <c r="A51" s="732"/>
      <c r="B51" s="131" t="s">
        <v>887</v>
      </c>
      <c r="C51" s="129" t="s">
        <v>848</v>
      </c>
      <c r="D51" s="124"/>
      <c r="E51" s="134"/>
      <c r="F51" s="135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</row>
    <row r="52" spans="1:26" ht="30" x14ac:dyDescent="0.25">
      <c r="A52" s="732"/>
      <c r="B52" s="131" t="s">
        <v>889</v>
      </c>
      <c r="C52" s="129" t="s">
        <v>848</v>
      </c>
      <c r="D52" s="124"/>
      <c r="E52" s="134"/>
      <c r="F52" s="135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</row>
    <row r="53" spans="1:26" x14ac:dyDescent="0.25">
      <c r="A53" s="732"/>
      <c r="B53" s="131" t="s">
        <v>900</v>
      </c>
      <c r="C53" s="129" t="s">
        <v>848</v>
      </c>
      <c r="D53" s="124"/>
      <c r="E53" s="134"/>
      <c r="F53" s="135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</row>
    <row r="54" spans="1:26" x14ac:dyDescent="0.25">
      <c r="A54" s="732"/>
      <c r="B54" s="131" t="s">
        <v>903</v>
      </c>
      <c r="C54" s="129" t="s">
        <v>848</v>
      </c>
      <c r="D54" s="124"/>
      <c r="E54" s="134"/>
      <c r="F54" s="135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</row>
    <row r="55" spans="1:26" x14ac:dyDescent="0.25">
      <c r="A55" s="733"/>
      <c r="B55" s="131" t="s">
        <v>904</v>
      </c>
      <c r="C55" s="129" t="s">
        <v>848</v>
      </c>
      <c r="D55" s="124"/>
      <c r="E55" s="134"/>
      <c r="F55" s="135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</row>
    <row r="56" spans="1:26" x14ac:dyDescent="0.25">
      <c r="A56" s="124"/>
      <c r="B56" s="124"/>
      <c r="C56" s="124"/>
      <c r="D56" s="124"/>
      <c r="E56" s="136"/>
      <c r="F56" s="137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</row>
    <row r="57" spans="1:26" x14ac:dyDescent="0.25">
      <c r="A57" s="124"/>
      <c r="B57" s="124"/>
      <c r="C57" s="124"/>
      <c r="D57" s="124"/>
      <c r="E57" s="136"/>
      <c r="F57" s="137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</row>
    <row r="58" spans="1:26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</row>
    <row r="59" spans="1:26" x14ac:dyDescent="0.2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</row>
    <row r="60" spans="1:26" x14ac:dyDescent="0.25">
      <c r="A60" s="737" t="s">
        <v>905</v>
      </c>
      <c r="B60" s="723"/>
      <c r="C60" s="723"/>
      <c r="D60" s="7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</row>
    <row r="61" spans="1:26" x14ac:dyDescent="0.25">
      <c r="A61" s="722" t="s">
        <v>906</v>
      </c>
      <c r="B61" s="723"/>
      <c r="C61" s="723"/>
      <c r="D61" s="7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</row>
    <row r="62" spans="1:26" x14ac:dyDescent="0.25">
      <c r="A62" s="722" t="s">
        <v>907</v>
      </c>
      <c r="B62" s="723"/>
      <c r="C62" s="723"/>
      <c r="D62" s="7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</row>
    <row r="63" spans="1:26" x14ac:dyDescent="0.25">
      <c r="A63" s="722" t="s">
        <v>908</v>
      </c>
      <c r="B63" s="723"/>
      <c r="C63" s="723"/>
      <c r="D63" s="7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</row>
    <row r="64" spans="1:26" x14ac:dyDescent="0.2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</row>
    <row r="65" spans="1:26" x14ac:dyDescent="0.2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</row>
    <row r="66" spans="1:26" x14ac:dyDescent="0.2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</row>
    <row r="67" spans="1:26" x14ac:dyDescent="0.2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</row>
    <row r="68" spans="1:26" x14ac:dyDescent="0.2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</row>
    <row r="69" spans="1:26" x14ac:dyDescent="0.2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</row>
    <row r="70" spans="1:26" x14ac:dyDescent="0.2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</row>
    <row r="71" spans="1:26" x14ac:dyDescent="0.2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</row>
    <row r="72" spans="1:26" x14ac:dyDescent="0.2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</row>
    <row r="73" spans="1:26" x14ac:dyDescent="0.2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</row>
    <row r="74" spans="1:26" x14ac:dyDescent="0.2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</row>
    <row r="75" spans="1:26" x14ac:dyDescent="0.2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</row>
    <row r="76" spans="1:26" x14ac:dyDescent="0.2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</row>
    <row r="77" spans="1:26" x14ac:dyDescent="0.2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</row>
    <row r="78" spans="1:26" x14ac:dyDescent="0.2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</row>
    <row r="79" spans="1:26" x14ac:dyDescent="0.2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</row>
    <row r="80" spans="1:26" x14ac:dyDescent="0.2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</row>
    <row r="81" spans="1:26" x14ac:dyDescent="0.2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</row>
    <row r="82" spans="1:26" x14ac:dyDescent="0.2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</row>
    <row r="83" spans="1:26" x14ac:dyDescent="0.2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</row>
    <row r="84" spans="1:26" x14ac:dyDescent="0.2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</row>
    <row r="85" spans="1:26" x14ac:dyDescent="0.2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</row>
    <row r="86" spans="1:26" x14ac:dyDescent="0.2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</row>
    <row r="87" spans="1:26" x14ac:dyDescent="0.2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</row>
    <row r="88" spans="1:26" x14ac:dyDescent="0.2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</row>
    <row r="89" spans="1:26" x14ac:dyDescent="0.2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</row>
    <row r="90" spans="1:26" x14ac:dyDescent="0.2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</row>
    <row r="91" spans="1:26" x14ac:dyDescent="0.2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</row>
    <row r="92" spans="1:26" x14ac:dyDescent="0.2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</row>
    <row r="93" spans="1:26" x14ac:dyDescent="0.2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</row>
    <row r="94" spans="1:26" x14ac:dyDescent="0.2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</row>
    <row r="95" spans="1:26" x14ac:dyDescent="0.2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</row>
    <row r="96" spans="1:26" x14ac:dyDescent="0.2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</row>
    <row r="97" spans="1:26" x14ac:dyDescent="0.2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</row>
    <row r="98" spans="1:26" x14ac:dyDescent="0.2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</row>
    <row r="99" spans="1:26" x14ac:dyDescent="0.2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</row>
    <row r="100" spans="1:26" x14ac:dyDescent="0.2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</row>
    <row r="101" spans="1:26" x14ac:dyDescent="0.2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</row>
    <row r="102" spans="1:26" x14ac:dyDescent="0.2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</row>
    <row r="103" spans="1:26" x14ac:dyDescent="0.2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</row>
    <row r="104" spans="1:26" x14ac:dyDescent="0.2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</row>
    <row r="105" spans="1:26" x14ac:dyDescent="0.2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</row>
    <row r="106" spans="1:26" x14ac:dyDescent="0.2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</row>
    <row r="107" spans="1:26" x14ac:dyDescent="0.2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</row>
    <row r="108" spans="1:26" x14ac:dyDescent="0.2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</row>
    <row r="109" spans="1:26" x14ac:dyDescent="0.2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</row>
    <row r="110" spans="1:26" x14ac:dyDescent="0.2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</row>
    <row r="111" spans="1:26" x14ac:dyDescent="0.2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</row>
    <row r="112" spans="1:26" x14ac:dyDescent="0.2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</row>
    <row r="113" spans="1:26" x14ac:dyDescent="0.2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x14ac:dyDescent="0.2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</row>
    <row r="115" spans="1:26" x14ac:dyDescent="0.2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</row>
    <row r="116" spans="1:26" x14ac:dyDescent="0.2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</row>
    <row r="117" spans="1:26" x14ac:dyDescent="0.2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</row>
    <row r="118" spans="1:26" x14ac:dyDescent="0.2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</row>
    <row r="119" spans="1:26" x14ac:dyDescent="0.2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</row>
    <row r="120" spans="1:26" x14ac:dyDescent="0.2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</row>
    <row r="121" spans="1:26" x14ac:dyDescent="0.2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</row>
    <row r="122" spans="1:26" x14ac:dyDescent="0.2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</row>
    <row r="123" spans="1:26" x14ac:dyDescent="0.2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</row>
    <row r="124" spans="1:26" x14ac:dyDescent="0.2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</row>
    <row r="125" spans="1:26" x14ac:dyDescent="0.2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</row>
    <row r="126" spans="1:26" x14ac:dyDescent="0.2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</row>
    <row r="127" spans="1:26" x14ac:dyDescent="0.2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</row>
    <row r="128" spans="1:26" x14ac:dyDescent="0.2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</row>
    <row r="129" spans="1:26" x14ac:dyDescent="0.2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</row>
    <row r="130" spans="1:26" x14ac:dyDescent="0.2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</row>
    <row r="131" spans="1:26" x14ac:dyDescent="0.2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</row>
    <row r="132" spans="1:26" x14ac:dyDescent="0.2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</row>
    <row r="133" spans="1:26" x14ac:dyDescent="0.2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</row>
    <row r="134" spans="1:26" x14ac:dyDescent="0.2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</row>
    <row r="135" spans="1:26" x14ac:dyDescent="0.2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</row>
    <row r="136" spans="1:26" x14ac:dyDescent="0.2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</row>
    <row r="137" spans="1:26" x14ac:dyDescent="0.2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</row>
    <row r="138" spans="1:26" x14ac:dyDescent="0.2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</row>
    <row r="139" spans="1:26" x14ac:dyDescent="0.2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</row>
    <row r="140" spans="1:26" x14ac:dyDescent="0.2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</row>
    <row r="141" spans="1:26" x14ac:dyDescent="0.2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</row>
    <row r="142" spans="1:26" x14ac:dyDescent="0.2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</row>
    <row r="143" spans="1:26" x14ac:dyDescent="0.2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</row>
    <row r="144" spans="1:26" x14ac:dyDescent="0.2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 spans="1:26" x14ac:dyDescent="0.2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</row>
    <row r="146" spans="1:26" x14ac:dyDescent="0.2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</row>
    <row r="147" spans="1:26" x14ac:dyDescent="0.2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</row>
    <row r="148" spans="1:26" x14ac:dyDescent="0.2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</row>
    <row r="149" spans="1:26" x14ac:dyDescent="0.2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</row>
    <row r="150" spans="1:26" x14ac:dyDescent="0.2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</row>
    <row r="151" spans="1:26" x14ac:dyDescent="0.2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</row>
    <row r="152" spans="1:26" x14ac:dyDescent="0.2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</row>
    <row r="153" spans="1:26" x14ac:dyDescent="0.2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</row>
    <row r="154" spans="1:26" x14ac:dyDescent="0.2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</row>
    <row r="155" spans="1:26" x14ac:dyDescent="0.2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</row>
    <row r="156" spans="1:26" x14ac:dyDescent="0.2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</row>
    <row r="157" spans="1:26" x14ac:dyDescent="0.2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</row>
    <row r="158" spans="1:26" x14ac:dyDescent="0.2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</row>
    <row r="159" spans="1:26" x14ac:dyDescent="0.2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</row>
    <row r="160" spans="1:26" x14ac:dyDescent="0.2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</row>
    <row r="161" spans="1:26" x14ac:dyDescent="0.2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</row>
    <row r="162" spans="1:26" x14ac:dyDescent="0.2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</row>
    <row r="163" spans="1:26" x14ac:dyDescent="0.2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</row>
    <row r="164" spans="1:26" x14ac:dyDescent="0.2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</row>
    <row r="165" spans="1:26" x14ac:dyDescent="0.25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</row>
    <row r="166" spans="1:26" x14ac:dyDescent="0.25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</row>
    <row r="167" spans="1:26" x14ac:dyDescent="0.25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</row>
    <row r="168" spans="1:26" x14ac:dyDescent="0.25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</row>
    <row r="169" spans="1:26" x14ac:dyDescent="0.25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</row>
    <row r="170" spans="1:26" x14ac:dyDescent="0.25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</row>
    <row r="171" spans="1:26" x14ac:dyDescent="0.25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</row>
    <row r="172" spans="1:26" x14ac:dyDescent="0.25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</row>
    <row r="173" spans="1:26" x14ac:dyDescent="0.25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</row>
    <row r="174" spans="1:26" x14ac:dyDescent="0.25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</row>
    <row r="175" spans="1:26" x14ac:dyDescent="0.25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</row>
    <row r="176" spans="1:26" x14ac:dyDescent="0.25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</row>
    <row r="177" spans="1:26" x14ac:dyDescent="0.25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</row>
    <row r="178" spans="1:26" x14ac:dyDescent="0.25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</row>
    <row r="179" spans="1:26" x14ac:dyDescent="0.25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</row>
    <row r="180" spans="1:26" x14ac:dyDescent="0.25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</row>
    <row r="181" spans="1:26" x14ac:dyDescent="0.25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</row>
    <row r="182" spans="1:26" x14ac:dyDescent="0.25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</row>
    <row r="183" spans="1:26" x14ac:dyDescent="0.25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</row>
    <row r="184" spans="1:26" x14ac:dyDescent="0.25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</row>
    <row r="185" spans="1:26" x14ac:dyDescent="0.25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</row>
    <row r="186" spans="1:26" x14ac:dyDescent="0.25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</row>
    <row r="187" spans="1:26" x14ac:dyDescent="0.25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</row>
    <row r="188" spans="1:26" x14ac:dyDescent="0.25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</row>
    <row r="189" spans="1:26" x14ac:dyDescent="0.25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</row>
    <row r="190" spans="1:26" x14ac:dyDescent="0.25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</row>
    <row r="191" spans="1:26" x14ac:dyDescent="0.25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</row>
    <row r="192" spans="1:26" x14ac:dyDescent="0.25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</row>
    <row r="193" spans="1:26" x14ac:dyDescent="0.25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</row>
    <row r="194" spans="1:26" x14ac:dyDescent="0.25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</row>
    <row r="195" spans="1:26" x14ac:dyDescent="0.25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</row>
    <row r="196" spans="1:26" x14ac:dyDescent="0.25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spans="1:26" x14ac:dyDescent="0.25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spans="1:26" x14ac:dyDescent="0.25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spans="1:26" x14ac:dyDescent="0.25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spans="1:26" x14ac:dyDescent="0.25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spans="1:26" x14ac:dyDescent="0.25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spans="1:26" x14ac:dyDescent="0.25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spans="1:26" x14ac:dyDescent="0.25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spans="1:26" x14ac:dyDescent="0.25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spans="1:26" x14ac:dyDescent="0.25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spans="1:26" x14ac:dyDescent="0.25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spans="1:26" x14ac:dyDescent="0.25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spans="1:26" x14ac:dyDescent="0.25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spans="1:26" x14ac:dyDescent="0.25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  <row r="210" spans="1:26" x14ac:dyDescent="0.25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</row>
    <row r="211" spans="1:26" x14ac:dyDescent="0.25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</row>
    <row r="212" spans="1:26" x14ac:dyDescent="0.25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</row>
    <row r="213" spans="1:26" x14ac:dyDescent="0.25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</row>
    <row r="214" spans="1:26" x14ac:dyDescent="0.25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</row>
    <row r="215" spans="1:26" x14ac:dyDescent="0.25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</row>
    <row r="216" spans="1:26" x14ac:dyDescent="0.25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</row>
    <row r="217" spans="1:26" x14ac:dyDescent="0.25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</row>
    <row r="218" spans="1:26" x14ac:dyDescent="0.25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</row>
    <row r="219" spans="1:26" x14ac:dyDescent="0.25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</row>
    <row r="220" spans="1:26" x14ac:dyDescent="0.25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</row>
    <row r="221" spans="1:26" x14ac:dyDescent="0.25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</row>
    <row r="222" spans="1:26" x14ac:dyDescent="0.25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</row>
    <row r="223" spans="1:26" x14ac:dyDescent="0.25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</row>
    <row r="224" spans="1:26" x14ac:dyDescent="0.25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</row>
    <row r="225" spans="1:26" x14ac:dyDescent="0.25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</row>
    <row r="226" spans="1:26" x14ac:dyDescent="0.25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</row>
    <row r="227" spans="1:26" x14ac:dyDescent="0.25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</row>
    <row r="228" spans="1:26" x14ac:dyDescent="0.25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</row>
    <row r="229" spans="1:26" x14ac:dyDescent="0.25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</row>
    <row r="230" spans="1:26" x14ac:dyDescent="0.25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</row>
    <row r="231" spans="1:26" x14ac:dyDescent="0.25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</row>
    <row r="232" spans="1:26" x14ac:dyDescent="0.25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</row>
    <row r="233" spans="1:26" x14ac:dyDescent="0.25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</row>
    <row r="234" spans="1:26" x14ac:dyDescent="0.25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</row>
    <row r="235" spans="1:26" x14ac:dyDescent="0.25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</row>
    <row r="236" spans="1:26" x14ac:dyDescent="0.25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</row>
    <row r="237" spans="1:26" x14ac:dyDescent="0.25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</row>
    <row r="238" spans="1:26" x14ac:dyDescent="0.25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</row>
    <row r="239" spans="1:26" x14ac:dyDescent="0.25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</row>
    <row r="240" spans="1:26" x14ac:dyDescent="0.25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</row>
    <row r="241" spans="1:26" x14ac:dyDescent="0.25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</row>
    <row r="242" spans="1:26" x14ac:dyDescent="0.25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</row>
    <row r="243" spans="1:26" x14ac:dyDescent="0.25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</row>
    <row r="244" spans="1:26" x14ac:dyDescent="0.25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</row>
    <row r="245" spans="1:26" x14ac:dyDescent="0.25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</row>
    <row r="246" spans="1:26" x14ac:dyDescent="0.25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</row>
    <row r="247" spans="1:26" x14ac:dyDescent="0.25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</row>
    <row r="248" spans="1:26" x14ac:dyDescent="0.25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</row>
    <row r="249" spans="1:26" x14ac:dyDescent="0.25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</row>
    <row r="250" spans="1:26" x14ac:dyDescent="0.25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</row>
    <row r="251" spans="1:26" x14ac:dyDescent="0.25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</row>
    <row r="252" spans="1:26" x14ac:dyDescent="0.25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</row>
    <row r="253" spans="1:26" x14ac:dyDescent="0.25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</row>
    <row r="254" spans="1:26" x14ac:dyDescent="0.25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 spans="1:26" x14ac:dyDescent="0.25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</row>
    <row r="256" spans="1:26" x14ac:dyDescent="0.25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 spans="1:26" x14ac:dyDescent="0.25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</row>
    <row r="258" spans="1:26" x14ac:dyDescent="0.25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</row>
    <row r="259" spans="1:26" x14ac:dyDescent="0.25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</row>
    <row r="260" spans="1:26" x14ac:dyDescent="0.25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</row>
    <row r="261" spans="1:26" x14ac:dyDescent="0.25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</row>
    <row r="262" spans="1:26" x14ac:dyDescent="0.25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</row>
    <row r="263" spans="1:26" x14ac:dyDescent="0.25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</row>
    <row r="264" spans="1:26" x14ac:dyDescent="0.25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</row>
    <row r="265" spans="1:26" x14ac:dyDescent="0.25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</row>
    <row r="266" spans="1:26" x14ac:dyDescent="0.25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</row>
    <row r="267" spans="1:26" x14ac:dyDescent="0.25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</row>
    <row r="268" spans="1:26" x14ac:dyDescent="0.25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</row>
    <row r="269" spans="1:26" x14ac:dyDescent="0.25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</row>
    <row r="270" spans="1:26" x14ac:dyDescent="0.25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</row>
    <row r="271" spans="1:26" x14ac:dyDescent="0.25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</row>
    <row r="272" spans="1:26" x14ac:dyDescent="0.25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</row>
    <row r="273" spans="1:26" x14ac:dyDescent="0.25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</row>
    <row r="274" spans="1:26" x14ac:dyDescent="0.25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</row>
    <row r="275" spans="1:26" x14ac:dyDescent="0.25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</row>
    <row r="276" spans="1:26" x14ac:dyDescent="0.25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</row>
    <row r="277" spans="1:26" x14ac:dyDescent="0.25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</row>
    <row r="278" spans="1:26" x14ac:dyDescent="0.25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</row>
    <row r="279" spans="1:26" x14ac:dyDescent="0.25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</row>
    <row r="280" spans="1:26" x14ac:dyDescent="0.25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</row>
    <row r="281" spans="1:26" x14ac:dyDescent="0.25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</row>
    <row r="282" spans="1:26" x14ac:dyDescent="0.25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</row>
    <row r="283" spans="1:26" x14ac:dyDescent="0.25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</row>
    <row r="284" spans="1:26" x14ac:dyDescent="0.25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</row>
    <row r="285" spans="1:26" x14ac:dyDescent="0.25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</row>
    <row r="286" spans="1:26" x14ac:dyDescent="0.25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</row>
    <row r="287" spans="1:26" x14ac:dyDescent="0.25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</row>
    <row r="288" spans="1:26" x14ac:dyDescent="0.25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</row>
    <row r="289" spans="1:26" x14ac:dyDescent="0.25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</row>
    <row r="290" spans="1:26" x14ac:dyDescent="0.25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</row>
    <row r="291" spans="1:26" x14ac:dyDescent="0.25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</row>
    <row r="292" spans="1:26" x14ac:dyDescent="0.25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</row>
    <row r="293" spans="1:26" x14ac:dyDescent="0.25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</row>
    <row r="294" spans="1:26" x14ac:dyDescent="0.25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</row>
    <row r="295" spans="1:26" x14ac:dyDescent="0.25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</row>
    <row r="296" spans="1:26" x14ac:dyDescent="0.25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</row>
    <row r="297" spans="1:26" x14ac:dyDescent="0.25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</row>
    <row r="298" spans="1:26" x14ac:dyDescent="0.25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</row>
    <row r="299" spans="1:26" x14ac:dyDescent="0.25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</row>
    <row r="300" spans="1:26" x14ac:dyDescent="0.25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</row>
    <row r="301" spans="1:26" x14ac:dyDescent="0.25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</row>
    <row r="302" spans="1:26" x14ac:dyDescent="0.25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</row>
    <row r="303" spans="1:26" x14ac:dyDescent="0.25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</row>
    <row r="304" spans="1:26" x14ac:dyDescent="0.25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</row>
    <row r="305" spans="1:26" x14ac:dyDescent="0.25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</row>
    <row r="306" spans="1:26" x14ac:dyDescent="0.25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</row>
    <row r="307" spans="1:26" x14ac:dyDescent="0.25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</row>
    <row r="308" spans="1:26" x14ac:dyDescent="0.25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</row>
    <row r="309" spans="1:26" x14ac:dyDescent="0.25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</row>
    <row r="310" spans="1:26" x14ac:dyDescent="0.25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</row>
    <row r="311" spans="1:26" x14ac:dyDescent="0.25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</row>
    <row r="312" spans="1:26" x14ac:dyDescent="0.25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</row>
    <row r="313" spans="1:26" x14ac:dyDescent="0.25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</row>
    <row r="314" spans="1:26" x14ac:dyDescent="0.25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</row>
    <row r="315" spans="1:26" x14ac:dyDescent="0.25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</row>
    <row r="316" spans="1:26" x14ac:dyDescent="0.25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</row>
    <row r="317" spans="1:26" x14ac:dyDescent="0.25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</row>
    <row r="318" spans="1:26" x14ac:dyDescent="0.25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</row>
    <row r="319" spans="1:26" x14ac:dyDescent="0.25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</row>
    <row r="320" spans="1:26" x14ac:dyDescent="0.25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</row>
    <row r="321" spans="1:26" x14ac:dyDescent="0.25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</row>
    <row r="322" spans="1:26" x14ac:dyDescent="0.25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</row>
    <row r="323" spans="1:26" x14ac:dyDescent="0.25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</row>
    <row r="324" spans="1:26" x14ac:dyDescent="0.25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</row>
    <row r="325" spans="1:26" x14ac:dyDescent="0.25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</row>
    <row r="326" spans="1:26" x14ac:dyDescent="0.25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</row>
    <row r="327" spans="1:26" x14ac:dyDescent="0.25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</row>
    <row r="328" spans="1:26" x14ac:dyDescent="0.25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</row>
    <row r="329" spans="1:26" x14ac:dyDescent="0.25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</row>
    <row r="330" spans="1:26" x14ac:dyDescent="0.25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</row>
    <row r="331" spans="1:26" x14ac:dyDescent="0.25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</row>
    <row r="332" spans="1:26" x14ac:dyDescent="0.25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</row>
    <row r="333" spans="1:26" x14ac:dyDescent="0.25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</row>
    <row r="334" spans="1:26" x14ac:dyDescent="0.25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</row>
    <row r="335" spans="1:26" x14ac:dyDescent="0.25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</row>
    <row r="336" spans="1:26" x14ac:dyDescent="0.25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</row>
    <row r="337" spans="1:26" x14ac:dyDescent="0.25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</row>
    <row r="338" spans="1:26" x14ac:dyDescent="0.25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</row>
    <row r="339" spans="1:26" x14ac:dyDescent="0.25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</row>
    <row r="340" spans="1:26" x14ac:dyDescent="0.25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</row>
    <row r="341" spans="1:26" x14ac:dyDescent="0.25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</row>
    <row r="342" spans="1:26" x14ac:dyDescent="0.25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</row>
    <row r="343" spans="1:26" x14ac:dyDescent="0.25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</row>
    <row r="344" spans="1:26" x14ac:dyDescent="0.25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</row>
    <row r="345" spans="1:26" x14ac:dyDescent="0.25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</row>
    <row r="346" spans="1:26" x14ac:dyDescent="0.25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</row>
    <row r="347" spans="1:26" x14ac:dyDescent="0.25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</row>
    <row r="348" spans="1:26" x14ac:dyDescent="0.25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</row>
    <row r="349" spans="1:26" x14ac:dyDescent="0.25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</row>
    <row r="350" spans="1:26" x14ac:dyDescent="0.25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</row>
    <row r="351" spans="1:26" x14ac:dyDescent="0.25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</row>
    <row r="352" spans="1:26" x14ac:dyDescent="0.25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</row>
    <row r="353" spans="1:26" x14ac:dyDescent="0.25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</row>
    <row r="354" spans="1:26" x14ac:dyDescent="0.25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</row>
    <row r="355" spans="1:26" x14ac:dyDescent="0.25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</row>
    <row r="356" spans="1:26" x14ac:dyDescent="0.25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</row>
    <row r="357" spans="1:26" x14ac:dyDescent="0.25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</row>
    <row r="358" spans="1:26" x14ac:dyDescent="0.25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</row>
    <row r="359" spans="1:26" x14ac:dyDescent="0.25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</row>
    <row r="360" spans="1:26" x14ac:dyDescent="0.25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</row>
    <row r="361" spans="1:26" x14ac:dyDescent="0.25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</row>
    <row r="362" spans="1:26" x14ac:dyDescent="0.25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</row>
    <row r="363" spans="1:26" x14ac:dyDescent="0.25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</row>
    <row r="364" spans="1:26" x14ac:dyDescent="0.25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</row>
    <row r="365" spans="1:26" x14ac:dyDescent="0.25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</row>
    <row r="366" spans="1:26" x14ac:dyDescent="0.25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</row>
    <row r="367" spans="1:26" x14ac:dyDescent="0.25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</row>
    <row r="368" spans="1:26" x14ac:dyDescent="0.25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</row>
    <row r="369" spans="1:26" x14ac:dyDescent="0.25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</row>
    <row r="370" spans="1:26" x14ac:dyDescent="0.25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</row>
    <row r="371" spans="1:26" x14ac:dyDescent="0.25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</row>
    <row r="372" spans="1:26" x14ac:dyDescent="0.25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</row>
    <row r="373" spans="1:26" x14ac:dyDescent="0.25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</row>
    <row r="374" spans="1:26" x14ac:dyDescent="0.25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</row>
    <row r="375" spans="1:26" x14ac:dyDescent="0.25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</row>
    <row r="376" spans="1:26" x14ac:dyDescent="0.25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</row>
    <row r="377" spans="1:26" x14ac:dyDescent="0.25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</row>
    <row r="378" spans="1:26" x14ac:dyDescent="0.25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</row>
    <row r="379" spans="1:26" x14ac:dyDescent="0.25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</row>
    <row r="380" spans="1:26" x14ac:dyDescent="0.25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</row>
    <row r="381" spans="1:26" x14ac:dyDescent="0.25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</row>
    <row r="382" spans="1:26" x14ac:dyDescent="0.25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</row>
    <row r="383" spans="1:26" x14ac:dyDescent="0.25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</row>
    <row r="384" spans="1:26" x14ac:dyDescent="0.25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</row>
    <row r="385" spans="1:26" x14ac:dyDescent="0.25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</row>
    <row r="386" spans="1:26" x14ac:dyDescent="0.25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</row>
    <row r="387" spans="1:26" x14ac:dyDescent="0.25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</row>
    <row r="388" spans="1:26" x14ac:dyDescent="0.25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</row>
    <row r="389" spans="1:26" x14ac:dyDescent="0.25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</row>
    <row r="390" spans="1:26" x14ac:dyDescent="0.25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</row>
    <row r="391" spans="1:26" x14ac:dyDescent="0.25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</row>
    <row r="392" spans="1:26" x14ac:dyDescent="0.25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</row>
    <row r="393" spans="1:26" x14ac:dyDescent="0.25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</row>
    <row r="394" spans="1:26" x14ac:dyDescent="0.25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</row>
    <row r="395" spans="1:26" x14ac:dyDescent="0.25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</row>
    <row r="396" spans="1:26" x14ac:dyDescent="0.25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</row>
    <row r="397" spans="1:26" x14ac:dyDescent="0.25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</row>
    <row r="398" spans="1:26" x14ac:dyDescent="0.25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</row>
    <row r="399" spans="1:26" x14ac:dyDescent="0.25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</row>
    <row r="400" spans="1:26" x14ac:dyDescent="0.25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</row>
    <row r="401" spans="1:26" x14ac:dyDescent="0.25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</row>
    <row r="402" spans="1:26" x14ac:dyDescent="0.25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</row>
    <row r="403" spans="1:26" x14ac:dyDescent="0.25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</row>
    <row r="404" spans="1:26" x14ac:dyDescent="0.25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</row>
    <row r="405" spans="1:26" x14ac:dyDescent="0.25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</row>
    <row r="406" spans="1:26" x14ac:dyDescent="0.25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</row>
    <row r="407" spans="1:26" x14ac:dyDescent="0.25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</row>
    <row r="408" spans="1:26" x14ac:dyDescent="0.25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</row>
    <row r="409" spans="1:26" x14ac:dyDescent="0.25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</row>
    <row r="410" spans="1:26" x14ac:dyDescent="0.25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</row>
    <row r="411" spans="1:26" x14ac:dyDescent="0.25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</row>
    <row r="412" spans="1:26" x14ac:dyDescent="0.25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</row>
    <row r="413" spans="1:26" x14ac:dyDescent="0.25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</row>
    <row r="414" spans="1:26" x14ac:dyDescent="0.25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</row>
    <row r="415" spans="1:26" x14ac:dyDescent="0.25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</row>
    <row r="416" spans="1:26" x14ac:dyDescent="0.25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</row>
    <row r="417" spans="1:26" x14ac:dyDescent="0.25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</row>
    <row r="418" spans="1:26" x14ac:dyDescent="0.25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</row>
    <row r="419" spans="1:26" x14ac:dyDescent="0.25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</row>
    <row r="420" spans="1:26" x14ac:dyDescent="0.25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</row>
    <row r="421" spans="1:26" x14ac:dyDescent="0.25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</row>
    <row r="422" spans="1:26" x14ac:dyDescent="0.25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</row>
    <row r="423" spans="1:26" x14ac:dyDescent="0.25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</row>
    <row r="424" spans="1:26" x14ac:dyDescent="0.25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</row>
    <row r="425" spans="1:26" x14ac:dyDescent="0.25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</row>
    <row r="426" spans="1:26" x14ac:dyDescent="0.25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</row>
    <row r="427" spans="1:26" x14ac:dyDescent="0.25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</row>
    <row r="428" spans="1:26" x14ac:dyDescent="0.25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</row>
    <row r="429" spans="1:26" x14ac:dyDescent="0.25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</row>
    <row r="430" spans="1:26" x14ac:dyDescent="0.25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</row>
    <row r="431" spans="1:26" x14ac:dyDescent="0.25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</row>
    <row r="432" spans="1:26" x14ac:dyDescent="0.25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</row>
    <row r="433" spans="1:26" x14ac:dyDescent="0.25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</row>
    <row r="434" spans="1:26" x14ac:dyDescent="0.25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</row>
    <row r="435" spans="1:26" x14ac:dyDescent="0.25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</row>
    <row r="436" spans="1:26" x14ac:dyDescent="0.25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</row>
    <row r="437" spans="1:26" x14ac:dyDescent="0.25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</row>
    <row r="438" spans="1:26" x14ac:dyDescent="0.25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</row>
    <row r="439" spans="1:26" x14ac:dyDescent="0.25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</row>
    <row r="440" spans="1:26" x14ac:dyDescent="0.25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 spans="1:26" x14ac:dyDescent="0.25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</row>
    <row r="442" spans="1:26" x14ac:dyDescent="0.25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</row>
    <row r="443" spans="1:26" x14ac:dyDescent="0.25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</row>
    <row r="444" spans="1:26" x14ac:dyDescent="0.25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</row>
    <row r="445" spans="1:26" x14ac:dyDescent="0.25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</row>
    <row r="446" spans="1:26" x14ac:dyDescent="0.25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 spans="1:26" x14ac:dyDescent="0.25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</row>
    <row r="448" spans="1:26" x14ac:dyDescent="0.25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</row>
    <row r="449" spans="1:26" x14ac:dyDescent="0.25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</row>
    <row r="450" spans="1:26" x14ac:dyDescent="0.25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spans="1:26" x14ac:dyDescent="0.25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</row>
    <row r="452" spans="1:26" x14ac:dyDescent="0.25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</row>
    <row r="453" spans="1:26" x14ac:dyDescent="0.25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</row>
    <row r="454" spans="1:26" x14ac:dyDescent="0.25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</row>
    <row r="455" spans="1:26" x14ac:dyDescent="0.25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</row>
    <row r="456" spans="1:26" x14ac:dyDescent="0.25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</row>
    <row r="457" spans="1:26" x14ac:dyDescent="0.25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</row>
    <row r="458" spans="1:26" x14ac:dyDescent="0.25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</row>
    <row r="459" spans="1:26" x14ac:dyDescent="0.25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</row>
    <row r="460" spans="1:26" x14ac:dyDescent="0.25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</row>
    <row r="461" spans="1:26" x14ac:dyDescent="0.25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</row>
    <row r="462" spans="1:26" x14ac:dyDescent="0.25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</row>
    <row r="463" spans="1:26" x14ac:dyDescent="0.25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</row>
    <row r="464" spans="1:26" x14ac:dyDescent="0.25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</row>
    <row r="465" spans="1:26" x14ac:dyDescent="0.25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</row>
    <row r="466" spans="1:26" x14ac:dyDescent="0.25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</row>
    <row r="467" spans="1:26" x14ac:dyDescent="0.25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</row>
    <row r="468" spans="1:26" x14ac:dyDescent="0.25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</row>
    <row r="469" spans="1:26" x14ac:dyDescent="0.25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</row>
    <row r="470" spans="1:26" x14ac:dyDescent="0.25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</row>
    <row r="471" spans="1:26" x14ac:dyDescent="0.25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</row>
    <row r="472" spans="1:26" x14ac:dyDescent="0.25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</row>
    <row r="473" spans="1:26" x14ac:dyDescent="0.25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</row>
    <row r="474" spans="1:26" x14ac:dyDescent="0.25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</row>
    <row r="475" spans="1:26" x14ac:dyDescent="0.25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</row>
    <row r="476" spans="1:26" x14ac:dyDescent="0.25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</row>
    <row r="477" spans="1:26" x14ac:dyDescent="0.25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</row>
    <row r="478" spans="1:26" x14ac:dyDescent="0.25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</row>
    <row r="479" spans="1:26" x14ac:dyDescent="0.25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</row>
    <row r="480" spans="1:26" x14ac:dyDescent="0.25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</row>
    <row r="481" spans="1:26" x14ac:dyDescent="0.25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</row>
    <row r="482" spans="1:26" x14ac:dyDescent="0.25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</row>
    <row r="483" spans="1:26" x14ac:dyDescent="0.25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</row>
    <row r="484" spans="1:26" x14ac:dyDescent="0.25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</row>
    <row r="485" spans="1:26" x14ac:dyDescent="0.25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</row>
    <row r="486" spans="1:26" x14ac:dyDescent="0.25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</row>
    <row r="487" spans="1:26" x14ac:dyDescent="0.25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</row>
    <row r="488" spans="1:26" x14ac:dyDescent="0.25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</row>
    <row r="489" spans="1:26" x14ac:dyDescent="0.25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</row>
    <row r="490" spans="1:26" x14ac:dyDescent="0.25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</row>
    <row r="491" spans="1:26" x14ac:dyDescent="0.25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</row>
    <row r="492" spans="1:26" x14ac:dyDescent="0.25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</row>
    <row r="493" spans="1:26" x14ac:dyDescent="0.25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</row>
    <row r="494" spans="1:26" x14ac:dyDescent="0.25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</row>
    <row r="495" spans="1:26" x14ac:dyDescent="0.25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</row>
    <row r="496" spans="1:26" x14ac:dyDescent="0.25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</row>
    <row r="497" spans="1:26" x14ac:dyDescent="0.25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</row>
    <row r="498" spans="1:26" x14ac:dyDescent="0.25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</row>
    <row r="499" spans="1:26" x14ac:dyDescent="0.25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</row>
    <row r="500" spans="1:26" x14ac:dyDescent="0.25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</row>
    <row r="501" spans="1:26" x14ac:dyDescent="0.25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</row>
    <row r="502" spans="1:26" x14ac:dyDescent="0.25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</row>
    <row r="503" spans="1:26" x14ac:dyDescent="0.25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</row>
    <row r="504" spans="1:26" x14ac:dyDescent="0.25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</row>
    <row r="505" spans="1:26" x14ac:dyDescent="0.25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</row>
    <row r="506" spans="1:26" x14ac:dyDescent="0.25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</row>
    <row r="507" spans="1:26" x14ac:dyDescent="0.25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</row>
    <row r="508" spans="1:26" x14ac:dyDescent="0.25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</row>
    <row r="509" spans="1:26" x14ac:dyDescent="0.25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</row>
    <row r="510" spans="1:26" x14ac:dyDescent="0.25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</row>
    <row r="511" spans="1:26" x14ac:dyDescent="0.25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</row>
    <row r="512" spans="1:26" x14ac:dyDescent="0.25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</row>
    <row r="513" spans="1:26" x14ac:dyDescent="0.25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</row>
    <row r="514" spans="1:26" x14ac:dyDescent="0.25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</row>
    <row r="515" spans="1:26" x14ac:dyDescent="0.25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</row>
    <row r="516" spans="1:26" x14ac:dyDescent="0.25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</row>
    <row r="517" spans="1:26" x14ac:dyDescent="0.25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</row>
    <row r="518" spans="1:26" x14ac:dyDescent="0.25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</row>
    <row r="519" spans="1:26" x14ac:dyDescent="0.25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</row>
    <row r="520" spans="1:26" x14ac:dyDescent="0.25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</row>
    <row r="521" spans="1:26" x14ac:dyDescent="0.25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</row>
    <row r="522" spans="1:26" x14ac:dyDescent="0.25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</row>
    <row r="523" spans="1:26" x14ac:dyDescent="0.25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</row>
    <row r="524" spans="1:26" x14ac:dyDescent="0.25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</row>
    <row r="525" spans="1:26" x14ac:dyDescent="0.25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</row>
    <row r="526" spans="1:26" x14ac:dyDescent="0.25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</row>
    <row r="527" spans="1:26" x14ac:dyDescent="0.25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</row>
    <row r="528" spans="1:26" x14ac:dyDescent="0.25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</row>
    <row r="529" spans="1:26" x14ac:dyDescent="0.25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</row>
    <row r="530" spans="1:26" x14ac:dyDescent="0.25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</row>
    <row r="531" spans="1:26" x14ac:dyDescent="0.25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</row>
    <row r="532" spans="1:26" x14ac:dyDescent="0.25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</row>
    <row r="533" spans="1:26" x14ac:dyDescent="0.25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</row>
    <row r="534" spans="1:26" x14ac:dyDescent="0.25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</row>
    <row r="535" spans="1:26" x14ac:dyDescent="0.25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</row>
    <row r="536" spans="1:26" x14ac:dyDescent="0.25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</row>
    <row r="537" spans="1:26" x14ac:dyDescent="0.25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</row>
    <row r="538" spans="1:26" x14ac:dyDescent="0.25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</row>
    <row r="539" spans="1:26" x14ac:dyDescent="0.25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</row>
    <row r="540" spans="1:26" x14ac:dyDescent="0.25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</row>
    <row r="541" spans="1:26" x14ac:dyDescent="0.25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</row>
    <row r="542" spans="1:26" x14ac:dyDescent="0.25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</row>
    <row r="543" spans="1:26" x14ac:dyDescent="0.25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</row>
    <row r="544" spans="1:26" x14ac:dyDescent="0.25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</row>
    <row r="545" spans="1:26" x14ac:dyDescent="0.25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</row>
    <row r="546" spans="1:26" x14ac:dyDescent="0.25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</row>
    <row r="547" spans="1:26" x14ac:dyDescent="0.25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</row>
    <row r="548" spans="1:26" x14ac:dyDescent="0.25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</row>
    <row r="549" spans="1:26" x14ac:dyDescent="0.25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</row>
    <row r="550" spans="1:26" x14ac:dyDescent="0.25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</row>
    <row r="551" spans="1:26" x14ac:dyDescent="0.25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</row>
    <row r="552" spans="1:26" x14ac:dyDescent="0.25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</row>
    <row r="553" spans="1:26" x14ac:dyDescent="0.25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</row>
    <row r="554" spans="1:26" x14ac:dyDescent="0.25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</row>
    <row r="555" spans="1:26" x14ac:dyDescent="0.25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</row>
    <row r="556" spans="1:26" x14ac:dyDescent="0.25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</row>
    <row r="557" spans="1:26" x14ac:dyDescent="0.25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</row>
    <row r="558" spans="1:26" x14ac:dyDescent="0.25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</row>
    <row r="559" spans="1:26" x14ac:dyDescent="0.25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</row>
    <row r="560" spans="1:26" x14ac:dyDescent="0.25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</row>
    <row r="561" spans="1:26" x14ac:dyDescent="0.25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</row>
    <row r="562" spans="1:26" x14ac:dyDescent="0.25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</row>
    <row r="563" spans="1:26" x14ac:dyDescent="0.25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</row>
    <row r="564" spans="1:26" x14ac:dyDescent="0.25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</row>
    <row r="565" spans="1:26" x14ac:dyDescent="0.25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</row>
    <row r="566" spans="1:26" x14ac:dyDescent="0.25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</row>
    <row r="567" spans="1:26" x14ac:dyDescent="0.25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</row>
    <row r="568" spans="1:26" x14ac:dyDescent="0.25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</row>
    <row r="569" spans="1:26" x14ac:dyDescent="0.25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</row>
    <row r="570" spans="1:26" x14ac:dyDescent="0.25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</row>
    <row r="571" spans="1:26" x14ac:dyDescent="0.25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</row>
    <row r="572" spans="1:26" x14ac:dyDescent="0.25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</row>
    <row r="573" spans="1:26" x14ac:dyDescent="0.25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</row>
    <row r="574" spans="1:26" x14ac:dyDescent="0.25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</row>
    <row r="575" spans="1:26" x14ac:dyDescent="0.25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</row>
    <row r="576" spans="1:26" x14ac:dyDescent="0.25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</row>
    <row r="577" spans="1:26" x14ac:dyDescent="0.25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</row>
    <row r="578" spans="1:26" x14ac:dyDescent="0.25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</row>
    <row r="579" spans="1:26" x14ac:dyDescent="0.25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</row>
    <row r="580" spans="1:26" x14ac:dyDescent="0.25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</row>
    <row r="581" spans="1:26" x14ac:dyDescent="0.25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</row>
    <row r="582" spans="1:26" x14ac:dyDescent="0.25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</row>
    <row r="583" spans="1:26" x14ac:dyDescent="0.25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</row>
    <row r="584" spans="1:26" x14ac:dyDescent="0.25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</row>
    <row r="585" spans="1:26" x14ac:dyDescent="0.25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</row>
    <row r="586" spans="1:26" x14ac:dyDescent="0.25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</row>
    <row r="587" spans="1:26" x14ac:dyDescent="0.25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</row>
    <row r="588" spans="1:26" x14ac:dyDescent="0.25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</row>
    <row r="589" spans="1:26" x14ac:dyDescent="0.25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</row>
    <row r="590" spans="1:26" x14ac:dyDescent="0.25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</row>
    <row r="591" spans="1:26" x14ac:dyDescent="0.25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</row>
    <row r="592" spans="1:26" x14ac:dyDescent="0.25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</row>
    <row r="593" spans="1:26" x14ac:dyDescent="0.25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</row>
    <row r="594" spans="1:26" x14ac:dyDescent="0.25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</row>
    <row r="595" spans="1:26" x14ac:dyDescent="0.25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</row>
    <row r="596" spans="1:26" x14ac:dyDescent="0.25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</row>
    <row r="597" spans="1:26" x14ac:dyDescent="0.25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</row>
    <row r="598" spans="1:26" x14ac:dyDescent="0.25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</row>
    <row r="599" spans="1:26" x14ac:dyDescent="0.25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</row>
    <row r="600" spans="1:26" x14ac:dyDescent="0.25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</row>
    <row r="601" spans="1:26" x14ac:dyDescent="0.25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</row>
    <row r="602" spans="1:26" x14ac:dyDescent="0.25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</row>
    <row r="603" spans="1:26" x14ac:dyDescent="0.25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</row>
    <row r="604" spans="1:26" x14ac:dyDescent="0.25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</row>
    <row r="605" spans="1:26" x14ac:dyDescent="0.25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</row>
    <row r="606" spans="1:26" x14ac:dyDescent="0.25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</row>
    <row r="607" spans="1:26" x14ac:dyDescent="0.25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</row>
    <row r="608" spans="1:26" x14ac:dyDescent="0.25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</row>
    <row r="609" spans="1:26" x14ac:dyDescent="0.25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</row>
    <row r="610" spans="1:26" x14ac:dyDescent="0.25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</row>
    <row r="611" spans="1:26" x14ac:dyDescent="0.25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</row>
    <row r="612" spans="1:26" x14ac:dyDescent="0.25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</row>
    <row r="613" spans="1:26" x14ac:dyDescent="0.25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</row>
    <row r="614" spans="1:26" x14ac:dyDescent="0.25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</row>
    <row r="615" spans="1:26" x14ac:dyDescent="0.25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</row>
    <row r="616" spans="1:26" x14ac:dyDescent="0.25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</row>
    <row r="617" spans="1:26" x14ac:dyDescent="0.25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</row>
    <row r="618" spans="1:26" x14ac:dyDescent="0.25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</row>
    <row r="619" spans="1:26" x14ac:dyDescent="0.25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</row>
    <row r="620" spans="1:26" x14ac:dyDescent="0.25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</row>
    <row r="621" spans="1:26" x14ac:dyDescent="0.25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</row>
    <row r="622" spans="1:26" x14ac:dyDescent="0.25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</row>
    <row r="623" spans="1:26" x14ac:dyDescent="0.25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</row>
    <row r="624" spans="1:26" x14ac:dyDescent="0.25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</row>
    <row r="625" spans="1:26" x14ac:dyDescent="0.25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</row>
    <row r="626" spans="1:26" x14ac:dyDescent="0.25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</row>
    <row r="627" spans="1:26" x14ac:dyDescent="0.25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</row>
    <row r="628" spans="1:26" x14ac:dyDescent="0.25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</row>
    <row r="629" spans="1:26" x14ac:dyDescent="0.25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</row>
    <row r="630" spans="1:26" x14ac:dyDescent="0.25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</row>
    <row r="631" spans="1:26" x14ac:dyDescent="0.25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</row>
    <row r="632" spans="1:26" x14ac:dyDescent="0.25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</row>
    <row r="633" spans="1:26" x14ac:dyDescent="0.25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</row>
    <row r="634" spans="1:26" x14ac:dyDescent="0.25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</row>
    <row r="635" spans="1:26" x14ac:dyDescent="0.25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</row>
    <row r="636" spans="1:26" x14ac:dyDescent="0.25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</row>
    <row r="637" spans="1:26" x14ac:dyDescent="0.25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</row>
    <row r="638" spans="1:26" x14ac:dyDescent="0.25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</row>
    <row r="639" spans="1:26" x14ac:dyDescent="0.25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</row>
    <row r="640" spans="1:26" x14ac:dyDescent="0.25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</row>
    <row r="641" spans="1:26" x14ac:dyDescent="0.25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</row>
    <row r="642" spans="1:26" x14ac:dyDescent="0.25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</row>
    <row r="643" spans="1:26" x14ac:dyDescent="0.25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</row>
    <row r="644" spans="1:26" x14ac:dyDescent="0.25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</row>
    <row r="645" spans="1:26" x14ac:dyDescent="0.25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</row>
    <row r="646" spans="1:26" x14ac:dyDescent="0.25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</row>
    <row r="647" spans="1:26" x14ac:dyDescent="0.25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</row>
    <row r="648" spans="1:26" x14ac:dyDescent="0.25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</row>
    <row r="649" spans="1:26" x14ac:dyDescent="0.25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</row>
    <row r="650" spans="1:26" x14ac:dyDescent="0.25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</row>
    <row r="651" spans="1:26" x14ac:dyDescent="0.25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</row>
    <row r="652" spans="1:26" x14ac:dyDescent="0.25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</row>
    <row r="653" spans="1:26" x14ac:dyDescent="0.25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</row>
    <row r="654" spans="1:26" x14ac:dyDescent="0.25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</row>
    <row r="655" spans="1:26" x14ac:dyDescent="0.25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</row>
    <row r="656" spans="1:26" x14ac:dyDescent="0.25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</row>
    <row r="657" spans="1:26" x14ac:dyDescent="0.25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</row>
    <row r="658" spans="1:26" x14ac:dyDescent="0.25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</row>
    <row r="659" spans="1:26" x14ac:dyDescent="0.25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</row>
    <row r="660" spans="1:26" x14ac:dyDescent="0.25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</row>
    <row r="661" spans="1:26" x14ac:dyDescent="0.25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</row>
    <row r="662" spans="1:26" x14ac:dyDescent="0.25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</row>
    <row r="663" spans="1:26" x14ac:dyDescent="0.25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</row>
    <row r="664" spans="1:26" x14ac:dyDescent="0.25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</row>
    <row r="665" spans="1:26" x14ac:dyDescent="0.25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</row>
    <row r="666" spans="1:26" x14ac:dyDescent="0.25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</row>
    <row r="667" spans="1:26" x14ac:dyDescent="0.25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</row>
    <row r="668" spans="1:26" x14ac:dyDescent="0.25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</row>
    <row r="669" spans="1:26" x14ac:dyDescent="0.25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</row>
    <row r="670" spans="1:26" x14ac:dyDescent="0.25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</row>
    <row r="671" spans="1:26" x14ac:dyDescent="0.25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</row>
    <row r="672" spans="1:26" x14ac:dyDescent="0.25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</row>
    <row r="673" spans="1:26" x14ac:dyDescent="0.25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</row>
    <row r="674" spans="1:26" x14ac:dyDescent="0.25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</row>
    <row r="675" spans="1:26" x14ac:dyDescent="0.25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</row>
    <row r="676" spans="1:26" x14ac:dyDescent="0.25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</row>
    <row r="677" spans="1:26" x14ac:dyDescent="0.25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</row>
    <row r="678" spans="1:26" x14ac:dyDescent="0.25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</row>
    <row r="679" spans="1:26" x14ac:dyDescent="0.25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</row>
    <row r="680" spans="1:26" x14ac:dyDescent="0.25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</row>
    <row r="681" spans="1:26" x14ac:dyDescent="0.25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</row>
    <row r="682" spans="1:26" x14ac:dyDescent="0.25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</row>
    <row r="683" spans="1:26" x14ac:dyDescent="0.25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</row>
    <row r="684" spans="1:26" x14ac:dyDescent="0.25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</row>
    <row r="685" spans="1:26" x14ac:dyDescent="0.25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</row>
    <row r="686" spans="1:26" x14ac:dyDescent="0.25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</row>
    <row r="687" spans="1:26" x14ac:dyDescent="0.25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</row>
    <row r="688" spans="1:26" x14ac:dyDescent="0.25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</row>
    <row r="689" spans="1:26" x14ac:dyDescent="0.25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</row>
    <row r="690" spans="1:26" x14ac:dyDescent="0.25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</row>
    <row r="691" spans="1:26" x14ac:dyDescent="0.25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</row>
    <row r="692" spans="1:26" x14ac:dyDescent="0.25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</row>
    <row r="693" spans="1:26" x14ac:dyDescent="0.25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</row>
    <row r="694" spans="1:26" x14ac:dyDescent="0.25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</row>
    <row r="695" spans="1:26" x14ac:dyDescent="0.25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</row>
    <row r="696" spans="1:26" x14ac:dyDescent="0.25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</row>
    <row r="697" spans="1:26" x14ac:dyDescent="0.25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</row>
    <row r="698" spans="1:26" x14ac:dyDescent="0.25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</row>
    <row r="699" spans="1:26" x14ac:dyDescent="0.25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</row>
    <row r="700" spans="1:26" x14ac:dyDescent="0.25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</row>
    <row r="701" spans="1:26" x14ac:dyDescent="0.25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</row>
    <row r="702" spans="1:26" x14ac:dyDescent="0.25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</row>
    <row r="703" spans="1:26" x14ac:dyDescent="0.25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</row>
    <row r="704" spans="1:26" x14ac:dyDescent="0.25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</row>
    <row r="705" spans="1:26" x14ac:dyDescent="0.25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</row>
    <row r="706" spans="1:26" x14ac:dyDescent="0.25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</row>
    <row r="707" spans="1:26" x14ac:dyDescent="0.25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</row>
    <row r="708" spans="1:26" x14ac:dyDescent="0.25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</row>
    <row r="709" spans="1:26" x14ac:dyDescent="0.25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</row>
    <row r="710" spans="1:26" x14ac:dyDescent="0.25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</row>
    <row r="711" spans="1:26" x14ac:dyDescent="0.25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</row>
    <row r="712" spans="1:26" x14ac:dyDescent="0.25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</row>
    <row r="713" spans="1:26" x14ac:dyDescent="0.25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</row>
    <row r="714" spans="1:26" x14ac:dyDescent="0.25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</row>
    <row r="715" spans="1:26" x14ac:dyDescent="0.25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</row>
    <row r="716" spans="1:26" x14ac:dyDescent="0.25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</row>
    <row r="717" spans="1:26" x14ac:dyDescent="0.25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</row>
    <row r="718" spans="1:26" x14ac:dyDescent="0.25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</row>
    <row r="719" spans="1:26" x14ac:dyDescent="0.25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</row>
    <row r="720" spans="1:26" x14ac:dyDescent="0.25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</row>
    <row r="721" spans="1:26" x14ac:dyDescent="0.25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</row>
    <row r="722" spans="1:26" x14ac:dyDescent="0.25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</row>
    <row r="723" spans="1:26" x14ac:dyDescent="0.25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</row>
    <row r="724" spans="1:26" x14ac:dyDescent="0.25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</row>
    <row r="725" spans="1:26" x14ac:dyDescent="0.25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</row>
    <row r="726" spans="1:26" x14ac:dyDescent="0.25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</row>
    <row r="727" spans="1:26" x14ac:dyDescent="0.25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</row>
    <row r="728" spans="1:26" x14ac:dyDescent="0.25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</row>
    <row r="729" spans="1:26" x14ac:dyDescent="0.25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</row>
    <row r="730" spans="1:26" x14ac:dyDescent="0.25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</row>
    <row r="731" spans="1:26" x14ac:dyDescent="0.25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</row>
    <row r="732" spans="1:26" x14ac:dyDescent="0.25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</row>
    <row r="733" spans="1:26" x14ac:dyDescent="0.25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</row>
    <row r="734" spans="1:26" x14ac:dyDescent="0.25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</row>
    <row r="735" spans="1:26" x14ac:dyDescent="0.25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</row>
    <row r="736" spans="1:26" x14ac:dyDescent="0.25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</row>
    <row r="737" spans="1:26" x14ac:dyDescent="0.25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</row>
    <row r="738" spans="1:26" x14ac:dyDescent="0.25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</row>
    <row r="739" spans="1:26" x14ac:dyDescent="0.25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</row>
    <row r="740" spans="1:26" x14ac:dyDescent="0.25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</row>
    <row r="741" spans="1:26" x14ac:dyDescent="0.25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</row>
    <row r="742" spans="1:26" x14ac:dyDescent="0.25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</row>
    <row r="743" spans="1:26" x14ac:dyDescent="0.25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</row>
    <row r="744" spans="1:26" x14ac:dyDescent="0.25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</row>
    <row r="745" spans="1:26" x14ac:dyDescent="0.25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</row>
    <row r="746" spans="1:26" x14ac:dyDescent="0.25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</row>
    <row r="747" spans="1:26" x14ac:dyDescent="0.25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</row>
    <row r="748" spans="1:26" x14ac:dyDescent="0.25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</row>
    <row r="749" spans="1:26" x14ac:dyDescent="0.25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</row>
    <row r="750" spans="1:26" x14ac:dyDescent="0.25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</row>
    <row r="751" spans="1:26" x14ac:dyDescent="0.25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</row>
    <row r="752" spans="1:26" x14ac:dyDescent="0.25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</row>
    <row r="753" spans="1:26" x14ac:dyDescent="0.25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</row>
    <row r="754" spans="1:26" x14ac:dyDescent="0.25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</row>
    <row r="755" spans="1:26" x14ac:dyDescent="0.25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</row>
    <row r="756" spans="1:26" x14ac:dyDescent="0.25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</row>
    <row r="757" spans="1:26" x14ac:dyDescent="0.25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</row>
    <row r="758" spans="1:26" x14ac:dyDescent="0.25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</row>
    <row r="759" spans="1:26" x14ac:dyDescent="0.25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</row>
    <row r="760" spans="1:26" x14ac:dyDescent="0.25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</row>
    <row r="761" spans="1:26" x14ac:dyDescent="0.25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</row>
    <row r="762" spans="1:26" x14ac:dyDescent="0.25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</row>
    <row r="763" spans="1:26" x14ac:dyDescent="0.25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</row>
    <row r="764" spans="1:26" x14ac:dyDescent="0.25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</row>
    <row r="765" spans="1:26" x14ac:dyDescent="0.25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</row>
    <row r="766" spans="1:26" x14ac:dyDescent="0.25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</row>
    <row r="767" spans="1:26" x14ac:dyDescent="0.25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</row>
    <row r="768" spans="1:26" x14ac:dyDescent="0.25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</row>
    <row r="769" spans="1:26" x14ac:dyDescent="0.25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</row>
    <row r="770" spans="1:26" x14ac:dyDescent="0.25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</row>
    <row r="771" spans="1:26" x14ac:dyDescent="0.25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</row>
    <row r="772" spans="1:26" x14ac:dyDescent="0.25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</row>
    <row r="773" spans="1:26" x14ac:dyDescent="0.25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</row>
    <row r="774" spans="1:26" x14ac:dyDescent="0.25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</row>
    <row r="775" spans="1:26" x14ac:dyDescent="0.25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</row>
    <row r="776" spans="1:26" x14ac:dyDescent="0.25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</row>
    <row r="777" spans="1:26" x14ac:dyDescent="0.25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</row>
    <row r="778" spans="1:26" x14ac:dyDescent="0.25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</row>
    <row r="779" spans="1:26" x14ac:dyDescent="0.25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</row>
    <row r="780" spans="1:26" x14ac:dyDescent="0.25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</row>
    <row r="781" spans="1:26" x14ac:dyDescent="0.25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</row>
    <row r="782" spans="1:26" x14ac:dyDescent="0.25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</row>
    <row r="783" spans="1:26" x14ac:dyDescent="0.25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</row>
    <row r="784" spans="1:26" x14ac:dyDescent="0.25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</row>
    <row r="785" spans="1:26" x14ac:dyDescent="0.25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</row>
    <row r="786" spans="1:26" x14ac:dyDescent="0.25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</row>
    <row r="787" spans="1:26" x14ac:dyDescent="0.25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</row>
    <row r="788" spans="1:26" x14ac:dyDescent="0.25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</row>
    <row r="789" spans="1:26" x14ac:dyDescent="0.25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</row>
    <row r="790" spans="1:26" x14ac:dyDescent="0.25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</row>
    <row r="791" spans="1:26" x14ac:dyDescent="0.25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</row>
    <row r="792" spans="1:26" x14ac:dyDescent="0.25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</row>
    <row r="793" spans="1:26" x14ac:dyDescent="0.25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</row>
    <row r="794" spans="1:26" x14ac:dyDescent="0.25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</row>
    <row r="795" spans="1:26" x14ac:dyDescent="0.25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</row>
    <row r="796" spans="1:26" x14ac:dyDescent="0.25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</row>
    <row r="797" spans="1:26" x14ac:dyDescent="0.25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</row>
    <row r="798" spans="1:26" x14ac:dyDescent="0.25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</row>
    <row r="799" spans="1:26" x14ac:dyDescent="0.25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</row>
    <row r="800" spans="1:26" x14ac:dyDescent="0.25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</row>
    <row r="801" spans="1:26" x14ac:dyDescent="0.25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</row>
    <row r="802" spans="1:26" x14ac:dyDescent="0.25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</row>
    <row r="803" spans="1:26" x14ac:dyDescent="0.25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</row>
    <row r="804" spans="1:26" x14ac:dyDescent="0.25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</row>
    <row r="805" spans="1:26" x14ac:dyDescent="0.25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</row>
    <row r="806" spans="1:26" x14ac:dyDescent="0.25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</row>
    <row r="807" spans="1:26" x14ac:dyDescent="0.25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</row>
    <row r="808" spans="1:26" x14ac:dyDescent="0.25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</row>
    <row r="809" spans="1:26" x14ac:dyDescent="0.25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</row>
    <row r="810" spans="1:26" x14ac:dyDescent="0.25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</row>
    <row r="811" spans="1:26" x14ac:dyDescent="0.25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</row>
    <row r="812" spans="1:26" x14ac:dyDescent="0.25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</row>
    <row r="813" spans="1:26" x14ac:dyDescent="0.25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</row>
    <row r="814" spans="1:26" x14ac:dyDescent="0.25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</row>
    <row r="815" spans="1:26" x14ac:dyDescent="0.25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</row>
    <row r="816" spans="1:26" x14ac:dyDescent="0.25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</row>
    <row r="817" spans="1:26" x14ac:dyDescent="0.25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</row>
    <row r="818" spans="1:26" x14ac:dyDescent="0.25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</row>
    <row r="819" spans="1:26" x14ac:dyDescent="0.25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</row>
    <row r="820" spans="1:26" x14ac:dyDescent="0.25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</row>
    <row r="821" spans="1:26" x14ac:dyDescent="0.25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</row>
    <row r="822" spans="1:26" x14ac:dyDescent="0.25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</row>
    <row r="823" spans="1:26" x14ac:dyDescent="0.25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</row>
    <row r="824" spans="1:26" x14ac:dyDescent="0.25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</row>
    <row r="825" spans="1:26" x14ac:dyDescent="0.25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</row>
    <row r="826" spans="1:26" x14ac:dyDescent="0.25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</row>
    <row r="827" spans="1:26" x14ac:dyDescent="0.25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</row>
    <row r="828" spans="1:26" x14ac:dyDescent="0.25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</row>
    <row r="829" spans="1:26" x14ac:dyDescent="0.25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</row>
    <row r="830" spans="1:26" x14ac:dyDescent="0.25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</row>
    <row r="831" spans="1:26" x14ac:dyDescent="0.25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</row>
    <row r="832" spans="1:26" x14ac:dyDescent="0.25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</row>
    <row r="833" spans="1:26" x14ac:dyDescent="0.25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</row>
    <row r="834" spans="1:26" x14ac:dyDescent="0.25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</row>
    <row r="835" spans="1:26" x14ac:dyDescent="0.25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</row>
    <row r="836" spans="1:26" x14ac:dyDescent="0.25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</row>
    <row r="837" spans="1:26" x14ac:dyDescent="0.25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</row>
    <row r="838" spans="1:26" x14ac:dyDescent="0.25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</row>
    <row r="839" spans="1:26" x14ac:dyDescent="0.25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</row>
    <row r="840" spans="1:26" x14ac:dyDescent="0.25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</row>
    <row r="841" spans="1:26" x14ac:dyDescent="0.25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</row>
    <row r="842" spans="1:26" x14ac:dyDescent="0.25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</row>
    <row r="843" spans="1:26" x14ac:dyDescent="0.25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</row>
    <row r="844" spans="1:26" x14ac:dyDescent="0.25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</row>
    <row r="845" spans="1:26" x14ac:dyDescent="0.25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</row>
    <row r="846" spans="1:26" x14ac:dyDescent="0.25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</row>
    <row r="847" spans="1:26" x14ac:dyDescent="0.25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</row>
    <row r="848" spans="1:26" x14ac:dyDescent="0.25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</row>
    <row r="849" spans="1:26" x14ac:dyDescent="0.25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</row>
    <row r="850" spans="1:26" x14ac:dyDescent="0.25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</row>
    <row r="851" spans="1:26" x14ac:dyDescent="0.25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</row>
    <row r="852" spans="1:26" x14ac:dyDescent="0.25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</row>
    <row r="853" spans="1:26" x14ac:dyDescent="0.25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</row>
    <row r="854" spans="1:26" x14ac:dyDescent="0.25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</row>
    <row r="855" spans="1:26" x14ac:dyDescent="0.25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</row>
    <row r="856" spans="1:26" x14ac:dyDescent="0.25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</row>
    <row r="857" spans="1:26" x14ac:dyDescent="0.25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</row>
    <row r="858" spans="1:26" x14ac:dyDescent="0.25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</row>
    <row r="859" spans="1:26" x14ac:dyDescent="0.25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</row>
    <row r="860" spans="1:26" x14ac:dyDescent="0.25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</row>
    <row r="861" spans="1:26" x14ac:dyDescent="0.25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</row>
    <row r="862" spans="1:26" x14ac:dyDescent="0.25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</row>
    <row r="863" spans="1:26" x14ac:dyDescent="0.25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</row>
    <row r="864" spans="1:26" x14ac:dyDescent="0.25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</row>
    <row r="865" spans="1:26" x14ac:dyDescent="0.25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</row>
    <row r="866" spans="1:26" x14ac:dyDescent="0.25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</row>
    <row r="867" spans="1:26" x14ac:dyDescent="0.25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</row>
    <row r="868" spans="1:26" x14ac:dyDescent="0.25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</row>
    <row r="869" spans="1:26" x14ac:dyDescent="0.25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</row>
    <row r="870" spans="1:26" x14ac:dyDescent="0.25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</row>
    <row r="871" spans="1:26" x14ac:dyDescent="0.25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</row>
    <row r="872" spans="1:26" x14ac:dyDescent="0.25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</row>
    <row r="873" spans="1:26" x14ac:dyDescent="0.25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</row>
    <row r="874" spans="1:26" x14ac:dyDescent="0.25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</row>
    <row r="875" spans="1:26" x14ac:dyDescent="0.25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</row>
    <row r="876" spans="1:26" x14ac:dyDescent="0.25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</row>
    <row r="877" spans="1:26" x14ac:dyDescent="0.25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</row>
    <row r="878" spans="1:26" x14ac:dyDescent="0.25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</row>
    <row r="879" spans="1:26" x14ac:dyDescent="0.25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</row>
    <row r="880" spans="1:26" x14ac:dyDescent="0.25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</row>
    <row r="881" spans="1:26" x14ac:dyDescent="0.25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</row>
    <row r="882" spans="1:26" x14ac:dyDescent="0.25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</row>
    <row r="883" spans="1:26" x14ac:dyDescent="0.25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</row>
    <row r="884" spans="1:26" x14ac:dyDescent="0.25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</row>
    <row r="885" spans="1:26" x14ac:dyDescent="0.25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</row>
    <row r="886" spans="1:26" x14ac:dyDescent="0.25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</row>
    <row r="887" spans="1:26" x14ac:dyDescent="0.25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</row>
    <row r="888" spans="1:26" x14ac:dyDescent="0.25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</row>
    <row r="889" spans="1:26" x14ac:dyDescent="0.25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</row>
    <row r="890" spans="1:26" x14ac:dyDescent="0.25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</row>
    <row r="891" spans="1:26" x14ac:dyDescent="0.25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</row>
    <row r="892" spans="1:26" x14ac:dyDescent="0.25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</row>
    <row r="893" spans="1:26" x14ac:dyDescent="0.25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</row>
    <row r="894" spans="1:26" x14ac:dyDescent="0.25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</row>
    <row r="895" spans="1:26" x14ac:dyDescent="0.25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</row>
    <row r="896" spans="1:26" x14ac:dyDescent="0.25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</row>
    <row r="897" spans="1:26" x14ac:dyDescent="0.25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</row>
    <row r="898" spans="1:26" x14ac:dyDescent="0.25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</row>
    <row r="899" spans="1:26" x14ac:dyDescent="0.25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</row>
    <row r="900" spans="1:26" x14ac:dyDescent="0.25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</row>
    <row r="901" spans="1:26" x14ac:dyDescent="0.25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</row>
    <row r="902" spans="1:26" x14ac:dyDescent="0.25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</row>
    <row r="903" spans="1:26" x14ac:dyDescent="0.25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</row>
    <row r="904" spans="1:26" x14ac:dyDescent="0.25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</row>
    <row r="905" spans="1:26" x14ac:dyDescent="0.25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</row>
    <row r="906" spans="1:26" x14ac:dyDescent="0.25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</row>
    <row r="907" spans="1:26" x14ac:dyDescent="0.25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</row>
    <row r="908" spans="1:26" x14ac:dyDescent="0.25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</row>
    <row r="909" spans="1:26" x14ac:dyDescent="0.25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</row>
    <row r="910" spans="1:26" x14ac:dyDescent="0.25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</row>
    <row r="911" spans="1:26" x14ac:dyDescent="0.25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</row>
    <row r="912" spans="1:26" x14ac:dyDescent="0.25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</row>
    <row r="913" spans="1:26" x14ac:dyDescent="0.25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</row>
    <row r="914" spans="1:26" x14ac:dyDescent="0.25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 spans="1:26" x14ac:dyDescent="0.25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</row>
    <row r="916" spans="1:26" x14ac:dyDescent="0.25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</row>
    <row r="917" spans="1:26" x14ac:dyDescent="0.25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 spans="1:26" x14ac:dyDescent="0.25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</row>
    <row r="919" spans="1:26" x14ac:dyDescent="0.25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</row>
    <row r="920" spans="1:26" x14ac:dyDescent="0.25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</row>
    <row r="921" spans="1:26" x14ac:dyDescent="0.25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</row>
    <row r="922" spans="1:26" x14ac:dyDescent="0.25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</row>
    <row r="923" spans="1:26" x14ac:dyDescent="0.25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</row>
    <row r="924" spans="1:26" x14ac:dyDescent="0.25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</row>
    <row r="925" spans="1:26" x14ac:dyDescent="0.25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</row>
    <row r="926" spans="1:26" x14ac:dyDescent="0.25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</row>
    <row r="927" spans="1:26" x14ac:dyDescent="0.25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</row>
    <row r="928" spans="1:26" x14ac:dyDescent="0.25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</row>
    <row r="929" spans="1:26" x14ac:dyDescent="0.25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</row>
    <row r="930" spans="1:26" x14ac:dyDescent="0.25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</row>
    <row r="931" spans="1:26" x14ac:dyDescent="0.25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</row>
    <row r="932" spans="1:26" x14ac:dyDescent="0.25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</row>
    <row r="933" spans="1:26" x14ac:dyDescent="0.25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</row>
    <row r="934" spans="1:26" x14ac:dyDescent="0.25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</row>
    <row r="935" spans="1:26" x14ac:dyDescent="0.25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</row>
    <row r="936" spans="1:26" x14ac:dyDescent="0.25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</row>
    <row r="937" spans="1:26" x14ac:dyDescent="0.25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</row>
    <row r="938" spans="1:26" x14ac:dyDescent="0.25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</row>
    <row r="939" spans="1:26" x14ac:dyDescent="0.25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</row>
    <row r="940" spans="1:26" x14ac:dyDescent="0.25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</row>
    <row r="941" spans="1:26" x14ac:dyDescent="0.25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</row>
    <row r="942" spans="1:26" x14ac:dyDescent="0.25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</row>
    <row r="943" spans="1:26" x14ac:dyDescent="0.25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</row>
    <row r="944" spans="1:26" x14ac:dyDescent="0.25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</row>
    <row r="945" spans="1:26" x14ac:dyDescent="0.25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</row>
    <row r="946" spans="1:26" x14ac:dyDescent="0.25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</row>
    <row r="947" spans="1:26" x14ac:dyDescent="0.25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</row>
    <row r="948" spans="1:26" x14ac:dyDescent="0.25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</row>
    <row r="949" spans="1:26" x14ac:dyDescent="0.25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</row>
    <row r="950" spans="1:26" x14ac:dyDescent="0.25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</row>
    <row r="951" spans="1:26" x14ac:dyDescent="0.25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</row>
    <row r="952" spans="1:26" x14ac:dyDescent="0.25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</row>
    <row r="953" spans="1:26" x14ac:dyDescent="0.25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</row>
    <row r="954" spans="1:26" x14ac:dyDescent="0.25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</row>
    <row r="955" spans="1:26" x14ac:dyDescent="0.25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</row>
    <row r="956" spans="1:26" x14ac:dyDescent="0.25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</row>
    <row r="957" spans="1:26" x14ac:dyDescent="0.25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</row>
    <row r="958" spans="1:26" x14ac:dyDescent="0.25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</row>
    <row r="959" spans="1:26" x14ac:dyDescent="0.25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</row>
    <row r="960" spans="1:26" x14ac:dyDescent="0.25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</row>
    <row r="961" spans="1:26" x14ac:dyDescent="0.25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</row>
    <row r="962" spans="1:26" x14ac:dyDescent="0.25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</row>
    <row r="963" spans="1:26" x14ac:dyDescent="0.25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</row>
    <row r="964" spans="1:26" x14ac:dyDescent="0.25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</row>
    <row r="965" spans="1:26" x14ac:dyDescent="0.25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</row>
    <row r="966" spans="1:26" x14ac:dyDescent="0.25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</row>
    <row r="967" spans="1:26" x14ac:dyDescent="0.25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</row>
    <row r="968" spans="1:26" x14ac:dyDescent="0.25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</row>
    <row r="969" spans="1:26" x14ac:dyDescent="0.25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</row>
    <row r="970" spans="1:26" x14ac:dyDescent="0.25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</row>
    <row r="971" spans="1:26" x14ac:dyDescent="0.25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</row>
    <row r="972" spans="1:26" x14ac:dyDescent="0.25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</row>
    <row r="973" spans="1:26" x14ac:dyDescent="0.25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</row>
    <row r="974" spans="1:26" x14ac:dyDescent="0.25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</row>
    <row r="975" spans="1:26" x14ac:dyDescent="0.25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</row>
    <row r="976" spans="1:26" x14ac:dyDescent="0.25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</row>
    <row r="977" spans="1:26" x14ac:dyDescent="0.25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</row>
    <row r="978" spans="1:26" x14ac:dyDescent="0.25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</row>
    <row r="979" spans="1:26" x14ac:dyDescent="0.25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</row>
    <row r="980" spans="1:26" x14ac:dyDescent="0.25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</row>
    <row r="981" spans="1:26" x14ac:dyDescent="0.25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</row>
    <row r="982" spans="1:26" x14ac:dyDescent="0.25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</row>
    <row r="983" spans="1:26" x14ac:dyDescent="0.25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</row>
    <row r="984" spans="1:26" x14ac:dyDescent="0.25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</row>
    <row r="985" spans="1:26" x14ac:dyDescent="0.25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</row>
    <row r="986" spans="1:26" x14ac:dyDescent="0.25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</row>
    <row r="987" spans="1:26" x14ac:dyDescent="0.25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</row>
    <row r="988" spans="1:26" x14ac:dyDescent="0.25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</row>
    <row r="989" spans="1:26" x14ac:dyDescent="0.25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</row>
    <row r="990" spans="1:26" x14ac:dyDescent="0.25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</row>
    <row r="991" spans="1:26" x14ac:dyDescent="0.25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</row>
    <row r="992" spans="1:26" x14ac:dyDescent="0.25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</row>
    <row r="993" spans="1:26" x14ac:dyDescent="0.25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</row>
    <row r="994" spans="1:26" x14ac:dyDescent="0.25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</row>
    <row r="995" spans="1:26" x14ac:dyDescent="0.25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</row>
    <row r="996" spans="1:26" x14ac:dyDescent="0.25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</row>
    <row r="997" spans="1:26" x14ac:dyDescent="0.25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</row>
    <row r="998" spans="1:26" x14ac:dyDescent="0.25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</row>
    <row r="999" spans="1:26" x14ac:dyDescent="0.25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</row>
    <row r="1000" spans="1:26" x14ac:dyDescent="0.25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0"/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theme="0"/>
    <pageSetUpPr fitToPage="1"/>
  </sheetPr>
  <dimension ref="A1:Z84"/>
  <sheetViews>
    <sheetView topLeftCell="A7" zoomScale="50" zoomScaleNormal="50" workbookViewId="0">
      <selection activeCell="B37" sqref="B37"/>
    </sheetView>
  </sheetViews>
  <sheetFormatPr defaultColWidth="14.42578125" defaultRowHeight="25.5" x14ac:dyDescent="0.35"/>
  <cols>
    <col min="1" max="1" width="8.140625" style="427" customWidth="1"/>
    <col min="2" max="2" width="42.140625" style="427" customWidth="1"/>
    <col min="3" max="3" width="63.42578125" style="427" customWidth="1"/>
    <col min="4" max="4" width="40" style="427" customWidth="1"/>
    <col min="5" max="5" width="29.42578125" style="427" customWidth="1"/>
    <col min="6" max="6" width="87.28515625" style="427" customWidth="1"/>
    <col min="7" max="7" width="27.140625" style="427" customWidth="1"/>
    <col min="8" max="8" width="45" style="427" customWidth="1"/>
    <col min="9" max="9" width="28.140625" style="427" bestFit="1" customWidth="1"/>
    <col min="10" max="10" width="8.7109375" style="427" customWidth="1"/>
    <col min="11" max="11" width="11.28515625" style="427" bestFit="1" customWidth="1"/>
    <col min="12" max="12" width="8.7109375" style="427" customWidth="1"/>
    <col min="13" max="13" width="9.7109375" style="427" bestFit="1" customWidth="1"/>
    <col min="14" max="26" width="8.7109375" style="427" customWidth="1"/>
    <col min="27" max="16384" width="14.42578125" style="427"/>
  </cols>
  <sheetData>
    <row r="1" spans="1:26" x14ac:dyDescent="0.35">
      <c r="C1" s="428"/>
      <c r="D1" s="428"/>
      <c r="E1" s="428"/>
    </row>
    <row r="2" spans="1:26" x14ac:dyDescent="0.35">
      <c r="C2" s="428"/>
      <c r="D2" s="428"/>
      <c r="E2" s="428"/>
    </row>
    <row r="3" spans="1:26" x14ac:dyDescent="0.35">
      <c r="C3" s="428"/>
      <c r="D3" s="428"/>
      <c r="E3" s="428"/>
    </row>
    <row r="4" spans="1:26" x14ac:dyDescent="0.35">
      <c r="C4" s="428"/>
      <c r="D4" s="428"/>
      <c r="E4" s="428"/>
    </row>
    <row r="5" spans="1:26" x14ac:dyDescent="0.35">
      <c r="C5" s="428"/>
      <c r="D5" s="428"/>
      <c r="E5" s="428"/>
    </row>
    <row r="6" spans="1:26" x14ac:dyDescent="0.35">
      <c r="C6" s="428"/>
      <c r="D6" s="428"/>
      <c r="E6" s="428"/>
    </row>
    <row r="7" spans="1:26" ht="26.25" x14ac:dyDescent="0.35">
      <c r="B7" s="641" t="s">
        <v>0</v>
      </c>
      <c r="C7" s="642"/>
      <c r="D7" s="642"/>
      <c r="E7" s="642"/>
      <c r="F7" s="642"/>
      <c r="G7" s="642"/>
      <c r="H7" s="642"/>
    </row>
    <row r="8" spans="1:26" ht="26.25" x14ac:dyDescent="0.35">
      <c r="B8" s="641" t="s">
        <v>2</v>
      </c>
      <c r="C8" s="642"/>
      <c r="D8" s="642"/>
      <c r="E8" s="642"/>
      <c r="F8" s="642"/>
      <c r="G8" s="642"/>
      <c r="H8" s="642"/>
    </row>
    <row r="9" spans="1:26" x14ac:dyDescent="0.35">
      <c r="B9" s="643" t="s">
        <v>5</v>
      </c>
      <c r="C9" s="642"/>
      <c r="D9" s="642"/>
      <c r="E9" s="642"/>
      <c r="F9" s="642"/>
      <c r="G9" s="642"/>
      <c r="H9" s="642"/>
    </row>
    <row r="12" spans="1:26" x14ac:dyDescent="0.35">
      <c r="A12" s="429"/>
      <c r="B12" s="644" t="s">
        <v>927</v>
      </c>
      <c r="C12" s="645"/>
      <c r="D12" s="645"/>
      <c r="E12" s="645"/>
      <c r="F12" s="645"/>
      <c r="G12" s="645"/>
      <c r="H12" s="646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</row>
    <row r="13" spans="1:26" ht="26.25" x14ac:dyDescent="0.4">
      <c r="B13" s="647"/>
      <c r="C13" s="642"/>
      <c r="D13" s="642"/>
      <c r="E13" s="647"/>
      <c r="F13" s="642"/>
      <c r="G13" s="642"/>
      <c r="H13" s="431"/>
    </row>
    <row r="14" spans="1:26" ht="26.25" x14ac:dyDescent="0.4">
      <c r="A14" s="429"/>
      <c r="B14" s="647"/>
      <c r="C14" s="642"/>
      <c r="D14" s="642"/>
      <c r="E14" s="430" t="s">
        <v>198</v>
      </c>
      <c r="F14" s="430" t="s">
        <v>199</v>
      </c>
      <c r="G14" s="430"/>
      <c r="H14" s="432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</row>
    <row r="15" spans="1:26" ht="26.25" x14ac:dyDescent="0.4">
      <c r="B15" s="648" t="s">
        <v>200</v>
      </c>
      <c r="C15" s="646"/>
      <c r="D15" s="496">
        <v>31903</v>
      </c>
      <c r="E15" s="433">
        <f>D15*0.08</f>
        <v>2552.2400000000002</v>
      </c>
      <c r="F15" s="433"/>
      <c r="G15" s="434"/>
      <c r="H15" s="435">
        <f>D15+E15+F15+G15</f>
        <v>34455.24</v>
      </c>
      <c r="I15" s="649">
        <f>H15+H17</f>
        <v>34455.24</v>
      </c>
    </row>
    <row r="16" spans="1:26" ht="26.25" x14ac:dyDescent="0.4">
      <c r="B16" s="436"/>
      <c r="C16" s="436"/>
      <c r="D16" s="436"/>
      <c r="E16" s="430" t="s">
        <v>198</v>
      </c>
      <c r="F16" s="430" t="s">
        <v>199</v>
      </c>
      <c r="G16" s="430"/>
      <c r="H16" s="436"/>
      <c r="I16" s="650"/>
    </row>
    <row r="17" spans="2:9" ht="26.25" x14ac:dyDescent="0.4">
      <c r="B17" s="652" t="s">
        <v>201</v>
      </c>
      <c r="C17" s="646"/>
      <c r="D17" s="437"/>
      <c r="E17" s="433">
        <f>D17*0.08</f>
        <v>0</v>
      </c>
      <c r="F17" s="438"/>
      <c r="G17" s="439"/>
      <c r="H17" s="435">
        <f>D17+E17+F17+G17</f>
        <v>0</v>
      </c>
      <c r="I17" s="651"/>
    </row>
    <row r="18" spans="2:9" ht="26.25" x14ac:dyDescent="0.4">
      <c r="B18" s="436"/>
      <c r="C18" s="436"/>
      <c r="D18" s="440"/>
      <c r="E18" s="430" t="s">
        <v>198</v>
      </c>
      <c r="F18" s="430" t="s">
        <v>199</v>
      </c>
      <c r="G18" s="430" t="s">
        <v>202</v>
      </c>
      <c r="H18" s="436"/>
    </row>
    <row r="19" spans="2:9" ht="26.25" x14ac:dyDescent="0.4">
      <c r="B19" s="652" t="s">
        <v>203</v>
      </c>
      <c r="C19" s="646"/>
      <c r="D19" s="497">
        <v>50057.17</v>
      </c>
      <c r="E19" s="498">
        <f>(15392.42)*8%</f>
        <v>1231.3936000000001</v>
      </c>
      <c r="F19" s="438"/>
      <c r="G19" s="438">
        <f>G66</f>
        <v>4363.1000000000004</v>
      </c>
      <c r="H19" s="435">
        <f>D19+E19+F19+G19</f>
        <v>55651.6636</v>
      </c>
    </row>
    <row r="20" spans="2:9" x14ac:dyDescent="0.35">
      <c r="B20" s="653"/>
      <c r="C20" s="642"/>
      <c r="D20" s="442"/>
      <c r="E20" s="431"/>
      <c r="F20" s="431"/>
      <c r="G20" s="431"/>
      <c r="H20" s="431"/>
    </row>
    <row r="21" spans="2:9" x14ac:dyDescent="0.35">
      <c r="B21" s="431"/>
      <c r="C21" s="431"/>
      <c r="D21" s="431"/>
      <c r="E21" s="431"/>
      <c r="F21" s="431"/>
      <c r="G21" s="431"/>
      <c r="H21" s="431"/>
    </row>
    <row r="22" spans="2:9" ht="26.25" x14ac:dyDescent="0.4">
      <c r="B22" s="443" t="s">
        <v>204</v>
      </c>
      <c r="C22" s="444">
        <v>0</v>
      </c>
      <c r="D22" s="436" t="s">
        <v>205</v>
      </c>
      <c r="E22" s="431"/>
      <c r="F22" s="443" t="s">
        <v>206</v>
      </c>
      <c r="G22" s="445">
        <v>48674.09</v>
      </c>
      <c r="H22" s="436" t="s">
        <v>207</v>
      </c>
      <c r="I22" s="431"/>
    </row>
    <row r="23" spans="2:9" ht="26.25" x14ac:dyDescent="0.4">
      <c r="B23" s="446" t="s">
        <v>208</v>
      </c>
      <c r="C23" s="447">
        <f>SUM(0)*0.01</f>
        <v>0</v>
      </c>
      <c r="D23" s="431" t="s">
        <v>209</v>
      </c>
      <c r="E23" s="431"/>
      <c r="F23" s="448" t="s">
        <v>210</v>
      </c>
      <c r="G23" s="449">
        <v>44890.45</v>
      </c>
      <c r="H23" s="431" t="s">
        <v>211</v>
      </c>
      <c r="I23" s="431"/>
    </row>
    <row r="24" spans="2:9" x14ac:dyDescent="0.35">
      <c r="B24" s="450" t="s">
        <v>212</v>
      </c>
      <c r="C24" s="451">
        <v>0</v>
      </c>
      <c r="D24" s="431" t="s">
        <v>213</v>
      </c>
      <c r="E24" s="431"/>
      <c r="F24" s="450" t="s">
        <v>214</v>
      </c>
      <c r="G24" s="452">
        <v>0</v>
      </c>
      <c r="H24" s="431" t="s">
        <v>215</v>
      </c>
      <c r="I24" s="431"/>
    </row>
    <row r="25" spans="2:9" x14ac:dyDescent="0.35">
      <c r="B25" s="450" t="s">
        <v>216</v>
      </c>
      <c r="C25" s="451">
        <v>0</v>
      </c>
      <c r="D25" s="653" t="s">
        <v>217</v>
      </c>
      <c r="E25" s="642"/>
      <c r="F25" s="450" t="s">
        <v>218</v>
      </c>
      <c r="G25" s="453">
        <f>E15</f>
        <v>2552.2400000000002</v>
      </c>
      <c r="H25" s="431" t="s">
        <v>219</v>
      </c>
      <c r="I25" s="431"/>
    </row>
    <row r="26" spans="2:9" x14ac:dyDescent="0.35">
      <c r="B26" s="450" t="s">
        <v>220</v>
      </c>
      <c r="C26" s="451">
        <v>0</v>
      </c>
      <c r="D26" s="653" t="s">
        <v>221</v>
      </c>
      <c r="E26" s="642"/>
      <c r="F26" s="450" t="s">
        <v>222</v>
      </c>
      <c r="G26" s="452">
        <f>E17</f>
        <v>0</v>
      </c>
      <c r="H26" s="431" t="s">
        <v>223</v>
      </c>
      <c r="I26" s="431"/>
    </row>
    <row r="27" spans="2:9" x14ac:dyDescent="0.35">
      <c r="B27" s="450" t="s">
        <v>224</v>
      </c>
      <c r="C27" s="451">
        <v>0</v>
      </c>
      <c r="D27" s="441" t="s">
        <v>225</v>
      </c>
      <c r="E27" s="441"/>
      <c r="F27" s="450" t="s">
        <v>226</v>
      </c>
      <c r="G27" s="452">
        <f>E19</f>
        <v>1231.3936000000001</v>
      </c>
      <c r="H27" s="431" t="s">
        <v>227</v>
      </c>
      <c r="I27" s="431"/>
    </row>
    <row r="28" spans="2:9" ht="26.25" x14ac:dyDescent="0.4">
      <c r="B28" s="439" t="s">
        <v>181</v>
      </c>
      <c r="C28" s="454">
        <f>SUM(C23:C27)-C25</f>
        <v>0</v>
      </c>
      <c r="D28" s="431"/>
      <c r="E28" s="431"/>
      <c r="F28" s="439" t="s">
        <v>181</v>
      </c>
      <c r="G28" s="444">
        <f>SUM(G23:G27)</f>
        <v>48674.083599999998</v>
      </c>
      <c r="H28" s="431"/>
    </row>
    <row r="29" spans="2:9" ht="26.25" x14ac:dyDescent="0.4">
      <c r="B29" s="455" t="s">
        <v>228</v>
      </c>
      <c r="C29" s="456">
        <f>C28-C22</f>
        <v>0</v>
      </c>
      <c r="D29" s="431"/>
      <c r="E29" s="431"/>
      <c r="F29" s="455" t="s">
        <v>228</v>
      </c>
      <c r="G29" s="456">
        <f>G28-G22</f>
        <v>-6.3999999983934686E-3</v>
      </c>
      <c r="H29" s="431"/>
    </row>
    <row r="30" spans="2:9" x14ac:dyDescent="0.35">
      <c r="B30" s="431"/>
      <c r="C30" s="431"/>
      <c r="D30" s="431"/>
      <c r="E30" s="431"/>
      <c r="F30" s="431"/>
      <c r="G30" s="431"/>
      <c r="H30" s="431"/>
    </row>
    <row r="31" spans="2:9" x14ac:dyDescent="0.35">
      <c r="B31" s="431"/>
      <c r="C31" s="431"/>
      <c r="D31" s="431"/>
      <c r="E31" s="431"/>
      <c r="F31" s="431"/>
      <c r="G31" s="431"/>
      <c r="H31" s="431"/>
    </row>
    <row r="32" spans="2:9" ht="26.25" x14ac:dyDescent="0.4">
      <c r="B32" s="652" t="s">
        <v>229</v>
      </c>
      <c r="C32" s="645"/>
      <c r="D32" s="645"/>
      <c r="E32" s="645"/>
      <c r="F32" s="645"/>
      <c r="G32" s="645"/>
      <c r="H32" s="646"/>
    </row>
    <row r="33" spans="1:13" ht="26.25" x14ac:dyDescent="0.4">
      <c r="B33" s="457">
        <f>B37+B38-B34-B35-B36</f>
        <v>561191.93000000005</v>
      </c>
      <c r="C33" s="436" t="s">
        <v>230</v>
      </c>
      <c r="D33" s="431"/>
      <c r="E33" s="431"/>
      <c r="F33" s="431"/>
      <c r="G33" s="431"/>
      <c r="H33" s="431"/>
    </row>
    <row r="34" spans="1:13" x14ac:dyDescent="0.35">
      <c r="B34" s="458">
        <f>D15</f>
        <v>31903</v>
      </c>
      <c r="C34" s="653" t="s">
        <v>231</v>
      </c>
      <c r="D34" s="642"/>
      <c r="E34" s="642"/>
      <c r="F34" s="642"/>
      <c r="G34" s="431"/>
      <c r="H34" s="431"/>
    </row>
    <row r="35" spans="1:13" x14ac:dyDescent="0.35">
      <c r="B35" s="459">
        <f>D17</f>
        <v>0</v>
      </c>
      <c r="C35" s="653" t="s">
        <v>232</v>
      </c>
      <c r="D35" s="642"/>
      <c r="E35" s="642"/>
      <c r="F35" s="642"/>
      <c r="G35" s="460"/>
      <c r="H35" s="431"/>
    </row>
    <row r="36" spans="1:13" x14ac:dyDescent="0.35">
      <c r="B36" s="458">
        <f>D42</f>
        <v>22517.370000000003</v>
      </c>
      <c r="C36" s="653" t="s">
        <v>233</v>
      </c>
      <c r="D36" s="642"/>
      <c r="E36" s="642"/>
      <c r="F36" s="642"/>
      <c r="G36" s="431"/>
      <c r="H36" s="431"/>
    </row>
    <row r="37" spans="1:13" ht="26.25" x14ac:dyDescent="0.4">
      <c r="A37" s="461"/>
      <c r="B37" s="535">
        <v>615612.30000000005</v>
      </c>
      <c r="C37" s="658" t="s">
        <v>234</v>
      </c>
      <c r="D37" s="642"/>
      <c r="E37" s="642"/>
      <c r="F37" s="642"/>
      <c r="G37" s="431"/>
      <c r="H37" s="431"/>
    </row>
    <row r="38" spans="1:13" ht="26.25" x14ac:dyDescent="0.4">
      <c r="A38" s="461"/>
      <c r="B38" s="458"/>
      <c r="C38" s="653" t="s">
        <v>235</v>
      </c>
      <c r="D38" s="642"/>
      <c r="E38" s="642"/>
      <c r="F38" s="642"/>
      <c r="G38" s="431"/>
      <c r="H38" s="431"/>
    </row>
    <row r="39" spans="1:13" x14ac:dyDescent="0.35">
      <c r="B39" s="458">
        <f>D19</f>
        <v>50057.17</v>
      </c>
      <c r="C39" s="653" t="s">
        <v>236</v>
      </c>
      <c r="D39" s="642"/>
      <c r="E39" s="642"/>
      <c r="F39" s="642"/>
      <c r="G39" s="431"/>
      <c r="H39" s="431"/>
    </row>
    <row r="40" spans="1:13" ht="26.25" x14ac:dyDescent="0.4">
      <c r="B40" s="462">
        <f>SUM(B37:B39)</f>
        <v>665669.47000000009</v>
      </c>
      <c r="C40" s="654" t="s">
        <v>237</v>
      </c>
      <c r="D40" s="655"/>
      <c r="E40" s="655"/>
      <c r="F40" s="656"/>
      <c r="G40" s="431"/>
      <c r="H40" s="431"/>
      <c r="K40" s="463"/>
      <c r="M40" s="463">
        <f>K40-L40</f>
        <v>0</v>
      </c>
    </row>
    <row r="41" spans="1:13" x14ac:dyDescent="0.35">
      <c r="B41" s="431"/>
      <c r="C41" s="464"/>
      <c r="D41" s="431"/>
      <c r="E41" s="431"/>
      <c r="F41" s="431"/>
      <c r="G41" s="431"/>
      <c r="H41" s="431"/>
    </row>
    <row r="42" spans="1:13" ht="26.25" x14ac:dyDescent="0.35">
      <c r="B42" s="465" t="s">
        <v>238</v>
      </c>
      <c r="C42" s="465" t="s">
        <v>239</v>
      </c>
      <c r="D42" s="433">
        <f>SUM(D43:D65)</f>
        <v>22517.370000000003</v>
      </c>
      <c r="E42" s="431"/>
      <c r="F42" s="648" t="s">
        <v>240</v>
      </c>
      <c r="G42" s="645"/>
      <c r="H42" s="646"/>
    </row>
    <row r="43" spans="1:13" ht="26.25" x14ac:dyDescent="0.4">
      <c r="B43" s="499">
        <v>231</v>
      </c>
      <c r="C43" s="500" t="s">
        <v>241</v>
      </c>
      <c r="D43" s="501">
        <v>515.97</v>
      </c>
      <c r="E43" s="431"/>
      <c r="F43" s="469" t="s">
        <v>242</v>
      </c>
      <c r="G43" s="470" t="s">
        <v>243</v>
      </c>
      <c r="H43" s="470" t="s">
        <v>244</v>
      </c>
    </row>
    <row r="44" spans="1:13" x14ac:dyDescent="0.35">
      <c r="B44" s="499">
        <v>232</v>
      </c>
      <c r="C44" s="500" t="s">
        <v>241</v>
      </c>
      <c r="D44" s="501">
        <v>155.13999999999999</v>
      </c>
      <c r="E44" s="464"/>
      <c r="F44" s="502" t="s">
        <v>434</v>
      </c>
      <c r="G44" s="503"/>
      <c r="H44" s="501">
        <v>1231.3900000000001</v>
      </c>
    </row>
    <row r="45" spans="1:13" x14ac:dyDescent="0.35">
      <c r="B45" s="499">
        <v>995</v>
      </c>
      <c r="C45" s="500" t="s">
        <v>245</v>
      </c>
      <c r="D45" s="501">
        <v>538.38</v>
      </c>
      <c r="E45" s="431"/>
      <c r="F45" s="504" t="s">
        <v>457</v>
      </c>
      <c r="G45" s="501">
        <v>2874.15</v>
      </c>
      <c r="H45" s="501"/>
    </row>
    <row r="46" spans="1:13" x14ac:dyDescent="0.35">
      <c r="B46" s="499">
        <v>251</v>
      </c>
      <c r="C46" s="500" t="s">
        <v>246</v>
      </c>
      <c r="D46" s="501">
        <v>19551.66</v>
      </c>
      <c r="E46" s="464"/>
      <c r="F46" s="504" t="s">
        <v>910</v>
      </c>
      <c r="G46" s="501">
        <v>1488.95</v>
      </c>
      <c r="H46" s="501"/>
    </row>
    <row r="47" spans="1:13" x14ac:dyDescent="0.35">
      <c r="B47" s="499">
        <v>988</v>
      </c>
      <c r="C47" s="500" t="s">
        <v>247</v>
      </c>
      <c r="D47" s="501">
        <v>1696.22</v>
      </c>
      <c r="E47" s="431"/>
      <c r="F47" s="471"/>
      <c r="G47" s="468"/>
      <c r="H47" s="468"/>
    </row>
    <row r="48" spans="1:13" x14ac:dyDescent="0.35">
      <c r="B48" s="499">
        <v>42</v>
      </c>
      <c r="C48" s="500" t="s">
        <v>1086</v>
      </c>
      <c r="D48" s="501">
        <v>60</v>
      </c>
      <c r="E48" s="431"/>
      <c r="F48" s="471"/>
      <c r="G48" s="468"/>
      <c r="H48" s="468"/>
    </row>
    <row r="49" spans="2:8" x14ac:dyDescent="0.35">
      <c r="B49" s="499"/>
      <c r="C49" s="500"/>
      <c r="D49" s="501"/>
      <c r="E49" s="431"/>
      <c r="F49" s="471"/>
      <c r="G49" s="468"/>
      <c r="H49" s="468"/>
    </row>
    <row r="50" spans="2:8" x14ac:dyDescent="0.35">
      <c r="B50" s="466"/>
      <c r="C50" s="467"/>
      <c r="D50" s="468">
        <v>0</v>
      </c>
      <c r="E50" s="431"/>
      <c r="F50" s="472"/>
      <c r="G50" s="473"/>
      <c r="H50" s="473"/>
    </row>
    <row r="51" spans="2:8" x14ac:dyDescent="0.35">
      <c r="B51" s="466"/>
      <c r="C51" s="467"/>
      <c r="D51" s="468">
        <v>0</v>
      </c>
      <c r="E51" s="431"/>
      <c r="F51" s="474"/>
      <c r="G51" s="475"/>
      <c r="H51" s="475"/>
    </row>
    <row r="52" spans="2:8" x14ac:dyDescent="0.35">
      <c r="B52" s="476"/>
      <c r="C52" s="477"/>
      <c r="D52" s="475">
        <v>0</v>
      </c>
      <c r="E52" s="431"/>
      <c r="F52" s="474"/>
      <c r="G52" s="475"/>
      <c r="H52" s="475"/>
    </row>
    <row r="53" spans="2:8" x14ac:dyDescent="0.35">
      <c r="B53" s="476"/>
      <c r="C53" s="477"/>
      <c r="D53" s="475">
        <v>0</v>
      </c>
      <c r="E53" s="431"/>
      <c r="F53" s="474"/>
      <c r="G53" s="475"/>
      <c r="H53" s="475"/>
    </row>
    <row r="54" spans="2:8" x14ac:dyDescent="0.35">
      <c r="B54" s="476"/>
      <c r="C54" s="477"/>
      <c r="D54" s="475">
        <v>0</v>
      </c>
      <c r="E54" s="431"/>
      <c r="F54" s="474"/>
      <c r="G54" s="475"/>
      <c r="H54" s="475"/>
    </row>
    <row r="55" spans="2:8" x14ac:dyDescent="0.35">
      <c r="B55" s="476"/>
      <c r="C55" s="477"/>
      <c r="D55" s="475">
        <v>0</v>
      </c>
      <c r="E55" s="431"/>
      <c r="F55" s="474"/>
      <c r="G55" s="475"/>
      <c r="H55" s="475"/>
    </row>
    <row r="56" spans="2:8" x14ac:dyDescent="0.35">
      <c r="B56" s="476"/>
      <c r="C56" s="477"/>
      <c r="D56" s="475">
        <v>0</v>
      </c>
      <c r="E56" s="431"/>
      <c r="F56" s="474"/>
      <c r="G56" s="475"/>
      <c r="H56" s="475">
        <v>0</v>
      </c>
    </row>
    <row r="57" spans="2:8" x14ac:dyDescent="0.35">
      <c r="B57" s="476"/>
      <c r="C57" s="477"/>
      <c r="D57" s="475">
        <v>0</v>
      </c>
      <c r="E57" s="431"/>
      <c r="F57" s="474"/>
      <c r="G57" s="475"/>
      <c r="H57" s="475">
        <v>0</v>
      </c>
    </row>
    <row r="58" spans="2:8" x14ac:dyDescent="0.35">
      <c r="B58" s="476"/>
      <c r="C58" s="477"/>
      <c r="D58" s="475">
        <v>0</v>
      </c>
      <c r="E58" s="431"/>
      <c r="F58" s="474"/>
      <c r="G58" s="475"/>
      <c r="H58" s="475">
        <v>0</v>
      </c>
    </row>
    <row r="59" spans="2:8" x14ac:dyDescent="0.35">
      <c r="B59" s="476"/>
      <c r="C59" s="477"/>
      <c r="D59" s="475">
        <v>0</v>
      </c>
      <c r="E59" s="431"/>
      <c r="F59" s="474"/>
      <c r="G59" s="475"/>
      <c r="H59" s="475">
        <v>0</v>
      </c>
    </row>
    <row r="60" spans="2:8" x14ac:dyDescent="0.35">
      <c r="B60" s="476"/>
      <c r="C60" s="477"/>
      <c r="D60" s="475">
        <v>0</v>
      </c>
      <c r="E60" s="431"/>
      <c r="F60" s="474"/>
      <c r="G60" s="475"/>
      <c r="H60" s="475">
        <v>0</v>
      </c>
    </row>
    <row r="61" spans="2:8" x14ac:dyDescent="0.35">
      <c r="B61" s="478"/>
      <c r="C61" s="478"/>
      <c r="D61" s="479"/>
      <c r="E61" s="431"/>
      <c r="F61" s="450"/>
      <c r="G61" s="475"/>
      <c r="H61" s="475"/>
    </row>
    <row r="62" spans="2:8" x14ac:dyDescent="0.35">
      <c r="B62" s="478"/>
      <c r="C62" s="478"/>
      <c r="D62" s="479"/>
      <c r="E62" s="431"/>
      <c r="F62" s="450"/>
      <c r="G62" s="475"/>
      <c r="H62" s="475"/>
    </row>
    <row r="63" spans="2:8" x14ac:dyDescent="0.35">
      <c r="B63" s="478"/>
      <c r="C63" s="478"/>
      <c r="D63" s="479"/>
      <c r="E63" s="431"/>
      <c r="F63" s="450"/>
      <c r="G63" s="475"/>
      <c r="H63" s="475"/>
    </row>
    <row r="64" spans="2:8" x14ac:dyDescent="0.35">
      <c r="B64" s="478"/>
      <c r="C64" s="478"/>
      <c r="D64" s="479"/>
      <c r="E64" s="431"/>
      <c r="F64" s="450"/>
      <c r="G64" s="475"/>
      <c r="H64" s="475"/>
    </row>
    <row r="65" spans="2:9" x14ac:dyDescent="0.35">
      <c r="B65" s="478"/>
      <c r="C65" s="478"/>
      <c r="D65" s="479"/>
      <c r="E65" s="431"/>
      <c r="F65" s="450"/>
      <c r="G65" s="475"/>
      <c r="H65" s="475"/>
    </row>
    <row r="66" spans="2:9" ht="26.25" x14ac:dyDescent="0.4">
      <c r="B66" s="431"/>
      <c r="C66" s="431"/>
      <c r="D66" s="431"/>
      <c r="E66" s="431"/>
      <c r="F66" s="480" t="s">
        <v>181</v>
      </c>
      <c r="G66" s="481">
        <f t="shared" ref="G66:H66" si="0">SUM(G44:G65)</f>
        <v>4363.1000000000004</v>
      </c>
      <c r="H66" s="481">
        <f t="shared" si="0"/>
        <v>1231.3900000000001</v>
      </c>
    </row>
    <row r="67" spans="2:9" x14ac:dyDescent="0.35">
      <c r="D67" s="431"/>
      <c r="E67" s="431"/>
    </row>
    <row r="68" spans="2:9" ht="26.25" x14ac:dyDescent="0.4">
      <c r="B68" s="465" t="s">
        <v>238</v>
      </c>
      <c r="C68" s="465" t="s">
        <v>248</v>
      </c>
      <c r="D68" s="433">
        <f>SUM(D69:D84)</f>
        <v>3385.1200000000003</v>
      </c>
      <c r="F68" s="652" t="s">
        <v>249</v>
      </c>
      <c r="G68" s="645"/>
      <c r="H68" s="657"/>
      <c r="I68" s="482"/>
    </row>
    <row r="69" spans="2:9" ht="26.25" x14ac:dyDescent="0.4">
      <c r="B69" s="499">
        <v>9591</v>
      </c>
      <c r="C69" s="500" t="s">
        <v>1453</v>
      </c>
      <c r="D69" s="501">
        <v>2633.69</v>
      </c>
      <c r="F69" s="470" t="s">
        <v>250</v>
      </c>
      <c r="G69" s="483">
        <f>G23+G24</f>
        <v>44890.45</v>
      </c>
      <c r="H69" s="484" t="s">
        <v>251</v>
      </c>
      <c r="I69" s="485"/>
    </row>
    <row r="70" spans="2:9" ht="26.25" x14ac:dyDescent="0.4">
      <c r="B70" s="499">
        <v>9597</v>
      </c>
      <c r="C70" s="500" t="s">
        <v>1454</v>
      </c>
      <c r="D70" s="501">
        <v>461.03</v>
      </c>
      <c r="F70" s="470" t="s">
        <v>252</v>
      </c>
      <c r="G70" s="483">
        <f>C23+C24</f>
        <v>0</v>
      </c>
      <c r="H70" s="484" t="s">
        <v>253</v>
      </c>
      <c r="I70" s="485"/>
    </row>
    <row r="71" spans="2:9" ht="26.25" x14ac:dyDescent="0.4">
      <c r="B71" s="499">
        <v>9598</v>
      </c>
      <c r="C71" s="505" t="s">
        <v>1455</v>
      </c>
      <c r="D71" s="501">
        <v>290.39999999999998</v>
      </c>
      <c r="F71" s="430"/>
      <c r="G71" s="436"/>
      <c r="H71" s="486"/>
      <c r="I71" s="430"/>
    </row>
    <row r="72" spans="2:9" ht="26.25" x14ac:dyDescent="0.4">
      <c r="B72" s="466"/>
      <c r="C72" s="467"/>
      <c r="D72" s="468"/>
      <c r="F72" s="648" t="s">
        <v>254</v>
      </c>
      <c r="G72" s="646"/>
      <c r="H72" s="487"/>
      <c r="I72" s="430"/>
    </row>
    <row r="73" spans="2:9" ht="26.25" x14ac:dyDescent="0.4">
      <c r="B73" s="466"/>
      <c r="C73" s="467"/>
      <c r="D73" s="468"/>
      <c r="F73" s="488" t="s">
        <v>255</v>
      </c>
      <c r="G73" s="435">
        <f>G74-G80</f>
        <v>10829.71</v>
      </c>
      <c r="H73" s="431"/>
      <c r="I73" s="430"/>
    </row>
    <row r="74" spans="2:9" ht="26.25" x14ac:dyDescent="0.4">
      <c r="B74" s="466"/>
      <c r="C74" s="467"/>
      <c r="D74" s="468">
        <v>0</v>
      </c>
      <c r="F74" s="489" t="s">
        <v>256</v>
      </c>
      <c r="G74" s="490">
        <f>SUM(G75:G79)</f>
        <v>16301.49</v>
      </c>
      <c r="H74" s="431"/>
      <c r="I74" s="430"/>
    </row>
    <row r="75" spans="2:9" x14ac:dyDescent="0.35">
      <c r="B75" s="491"/>
      <c r="C75" s="492"/>
      <c r="D75" s="473">
        <v>0</v>
      </c>
      <c r="F75" s="450" t="s">
        <v>257</v>
      </c>
      <c r="G75" s="506">
        <f>480+14612</f>
        <v>15092</v>
      </c>
      <c r="I75" s="493"/>
    </row>
    <row r="76" spans="2:9" x14ac:dyDescent="0.35">
      <c r="B76" s="476"/>
      <c r="C76" s="477"/>
      <c r="D76" s="475">
        <v>0</v>
      </c>
      <c r="F76" s="450" t="s">
        <v>258</v>
      </c>
      <c r="G76" s="506">
        <v>0</v>
      </c>
      <c r="I76" s="493"/>
    </row>
    <row r="77" spans="2:9" x14ac:dyDescent="0.35">
      <c r="B77" s="476"/>
      <c r="C77" s="477"/>
      <c r="D77" s="475">
        <v>0</v>
      </c>
      <c r="F77" s="450" t="s">
        <v>259</v>
      </c>
      <c r="G77" s="506">
        <f>D43+D44+D45</f>
        <v>1209.49</v>
      </c>
      <c r="I77" s="493"/>
    </row>
    <row r="78" spans="2:9" x14ac:dyDescent="0.35">
      <c r="B78" s="476"/>
      <c r="C78" s="477"/>
      <c r="D78" s="475">
        <v>0</v>
      </c>
      <c r="F78" s="450" t="s">
        <v>260</v>
      </c>
      <c r="G78" s="506">
        <v>0</v>
      </c>
      <c r="I78" s="493"/>
    </row>
    <row r="79" spans="2:9" x14ac:dyDescent="0.35">
      <c r="B79" s="476"/>
      <c r="C79" s="477"/>
      <c r="D79" s="475">
        <v>0</v>
      </c>
      <c r="F79" s="450" t="s">
        <v>261</v>
      </c>
      <c r="G79" s="506">
        <v>0</v>
      </c>
      <c r="H79" s="494"/>
      <c r="I79" s="493"/>
    </row>
    <row r="80" spans="2:9" ht="26.25" x14ac:dyDescent="0.4">
      <c r="B80" s="476"/>
      <c r="C80" s="477"/>
      <c r="D80" s="475">
        <v>0</v>
      </c>
      <c r="F80" s="489" t="s">
        <v>262</v>
      </c>
      <c r="G80" s="490">
        <f>SUM(G81:G83)</f>
        <v>5471.78</v>
      </c>
      <c r="H80" s="431"/>
      <c r="I80" s="431"/>
    </row>
    <row r="81" spans="2:9" x14ac:dyDescent="0.35">
      <c r="B81" s="476"/>
      <c r="C81" s="477"/>
      <c r="D81" s="475">
        <v>0</v>
      </c>
      <c r="F81" s="450" t="s">
        <v>263</v>
      </c>
      <c r="G81" s="506">
        <v>5319.78</v>
      </c>
      <c r="H81" s="441"/>
      <c r="I81" s="495"/>
    </row>
    <row r="82" spans="2:9" x14ac:dyDescent="0.35">
      <c r="C82" s="477"/>
      <c r="D82" s="475">
        <v>0</v>
      </c>
      <c r="F82" s="450" t="s">
        <v>264</v>
      </c>
      <c r="G82" s="506">
        <v>0</v>
      </c>
      <c r="H82" s="441" t="s">
        <v>265</v>
      </c>
      <c r="I82" s="441"/>
    </row>
    <row r="83" spans="2:9" x14ac:dyDescent="0.35">
      <c r="B83" s="477"/>
      <c r="C83" s="477"/>
      <c r="D83" s="475">
        <v>0</v>
      </c>
      <c r="F83" s="450" t="s">
        <v>266</v>
      </c>
      <c r="G83" s="506">
        <v>152</v>
      </c>
      <c r="H83" s="653"/>
      <c r="I83" s="642"/>
    </row>
    <row r="84" spans="2:9" x14ac:dyDescent="0.35">
      <c r="B84" s="476"/>
      <c r="C84" s="477"/>
      <c r="D84" s="475">
        <v>0</v>
      </c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.31496062992125984" footer="0.31496062992125984"/>
  <pageSetup paperSize="9" scale="2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0"/>
  </sheetPr>
  <dimension ref="A1:Z1000"/>
  <sheetViews>
    <sheetView topLeftCell="A10" workbookViewId="0">
      <selection activeCell="B37" sqref="B37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x14ac:dyDescent="0.35">
      <c r="A2" s="659"/>
      <c r="B2" s="544"/>
      <c r="C2" s="44"/>
      <c r="D2" s="44"/>
      <c r="E2" s="44"/>
      <c r="F2" s="44"/>
      <c r="G2" s="44"/>
      <c r="H2" s="44"/>
      <c r="I2" s="44"/>
      <c r="J2" s="44"/>
      <c r="K2" s="4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x14ac:dyDescent="0.35">
      <c r="A3" s="43"/>
      <c r="B3" s="43"/>
      <c r="C3" s="44"/>
      <c r="D3" s="44"/>
      <c r="E3" s="44"/>
      <c r="F3" s="44"/>
      <c r="G3" s="44"/>
      <c r="H3" s="44"/>
      <c r="I3" s="44"/>
      <c r="J3" s="44"/>
      <c r="K3" s="4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x14ac:dyDescent="0.35">
      <c r="A4" s="43"/>
      <c r="B4" s="43"/>
      <c r="C4" s="44"/>
      <c r="D4" s="44"/>
      <c r="E4" s="44"/>
      <c r="F4" s="44"/>
      <c r="G4" s="44"/>
      <c r="H4" s="44"/>
      <c r="I4" s="44"/>
      <c r="J4" s="44"/>
      <c r="K4" s="4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 x14ac:dyDescent="0.35">
      <c r="A5" s="43"/>
      <c r="B5" s="43"/>
      <c r="C5" s="44"/>
      <c r="D5" s="44"/>
      <c r="E5" s="44"/>
      <c r="F5" s="44"/>
      <c r="G5" s="44"/>
      <c r="H5" s="44"/>
      <c r="I5" s="44"/>
      <c r="J5" s="44"/>
      <c r="K5" s="4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 x14ac:dyDescent="0.25">
      <c r="A6" s="660" t="s">
        <v>0</v>
      </c>
      <c r="B6" s="544"/>
      <c r="C6" s="544"/>
      <c r="D6" s="544"/>
      <c r="E6" s="544"/>
      <c r="F6" s="544"/>
      <c r="G6" s="544"/>
      <c r="H6" s="544"/>
      <c r="I6" s="544"/>
      <c r="J6" s="544"/>
      <c r="K6" s="5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660" t="s">
        <v>2</v>
      </c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25">
      <c r="A8" s="660" t="s">
        <v>5</v>
      </c>
      <c r="B8" s="544"/>
      <c r="C8" s="544"/>
      <c r="D8" s="544"/>
      <c r="E8" s="544"/>
      <c r="F8" s="544"/>
      <c r="G8" s="544"/>
      <c r="H8" s="544"/>
      <c r="I8" s="544"/>
      <c r="J8" s="544"/>
      <c r="K8" s="54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35">
      <c r="A9" s="45"/>
      <c r="B9" s="45"/>
      <c r="C9" s="44"/>
      <c r="D9" s="44"/>
      <c r="E9" s="44"/>
      <c r="F9" s="44"/>
      <c r="G9" s="44"/>
      <c r="H9" s="44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 x14ac:dyDescent="0.25">
      <c r="A10" s="609" t="s">
        <v>267</v>
      </c>
      <c r="B10" s="559"/>
      <c r="C10" s="559"/>
      <c r="D10" s="559"/>
      <c r="E10" s="559"/>
      <c r="F10" s="559"/>
      <c r="G10" s="559"/>
      <c r="H10" s="550"/>
      <c r="I10" s="661" t="s">
        <v>1</v>
      </c>
      <c r="J10" s="559"/>
      <c r="K10" s="550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 x14ac:dyDescent="0.25">
      <c r="A11" s="5" t="s">
        <v>7</v>
      </c>
      <c r="B11" s="609" t="s">
        <v>268</v>
      </c>
      <c r="C11" s="559"/>
      <c r="D11" s="559"/>
      <c r="E11" s="559"/>
      <c r="F11" s="559"/>
      <c r="G11" s="559"/>
      <c r="H11" s="550"/>
      <c r="I11" s="661" t="s">
        <v>269</v>
      </c>
      <c r="J11" s="559"/>
      <c r="K11" s="550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 x14ac:dyDescent="0.35">
      <c r="A12" s="46" t="s">
        <v>11</v>
      </c>
      <c r="B12" s="663" t="s">
        <v>12</v>
      </c>
      <c r="C12" s="559"/>
      <c r="D12" s="559"/>
      <c r="E12" s="559"/>
      <c r="F12" s="559"/>
      <c r="G12" s="559"/>
      <c r="H12" s="550"/>
      <c r="I12" s="664" t="s">
        <v>1089</v>
      </c>
      <c r="J12" s="559"/>
      <c r="K12" s="550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x14ac:dyDescent="0.35">
      <c r="A13" s="47"/>
      <c r="B13" s="44"/>
      <c r="C13" s="44"/>
      <c r="D13" s="44"/>
      <c r="E13" s="44"/>
      <c r="F13" s="44"/>
      <c r="G13" s="44"/>
      <c r="H13" s="48"/>
      <c r="I13" s="48"/>
      <c r="J13" s="48"/>
      <c r="K13" s="4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609" t="s">
        <v>270</v>
      </c>
      <c r="B14" s="588"/>
      <c r="C14" s="665" t="s">
        <v>271</v>
      </c>
      <c r="D14" s="559"/>
      <c r="E14" s="559"/>
      <c r="F14" s="559"/>
      <c r="G14" s="559"/>
      <c r="H14" s="559"/>
      <c r="I14" s="559"/>
      <c r="J14" s="559"/>
      <c r="K14" s="550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25">
      <c r="A15" s="558" t="s">
        <v>11</v>
      </c>
      <c r="B15" s="550"/>
      <c r="C15" s="666" t="s">
        <v>1452</v>
      </c>
      <c r="D15" s="559"/>
      <c r="E15" s="559"/>
      <c r="F15" s="559"/>
      <c r="G15" s="559"/>
      <c r="H15" s="559"/>
      <c r="I15" s="559"/>
      <c r="J15" s="559"/>
      <c r="K15" s="550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x14ac:dyDescent="0.3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x14ac:dyDescent="0.3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x14ac:dyDescent="0.35">
      <c r="A18" s="49"/>
      <c r="B18" s="662"/>
      <c r="C18" s="544"/>
      <c r="D18" s="50"/>
      <c r="E18" s="662"/>
      <c r="F18" s="544"/>
      <c r="G18" s="49"/>
      <c r="H18" s="49"/>
      <c r="I18" s="51"/>
      <c r="J18" s="44"/>
      <c r="K18" s="4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x14ac:dyDescent="0.35">
      <c r="A19" s="52" t="s">
        <v>272</v>
      </c>
      <c r="B19" s="53" t="s">
        <v>273</v>
      </c>
      <c r="C19" s="54">
        <v>3</v>
      </c>
      <c r="D19" s="54" t="s">
        <v>274</v>
      </c>
      <c r="E19" s="54">
        <v>3</v>
      </c>
      <c r="F19" s="55" t="s">
        <v>275</v>
      </c>
      <c r="G19" s="54" t="s">
        <v>276</v>
      </c>
      <c r="H19" s="54">
        <v>2</v>
      </c>
      <c r="I19" s="44"/>
      <c r="J19" s="44"/>
      <c r="K19" s="4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x14ac:dyDescent="0.35">
      <c r="A20" s="52" t="s">
        <v>277</v>
      </c>
      <c r="B20" s="667">
        <v>154</v>
      </c>
      <c r="C20" s="544"/>
      <c r="D20" s="56"/>
      <c r="E20" s="56" t="s">
        <v>278</v>
      </c>
      <c r="F20" s="57"/>
      <c r="G20" s="668">
        <v>100</v>
      </c>
      <c r="H20" s="617"/>
      <c r="I20" s="44"/>
      <c r="J20" s="44"/>
      <c r="K20" s="4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5">
      <c r="A21" s="56"/>
      <c r="B21" s="662"/>
      <c r="C21" s="544"/>
      <c r="D21" s="56"/>
      <c r="E21" s="56"/>
      <c r="F21" s="56"/>
      <c r="G21" s="56"/>
      <c r="H21" s="56"/>
      <c r="I21" s="44"/>
      <c r="J21" s="44"/>
      <c r="K21" s="4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5">
      <c r="A22" s="52" t="s">
        <v>279</v>
      </c>
      <c r="B22" s="58">
        <f>(C19+E19)/H19/B20*G20</f>
        <v>1.948051948051948</v>
      </c>
      <c r="C22" s="58"/>
      <c r="D22" s="58"/>
      <c r="E22" s="56"/>
      <c r="F22" s="56"/>
      <c r="G22" s="56"/>
      <c r="H22" s="56"/>
      <c r="I22" s="44"/>
      <c r="J22" s="44"/>
      <c r="K22" s="4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5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5">
      <c r="A24" s="59"/>
      <c r="B24" s="60"/>
      <c r="C24" s="44"/>
      <c r="D24" s="44"/>
      <c r="E24" s="44"/>
      <c r="F24" s="44"/>
      <c r="G24" s="44"/>
      <c r="H24" s="44"/>
      <c r="I24" s="44"/>
      <c r="J24" s="44"/>
      <c r="K24" s="4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5">
      <c r="A25" s="59"/>
      <c r="B25" s="61"/>
      <c r="C25" s="62"/>
      <c r="D25" s="44"/>
      <c r="E25" s="44"/>
      <c r="F25" s="44"/>
      <c r="G25" s="44"/>
      <c r="H25" s="44"/>
      <c r="I25" s="44"/>
      <c r="J25" s="44"/>
      <c r="K25" s="44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theme="0"/>
    <pageSetUpPr fitToPage="1"/>
  </sheetPr>
  <dimension ref="B1:L997"/>
  <sheetViews>
    <sheetView topLeftCell="E19" zoomScale="70" zoomScaleNormal="70" workbookViewId="0">
      <selection activeCell="B37" sqref="B37"/>
    </sheetView>
  </sheetViews>
  <sheetFormatPr defaultColWidth="9" defaultRowHeight="15" customHeight="1" x14ac:dyDescent="0.25"/>
  <cols>
    <col min="1" max="1" width="2.42578125" style="138" customWidth="1"/>
    <col min="2" max="2" width="4.140625" style="138" customWidth="1"/>
    <col min="3" max="3" width="14.28515625" style="138" customWidth="1"/>
    <col min="4" max="4" width="22.85546875" style="138" customWidth="1"/>
    <col min="5" max="5" width="21.28515625" style="138" customWidth="1"/>
    <col min="6" max="6" width="23.28515625" style="138" customWidth="1"/>
    <col min="7" max="7" width="52.7109375" style="138" customWidth="1"/>
    <col min="8" max="8" width="104.85546875" style="138" bestFit="1" customWidth="1"/>
    <col min="9" max="10" width="15.5703125" style="138" customWidth="1"/>
    <col min="11" max="11" width="16.5703125" style="138" customWidth="1"/>
    <col min="12" max="12" width="10" style="138" bestFit="1" customWidth="1"/>
    <col min="13" max="16384" width="9" style="138"/>
  </cols>
  <sheetData>
    <row r="1" spans="2:12" ht="17.25" thickBot="1" x14ac:dyDescent="0.35">
      <c r="B1" s="139"/>
      <c r="C1" s="140"/>
      <c r="D1" s="141"/>
      <c r="E1" s="141"/>
      <c r="F1" s="141"/>
      <c r="G1" s="141"/>
      <c r="H1" s="141"/>
      <c r="I1" s="139"/>
      <c r="J1" s="142"/>
      <c r="K1" s="139"/>
    </row>
    <row r="2" spans="2:12" ht="31.5" customHeight="1" thickBot="1" x14ac:dyDescent="0.35">
      <c r="B2" s="670"/>
      <c r="C2" s="670"/>
      <c r="D2" s="670"/>
      <c r="E2" s="671" t="s">
        <v>280</v>
      </c>
      <c r="F2" s="671"/>
      <c r="G2" s="671"/>
      <c r="H2" s="671"/>
      <c r="I2" s="672"/>
      <c r="J2" s="672"/>
      <c r="K2" s="672"/>
      <c r="L2" s="139"/>
    </row>
    <row r="3" spans="2:12" ht="31.5" customHeight="1" thickBot="1" x14ac:dyDescent="0.35">
      <c r="B3" s="670"/>
      <c r="C3" s="670"/>
      <c r="D3" s="670"/>
      <c r="E3" s="673" t="s">
        <v>281</v>
      </c>
      <c r="F3" s="673"/>
      <c r="G3" s="673"/>
      <c r="H3" s="673"/>
      <c r="I3" s="672"/>
      <c r="J3" s="672"/>
      <c r="K3" s="672"/>
      <c r="L3" s="139"/>
    </row>
    <row r="4" spans="2:12" ht="31.5" customHeight="1" thickBot="1" x14ac:dyDescent="0.35">
      <c r="B4" s="670"/>
      <c r="C4" s="670"/>
      <c r="D4" s="670"/>
      <c r="E4" s="673"/>
      <c r="F4" s="673"/>
      <c r="G4" s="673"/>
      <c r="H4" s="673"/>
      <c r="I4" s="672"/>
      <c r="J4" s="672"/>
      <c r="K4" s="672"/>
      <c r="L4" s="139"/>
    </row>
    <row r="5" spans="2:12" ht="31.5" customHeight="1" thickBot="1" x14ac:dyDescent="0.35">
      <c r="B5" s="670"/>
      <c r="C5" s="670"/>
      <c r="D5" s="670"/>
      <c r="E5" s="674" t="s">
        <v>1091</v>
      </c>
      <c r="F5" s="674"/>
      <c r="G5" s="674"/>
      <c r="H5" s="674"/>
      <c r="I5" s="672"/>
      <c r="J5" s="672"/>
      <c r="K5" s="672"/>
      <c r="L5" s="139"/>
    </row>
    <row r="6" spans="2:12" s="143" customFormat="1" x14ac:dyDescent="0.2">
      <c r="B6" s="144"/>
      <c r="C6" s="145"/>
      <c r="D6" s="145"/>
      <c r="E6" s="145"/>
      <c r="F6" s="145"/>
      <c r="G6" s="145"/>
      <c r="H6" s="145"/>
      <c r="I6" s="669" t="s">
        <v>282</v>
      </c>
      <c r="J6" s="669"/>
      <c r="K6" s="146">
        <v>155.44</v>
      </c>
    </row>
    <row r="7" spans="2:12" s="147" customFormat="1" ht="32.25" customHeight="1" x14ac:dyDescent="0.25">
      <c r="B7" s="148"/>
      <c r="C7" s="149" t="s">
        <v>283</v>
      </c>
      <c r="D7" s="150" t="s">
        <v>284</v>
      </c>
      <c r="E7" s="150" t="s">
        <v>285</v>
      </c>
      <c r="F7" s="150" t="s">
        <v>286</v>
      </c>
      <c r="G7" s="149" t="s">
        <v>287</v>
      </c>
      <c r="H7" s="149" t="s">
        <v>288</v>
      </c>
      <c r="I7" s="149" t="s">
        <v>289</v>
      </c>
      <c r="J7" s="149" t="s">
        <v>290</v>
      </c>
      <c r="K7" s="151" t="s">
        <v>291</v>
      </c>
    </row>
    <row r="8" spans="2:12" s="147" customFormat="1" ht="15.75" x14ac:dyDescent="0.2">
      <c r="B8" s="148" t="s">
        <v>292</v>
      </c>
      <c r="C8" s="149"/>
      <c r="D8" s="149"/>
      <c r="E8" s="149"/>
      <c r="F8" s="152"/>
      <c r="G8" s="152" t="s">
        <v>293</v>
      </c>
      <c r="H8" s="215">
        <v>45139</v>
      </c>
      <c r="I8" s="153">
        <v>844.56</v>
      </c>
      <c r="J8" s="154"/>
      <c r="K8" s="155">
        <f>$K$6+I8-J8</f>
        <v>1000</v>
      </c>
    </row>
    <row r="9" spans="2:12" ht="15.75" x14ac:dyDescent="0.25">
      <c r="B9" s="156">
        <v>1</v>
      </c>
      <c r="C9" s="215">
        <v>45203</v>
      </c>
      <c r="D9" s="158" t="s">
        <v>294</v>
      </c>
      <c r="E9" s="159" t="s">
        <v>406</v>
      </c>
      <c r="F9" s="215">
        <v>45203</v>
      </c>
      <c r="G9" s="158" t="s">
        <v>295</v>
      </c>
      <c r="H9" s="216" t="s">
        <v>1011</v>
      </c>
      <c r="I9" s="160"/>
      <c r="J9" s="217">
        <v>62.67</v>
      </c>
      <c r="K9" s="387">
        <f>K8+I9-J9</f>
        <v>937.33</v>
      </c>
      <c r="L9" s="164"/>
    </row>
    <row r="10" spans="2:12" ht="15.75" x14ac:dyDescent="0.25">
      <c r="B10" s="156">
        <v>2</v>
      </c>
      <c r="C10" s="215">
        <v>45222</v>
      </c>
      <c r="D10" s="158" t="s">
        <v>1010</v>
      </c>
      <c r="E10" s="159" t="s">
        <v>1092</v>
      </c>
      <c r="F10" s="215">
        <v>45222</v>
      </c>
      <c r="G10" s="158" t="s">
        <v>1063</v>
      </c>
      <c r="H10" s="216" t="s">
        <v>1062</v>
      </c>
      <c r="I10" s="165"/>
      <c r="J10" s="217">
        <v>20</v>
      </c>
      <c r="K10" s="161">
        <f t="shared" ref="K10:K33" si="0">K9+I10-J10</f>
        <v>917.33</v>
      </c>
    </row>
    <row r="11" spans="2:12" ht="15.75" x14ac:dyDescent="0.25">
      <c r="B11" s="156">
        <v>3</v>
      </c>
      <c r="C11" s="215">
        <v>45222</v>
      </c>
      <c r="D11" s="158" t="s">
        <v>1010</v>
      </c>
      <c r="E11" s="159" t="s">
        <v>1093</v>
      </c>
      <c r="F11" s="215">
        <v>45222</v>
      </c>
      <c r="G11" s="158" t="s">
        <v>1063</v>
      </c>
      <c r="H11" s="216" t="s">
        <v>1062</v>
      </c>
      <c r="I11" s="160"/>
      <c r="J11" s="217">
        <v>780</v>
      </c>
      <c r="K11" s="161">
        <f t="shared" si="0"/>
        <v>137.33000000000004</v>
      </c>
    </row>
    <row r="12" spans="2:12" ht="15.75" x14ac:dyDescent="0.25">
      <c r="B12" s="156">
        <v>4</v>
      </c>
      <c r="C12" s="215"/>
      <c r="D12" s="158"/>
      <c r="E12" s="159"/>
      <c r="F12" s="215"/>
      <c r="G12" s="158"/>
      <c r="H12" s="216"/>
      <c r="I12" s="160"/>
      <c r="J12" s="217"/>
      <c r="K12" s="161">
        <f>K11+I12-J12</f>
        <v>137.33000000000004</v>
      </c>
    </row>
    <row r="13" spans="2:12" ht="15.75" x14ac:dyDescent="0.25">
      <c r="B13" s="156">
        <v>5</v>
      </c>
      <c r="C13" s="215"/>
      <c r="D13" s="158"/>
      <c r="E13" s="159"/>
      <c r="F13" s="215"/>
      <c r="G13" s="158"/>
      <c r="H13" s="216"/>
      <c r="I13" s="160"/>
      <c r="J13" s="217"/>
      <c r="K13" s="161">
        <f>K12+I13-J13</f>
        <v>137.33000000000004</v>
      </c>
    </row>
    <row r="14" spans="2:12" ht="15.75" x14ac:dyDescent="0.25">
      <c r="B14" s="156">
        <v>6</v>
      </c>
      <c r="C14" s="215"/>
      <c r="D14" s="195"/>
      <c r="E14" s="163"/>
      <c r="F14" s="215"/>
      <c r="G14" s="196"/>
      <c r="H14" s="216"/>
      <c r="I14" s="197"/>
      <c r="J14" s="217"/>
      <c r="K14" s="161">
        <f t="shared" si="0"/>
        <v>137.33000000000004</v>
      </c>
    </row>
    <row r="15" spans="2:12" ht="15.75" x14ac:dyDescent="0.25">
      <c r="B15" s="156">
        <v>7</v>
      </c>
      <c r="C15" s="215"/>
      <c r="D15" s="158"/>
      <c r="E15" s="159"/>
      <c r="F15" s="215"/>
      <c r="G15" s="158"/>
      <c r="H15" s="216"/>
      <c r="I15" s="160"/>
      <c r="J15" s="217"/>
      <c r="K15" s="161">
        <f t="shared" si="0"/>
        <v>137.33000000000004</v>
      </c>
    </row>
    <row r="16" spans="2:12" ht="15.75" x14ac:dyDescent="0.25">
      <c r="B16" s="156">
        <v>8</v>
      </c>
      <c r="C16" s="215"/>
      <c r="D16" s="158"/>
      <c r="E16" s="159"/>
      <c r="F16" s="215"/>
      <c r="G16" s="158"/>
      <c r="H16" s="216"/>
      <c r="I16" s="160"/>
      <c r="J16" s="217"/>
      <c r="K16" s="161">
        <f t="shared" si="0"/>
        <v>137.33000000000004</v>
      </c>
    </row>
    <row r="17" spans="2:11" ht="15.75" x14ac:dyDescent="0.25">
      <c r="B17" s="156">
        <v>9</v>
      </c>
      <c r="C17" s="215"/>
      <c r="D17" s="158"/>
      <c r="E17" s="159"/>
      <c r="F17" s="215"/>
      <c r="G17" s="158"/>
      <c r="H17" s="158"/>
      <c r="I17" s="160"/>
      <c r="J17" s="160"/>
      <c r="K17" s="161">
        <f t="shared" si="0"/>
        <v>137.33000000000004</v>
      </c>
    </row>
    <row r="18" spans="2:11" ht="15.75" x14ac:dyDescent="0.25">
      <c r="B18" s="156">
        <v>10</v>
      </c>
      <c r="C18" s="157"/>
      <c r="D18" s="158"/>
      <c r="E18" s="159"/>
      <c r="F18" s="157"/>
      <c r="G18" s="158"/>
      <c r="H18" s="158"/>
      <c r="I18" s="160"/>
      <c r="J18" s="160"/>
      <c r="K18" s="161">
        <f t="shared" si="0"/>
        <v>137.33000000000004</v>
      </c>
    </row>
    <row r="19" spans="2:11" ht="15.75" x14ac:dyDescent="0.25">
      <c r="B19" s="156">
        <v>11</v>
      </c>
      <c r="C19" s="157"/>
      <c r="D19" s="158"/>
      <c r="E19" s="159"/>
      <c r="F19" s="166"/>
      <c r="G19" s="158"/>
      <c r="H19" s="158"/>
      <c r="I19" s="160"/>
      <c r="J19" s="160"/>
      <c r="K19" s="161">
        <f t="shared" si="0"/>
        <v>137.33000000000004</v>
      </c>
    </row>
    <row r="20" spans="2:11" ht="15.75" x14ac:dyDescent="0.25">
      <c r="B20" s="156">
        <v>12</v>
      </c>
      <c r="C20" s="166"/>
      <c r="D20" s="167"/>
      <c r="E20" s="158"/>
      <c r="F20" s="166"/>
      <c r="G20" s="158"/>
      <c r="H20" s="158"/>
      <c r="I20" s="160"/>
      <c r="J20" s="160"/>
      <c r="K20" s="161">
        <f t="shared" si="0"/>
        <v>137.33000000000004</v>
      </c>
    </row>
    <row r="21" spans="2:11" ht="15.75" x14ac:dyDescent="0.25">
      <c r="B21" s="156">
        <v>13</v>
      </c>
      <c r="C21" s="166"/>
      <c r="D21" s="158"/>
      <c r="E21" s="159"/>
      <c r="F21" s="157"/>
      <c r="G21" s="158"/>
      <c r="H21" s="158"/>
      <c r="I21" s="160"/>
      <c r="J21" s="160"/>
      <c r="K21" s="161">
        <f t="shared" si="0"/>
        <v>137.33000000000004</v>
      </c>
    </row>
    <row r="22" spans="2:11" ht="15.75" x14ac:dyDescent="0.25">
      <c r="B22" s="156">
        <v>14</v>
      </c>
      <c r="C22" s="168"/>
      <c r="D22" s="162"/>
      <c r="E22" s="169"/>
      <c r="F22" s="168"/>
      <c r="G22" s="162"/>
      <c r="H22" s="162"/>
      <c r="I22" s="170"/>
      <c r="J22" s="171"/>
      <c r="K22" s="161">
        <f t="shared" si="0"/>
        <v>137.33000000000004</v>
      </c>
    </row>
    <row r="23" spans="2:11" ht="15.75" x14ac:dyDescent="0.25">
      <c r="B23" s="156">
        <v>15</v>
      </c>
      <c r="C23" s="168"/>
      <c r="D23" s="162"/>
      <c r="E23" s="169"/>
      <c r="F23" s="168"/>
      <c r="G23" s="162"/>
      <c r="H23" s="162"/>
      <c r="I23" s="172"/>
      <c r="J23" s="171"/>
      <c r="K23" s="161">
        <f t="shared" si="0"/>
        <v>137.33000000000004</v>
      </c>
    </row>
    <row r="24" spans="2:11" ht="15.75" x14ac:dyDescent="0.25">
      <c r="B24" s="156">
        <v>16</v>
      </c>
      <c r="C24" s="168"/>
      <c r="D24" s="162"/>
      <c r="E24" s="169"/>
      <c r="F24" s="168"/>
      <c r="G24" s="162"/>
      <c r="H24" s="162"/>
      <c r="I24" s="170"/>
      <c r="J24" s="171"/>
      <c r="K24" s="161">
        <f t="shared" si="0"/>
        <v>137.33000000000004</v>
      </c>
    </row>
    <row r="25" spans="2:11" ht="15.75" x14ac:dyDescent="0.25">
      <c r="B25" s="156">
        <v>17</v>
      </c>
      <c r="C25" s="168"/>
      <c r="D25" s="162"/>
      <c r="E25" s="169"/>
      <c r="F25" s="168"/>
      <c r="G25" s="162"/>
      <c r="H25" s="162"/>
      <c r="I25" s="170"/>
      <c r="J25" s="171"/>
      <c r="K25" s="161">
        <f t="shared" si="0"/>
        <v>137.33000000000004</v>
      </c>
    </row>
    <row r="26" spans="2:11" ht="15.75" x14ac:dyDescent="0.25">
      <c r="B26" s="156">
        <v>18</v>
      </c>
      <c r="C26" s="168"/>
      <c r="D26" s="162"/>
      <c r="E26" s="169"/>
      <c r="F26" s="168"/>
      <c r="G26" s="162"/>
      <c r="H26" s="162"/>
      <c r="I26" s="170"/>
      <c r="J26" s="171"/>
      <c r="K26" s="161">
        <f t="shared" si="0"/>
        <v>137.33000000000004</v>
      </c>
    </row>
    <row r="27" spans="2:11" ht="15.75" x14ac:dyDescent="0.25">
      <c r="B27" s="156">
        <v>19</v>
      </c>
      <c r="C27" s="168"/>
      <c r="D27" s="162"/>
      <c r="E27" s="169"/>
      <c r="F27" s="168"/>
      <c r="G27" s="162"/>
      <c r="H27" s="162"/>
      <c r="I27" s="170"/>
      <c r="J27" s="171"/>
      <c r="K27" s="161">
        <f t="shared" si="0"/>
        <v>137.33000000000004</v>
      </c>
    </row>
    <row r="28" spans="2:11" ht="15.75" x14ac:dyDescent="0.25">
      <c r="B28" s="156">
        <v>20</v>
      </c>
      <c r="C28" s="168"/>
      <c r="D28" s="162"/>
      <c r="E28" s="169"/>
      <c r="F28" s="168"/>
      <c r="G28" s="162"/>
      <c r="H28" s="162"/>
      <c r="I28" s="170"/>
      <c r="J28" s="171"/>
      <c r="K28" s="161">
        <f t="shared" si="0"/>
        <v>137.33000000000004</v>
      </c>
    </row>
    <row r="29" spans="2:11" ht="15.75" x14ac:dyDescent="0.25">
      <c r="B29" s="156">
        <v>21</v>
      </c>
      <c r="C29" s="168"/>
      <c r="D29" s="162"/>
      <c r="E29" s="169"/>
      <c r="F29" s="168"/>
      <c r="G29" s="162"/>
      <c r="H29" s="162"/>
      <c r="I29" s="170"/>
      <c r="J29" s="171"/>
      <c r="K29" s="161">
        <f t="shared" si="0"/>
        <v>137.33000000000004</v>
      </c>
    </row>
    <row r="30" spans="2:11" ht="15.75" x14ac:dyDescent="0.25">
      <c r="B30" s="156">
        <v>22</v>
      </c>
      <c r="C30" s="168"/>
      <c r="D30" s="162"/>
      <c r="E30" s="169"/>
      <c r="F30" s="168"/>
      <c r="G30" s="162"/>
      <c r="H30" s="162"/>
      <c r="I30" s="170"/>
      <c r="J30" s="171"/>
      <c r="K30" s="161">
        <f t="shared" si="0"/>
        <v>137.33000000000004</v>
      </c>
    </row>
    <row r="31" spans="2:11" ht="15.75" x14ac:dyDescent="0.25">
      <c r="B31" s="156">
        <v>23</v>
      </c>
      <c r="C31" s="168"/>
      <c r="D31" s="162"/>
      <c r="E31" s="169"/>
      <c r="F31" s="168"/>
      <c r="G31" s="162"/>
      <c r="H31" s="162"/>
      <c r="I31" s="170"/>
      <c r="J31" s="171"/>
      <c r="K31" s="161">
        <f t="shared" si="0"/>
        <v>137.33000000000004</v>
      </c>
    </row>
    <row r="32" spans="2:11" ht="15.75" x14ac:dyDescent="0.25">
      <c r="B32" s="156">
        <v>24</v>
      </c>
      <c r="C32" s="168"/>
      <c r="D32" s="162"/>
      <c r="E32" s="169"/>
      <c r="F32" s="168"/>
      <c r="G32" s="162"/>
      <c r="H32" s="162"/>
      <c r="I32" s="170"/>
      <c r="J32" s="171"/>
      <c r="K32" s="161">
        <f t="shared" si="0"/>
        <v>137.33000000000004</v>
      </c>
    </row>
    <row r="33" spans="2:11" ht="16.5" thickBot="1" x14ac:dyDescent="0.3">
      <c r="B33" s="156">
        <v>25</v>
      </c>
      <c r="C33" s="173"/>
      <c r="D33" s="173"/>
      <c r="E33" s="173"/>
      <c r="F33" s="173"/>
      <c r="G33" s="173"/>
      <c r="H33" s="173"/>
      <c r="I33" s="174"/>
      <c r="J33" s="175"/>
      <c r="K33" s="161">
        <f t="shared" si="0"/>
        <v>137.33000000000004</v>
      </c>
    </row>
    <row r="34" spans="2:11" ht="18" x14ac:dyDescent="0.25">
      <c r="H34" s="176" t="s">
        <v>298</v>
      </c>
      <c r="I34" s="177">
        <f>SUM(I8:I33)</f>
        <v>844.56</v>
      </c>
      <c r="J34" s="178">
        <f>SUM(J8:J33)</f>
        <v>862.67</v>
      </c>
    </row>
    <row r="35" spans="2:11" ht="18" x14ac:dyDescent="0.35">
      <c r="H35" s="179" t="s">
        <v>299</v>
      </c>
      <c r="I35" s="180">
        <v>155.44</v>
      </c>
      <c r="J35" s="181"/>
    </row>
    <row r="36" spans="2:11" ht="18" x14ac:dyDescent="0.35">
      <c r="H36" s="179" t="s">
        <v>291</v>
      </c>
      <c r="I36" s="182"/>
      <c r="J36" s="183">
        <f>K33</f>
        <v>137.33000000000004</v>
      </c>
    </row>
    <row r="37" spans="2:11" ht="18.75" thickBot="1" x14ac:dyDescent="0.4">
      <c r="H37" s="184" t="s">
        <v>300</v>
      </c>
      <c r="I37" s="185">
        <f>I34+I35</f>
        <v>1000</v>
      </c>
      <c r="J37" s="186">
        <f>J34+J36</f>
        <v>1000</v>
      </c>
    </row>
    <row r="38" spans="2:11" x14ac:dyDescent="0.25">
      <c r="K38" s="164"/>
    </row>
    <row r="39" spans="2:11" x14ac:dyDescent="0.25">
      <c r="J39" s="187"/>
    </row>
    <row r="41" spans="2:11" ht="15" customHeight="1" x14ac:dyDescent="0.25">
      <c r="C41" s="188"/>
      <c r="D41" s="188"/>
      <c r="E41" s="188"/>
      <c r="F41" s="188"/>
      <c r="G41" s="188"/>
      <c r="H41" s="188"/>
      <c r="I41" s="188"/>
      <c r="J41" s="188"/>
      <c r="K41" s="188"/>
    </row>
    <row r="42" spans="2:11" x14ac:dyDescent="0.25">
      <c r="C42" s="188"/>
      <c r="D42" s="188"/>
      <c r="E42" s="188"/>
      <c r="F42" s="188"/>
      <c r="G42" s="188"/>
      <c r="H42" s="188"/>
      <c r="I42" s="188"/>
      <c r="J42" s="188"/>
      <c r="K42" s="188"/>
    </row>
    <row r="43" spans="2:11" x14ac:dyDescent="0.25">
      <c r="C43" s="188"/>
      <c r="D43" s="188" t="s">
        <v>301</v>
      </c>
      <c r="E43" s="188"/>
      <c r="F43" s="188"/>
      <c r="G43" s="188" t="s">
        <v>301</v>
      </c>
      <c r="H43" s="188"/>
      <c r="I43" s="188"/>
      <c r="J43" s="188"/>
      <c r="K43" s="188"/>
    </row>
    <row r="44" spans="2:11" x14ac:dyDescent="0.25">
      <c r="C44" s="188"/>
      <c r="D44" s="188"/>
      <c r="E44" s="188"/>
      <c r="F44" s="188"/>
      <c r="G44" s="188"/>
      <c r="H44" s="188"/>
      <c r="I44" s="188"/>
      <c r="J44" s="188"/>
      <c r="K44" s="188"/>
    </row>
    <row r="45" spans="2:11" ht="18" x14ac:dyDescent="0.25">
      <c r="C45" s="188"/>
      <c r="D45" s="188"/>
      <c r="E45" s="188"/>
      <c r="F45" s="188"/>
      <c r="G45" s="188"/>
      <c r="H45" s="189" t="s">
        <v>302</v>
      </c>
      <c r="I45" s="188"/>
      <c r="J45" s="188"/>
      <c r="K45" s="188"/>
    </row>
    <row r="46" spans="2:11" ht="18" x14ac:dyDescent="0.25">
      <c r="C46" s="188"/>
      <c r="D46" s="190"/>
      <c r="E46" s="190"/>
      <c r="F46" s="188"/>
      <c r="G46" s="190"/>
      <c r="H46" s="191" t="s">
        <v>303</v>
      </c>
      <c r="I46" s="192">
        <f>1000-J36</f>
        <v>862.67</v>
      </c>
      <c r="J46" s="188"/>
      <c r="K46" s="188"/>
    </row>
    <row r="47" spans="2:11" x14ac:dyDescent="0.25">
      <c r="C47" s="188"/>
      <c r="D47" s="188" t="s">
        <v>304</v>
      </c>
      <c r="E47" s="188"/>
      <c r="F47" s="188"/>
      <c r="G47" s="188" t="s">
        <v>304</v>
      </c>
      <c r="H47" s="188"/>
      <c r="I47" s="188"/>
      <c r="J47" s="188"/>
      <c r="K47" s="188"/>
    </row>
    <row r="48" spans="2:11" x14ac:dyDescent="0.25">
      <c r="C48" s="188"/>
      <c r="D48" s="188" t="s">
        <v>305</v>
      </c>
      <c r="E48" s="188"/>
      <c r="F48" s="188"/>
      <c r="G48" s="188" t="s">
        <v>306</v>
      </c>
      <c r="H48" s="188"/>
      <c r="I48" s="188" t="s">
        <v>307</v>
      </c>
      <c r="J48" s="188"/>
      <c r="K48" s="188"/>
    </row>
    <row r="49" spans="3:11" x14ac:dyDescent="0.25">
      <c r="C49" s="188"/>
      <c r="D49" s="188"/>
      <c r="E49" s="188"/>
      <c r="F49" s="188"/>
      <c r="G49" s="188"/>
      <c r="H49" s="188"/>
      <c r="I49" s="188"/>
      <c r="J49" s="188"/>
      <c r="K49" s="188"/>
    </row>
    <row r="50" spans="3:11" x14ac:dyDescent="0.25">
      <c r="C50" s="188"/>
      <c r="D50" s="188"/>
      <c r="E50" s="188"/>
      <c r="F50" s="188"/>
      <c r="G50" s="188"/>
      <c r="H50" s="188"/>
      <c r="I50" s="188"/>
      <c r="J50" s="188"/>
      <c r="K50" s="188"/>
    </row>
    <row r="51" spans="3:11" x14ac:dyDescent="0.25">
      <c r="C51" s="188" t="s">
        <v>308</v>
      </c>
      <c r="D51" s="188"/>
      <c r="E51" s="188"/>
      <c r="F51" s="188"/>
      <c r="G51" s="188"/>
      <c r="H51" s="188"/>
    </row>
    <row r="52" spans="3:11" x14ac:dyDescent="0.25">
      <c r="C52" s="188" t="s">
        <v>309</v>
      </c>
      <c r="D52" s="188"/>
      <c r="E52" s="188"/>
      <c r="F52" s="188"/>
      <c r="G52" s="188"/>
      <c r="H52" s="188"/>
      <c r="I52" s="190"/>
      <c r="J52" s="190"/>
      <c r="K52" s="190"/>
    </row>
    <row r="53" spans="3:11" x14ac:dyDescent="0.25">
      <c r="C53" s="193"/>
      <c r="D53" s="188"/>
      <c r="E53" s="188"/>
      <c r="F53" s="188"/>
      <c r="G53" s="188"/>
      <c r="H53" s="188"/>
      <c r="I53" s="188" t="s">
        <v>242</v>
      </c>
      <c r="J53" s="188"/>
      <c r="K53" s="188"/>
    </row>
    <row r="54" spans="3:11" x14ac:dyDescent="0.25">
      <c r="C54" s="188"/>
      <c r="D54" s="188"/>
      <c r="E54" s="188"/>
      <c r="F54" s="188"/>
      <c r="G54" s="188"/>
      <c r="H54" s="188"/>
      <c r="I54" s="188" t="s">
        <v>310</v>
      </c>
      <c r="J54" s="188"/>
      <c r="K54" s="188"/>
    </row>
    <row r="55" spans="3:11" x14ac:dyDescent="0.25">
      <c r="C55" s="188"/>
      <c r="D55" s="188"/>
      <c r="E55" s="188"/>
      <c r="F55" s="188"/>
      <c r="G55" s="188"/>
      <c r="H55" s="188"/>
      <c r="I55" s="188"/>
      <c r="J55" s="188"/>
      <c r="K55" s="188"/>
    </row>
    <row r="56" spans="3:11" x14ac:dyDescent="0.25">
      <c r="C56" s="188"/>
      <c r="D56" s="188"/>
      <c r="E56" s="188"/>
      <c r="F56" s="188"/>
      <c r="G56" s="188"/>
      <c r="H56" s="188"/>
      <c r="I56" s="188"/>
      <c r="J56" s="188"/>
      <c r="K56" s="188"/>
    </row>
    <row r="57" spans="3:11" x14ac:dyDescent="0.25">
      <c r="C57" s="188"/>
      <c r="D57" s="188"/>
      <c r="E57" s="188"/>
      <c r="F57" s="188"/>
      <c r="G57" s="188"/>
      <c r="H57" s="188"/>
      <c r="I57" s="188"/>
      <c r="J57" s="188"/>
      <c r="K57" s="188"/>
    </row>
    <row r="58" spans="3:11" x14ac:dyDescent="0.25">
      <c r="C58" s="188"/>
      <c r="D58" s="188"/>
      <c r="E58" s="188"/>
      <c r="F58" s="188"/>
      <c r="G58" s="188"/>
      <c r="H58" s="188"/>
      <c r="I58" s="188"/>
      <c r="J58" s="188"/>
      <c r="K58" s="188"/>
    </row>
    <row r="59" spans="3:11" x14ac:dyDescent="0.25">
      <c r="C59" s="188"/>
      <c r="D59" s="188"/>
      <c r="E59" s="188"/>
      <c r="F59" s="188"/>
      <c r="G59" s="188"/>
      <c r="H59" s="188"/>
      <c r="I59" s="188"/>
      <c r="J59" s="188"/>
      <c r="K59" s="188"/>
    </row>
    <row r="60" spans="3:11" x14ac:dyDescent="0.25"/>
    <row r="61" spans="3:11" x14ac:dyDescent="0.25"/>
    <row r="62" spans="3:11" x14ac:dyDescent="0.25"/>
    <row r="63" spans="3:11" x14ac:dyDescent="0.25"/>
    <row r="64" spans="3:11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</sheetData>
  <mergeCells count="6">
    <mergeCell ref="I6:J6"/>
    <mergeCell ref="B2:D5"/>
    <mergeCell ref="E2:H2"/>
    <mergeCell ref="I2:K5"/>
    <mergeCell ref="E3:H4"/>
    <mergeCell ref="E5:H5"/>
  </mergeCells>
  <phoneticPr fontId="156" type="noConversion"/>
  <pageMargins left="3.937007874015748E-2" right="3.937007874015748E-2" top="0.74803149606299213" bottom="0.55118110236220474" header="0" footer="0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0"/>
    <pageSetUpPr fitToPage="1"/>
  </sheetPr>
  <dimension ref="A1:Z865"/>
  <sheetViews>
    <sheetView zoomScaleNormal="100" workbookViewId="0">
      <selection activeCell="B37" sqref="B37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5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677" t="s">
        <v>0</v>
      </c>
      <c r="B3" s="544"/>
      <c r="C3" s="544"/>
      <c r="D3" s="544"/>
      <c r="E3" s="54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677" t="s">
        <v>2</v>
      </c>
      <c r="B4" s="544"/>
      <c r="C4" s="544"/>
      <c r="D4" s="544"/>
      <c r="E4" s="54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677" t="s">
        <v>5</v>
      </c>
      <c r="B5" s="544"/>
      <c r="C5" s="544"/>
      <c r="D5" s="544"/>
      <c r="E5" s="54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5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 x14ac:dyDescent="0.25">
      <c r="A8" s="678" t="s">
        <v>1088</v>
      </c>
      <c r="B8" s="679"/>
      <c r="C8" s="679"/>
      <c r="D8" s="679"/>
      <c r="E8" s="68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 x14ac:dyDescent="0.25">
      <c r="A10" s="681" t="s">
        <v>311</v>
      </c>
      <c r="B10" s="679"/>
      <c r="C10" s="679"/>
      <c r="D10" s="679"/>
      <c r="E10" s="680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5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2" t="s">
        <v>312</v>
      </c>
      <c r="C13" s="550"/>
      <c r="D13" s="66">
        <v>8.44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7" t="s">
        <v>283</v>
      </c>
      <c r="C14" s="67" t="s">
        <v>313</v>
      </c>
      <c r="D14" s="67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4">
        <v>45201</v>
      </c>
      <c r="C15" s="68"/>
      <c r="D15" s="68">
        <v>10050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4"/>
      <c r="C16" s="68"/>
      <c r="D16" s="68">
        <v>200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4"/>
      <c r="C17" s="68">
        <v>807.9</v>
      </c>
      <c r="D17" s="68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4"/>
      <c r="C18" s="68">
        <v>2458.8200000000002</v>
      </c>
      <c r="D18" s="68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4"/>
      <c r="C19" s="68">
        <v>6611.46</v>
      </c>
      <c r="D19" s="68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4"/>
      <c r="C20" s="68">
        <v>3.3</v>
      </c>
      <c r="D20" s="68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64">
        <v>45202</v>
      </c>
      <c r="C21" s="68">
        <v>1.44</v>
      </c>
      <c r="D21" s="68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64"/>
      <c r="C22" s="68">
        <v>6.72</v>
      </c>
      <c r="D22" s="68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64"/>
      <c r="C23" s="68">
        <v>7.84</v>
      </c>
      <c r="D23" s="6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64"/>
      <c r="C24" s="68">
        <v>284.94</v>
      </c>
      <c r="D24" s="68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64">
        <v>45203</v>
      </c>
      <c r="C25" s="68"/>
      <c r="D25" s="68">
        <v>800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64"/>
      <c r="C26" s="68">
        <v>844.56</v>
      </c>
      <c r="D26" s="68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64">
        <v>45204</v>
      </c>
      <c r="C27" s="68"/>
      <c r="D27" s="68">
        <v>550100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64"/>
      <c r="C28" s="68">
        <v>464219.89</v>
      </c>
      <c r="D28" s="68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64"/>
      <c r="C29" s="68">
        <v>6332.57</v>
      </c>
      <c r="D29" s="6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64"/>
      <c r="C30" s="68">
        <v>228</v>
      </c>
      <c r="D30" s="6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64"/>
      <c r="C31" s="68">
        <v>742.61</v>
      </c>
      <c r="D31" s="6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64"/>
      <c r="C32" s="68">
        <v>379.8</v>
      </c>
      <c r="D32" s="6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64"/>
      <c r="C33" s="68">
        <v>83.97</v>
      </c>
      <c r="D33" s="68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64"/>
      <c r="C34" s="68">
        <v>2755.94</v>
      </c>
      <c r="D34" s="6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64"/>
      <c r="C35" s="68">
        <v>10000</v>
      </c>
      <c r="D35" s="68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64"/>
      <c r="C36" s="68">
        <v>3.98</v>
      </c>
      <c r="D36" s="6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64"/>
      <c r="C37" s="68">
        <v>3.3</v>
      </c>
      <c r="D37" s="6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64"/>
      <c r="C38" s="68">
        <v>3.3</v>
      </c>
      <c r="D38" s="68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64"/>
      <c r="C39" s="68">
        <v>3.3</v>
      </c>
      <c r="D39" s="68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64"/>
      <c r="C40" s="68">
        <v>3.3</v>
      </c>
      <c r="D40" s="68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64"/>
      <c r="C41" s="68">
        <v>3.3</v>
      </c>
      <c r="D41" s="68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64"/>
      <c r="C42" s="68">
        <v>34873.699999999997</v>
      </c>
      <c r="D42" s="68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64"/>
      <c r="C43" s="68">
        <v>5500</v>
      </c>
      <c r="D43" s="68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64"/>
      <c r="C44" s="68">
        <v>323.12</v>
      </c>
      <c r="D44" s="68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64">
        <v>45205</v>
      </c>
      <c r="C45" s="68"/>
      <c r="D45" s="68">
        <v>45700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64"/>
      <c r="C46" s="68">
        <v>48711.77</v>
      </c>
      <c r="D46" s="68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64"/>
      <c r="C47" s="68">
        <v>10000</v>
      </c>
      <c r="D47" s="68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64"/>
      <c r="C48" s="68">
        <v>10000</v>
      </c>
      <c r="D48" s="68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64">
        <v>45208</v>
      </c>
      <c r="C49" s="68"/>
      <c r="D49" s="68">
        <v>992456.73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64"/>
      <c r="C50" s="68"/>
      <c r="D50" s="68">
        <v>170000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64"/>
      <c r="C51" s="68"/>
      <c r="D51" s="68">
        <v>5900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64"/>
      <c r="C52" s="68">
        <v>2417.09</v>
      </c>
      <c r="D52" s="68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64"/>
      <c r="C53" s="68">
        <v>2359.92</v>
      </c>
      <c r="D53" s="68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4"/>
      <c r="C54" s="68">
        <v>2755.94</v>
      </c>
      <c r="D54" s="68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4"/>
      <c r="C55" s="68">
        <v>4.5199999999999996</v>
      </c>
      <c r="D55" s="68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4"/>
      <c r="C56" s="68">
        <v>9</v>
      </c>
      <c r="D56" s="68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4"/>
      <c r="C57" s="68">
        <v>9</v>
      </c>
      <c r="D57" s="68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64"/>
      <c r="C58" s="68">
        <v>69.95</v>
      </c>
      <c r="D58" s="68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4"/>
      <c r="C59" s="68">
        <v>3.3</v>
      </c>
      <c r="D59" s="68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4">
        <v>45209</v>
      </c>
      <c r="C60" s="68">
        <v>7272.43</v>
      </c>
      <c r="D60" s="68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4"/>
      <c r="C61" s="68">
        <v>294.39999999999998</v>
      </c>
      <c r="D61" s="68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4"/>
      <c r="C62" s="68">
        <v>750</v>
      </c>
      <c r="D62" s="68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4"/>
      <c r="C63" s="68">
        <v>2500</v>
      </c>
      <c r="D63" s="68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4"/>
      <c r="C64" s="68">
        <v>1656.84</v>
      </c>
      <c r="D64" s="68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4"/>
      <c r="C65" s="68">
        <v>3.3</v>
      </c>
      <c r="D65" s="68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4"/>
      <c r="C66" s="68">
        <v>13000</v>
      </c>
      <c r="D66" s="68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4"/>
      <c r="C67" s="68">
        <v>3.3</v>
      </c>
      <c r="D67" s="68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2"/>
      <c r="B68" s="64"/>
      <c r="C68" s="68">
        <v>763.8</v>
      </c>
      <c r="D68" s="68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4"/>
      <c r="C69" s="68">
        <v>18000</v>
      </c>
      <c r="D69" s="68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4"/>
      <c r="C70" s="68">
        <v>3.3</v>
      </c>
      <c r="D70" s="68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4"/>
      <c r="C71" s="68">
        <v>5000</v>
      </c>
      <c r="D71" s="68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4"/>
      <c r="C72" s="68">
        <v>3.3</v>
      </c>
      <c r="D72" s="68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4"/>
      <c r="C73" s="68">
        <v>136000</v>
      </c>
      <c r="D73" s="68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4"/>
      <c r="C74" s="68">
        <v>969144.7</v>
      </c>
      <c r="D74" s="68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4"/>
      <c r="C75" s="68"/>
      <c r="D75" s="68">
        <v>10000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2"/>
      <c r="B76" s="64"/>
      <c r="C76" s="68">
        <v>10000</v>
      </c>
      <c r="D76" s="68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2"/>
      <c r="B77" s="64"/>
      <c r="C77" s="68">
        <v>3.3</v>
      </c>
      <c r="D77" s="68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4"/>
      <c r="C78" s="68">
        <v>9</v>
      </c>
      <c r="D78" s="68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4"/>
      <c r="C79" s="68">
        <v>9</v>
      </c>
      <c r="D79" s="68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4">
        <v>45210</v>
      </c>
      <c r="C80" s="68"/>
      <c r="D80" s="68">
        <v>1.72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4"/>
      <c r="C81" s="68"/>
      <c r="D81" s="68">
        <v>19998.28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4"/>
      <c r="C82" s="68">
        <v>4572.3</v>
      </c>
      <c r="D82" s="68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4"/>
      <c r="C83" s="68">
        <v>1020</v>
      </c>
      <c r="D83" s="68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4"/>
      <c r="C84" s="68">
        <v>1099.0999999999999</v>
      </c>
      <c r="D84" s="68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4"/>
      <c r="C85" s="68">
        <v>541.54</v>
      </c>
      <c r="D85" s="68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4"/>
      <c r="C86" s="68">
        <v>3.3</v>
      </c>
      <c r="D86" s="68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4"/>
      <c r="C87" s="68">
        <v>3.3</v>
      </c>
      <c r="D87" s="68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4"/>
      <c r="C88" s="68">
        <v>5250</v>
      </c>
      <c r="D88" s="68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4"/>
      <c r="C89" s="68">
        <v>600</v>
      </c>
      <c r="D89" s="68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4">
        <v>45212</v>
      </c>
      <c r="C90" s="68">
        <v>14749.75</v>
      </c>
      <c r="D90" s="68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4">
        <v>45215</v>
      </c>
      <c r="C91" s="68"/>
      <c r="D91" s="68">
        <v>40200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69"/>
      <c r="B92" s="64"/>
      <c r="C92" s="68">
        <v>16794.45</v>
      </c>
      <c r="D92" s="68"/>
      <c r="E92" s="69"/>
      <c r="F92" s="70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4"/>
      <c r="C93" s="68">
        <v>16848.349999999999</v>
      </c>
      <c r="D93" s="68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4"/>
      <c r="C94" s="68">
        <v>5098.03</v>
      </c>
      <c r="D94" s="68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4"/>
      <c r="C95" s="68">
        <v>1555.88</v>
      </c>
      <c r="D95" s="68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4"/>
      <c r="C96" s="68">
        <v>4.4000000000000004</v>
      </c>
      <c r="D96" s="68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4"/>
      <c r="C97" s="68">
        <v>8.4</v>
      </c>
      <c r="D97" s="68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4"/>
      <c r="C98" s="68">
        <v>9</v>
      </c>
      <c r="D98" s="68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4">
        <v>45216</v>
      </c>
      <c r="C99" s="68"/>
      <c r="D99" s="68">
        <v>3200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4"/>
      <c r="C100" s="68">
        <v>405.64</v>
      </c>
      <c r="D100" s="68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4"/>
      <c r="C101" s="68">
        <v>2739.75</v>
      </c>
      <c r="D101" s="6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4"/>
      <c r="C102" s="68">
        <v>3.3</v>
      </c>
      <c r="D102" s="68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4">
        <v>45217</v>
      </c>
      <c r="C103" s="68"/>
      <c r="D103" s="68">
        <v>284.94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4">
        <v>45218</v>
      </c>
      <c r="C104" s="68"/>
      <c r="D104" s="68">
        <v>348979.56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4"/>
      <c r="C105" s="68"/>
      <c r="D105" s="68">
        <v>1171.8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4"/>
      <c r="C106" s="68">
        <v>348979.56</v>
      </c>
      <c r="D106" s="68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4">
        <v>45219</v>
      </c>
      <c r="C107" s="68"/>
      <c r="D107" s="68">
        <v>349148.08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4"/>
      <c r="C108" s="68"/>
      <c r="D108" s="68">
        <v>205200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4"/>
      <c r="C109" s="68">
        <v>348979.56</v>
      </c>
      <c r="D109" s="68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4"/>
      <c r="C110" s="68">
        <v>367.51</v>
      </c>
      <c r="D110" s="68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4"/>
      <c r="C111" s="68">
        <v>3920</v>
      </c>
      <c r="D111" s="6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4"/>
      <c r="C112" s="68">
        <v>6525</v>
      </c>
      <c r="D112" s="68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4"/>
      <c r="C113" s="68">
        <v>590</v>
      </c>
      <c r="D113" s="68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4"/>
      <c r="C114" s="68">
        <v>102.6</v>
      </c>
      <c r="D114" s="68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4"/>
      <c r="C115" s="68">
        <v>69</v>
      </c>
      <c r="D115" s="68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4"/>
      <c r="C116" s="68">
        <v>1488.96</v>
      </c>
      <c r="D116" s="68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4"/>
      <c r="C117" s="68">
        <v>474.84</v>
      </c>
      <c r="D117" s="68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4"/>
      <c r="C118" s="68">
        <v>41999.48</v>
      </c>
      <c r="D118" s="68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4"/>
      <c r="C119" s="68">
        <v>59621.02</v>
      </c>
      <c r="D119" s="68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4"/>
      <c r="C120" s="68">
        <v>1631.24</v>
      </c>
      <c r="D120" s="68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4"/>
      <c r="C121" s="68">
        <v>480</v>
      </c>
      <c r="D121" s="68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4"/>
      <c r="C122" s="68">
        <v>4000</v>
      </c>
      <c r="D122" s="68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4"/>
      <c r="C123" s="68">
        <v>7353.68</v>
      </c>
      <c r="D123" s="68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4"/>
      <c r="C124" s="68">
        <v>3379.22</v>
      </c>
      <c r="D124" s="68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4"/>
      <c r="C125" s="68">
        <v>300</v>
      </c>
      <c r="D125" s="68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4"/>
      <c r="C126" s="68">
        <v>13000</v>
      </c>
      <c r="D126" s="68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4"/>
      <c r="C127" s="68">
        <v>500</v>
      </c>
      <c r="D127" s="68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4"/>
      <c r="C128" s="68">
        <v>300</v>
      </c>
      <c r="D128" s="68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4"/>
      <c r="C129" s="68">
        <v>13242.27</v>
      </c>
      <c r="D129" s="68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4"/>
      <c r="C130" s="68">
        <v>33668.120000000003</v>
      </c>
      <c r="D130" s="68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4"/>
      <c r="C131" s="68">
        <v>3178.01</v>
      </c>
      <c r="D131" s="68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4"/>
      <c r="C132" s="68">
        <v>10152.07</v>
      </c>
      <c r="D132" s="68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4"/>
      <c r="C133" s="68">
        <v>3.3</v>
      </c>
      <c r="D133" s="68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4"/>
      <c r="C134" s="68">
        <v>3.3</v>
      </c>
      <c r="D134" s="68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4"/>
      <c r="C135" s="68">
        <v>3.3</v>
      </c>
      <c r="D135" s="68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4"/>
      <c r="C136" s="68">
        <v>3.3</v>
      </c>
      <c r="D136" s="68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4"/>
      <c r="C137" s="68">
        <v>3.3</v>
      </c>
      <c r="D137" s="68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4"/>
      <c r="C138" s="68">
        <v>3.3</v>
      </c>
      <c r="D138" s="68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4"/>
      <c r="C139" s="68">
        <v>3.3</v>
      </c>
      <c r="D139" s="68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4"/>
      <c r="C140" s="68">
        <v>3.3</v>
      </c>
      <c r="D140" s="68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4"/>
      <c r="C141" s="68">
        <v>3.3</v>
      </c>
      <c r="D141" s="68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4">
        <v>45222</v>
      </c>
      <c r="C142" s="68"/>
      <c r="D142" s="68">
        <v>8000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4"/>
      <c r="C143" s="68"/>
      <c r="D143" s="68">
        <v>77320.960000000006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4"/>
      <c r="C144" s="68">
        <v>718.8</v>
      </c>
      <c r="D144" s="68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4"/>
      <c r="C145" s="68">
        <v>2715</v>
      </c>
      <c r="D145" s="68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4"/>
      <c r="C146" s="68">
        <v>4938.16</v>
      </c>
      <c r="D146" s="68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4"/>
      <c r="C147" s="68">
        <v>3.3</v>
      </c>
      <c r="D147" s="68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4">
        <v>45223</v>
      </c>
      <c r="C148" s="68"/>
      <c r="D148" s="68">
        <v>19200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4"/>
      <c r="C149" s="386">
        <v>1563.4</v>
      </c>
      <c r="D149" s="68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4"/>
      <c r="C150" s="68">
        <v>77320.960000000006</v>
      </c>
      <c r="D150" s="68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4"/>
      <c r="C151" s="68">
        <v>16893</v>
      </c>
      <c r="D151" s="68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4"/>
      <c r="C152" s="68">
        <v>3.3</v>
      </c>
      <c r="D152" s="68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4"/>
      <c r="C153" s="68">
        <v>3.3</v>
      </c>
      <c r="D153" s="68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4"/>
      <c r="C154" s="68">
        <v>775.71</v>
      </c>
      <c r="D154" s="68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4">
        <v>45224</v>
      </c>
      <c r="C155" s="68"/>
      <c r="D155" s="68">
        <v>43300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4"/>
      <c r="C156" s="68"/>
      <c r="D156" s="68">
        <v>50000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4"/>
      <c r="C157" s="68">
        <v>4536</v>
      </c>
      <c r="D157" s="68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4"/>
      <c r="C158" s="68">
        <v>6900.53</v>
      </c>
      <c r="D158" s="68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4"/>
      <c r="C159" s="68">
        <v>300.44</v>
      </c>
      <c r="D159" s="68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4"/>
      <c r="C160" s="68">
        <v>1910</v>
      </c>
      <c r="D160" s="68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4"/>
      <c r="C161" s="68">
        <v>870.46</v>
      </c>
      <c r="D161" s="68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4"/>
      <c r="C162" s="68">
        <v>348.03</v>
      </c>
      <c r="D162" s="68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4"/>
      <c r="C163" s="68">
        <v>3450.77</v>
      </c>
      <c r="D163" s="68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4"/>
      <c r="C164" s="68">
        <v>6368.54</v>
      </c>
      <c r="D164" s="68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4"/>
      <c r="C165" s="68">
        <v>377.78</v>
      </c>
      <c r="D165" s="68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4"/>
      <c r="C166" s="68">
        <v>489.95</v>
      </c>
      <c r="D166" s="68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4"/>
      <c r="C167" s="68">
        <v>891</v>
      </c>
      <c r="D167" s="68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4"/>
      <c r="C168" s="68">
        <v>260.5</v>
      </c>
      <c r="D168" s="68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4"/>
      <c r="C169" s="68">
        <v>1853.9</v>
      </c>
      <c r="D169" s="68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4"/>
      <c r="C170" s="68">
        <v>320</v>
      </c>
      <c r="D170" s="68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4"/>
      <c r="C171" s="68">
        <v>2158.86</v>
      </c>
      <c r="D171" s="68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4"/>
      <c r="C172" s="68">
        <v>3216.74</v>
      </c>
      <c r="D172" s="68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4"/>
      <c r="C173" s="68">
        <v>43.1</v>
      </c>
      <c r="D173" s="6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4"/>
      <c r="C174" s="68">
        <v>5476.68</v>
      </c>
      <c r="D174" s="6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4"/>
      <c r="C175" s="68">
        <v>460.5</v>
      </c>
      <c r="D175" s="6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4"/>
      <c r="C176" s="68">
        <v>349.71</v>
      </c>
      <c r="D176" s="6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4"/>
      <c r="C177" s="68">
        <v>10841.2</v>
      </c>
      <c r="D177" s="6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4"/>
      <c r="C178" s="68">
        <v>482.8</v>
      </c>
      <c r="D178" s="6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4"/>
      <c r="C179" s="68">
        <v>3351.4</v>
      </c>
      <c r="D179" s="6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4"/>
      <c r="C180" s="68">
        <v>4828</v>
      </c>
      <c r="D180" s="6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4"/>
      <c r="C181" s="68">
        <v>197.7</v>
      </c>
      <c r="D181" s="6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4"/>
      <c r="C182" s="68">
        <v>480</v>
      </c>
      <c r="D182" s="6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4"/>
      <c r="C183" s="68">
        <v>1640.64</v>
      </c>
      <c r="D183" s="6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4"/>
      <c r="C184" s="68">
        <v>6.6</v>
      </c>
      <c r="D184" s="6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4"/>
      <c r="C185" s="68">
        <v>5225.5</v>
      </c>
      <c r="D185" s="6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4"/>
      <c r="C186" s="68">
        <v>9399.35</v>
      </c>
      <c r="D186" s="6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4"/>
      <c r="C187" s="68">
        <v>3.3</v>
      </c>
      <c r="D187" s="6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4"/>
      <c r="C188" s="68">
        <v>1915.56</v>
      </c>
      <c r="D188" s="6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4">
        <v>45225</v>
      </c>
      <c r="C189" s="68">
        <v>14330.37</v>
      </c>
      <c r="D189" s="6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4"/>
      <c r="C190" s="68"/>
      <c r="D190" s="68">
        <v>2500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4"/>
      <c r="C191" s="68"/>
      <c r="D191" s="68">
        <v>28500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4"/>
      <c r="C192" s="68">
        <v>9</v>
      </c>
      <c r="D192" s="6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4"/>
      <c r="C193" s="68">
        <v>2874.16</v>
      </c>
      <c r="D193" s="6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4"/>
      <c r="C194" s="68">
        <v>25838.37</v>
      </c>
      <c r="D194" s="6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4"/>
      <c r="C195" s="68">
        <v>2200</v>
      </c>
      <c r="D195" s="6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4">
        <v>45226</v>
      </c>
      <c r="C196" s="68"/>
      <c r="D196" s="68">
        <v>8700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4"/>
      <c r="C197" s="68">
        <v>2000</v>
      </c>
      <c r="D197" s="6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4"/>
      <c r="C198" s="68">
        <v>6627.17</v>
      </c>
      <c r="D198" s="6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4"/>
      <c r="C199" s="68">
        <v>2.2000000000000002</v>
      </c>
      <c r="D199" s="6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4"/>
      <c r="C200" s="68">
        <v>9</v>
      </c>
      <c r="D200" s="6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4"/>
      <c r="C201" s="68">
        <v>3.3</v>
      </c>
      <c r="D201" s="6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4">
        <v>45229</v>
      </c>
      <c r="C202" s="68"/>
      <c r="D202" s="68">
        <v>6250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4"/>
      <c r="C203" s="68">
        <v>2458.8200000000002</v>
      </c>
      <c r="D203" s="6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4"/>
      <c r="C204" s="68">
        <v>807.9</v>
      </c>
      <c r="D204" s="6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4"/>
      <c r="C205" s="68">
        <v>440</v>
      </c>
      <c r="D205" s="6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4"/>
      <c r="C206" s="68">
        <v>2723.73</v>
      </c>
      <c r="D206" s="6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4"/>
      <c r="C207" s="68">
        <v>4.4000000000000004</v>
      </c>
      <c r="D207" s="6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4"/>
      <c r="C208" s="68">
        <v>3.3</v>
      </c>
      <c r="D208" s="6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4">
        <v>45230</v>
      </c>
      <c r="C209" s="68"/>
      <c r="D209" s="68">
        <v>11300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4"/>
      <c r="C210" s="68">
        <v>2144.98</v>
      </c>
      <c r="D210" s="6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4"/>
      <c r="C211" s="68">
        <v>3517.89</v>
      </c>
      <c r="D211" s="6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4"/>
      <c r="C212" s="68">
        <v>3408.58</v>
      </c>
      <c r="D212" s="6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4"/>
      <c r="C213" s="68">
        <v>2056.17</v>
      </c>
      <c r="D213" s="6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4"/>
      <c r="C214" s="68">
        <v>4.4000000000000004</v>
      </c>
      <c r="D214" s="6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71" t="s">
        <v>181</v>
      </c>
      <c r="C215" s="72">
        <f>SUM(C15:C214)</f>
        <v>3008236.7599999974</v>
      </c>
      <c r="D215" s="72">
        <f>SUM(D15:D214)</f>
        <v>3008462.07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82" t="s">
        <v>315</v>
      </c>
      <c r="C216" s="550"/>
      <c r="D216" s="66">
        <f>D13-C215+D215</f>
        <v>233.75000000232831</v>
      </c>
      <c r="E216" s="2"/>
      <c r="F216" s="123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5"/>
      <c r="C217" s="2"/>
      <c r="D217" s="2"/>
      <c r="E217" s="12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5"/>
      <c r="C218" s="2"/>
      <c r="D218" s="69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75" t="s">
        <v>316</v>
      </c>
      <c r="C221" s="544"/>
      <c r="D221" s="544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76" t="s">
        <v>317</v>
      </c>
      <c r="C222" s="544"/>
      <c r="D222" s="544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6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6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6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6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6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6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6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6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6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6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6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6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6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6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6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6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6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6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6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6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6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6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6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6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6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6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6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6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6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6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6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6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6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6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6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6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6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6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6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6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6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6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6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6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6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6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6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6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6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6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6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6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6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6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6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6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6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6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6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6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6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6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6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6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6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6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6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6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6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6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6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6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6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6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6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6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6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6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6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6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6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6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6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6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6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6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6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6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6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6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6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6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6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6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6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6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6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6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6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6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6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6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6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6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6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6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6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6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6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6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6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6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6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6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6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6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6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6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6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6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6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6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6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6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6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6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6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6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6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6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6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6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6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6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6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6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6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6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6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6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6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6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6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6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6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6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6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6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6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6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6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6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6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6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6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6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6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6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6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6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6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6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</sheetData>
  <mergeCells count="9">
    <mergeCell ref="B221:D221"/>
    <mergeCell ref="B222:D222"/>
    <mergeCell ref="A3:E3"/>
    <mergeCell ref="A4:E4"/>
    <mergeCell ref="A5:E5"/>
    <mergeCell ref="A8:E8"/>
    <mergeCell ref="A10:E10"/>
    <mergeCell ref="B13:C13"/>
    <mergeCell ref="B216:C216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theme="0"/>
    <pageSetUpPr fitToPage="1"/>
  </sheetPr>
  <dimension ref="A1:Z703"/>
  <sheetViews>
    <sheetView topLeftCell="A36" workbookViewId="0">
      <selection activeCell="B37" sqref="B37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65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65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677" t="s">
        <v>0</v>
      </c>
      <c r="B3" s="544"/>
      <c r="C3" s="544"/>
      <c r="D3" s="544"/>
      <c r="E3" s="54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677" t="s">
        <v>2</v>
      </c>
      <c r="B4" s="544"/>
      <c r="C4" s="544"/>
      <c r="D4" s="544"/>
      <c r="E4" s="54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677" t="s">
        <v>5</v>
      </c>
      <c r="B5" s="544"/>
      <c r="C5" s="544"/>
      <c r="D5" s="544"/>
      <c r="E5" s="54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6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65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 x14ac:dyDescent="0.25">
      <c r="A8" s="678" t="s">
        <v>1088</v>
      </c>
      <c r="B8" s="679"/>
      <c r="C8" s="679"/>
      <c r="D8" s="679"/>
      <c r="E8" s="680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6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 x14ac:dyDescent="0.25">
      <c r="A10" s="681" t="s">
        <v>318</v>
      </c>
      <c r="B10" s="679"/>
      <c r="C10" s="679"/>
      <c r="D10" s="679"/>
      <c r="E10" s="680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65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65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682" t="s">
        <v>312</v>
      </c>
      <c r="C13" s="550"/>
      <c r="D13" s="66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67" t="s">
        <v>283</v>
      </c>
      <c r="C14" s="67" t="s">
        <v>313</v>
      </c>
      <c r="D14" s="67" t="s">
        <v>314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64">
        <v>45201</v>
      </c>
      <c r="C15" s="68"/>
      <c r="D15" s="68">
        <v>10250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64"/>
      <c r="C16" s="68">
        <v>10050</v>
      </c>
      <c r="D16" s="68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64"/>
      <c r="C17" s="68">
        <v>200</v>
      </c>
      <c r="D17" s="68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64">
        <v>45203</v>
      </c>
      <c r="C18" s="68"/>
      <c r="D18" s="68">
        <v>800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64"/>
      <c r="C19" s="68">
        <v>800</v>
      </c>
      <c r="D19" s="68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64">
        <v>45204</v>
      </c>
      <c r="C20" s="68"/>
      <c r="D20" s="68">
        <v>550100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"/>
      <c r="B21" s="64"/>
      <c r="C21" s="68">
        <v>550100</v>
      </c>
      <c r="D21" s="68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64">
        <v>45205</v>
      </c>
      <c r="C22" s="68"/>
      <c r="D22" s="68">
        <v>45700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64"/>
      <c r="C23" s="68">
        <v>45700</v>
      </c>
      <c r="D23" s="68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"/>
      <c r="B24" s="64">
        <v>45208</v>
      </c>
      <c r="C24" s="68"/>
      <c r="D24" s="68">
        <v>5900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"/>
      <c r="B25" s="64"/>
      <c r="C25" s="68">
        <v>5900</v>
      </c>
      <c r="D25" s="68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64">
        <v>45209</v>
      </c>
      <c r="C26" s="68"/>
      <c r="D26" s="68">
        <v>10000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64"/>
      <c r="C27" s="68"/>
      <c r="D27" s="68">
        <v>969144.7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"/>
      <c r="B28" s="64"/>
      <c r="C28" s="68">
        <v>969070</v>
      </c>
      <c r="D28" s="68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/>
      <c r="B29" s="64"/>
      <c r="C29" s="68">
        <v>9</v>
      </c>
      <c r="D29" s="6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/>
      <c r="B30" s="64"/>
      <c r="C30" s="68">
        <v>9</v>
      </c>
      <c r="D30" s="68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/>
      <c r="B31" s="64"/>
      <c r="C31" s="68">
        <v>56.7</v>
      </c>
      <c r="D31" s="68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/>
      <c r="B32" s="64"/>
      <c r="C32" s="68">
        <v>10000</v>
      </c>
      <c r="D32" s="68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64">
        <v>45210</v>
      </c>
      <c r="C33" s="68"/>
      <c r="D33" s="68">
        <v>15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/>
      <c r="B34" s="64"/>
      <c r="C34" s="68">
        <v>0.15</v>
      </c>
      <c r="D34" s="68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64"/>
      <c r="C35" s="68">
        <v>0.16</v>
      </c>
      <c r="D35" s="68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/>
      <c r="B36" s="64"/>
      <c r="C36" s="68">
        <v>0.48</v>
      </c>
      <c r="D36" s="68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"/>
      <c r="B37" s="64"/>
      <c r="C37" s="68">
        <v>0.48</v>
      </c>
      <c r="D37" s="6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"/>
      <c r="B38" s="64"/>
      <c r="C38" s="68">
        <v>0.48</v>
      </c>
      <c r="D38" s="68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"/>
      <c r="B39" s="64"/>
      <c r="C39" s="68">
        <v>13.25</v>
      </c>
      <c r="D39" s="68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"/>
      <c r="B40" s="64">
        <v>45219</v>
      </c>
      <c r="C40" s="68"/>
      <c r="D40" s="68">
        <v>79025.66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"/>
      <c r="B41" s="64"/>
      <c r="C41" s="68"/>
      <c r="D41" s="68">
        <v>126174.34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"/>
      <c r="B42" s="64"/>
      <c r="C42" s="68">
        <v>205200</v>
      </c>
      <c r="D42" s="68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2"/>
      <c r="B43" s="64">
        <v>45224</v>
      </c>
      <c r="C43" s="68"/>
      <c r="D43" s="68">
        <v>50000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"/>
      <c r="B44" s="64"/>
      <c r="C44" s="68">
        <v>50000</v>
      </c>
      <c r="D44" s="68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"/>
      <c r="B45" s="64">
        <v>45225</v>
      </c>
      <c r="C45" s="68"/>
      <c r="D45" s="68">
        <v>28500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2"/>
      <c r="B46" s="64"/>
      <c r="C46" s="68">
        <v>28500</v>
      </c>
      <c r="D46" s="68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2"/>
      <c r="B47" s="64">
        <v>45226</v>
      </c>
      <c r="C47" s="68"/>
      <c r="D47" s="68">
        <v>8700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2"/>
      <c r="B48" s="64"/>
      <c r="C48" s="68">
        <v>8700</v>
      </c>
      <c r="D48" s="68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2"/>
      <c r="B49" s="64">
        <v>45229</v>
      </c>
      <c r="C49" s="68"/>
      <c r="D49" s="68">
        <v>6250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2"/>
      <c r="B50" s="64"/>
      <c r="C50" s="68">
        <v>6250</v>
      </c>
      <c r="D50" s="68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2"/>
      <c r="B51" s="64">
        <v>45230</v>
      </c>
      <c r="C51" s="68"/>
      <c r="D51" s="68">
        <v>11300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2"/>
      <c r="B52" s="64"/>
      <c r="C52" s="68">
        <v>11300</v>
      </c>
      <c r="D52" s="68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71" t="s">
        <v>181</v>
      </c>
      <c r="C53" s="72">
        <f>SUM(C15:C52)</f>
        <v>1901859.6999999997</v>
      </c>
      <c r="D53" s="72">
        <f>SUM(D15:D52)</f>
        <v>1901859.7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683" t="s">
        <v>315</v>
      </c>
      <c r="C54" s="684"/>
      <c r="D54" s="66">
        <f>D13-C53+D53</f>
        <v>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6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6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6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6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675" t="s">
        <v>316</v>
      </c>
      <c r="C59" s="675"/>
      <c r="D59" s="675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76" t="s">
        <v>317</v>
      </c>
      <c r="C60" s="676"/>
      <c r="D60" s="676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6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6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6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6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6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6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6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6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6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6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6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6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6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6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6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6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6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6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6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6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6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6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6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6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6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6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6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6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6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6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6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6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6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6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6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6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6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6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6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6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6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6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6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6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6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6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6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6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6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6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6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6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6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6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6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6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6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6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6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6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6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6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6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6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6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6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6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6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6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6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6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6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6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6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6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6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6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6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6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6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6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6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6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6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6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6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6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6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6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6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6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6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6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6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6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6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6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6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6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6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6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6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6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6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6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6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6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6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6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6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6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6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6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6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6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6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6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6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6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6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6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6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6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6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6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6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6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6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6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6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6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6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6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6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6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6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6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6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6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6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6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6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6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6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6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6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6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6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6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6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6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6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6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6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6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6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6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6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6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6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6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6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6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6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6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6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6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6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6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6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6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6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6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6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6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6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6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6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6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6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6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6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6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6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6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6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6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6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6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6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6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6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6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6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6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6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6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6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6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6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6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6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6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6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6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6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6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6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6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6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6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6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6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6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6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6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6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6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6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6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6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6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6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6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6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6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6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6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6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6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6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6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6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6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6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6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6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6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6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6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6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6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6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6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6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6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6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6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6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6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6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6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6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6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6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6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6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6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6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6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6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6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6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6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6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6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6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6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6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6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6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6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6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6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6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6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6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6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6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6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6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6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6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6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6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6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6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6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6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6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6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6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6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6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6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6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6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6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6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6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6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6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6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6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6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6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6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6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6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6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6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6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6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6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6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6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6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6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6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6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6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6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6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6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6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6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6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6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6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6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6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6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6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6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6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6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6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6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6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6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6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6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6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6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6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6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6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6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6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6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6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6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6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6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6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6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6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6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6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6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6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6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6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6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6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6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6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6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6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6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6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6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6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6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6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6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6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6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6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6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6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6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6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6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6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6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6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6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6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6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6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6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6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6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6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6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6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6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6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6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6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6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6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6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6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6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6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6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6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6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6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6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6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6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6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6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6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6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6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6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6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6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6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6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6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6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6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6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6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6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6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6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6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6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6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6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6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6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6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6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6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6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6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6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6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6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6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6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6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6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6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6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6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6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6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6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6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6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6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6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6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6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6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6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6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6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6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6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6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6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6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6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6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6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6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6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6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6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6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6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6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6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6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6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6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6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6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6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6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6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6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6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6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6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6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6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6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6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6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6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6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6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6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6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6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6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6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6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6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6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6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6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6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6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6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6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6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6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6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6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6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6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6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6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6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6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6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6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6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6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6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6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6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6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6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6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6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6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6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6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6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6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6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6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6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6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6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6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6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6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6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6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6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6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6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6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6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6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6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6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6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6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6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6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6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6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6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6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6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6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6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6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6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6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6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6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6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6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6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6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6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6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6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6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6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6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6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6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6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6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6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6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6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6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6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6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6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6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6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6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6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6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6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6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6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6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6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6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6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6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6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6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6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6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6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6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6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6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6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6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6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6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6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6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6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6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6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6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6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6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6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6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6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6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6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6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6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6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6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6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6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6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</sheetData>
  <mergeCells count="9">
    <mergeCell ref="B59:D59"/>
    <mergeCell ref="B60:D60"/>
    <mergeCell ref="A3:E3"/>
    <mergeCell ref="A4:E4"/>
    <mergeCell ref="A5:E5"/>
    <mergeCell ref="A8:E8"/>
    <mergeCell ref="A10:E10"/>
    <mergeCell ref="B13:C13"/>
    <mergeCell ref="B54:C54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>
    <tabColor theme="0"/>
    <pageSetUpPr fitToPage="1"/>
  </sheetPr>
  <dimension ref="A1:Z1000"/>
  <sheetViews>
    <sheetView topLeftCell="A9" workbookViewId="0">
      <selection activeCell="B37" sqref="B37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8" width="9.140625" customWidth="1"/>
    <col min="9" max="9" width="9.85546875" bestFit="1" customWidth="1"/>
    <col min="10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2"/>
      <c r="B2" s="660" t="s">
        <v>0</v>
      </c>
      <c r="C2" s="544"/>
      <c r="D2" s="544"/>
      <c r="E2" s="54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2"/>
      <c r="B3" s="659" t="s">
        <v>2</v>
      </c>
      <c r="C3" s="544"/>
      <c r="D3" s="544"/>
      <c r="E3" s="54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2"/>
      <c r="B4" s="688" t="s">
        <v>5</v>
      </c>
      <c r="C4" s="544"/>
      <c r="D4" s="544"/>
      <c r="E4" s="54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25">
      <c r="A8" s="689" t="s">
        <v>319</v>
      </c>
      <c r="B8" s="559"/>
      <c r="C8" s="559"/>
      <c r="D8" s="559"/>
      <c r="E8" s="559"/>
      <c r="F8" s="559"/>
      <c r="G8" s="55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 x14ac:dyDescent="0.25">
      <c r="A9" s="690" t="s">
        <v>11</v>
      </c>
      <c r="B9" s="691" t="s">
        <v>1089</v>
      </c>
      <c r="C9" s="559"/>
      <c r="D9" s="559"/>
      <c r="E9" s="559"/>
      <c r="F9" s="559"/>
      <c r="G9" s="55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 x14ac:dyDescent="0.25">
      <c r="A10" s="541"/>
      <c r="B10" s="692" t="s">
        <v>320</v>
      </c>
      <c r="C10" s="617"/>
      <c r="D10" s="617"/>
      <c r="E10" s="617"/>
      <c r="F10" s="617"/>
      <c r="G10" s="54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 x14ac:dyDescent="0.25">
      <c r="A11" s="685" t="s">
        <v>321</v>
      </c>
      <c r="B11" s="561"/>
      <c r="C11" s="607"/>
      <c r="D11" s="607"/>
      <c r="E11" s="607"/>
      <c r="F11" s="607"/>
      <c r="G11" s="55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 x14ac:dyDescent="0.25">
      <c r="A12" s="541"/>
      <c r="B12" s="73" t="s">
        <v>322</v>
      </c>
      <c r="C12" s="73" t="s">
        <v>323</v>
      </c>
      <c r="D12" s="73" t="s">
        <v>324</v>
      </c>
      <c r="E12" s="73" t="s">
        <v>325</v>
      </c>
      <c r="F12" s="73" t="s">
        <v>326</v>
      </c>
      <c r="G12" s="74" t="s">
        <v>327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x14ac:dyDescent="0.25">
      <c r="A13" s="75" t="s">
        <v>328</v>
      </c>
      <c r="B13" s="76">
        <v>1471947.74</v>
      </c>
      <c r="C13" s="77">
        <v>932715</v>
      </c>
      <c r="D13" s="77">
        <v>969070</v>
      </c>
      <c r="E13" s="77">
        <f>12363.5+3581.42</f>
        <v>15944.92</v>
      </c>
      <c r="F13" s="77">
        <v>0</v>
      </c>
      <c r="G13" s="77">
        <f t="shared" ref="G13:G17" si="0">B13-C13+D13+E13-F13</f>
        <v>1524247.66</v>
      </c>
      <c r="H13" s="2"/>
      <c r="I13" s="2"/>
      <c r="J13" s="32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 x14ac:dyDescent="0.25">
      <c r="A14" s="75" t="s">
        <v>329</v>
      </c>
      <c r="B14" s="76">
        <v>1.72</v>
      </c>
      <c r="C14" s="77">
        <v>136400</v>
      </c>
      <c r="D14" s="77">
        <v>136000</v>
      </c>
      <c r="E14" s="77">
        <f>422.21+0.15</f>
        <v>422.35999999999996</v>
      </c>
      <c r="F14" s="77">
        <v>0</v>
      </c>
      <c r="G14" s="77">
        <f t="shared" si="0"/>
        <v>24.080000000001121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 x14ac:dyDescent="0.25">
      <c r="A15" s="75" t="s">
        <v>1087</v>
      </c>
      <c r="B15" s="76">
        <v>0</v>
      </c>
      <c r="C15" s="77">
        <v>0</v>
      </c>
      <c r="D15" s="77">
        <v>0</v>
      </c>
      <c r="E15" s="77">
        <v>0</v>
      </c>
      <c r="F15" s="77">
        <v>0</v>
      </c>
      <c r="G15" s="77">
        <f t="shared" si="0"/>
        <v>0</v>
      </c>
      <c r="H15" s="2"/>
      <c r="I15" s="32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 x14ac:dyDescent="0.25">
      <c r="A16" s="75" t="s">
        <v>330</v>
      </c>
      <c r="B16" s="76">
        <v>0</v>
      </c>
      <c r="C16" s="77">
        <v>0</v>
      </c>
      <c r="D16" s="77">
        <v>0</v>
      </c>
      <c r="E16" s="77">
        <v>0</v>
      </c>
      <c r="F16" s="77">
        <v>0</v>
      </c>
      <c r="G16" s="77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 x14ac:dyDescent="0.25">
      <c r="A17" s="75" t="s">
        <v>330</v>
      </c>
      <c r="B17" s="76">
        <v>0</v>
      </c>
      <c r="C17" s="77">
        <v>0</v>
      </c>
      <c r="D17" s="77">
        <v>0</v>
      </c>
      <c r="E17" s="77">
        <v>0</v>
      </c>
      <c r="F17" s="77">
        <v>0</v>
      </c>
      <c r="G17" s="77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78" t="s">
        <v>331</v>
      </c>
      <c r="B18" s="79">
        <f t="shared" ref="B18:G18" si="1">SUM(B13:B17)</f>
        <v>1471949.46</v>
      </c>
      <c r="C18" s="79">
        <f t="shared" si="1"/>
        <v>1069115</v>
      </c>
      <c r="D18" s="79">
        <f t="shared" si="1"/>
        <v>1105070</v>
      </c>
      <c r="E18" s="79">
        <f t="shared" si="1"/>
        <v>16367.28</v>
      </c>
      <c r="F18" s="79">
        <f t="shared" si="1"/>
        <v>0</v>
      </c>
      <c r="G18" s="79">
        <f t="shared" si="1"/>
        <v>1524271.74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 x14ac:dyDescent="0.25">
      <c r="A19" s="685" t="s">
        <v>332</v>
      </c>
      <c r="B19" s="686" t="s">
        <v>332</v>
      </c>
      <c r="C19" s="559"/>
      <c r="D19" s="559"/>
      <c r="E19" s="559"/>
      <c r="F19" s="550"/>
      <c r="G19" s="80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 x14ac:dyDescent="0.25">
      <c r="A20" s="541"/>
      <c r="B20" s="73" t="s">
        <v>322</v>
      </c>
      <c r="C20" s="73" t="s">
        <v>323</v>
      </c>
      <c r="D20" s="73" t="s">
        <v>324</v>
      </c>
      <c r="E20" s="73" t="s">
        <v>325</v>
      </c>
      <c r="F20" s="73" t="s">
        <v>326</v>
      </c>
      <c r="G20" s="74" t="s">
        <v>327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75" t="s">
        <v>330</v>
      </c>
      <c r="B21" s="76">
        <v>0</v>
      </c>
      <c r="C21" s="77">
        <v>0</v>
      </c>
      <c r="D21" s="77">
        <v>0</v>
      </c>
      <c r="E21" s="77">
        <v>0</v>
      </c>
      <c r="F21" s="77">
        <v>0</v>
      </c>
      <c r="G21" s="77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75" t="s">
        <v>330</v>
      </c>
      <c r="B22" s="76">
        <v>0</v>
      </c>
      <c r="C22" s="77">
        <v>0</v>
      </c>
      <c r="D22" s="77">
        <v>0</v>
      </c>
      <c r="E22" s="77">
        <v>0</v>
      </c>
      <c r="F22" s="77">
        <v>0</v>
      </c>
      <c r="G22" s="77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78" t="s">
        <v>333</v>
      </c>
      <c r="B23" s="79">
        <f t="shared" ref="B23:G23" si="3">SUM(B21:B22)</f>
        <v>0</v>
      </c>
      <c r="C23" s="79">
        <f t="shared" si="3"/>
        <v>0</v>
      </c>
      <c r="D23" s="79">
        <f t="shared" si="3"/>
        <v>0</v>
      </c>
      <c r="E23" s="79">
        <f t="shared" si="3"/>
        <v>0</v>
      </c>
      <c r="F23" s="79">
        <f t="shared" si="3"/>
        <v>0</v>
      </c>
      <c r="G23" s="79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81" t="s">
        <v>181</v>
      </c>
      <c r="B24" s="81">
        <f t="shared" ref="B24:G24" si="4">B18+B23</f>
        <v>1471949.46</v>
      </c>
      <c r="C24" s="81">
        <f t="shared" si="4"/>
        <v>1069115</v>
      </c>
      <c r="D24" s="81">
        <f t="shared" si="4"/>
        <v>1105070</v>
      </c>
      <c r="E24" s="81">
        <f t="shared" si="4"/>
        <v>16367.28</v>
      </c>
      <c r="F24" s="81">
        <f t="shared" si="4"/>
        <v>0</v>
      </c>
      <c r="G24" s="81">
        <f t="shared" si="4"/>
        <v>1524271.74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5">
      <c r="A29" s="2"/>
      <c r="B29" s="687" t="s">
        <v>334</v>
      </c>
      <c r="C29" s="544"/>
      <c r="D29" s="544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5">
      <c r="A30" s="2"/>
      <c r="B30" s="687" t="s">
        <v>335</v>
      </c>
      <c r="C30" s="544"/>
      <c r="D30" s="544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>
    <tabColor theme="0"/>
    <pageSetUpPr fitToPage="1"/>
  </sheetPr>
  <dimension ref="A1:Z1000"/>
  <sheetViews>
    <sheetView topLeftCell="A35" workbookViewId="0">
      <selection activeCell="B37" sqref="B37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 x14ac:dyDescent="0.25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15.75" x14ac:dyDescent="0.25">
      <c r="A3" s="82"/>
      <c r="B3" s="659" t="s">
        <v>0</v>
      </c>
      <c r="C3" s="544"/>
      <c r="D3" s="544"/>
      <c r="E3" s="83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x14ac:dyDescent="0.25">
      <c r="A4" s="82"/>
      <c r="B4" s="659" t="s">
        <v>2</v>
      </c>
      <c r="C4" s="544"/>
      <c r="D4" s="544"/>
      <c r="E4" s="83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x14ac:dyDescent="0.25">
      <c r="A5" s="82"/>
      <c r="B5" s="696" t="s">
        <v>5</v>
      </c>
      <c r="C5" s="544"/>
      <c r="D5" s="544"/>
      <c r="E5" s="84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x14ac:dyDescent="0.25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x14ac:dyDescent="0.25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31.5" x14ac:dyDescent="0.25">
      <c r="A8" s="697" t="s">
        <v>336</v>
      </c>
      <c r="B8" s="559"/>
      <c r="C8" s="559"/>
      <c r="D8" s="588"/>
      <c r="E8" s="85" t="s">
        <v>1</v>
      </c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x14ac:dyDescent="0.25">
      <c r="A9" s="557" t="s">
        <v>7</v>
      </c>
      <c r="B9" s="588"/>
      <c r="C9" s="609" t="s">
        <v>8</v>
      </c>
      <c r="D9" s="588"/>
      <c r="E9" s="85" t="s">
        <v>269</v>
      </c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24" customHeight="1" x14ac:dyDescent="0.25">
      <c r="A10" s="698" t="s">
        <v>337</v>
      </c>
      <c r="B10" s="588"/>
      <c r="C10" s="693" t="s">
        <v>12</v>
      </c>
      <c r="D10" s="559"/>
      <c r="E10" s="251" t="s">
        <v>1089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x14ac:dyDescent="0.25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 x14ac:dyDescent="0.2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x14ac:dyDescent="0.25">
      <c r="A13" s="82"/>
      <c r="B13" s="694" t="s">
        <v>338</v>
      </c>
      <c r="C13" s="559"/>
      <c r="D13" s="550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x14ac:dyDescent="0.25">
      <c r="A14" s="82"/>
      <c r="B14" s="695" t="s">
        <v>339</v>
      </c>
      <c r="C14" s="559"/>
      <c r="D14" s="550"/>
      <c r="E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x14ac:dyDescent="0.25">
      <c r="A15" s="82"/>
      <c r="B15" s="86" t="s">
        <v>340</v>
      </c>
      <c r="C15" s="87" t="s">
        <v>341</v>
      </c>
      <c r="D15" s="87">
        <v>187518.53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x14ac:dyDescent="0.25">
      <c r="A16" s="82"/>
      <c r="B16" s="86" t="s">
        <v>342</v>
      </c>
      <c r="C16" s="87" t="s">
        <v>343</v>
      </c>
      <c r="D16" s="87">
        <v>240928.3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x14ac:dyDescent="0.25">
      <c r="A17" s="82"/>
      <c r="B17" s="86" t="s">
        <v>344</v>
      </c>
      <c r="C17" s="87" t="s">
        <v>345</v>
      </c>
      <c r="D17" s="87">
        <v>0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x14ac:dyDescent="0.25">
      <c r="A18" s="82"/>
      <c r="B18" s="88" t="s">
        <v>346</v>
      </c>
      <c r="C18" s="87" t="s">
        <v>347</v>
      </c>
      <c r="D18" s="87">
        <v>0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x14ac:dyDescent="0.25">
      <c r="A19" s="82"/>
      <c r="B19" s="86" t="s">
        <v>348</v>
      </c>
      <c r="C19" s="87" t="s">
        <v>349</v>
      </c>
      <c r="D19" s="87">
        <v>0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15.75" customHeight="1" x14ac:dyDescent="0.25">
      <c r="A20" s="82"/>
      <c r="B20" s="88" t="s">
        <v>350</v>
      </c>
      <c r="C20" s="87" t="s">
        <v>351</v>
      </c>
      <c r="D20" s="87">
        <v>3329.35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 x14ac:dyDescent="0.25">
      <c r="A21" s="82"/>
      <c r="B21" s="86" t="s">
        <v>352</v>
      </c>
      <c r="C21" s="87" t="s">
        <v>353</v>
      </c>
      <c r="D21" s="87">
        <v>0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 x14ac:dyDescent="0.25">
      <c r="A22" s="82"/>
      <c r="B22" s="86" t="s">
        <v>354</v>
      </c>
      <c r="C22" s="87" t="s">
        <v>355</v>
      </c>
      <c r="D22" s="87">
        <v>821.48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 x14ac:dyDescent="0.25">
      <c r="A23" s="82"/>
      <c r="B23" s="699" t="s">
        <v>356</v>
      </c>
      <c r="C23" s="550"/>
      <c r="D23" s="89">
        <f>SUM(D15:D22)</f>
        <v>432597.65999999992</v>
      </c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 x14ac:dyDescent="0.25">
      <c r="A24" s="82"/>
      <c r="B24" s="90"/>
      <c r="C24" s="91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 x14ac:dyDescent="0.25">
      <c r="A25" s="82"/>
      <c r="B25" s="694" t="s">
        <v>357</v>
      </c>
      <c r="C25" s="559"/>
      <c r="D25" s="550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 x14ac:dyDescent="0.25">
      <c r="A26" s="82"/>
      <c r="B26" s="695" t="s">
        <v>358</v>
      </c>
      <c r="C26" s="559"/>
      <c r="D26" s="550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 x14ac:dyDescent="0.25">
      <c r="A27" s="82"/>
      <c r="B27" s="86" t="s">
        <v>359</v>
      </c>
      <c r="C27" s="87" t="s">
        <v>50</v>
      </c>
      <c r="D27" s="87">
        <v>15398.4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 x14ac:dyDescent="0.25">
      <c r="A28" s="82"/>
      <c r="B28" s="86" t="s">
        <v>297</v>
      </c>
      <c r="C28" s="87" t="s">
        <v>360</v>
      </c>
      <c r="D28" s="87">
        <v>4770.7700000000004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 x14ac:dyDescent="0.25">
      <c r="A29" s="82"/>
      <c r="B29" s="86" t="s">
        <v>296</v>
      </c>
      <c r="C29" s="87" t="s">
        <v>52</v>
      </c>
      <c r="D29" s="87">
        <v>7781.45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 x14ac:dyDescent="0.25">
      <c r="A30" s="82"/>
      <c r="B30" s="88" t="s">
        <v>361</v>
      </c>
      <c r="C30" s="87" t="s">
        <v>53</v>
      </c>
      <c r="D30" s="87">
        <v>0</v>
      </c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 x14ac:dyDescent="0.25">
      <c r="A31" s="82"/>
      <c r="B31" s="88" t="s">
        <v>362</v>
      </c>
      <c r="C31" s="87" t="s">
        <v>54</v>
      </c>
      <c r="D31" s="87">
        <v>0</v>
      </c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 x14ac:dyDescent="0.25">
      <c r="A32" s="82"/>
      <c r="B32" s="92" t="s">
        <v>363</v>
      </c>
      <c r="C32" s="93" t="s">
        <v>55</v>
      </c>
      <c r="D32" s="93">
        <f>D33+D35+D37+D40+D43</f>
        <v>7645.63</v>
      </c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 x14ac:dyDescent="0.25">
      <c r="A33" s="82"/>
      <c r="B33" s="94" t="s">
        <v>364</v>
      </c>
      <c r="C33" s="95" t="s">
        <v>365</v>
      </c>
      <c r="D33" s="95">
        <f>D34</f>
        <v>7342.93</v>
      </c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 x14ac:dyDescent="0.25">
      <c r="A34" s="82"/>
      <c r="B34" s="96" t="s">
        <v>366</v>
      </c>
      <c r="C34" s="97" t="s">
        <v>367</v>
      </c>
      <c r="D34" s="97">
        <v>7342.93</v>
      </c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 x14ac:dyDescent="0.25">
      <c r="A35" s="82"/>
      <c r="B35" s="94" t="s">
        <v>368</v>
      </c>
      <c r="C35" s="95" t="s">
        <v>58</v>
      </c>
      <c r="D35" s="95">
        <f>D36</f>
        <v>302.7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 x14ac:dyDescent="0.25">
      <c r="A36" s="82"/>
      <c r="B36" s="96" t="s">
        <v>369</v>
      </c>
      <c r="C36" s="97" t="s">
        <v>59</v>
      </c>
      <c r="D36" s="97">
        <v>302.7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 x14ac:dyDescent="0.25">
      <c r="A37" s="82"/>
      <c r="B37" s="94" t="s">
        <v>370</v>
      </c>
      <c r="C37" s="95" t="s">
        <v>60</v>
      </c>
      <c r="D37" s="95">
        <f>SUM(D38:D39)</f>
        <v>0</v>
      </c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 x14ac:dyDescent="0.25">
      <c r="A38" s="82"/>
      <c r="B38" s="96" t="s">
        <v>371</v>
      </c>
      <c r="C38" s="97" t="s">
        <v>61</v>
      </c>
      <c r="D38" s="97">
        <v>0</v>
      </c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 x14ac:dyDescent="0.25">
      <c r="A39" s="82"/>
      <c r="B39" s="96" t="s">
        <v>372</v>
      </c>
      <c r="C39" s="97" t="s">
        <v>62</v>
      </c>
      <c r="D39" s="97">
        <v>0</v>
      </c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 x14ac:dyDescent="0.25">
      <c r="A40" s="82"/>
      <c r="B40" s="94" t="s">
        <v>373</v>
      </c>
      <c r="C40" s="95" t="s">
        <v>63</v>
      </c>
      <c r="D40" s="95">
        <f>SUM(D41:D42)</f>
        <v>0</v>
      </c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 x14ac:dyDescent="0.25">
      <c r="A41" s="82"/>
      <c r="B41" s="96" t="s">
        <v>374</v>
      </c>
      <c r="C41" s="97" t="s">
        <v>64</v>
      </c>
      <c r="D41" s="97"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 x14ac:dyDescent="0.25">
      <c r="A42" s="82"/>
      <c r="B42" s="96" t="s">
        <v>375</v>
      </c>
      <c r="C42" s="97" t="s">
        <v>65</v>
      </c>
      <c r="D42" s="97"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 x14ac:dyDescent="0.25">
      <c r="A43" s="82"/>
      <c r="B43" s="94" t="s">
        <v>376</v>
      </c>
      <c r="C43" s="95" t="s">
        <v>377</v>
      </c>
      <c r="D43" s="95">
        <v>0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 x14ac:dyDescent="0.25">
      <c r="A44" s="82"/>
      <c r="B44" s="98" t="s">
        <v>378</v>
      </c>
      <c r="C44" s="97" t="s">
        <v>67</v>
      </c>
      <c r="D44" s="97">
        <v>749.24</v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 x14ac:dyDescent="0.25">
      <c r="A45" s="82"/>
      <c r="B45" s="98" t="s">
        <v>379</v>
      </c>
      <c r="C45" s="99" t="s">
        <v>68</v>
      </c>
      <c r="D45" s="99">
        <v>0</v>
      </c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 x14ac:dyDescent="0.25">
      <c r="A46" s="82"/>
      <c r="B46" s="699" t="s">
        <v>380</v>
      </c>
      <c r="C46" s="550"/>
      <c r="D46" s="89">
        <f>SUM(D27:D31)+D32+D37+D40+D43+D44+D45</f>
        <v>36345.49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 x14ac:dyDescent="0.25">
      <c r="A47" s="82"/>
      <c r="B47" s="100"/>
      <c r="C47" s="100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 x14ac:dyDescent="0.25">
      <c r="A48" s="82"/>
      <c r="B48" s="694" t="s">
        <v>381</v>
      </c>
      <c r="C48" s="559"/>
      <c r="D48" s="550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 x14ac:dyDescent="0.25">
      <c r="A49" s="82"/>
      <c r="B49" s="695" t="s">
        <v>382</v>
      </c>
      <c r="C49" s="559"/>
      <c r="D49" s="550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 x14ac:dyDescent="0.25">
      <c r="A50" s="82"/>
      <c r="B50" s="86"/>
      <c r="C50" s="87"/>
      <c r="D50" s="101">
        <v>0</v>
      </c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 x14ac:dyDescent="0.25">
      <c r="A51" s="82"/>
      <c r="B51" s="86"/>
      <c r="C51" s="87"/>
      <c r="D51" s="101">
        <v>0</v>
      </c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 x14ac:dyDescent="0.25">
      <c r="A52" s="82"/>
      <c r="B52" s="86"/>
      <c r="C52" s="87"/>
      <c r="D52" s="101">
        <v>0</v>
      </c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 x14ac:dyDescent="0.25">
      <c r="A53" s="82"/>
      <c r="B53" s="699" t="s">
        <v>383</v>
      </c>
      <c r="C53" s="550"/>
      <c r="D53" s="89">
        <f>SUM(D50:D52)</f>
        <v>0</v>
      </c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 x14ac:dyDescent="0.25">
      <c r="A54" s="82"/>
      <c r="B54" s="100"/>
      <c r="C54" s="100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 x14ac:dyDescent="0.25">
      <c r="A55" s="82"/>
      <c r="B55" s="699" t="s">
        <v>384</v>
      </c>
      <c r="C55" s="550"/>
      <c r="D55" s="102">
        <f>D23+D46</f>
        <v>468943.14999999991</v>
      </c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 x14ac:dyDescent="0.25">
      <c r="A58" s="82"/>
      <c r="B58" s="700" t="s">
        <v>385</v>
      </c>
      <c r="C58" s="544"/>
      <c r="D58" s="544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 x14ac:dyDescent="0.25">
      <c r="A59" s="82"/>
      <c r="B59" s="700" t="s">
        <v>386</v>
      </c>
      <c r="C59" s="544"/>
      <c r="D59" s="544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 x14ac:dyDescent="0.25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 x14ac:dyDescent="0.25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 x14ac:dyDescent="0.25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 x14ac:dyDescent="0.25">
      <c r="A75" s="82"/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 x14ac:dyDescent="0.25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 x14ac:dyDescent="0.25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 x14ac:dyDescent="0.25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 x14ac:dyDescent="0.25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 x14ac:dyDescent="0.25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 x14ac:dyDescent="0.25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 x14ac:dyDescent="0.25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 x14ac:dyDescent="0.25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 x14ac:dyDescent="0.25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 x14ac:dyDescent="0.25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 x14ac:dyDescent="0.25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 x14ac:dyDescent="0.25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 x14ac:dyDescent="0.25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 x14ac:dyDescent="0.25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 x14ac:dyDescent="0.25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 x14ac:dyDescent="0.25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 x14ac:dyDescent="0.25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 x14ac:dyDescent="0.25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 x14ac:dyDescent="0.25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 x14ac:dyDescent="0.25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 x14ac:dyDescent="0.25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 x14ac:dyDescent="0.25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 x14ac:dyDescent="0.25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 x14ac:dyDescent="0.25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 x14ac:dyDescent="0.25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 x14ac:dyDescent="0.25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 x14ac:dyDescent="0.25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 x14ac:dyDescent="0.25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 x14ac:dyDescent="0.25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 x14ac:dyDescent="0.25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 x14ac:dyDescent="0.25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 x14ac:dyDescent="0.25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 x14ac:dyDescent="0.25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 x14ac:dyDescent="0.25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 x14ac:dyDescent="0.25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 x14ac:dyDescent="0.25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 x14ac:dyDescent="0.25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 x14ac:dyDescent="0.25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 x14ac:dyDescent="0.25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 x14ac:dyDescent="0.25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 x14ac:dyDescent="0.25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 x14ac:dyDescent="0.25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 x14ac:dyDescent="0.25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 x14ac:dyDescent="0.25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 x14ac:dyDescent="0.25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 x14ac:dyDescent="0.25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 x14ac:dyDescent="0.25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 x14ac:dyDescent="0.25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 x14ac:dyDescent="0.25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 x14ac:dyDescent="0.25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 x14ac:dyDescent="0.25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 x14ac:dyDescent="0.25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 x14ac:dyDescent="0.25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 x14ac:dyDescent="0.25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 x14ac:dyDescent="0.25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 x14ac:dyDescent="0.25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 x14ac:dyDescent="0.25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 x14ac:dyDescent="0.25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 x14ac:dyDescent="0.25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 x14ac:dyDescent="0.25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 x14ac:dyDescent="0.25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 x14ac:dyDescent="0.25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 x14ac:dyDescent="0.25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 x14ac:dyDescent="0.25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 x14ac:dyDescent="0.25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 x14ac:dyDescent="0.25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 x14ac:dyDescent="0.25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 x14ac:dyDescent="0.25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 x14ac:dyDescent="0.25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 x14ac:dyDescent="0.25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 x14ac:dyDescent="0.25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 x14ac:dyDescent="0.25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 x14ac:dyDescent="0.25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 x14ac:dyDescent="0.25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 x14ac:dyDescent="0.25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 x14ac:dyDescent="0.25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 x14ac:dyDescent="0.25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 x14ac:dyDescent="0.25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 x14ac:dyDescent="0.25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 x14ac:dyDescent="0.25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 x14ac:dyDescent="0.25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 x14ac:dyDescent="0.25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 x14ac:dyDescent="0.25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 x14ac:dyDescent="0.25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 x14ac:dyDescent="0.25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 x14ac:dyDescent="0.25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 x14ac:dyDescent="0.25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 x14ac:dyDescent="0.25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 x14ac:dyDescent="0.25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 x14ac:dyDescent="0.25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 x14ac:dyDescent="0.25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 x14ac:dyDescent="0.25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 x14ac:dyDescent="0.25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 x14ac:dyDescent="0.25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 x14ac:dyDescent="0.2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 x14ac:dyDescent="0.25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 x14ac:dyDescent="0.25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 x14ac:dyDescent="0.25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 x14ac:dyDescent="0.25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 x14ac:dyDescent="0.25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 x14ac:dyDescent="0.25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 x14ac:dyDescent="0.25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 x14ac:dyDescent="0.25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 x14ac:dyDescent="0.25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 x14ac:dyDescent="0.25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 x14ac:dyDescent="0.25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 x14ac:dyDescent="0.25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 x14ac:dyDescent="0.25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 x14ac:dyDescent="0.25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 x14ac:dyDescent="0.25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 x14ac:dyDescent="0.25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 x14ac:dyDescent="0.25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 x14ac:dyDescent="0.25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 x14ac:dyDescent="0.25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 x14ac:dyDescent="0.25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 x14ac:dyDescent="0.25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 x14ac:dyDescent="0.25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 x14ac:dyDescent="0.25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 x14ac:dyDescent="0.25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 x14ac:dyDescent="0.25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 x14ac:dyDescent="0.25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 x14ac:dyDescent="0.25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 x14ac:dyDescent="0.25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 x14ac:dyDescent="0.25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 x14ac:dyDescent="0.25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 x14ac:dyDescent="0.25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 x14ac:dyDescent="0.25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 x14ac:dyDescent="0.25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 x14ac:dyDescent="0.25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 x14ac:dyDescent="0.25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 x14ac:dyDescent="0.25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 x14ac:dyDescent="0.25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 x14ac:dyDescent="0.25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 x14ac:dyDescent="0.25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 x14ac:dyDescent="0.25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 x14ac:dyDescent="0.25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 x14ac:dyDescent="0.25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 x14ac:dyDescent="0.25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 x14ac:dyDescent="0.2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 x14ac:dyDescent="0.25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 x14ac:dyDescent="0.25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 x14ac:dyDescent="0.25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 x14ac:dyDescent="0.25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 x14ac:dyDescent="0.25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 x14ac:dyDescent="0.25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 x14ac:dyDescent="0.25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 x14ac:dyDescent="0.25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 x14ac:dyDescent="0.25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.75" customHeight="1" x14ac:dyDescent="0.25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.75" customHeight="1" x14ac:dyDescent="0.25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.75" customHeight="1" x14ac:dyDescent="0.25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.75" customHeight="1" x14ac:dyDescent="0.25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.75" customHeight="1" x14ac:dyDescent="0.25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.75" customHeight="1" x14ac:dyDescent="0.25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.75" customHeight="1" x14ac:dyDescent="0.25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.75" customHeight="1" x14ac:dyDescent="0.25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.75" customHeight="1" x14ac:dyDescent="0.25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.75" customHeight="1" x14ac:dyDescent="0.25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.75" customHeight="1" x14ac:dyDescent="0.25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.75" customHeight="1" x14ac:dyDescent="0.25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.75" customHeight="1" x14ac:dyDescent="0.25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.75" customHeight="1" x14ac:dyDescent="0.25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.75" customHeight="1" x14ac:dyDescent="0.25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.75" customHeight="1" x14ac:dyDescent="0.25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.75" customHeight="1" x14ac:dyDescent="0.25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.75" customHeight="1" x14ac:dyDescent="0.25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.75" customHeight="1" x14ac:dyDescent="0.25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.75" customHeight="1" x14ac:dyDescent="0.25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.75" customHeight="1" x14ac:dyDescent="0.25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.75" customHeight="1" x14ac:dyDescent="0.25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.75" customHeight="1" x14ac:dyDescent="0.25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.75" customHeight="1" x14ac:dyDescent="0.25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.75" customHeight="1" x14ac:dyDescent="0.25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.75" customHeight="1" x14ac:dyDescent="0.25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.75" customHeight="1" x14ac:dyDescent="0.25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.75" customHeight="1" x14ac:dyDescent="0.25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.75" customHeight="1" x14ac:dyDescent="0.25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.75" customHeight="1" x14ac:dyDescent="0.25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.75" customHeight="1" x14ac:dyDescent="0.25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.75" customHeight="1" x14ac:dyDescent="0.25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.75" customHeight="1" x14ac:dyDescent="0.25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.75" customHeight="1" x14ac:dyDescent="0.25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.75" customHeight="1" x14ac:dyDescent="0.25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.75" customHeight="1" x14ac:dyDescent="0.25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.75" customHeight="1" x14ac:dyDescent="0.25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.75" customHeight="1" x14ac:dyDescent="0.25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.75" customHeight="1" x14ac:dyDescent="0.25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.75" customHeight="1" x14ac:dyDescent="0.25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.75" customHeight="1" x14ac:dyDescent="0.25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.75" customHeight="1" x14ac:dyDescent="0.25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.75" customHeight="1" x14ac:dyDescent="0.25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.75" customHeight="1" x14ac:dyDescent="0.25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.75" customHeight="1" x14ac:dyDescent="0.25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.75" customHeight="1" x14ac:dyDescent="0.25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.75" customHeight="1" x14ac:dyDescent="0.25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.75" customHeight="1" x14ac:dyDescent="0.25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.75" customHeight="1" x14ac:dyDescent="0.25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.75" customHeight="1" x14ac:dyDescent="0.25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.75" customHeight="1" x14ac:dyDescent="0.25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.75" customHeight="1" x14ac:dyDescent="0.25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.75" customHeight="1" x14ac:dyDescent="0.25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.75" customHeight="1" x14ac:dyDescent="0.25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.75" customHeight="1" x14ac:dyDescent="0.25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.75" customHeight="1" x14ac:dyDescent="0.25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.75" customHeight="1" x14ac:dyDescent="0.25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.75" customHeight="1" x14ac:dyDescent="0.25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.75" customHeight="1" x14ac:dyDescent="0.25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.75" customHeight="1" x14ac:dyDescent="0.25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.75" customHeight="1" x14ac:dyDescent="0.25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.75" customHeight="1" x14ac:dyDescent="0.25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.75" customHeight="1" x14ac:dyDescent="0.25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.75" customHeight="1" x14ac:dyDescent="0.25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.75" customHeight="1" x14ac:dyDescent="0.25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.75" customHeight="1" x14ac:dyDescent="0.25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.75" customHeight="1" x14ac:dyDescent="0.25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.75" customHeight="1" x14ac:dyDescent="0.25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.75" customHeight="1" x14ac:dyDescent="0.25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.75" customHeight="1" x14ac:dyDescent="0.25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.75" customHeight="1" x14ac:dyDescent="0.25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.75" customHeight="1" x14ac:dyDescent="0.25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.75" customHeight="1" x14ac:dyDescent="0.25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.75" customHeight="1" x14ac:dyDescent="0.25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.75" customHeight="1" x14ac:dyDescent="0.25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.75" customHeight="1" x14ac:dyDescent="0.25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.75" customHeight="1" x14ac:dyDescent="0.25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.75" customHeight="1" x14ac:dyDescent="0.25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.75" customHeight="1" x14ac:dyDescent="0.25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.75" customHeight="1" x14ac:dyDescent="0.25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.75" customHeight="1" x14ac:dyDescent="0.25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.75" customHeight="1" x14ac:dyDescent="0.25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.75" customHeight="1" x14ac:dyDescent="0.25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.75" customHeight="1" x14ac:dyDescent="0.25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.75" customHeight="1" x14ac:dyDescent="0.25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.75" customHeight="1" x14ac:dyDescent="0.25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.75" customHeight="1" x14ac:dyDescent="0.25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.75" customHeight="1" x14ac:dyDescent="0.25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.75" customHeight="1" x14ac:dyDescent="0.25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.75" customHeight="1" x14ac:dyDescent="0.25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.75" customHeight="1" x14ac:dyDescent="0.25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.75" customHeight="1" x14ac:dyDescent="0.25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.75" customHeight="1" x14ac:dyDescent="0.25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.75" customHeight="1" x14ac:dyDescent="0.25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.75" customHeight="1" x14ac:dyDescent="0.25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.75" customHeight="1" x14ac:dyDescent="0.2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.75" customHeight="1" x14ac:dyDescent="0.25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.75" customHeight="1" x14ac:dyDescent="0.25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.75" customHeight="1" x14ac:dyDescent="0.25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.75" customHeight="1" x14ac:dyDescent="0.25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.75" customHeight="1" x14ac:dyDescent="0.25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.75" customHeight="1" x14ac:dyDescent="0.25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.75" customHeight="1" x14ac:dyDescent="0.25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.75" customHeight="1" x14ac:dyDescent="0.25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.75" customHeight="1" x14ac:dyDescent="0.25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.75" customHeight="1" x14ac:dyDescent="0.25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.75" customHeight="1" x14ac:dyDescent="0.25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.75" customHeight="1" x14ac:dyDescent="0.25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.75" customHeight="1" x14ac:dyDescent="0.25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.75" customHeight="1" x14ac:dyDescent="0.25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.75" customHeight="1" x14ac:dyDescent="0.25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.75" customHeight="1" x14ac:dyDescent="0.25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.75" customHeight="1" x14ac:dyDescent="0.25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.75" customHeight="1" x14ac:dyDescent="0.25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.75" customHeight="1" x14ac:dyDescent="0.25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.75" customHeight="1" x14ac:dyDescent="0.25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.75" customHeight="1" x14ac:dyDescent="0.25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.75" customHeight="1" x14ac:dyDescent="0.25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.75" customHeight="1" x14ac:dyDescent="0.25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.75" customHeight="1" x14ac:dyDescent="0.25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.75" customHeight="1" x14ac:dyDescent="0.25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.75" customHeight="1" x14ac:dyDescent="0.25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.75" customHeight="1" x14ac:dyDescent="0.25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.75" customHeight="1" x14ac:dyDescent="0.25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.75" customHeight="1" x14ac:dyDescent="0.25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.75" customHeight="1" x14ac:dyDescent="0.25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.75" customHeight="1" x14ac:dyDescent="0.25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.75" customHeight="1" x14ac:dyDescent="0.25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.75" customHeight="1" x14ac:dyDescent="0.25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.75" customHeight="1" x14ac:dyDescent="0.25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.75" customHeight="1" x14ac:dyDescent="0.25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.75" customHeight="1" x14ac:dyDescent="0.25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.75" customHeight="1" x14ac:dyDescent="0.25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.75" customHeight="1" x14ac:dyDescent="0.25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.75" customHeight="1" x14ac:dyDescent="0.25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.75" customHeight="1" x14ac:dyDescent="0.25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.75" customHeight="1" x14ac:dyDescent="0.25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.75" customHeight="1" x14ac:dyDescent="0.25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.75" customHeight="1" x14ac:dyDescent="0.25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.75" customHeight="1" x14ac:dyDescent="0.25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.75" customHeight="1" x14ac:dyDescent="0.25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.75" customHeight="1" x14ac:dyDescent="0.25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.75" customHeight="1" x14ac:dyDescent="0.25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.75" customHeight="1" x14ac:dyDescent="0.25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.75" customHeight="1" x14ac:dyDescent="0.25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.75" customHeight="1" x14ac:dyDescent="0.25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.75" customHeight="1" x14ac:dyDescent="0.25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.75" customHeight="1" x14ac:dyDescent="0.25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.75" customHeight="1" x14ac:dyDescent="0.25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.75" customHeight="1" x14ac:dyDescent="0.25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.75" customHeight="1" x14ac:dyDescent="0.25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.75" customHeight="1" x14ac:dyDescent="0.25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.75" customHeight="1" x14ac:dyDescent="0.25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.75" customHeight="1" x14ac:dyDescent="0.25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.75" customHeight="1" x14ac:dyDescent="0.25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.75" customHeight="1" x14ac:dyDescent="0.25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.75" customHeight="1" x14ac:dyDescent="0.25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.75" customHeight="1" x14ac:dyDescent="0.25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.75" customHeight="1" x14ac:dyDescent="0.25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.75" customHeight="1" x14ac:dyDescent="0.25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.75" customHeight="1" x14ac:dyDescent="0.25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.75" customHeight="1" x14ac:dyDescent="0.25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.75" customHeight="1" x14ac:dyDescent="0.25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.75" customHeight="1" x14ac:dyDescent="0.25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.75" customHeight="1" x14ac:dyDescent="0.25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.75" customHeight="1" x14ac:dyDescent="0.25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.75" customHeight="1" x14ac:dyDescent="0.25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.75" customHeight="1" x14ac:dyDescent="0.25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.75" customHeight="1" x14ac:dyDescent="0.25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.75" customHeight="1" x14ac:dyDescent="0.25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.75" customHeight="1" x14ac:dyDescent="0.25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.75" customHeight="1" x14ac:dyDescent="0.25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.75" customHeight="1" x14ac:dyDescent="0.25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.75" customHeight="1" x14ac:dyDescent="0.25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.75" customHeight="1" x14ac:dyDescent="0.25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.75" customHeight="1" x14ac:dyDescent="0.25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.75" customHeight="1" x14ac:dyDescent="0.25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.75" customHeight="1" x14ac:dyDescent="0.25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.75" customHeight="1" x14ac:dyDescent="0.25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.75" customHeight="1" x14ac:dyDescent="0.25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.75" customHeight="1" x14ac:dyDescent="0.25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.75" customHeight="1" x14ac:dyDescent="0.25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.75" customHeight="1" x14ac:dyDescent="0.25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.75" customHeight="1" x14ac:dyDescent="0.25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.75" customHeight="1" x14ac:dyDescent="0.25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.75" customHeight="1" x14ac:dyDescent="0.25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.75" customHeight="1" x14ac:dyDescent="0.25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.75" customHeight="1" x14ac:dyDescent="0.25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.75" customHeight="1" x14ac:dyDescent="0.25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.75" customHeight="1" x14ac:dyDescent="0.25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.75" customHeight="1" x14ac:dyDescent="0.25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.75" customHeight="1" x14ac:dyDescent="0.25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.75" customHeight="1" x14ac:dyDescent="0.25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.75" customHeight="1" x14ac:dyDescent="0.25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.75" customHeight="1" x14ac:dyDescent="0.25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.75" customHeight="1" x14ac:dyDescent="0.25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.75" customHeight="1" x14ac:dyDescent="0.25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.75" customHeight="1" x14ac:dyDescent="0.25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.75" customHeight="1" x14ac:dyDescent="0.25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.75" customHeight="1" x14ac:dyDescent="0.25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.75" customHeight="1" x14ac:dyDescent="0.25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.75" customHeight="1" x14ac:dyDescent="0.25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.75" customHeight="1" x14ac:dyDescent="0.25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.75" customHeight="1" x14ac:dyDescent="0.25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.75" customHeight="1" x14ac:dyDescent="0.25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.75" customHeight="1" x14ac:dyDescent="0.25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.75" customHeight="1" x14ac:dyDescent="0.25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.75" customHeight="1" x14ac:dyDescent="0.25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.75" customHeight="1" x14ac:dyDescent="0.25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.75" customHeight="1" x14ac:dyDescent="0.25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.75" customHeight="1" x14ac:dyDescent="0.25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.75" customHeight="1" x14ac:dyDescent="0.25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.75" customHeight="1" x14ac:dyDescent="0.25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.75" customHeight="1" x14ac:dyDescent="0.25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.75" customHeight="1" x14ac:dyDescent="0.25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.75" customHeight="1" x14ac:dyDescent="0.25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.75" customHeight="1" x14ac:dyDescent="0.25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.75" customHeight="1" x14ac:dyDescent="0.25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.75" customHeight="1" x14ac:dyDescent="0.25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.75" customHeight="1" x14ac:dyDescent="0.25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.75" customHeight="1" x14ac:dyDescent="0.25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.75" customHeight="1" x14ac:dyDescent="0.25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.75" customHeight="1" x14ac:dyDescent="0.25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.75" customHeight="1" x14ac:dyDescent="0.25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.75" customHeight="1" x14ac:dyDescent="0.25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.75" customHeight="1" x14ac:dyDescent="0.25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.75" customHeight="1" x14ac:dyDescent="0.25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.75" customHeight="1" x14ac:dyDescent="0.25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.75" customHeight="1" x14ac:dyDescent="0.25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.75" customHeight="1" x14ac:dyDescent="0.25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.75" customHeight="1" x14ac:dyDescent="0.25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.75" customHeight="1" x14ac:dyDescent="0.25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.75" customHeight="1" x14ac:dyDescent="0.25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.75" customHeight="1" x14ac:dyDescent="0.25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.75" customHeight="1" x14ac:dyDescent="0.25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.75" customHeight="1" x14ac:dyDescent="0.25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.75" customHeight="1" x14ac:dyDescent="0.25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.75" customHeight="1" x14ac:dyDescent="0.25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.75" customHeight="1" x14ac:dyDescent="0.25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.75" customHeight="1" x14ac:dyDescent="0.25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.75" customHeight="1" x14ac:dyDescent="0.25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.75" customHeight="1" x14ac:dyDescent="0.25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.75" customHeight="1" x14ac:dyDescent="0.25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.75" customHeight="1" x14ac:dyDescent="0.25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.75" customHeight="1" x14ac:dyDescent="0.25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.75" customHeight="1" x14ac:dyDescent="0.25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.75" customHeight="1" x14ac:dyDescent="0.25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.75" customHeight="1" x14ac:dyDescent="0.25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.75" customHeight="1" x14ac:dyDescent="0.25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.75" customHeight="1" x14ac:dyDescent="0.25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.75" customHeight="1" x14ac:dyDescent="0.25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.75" customHeight="1" x14ac:dyDescent="0.25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.75" customHeight="1" x14ac:dyDescent="0.25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.75" customHeight="1" x14ac:dyDescent="0.25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.75" customHeight="1" x14ac:dyDescent="0.25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.75" customHeight="1" x14ac:dyDescent="0.25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.75" customHeight="1" x14ac:dyDescent="0.25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.75" customHeight="1" x14ac:dyDescent="0.25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.75" customHeight="1" x14ac:dyDescent="0.25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.75" customHeight="1" x14ac:dyDescent="0.25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.75" customHeight="1" x14ac:dyDescent="0.25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.75" customHeight="1" x14ac:dyDescent="0.25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.75" customHeight="1" x14ac:dyDescent="0.25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.75" customHeight="1" x14ac:dyDescent="0.25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.75" customHeight="1" x14ac:dyDescent="0.25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.75" customHeight="1" x14ac:dyDescent="0.25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.75" customHeight="1" x14ac:dyDescent="0.25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.75" customHeight="1" x14ac:dyDescent="0.25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.75" customHeight="1" x14ac:dyDescent="0.25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.75" customHeight="1" x14ac:dyDescent="0.25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.75" customHeight="1" x14ac:dyDescent="0.25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.75" customHeight="1" x14ac:dyDescent="0.25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.75" customHeight="1" x14ac:dyDescent="0.25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.75" customHeight="1" x14ac:dyDescent="0.25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.75" customHeight="1" x14ac:dyDescent="0.25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.75" customHeight="1" x14ac:dyDescent="0.25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.75" customHeight="1" x14ac:dyDescent="0.25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.75" customHeight="1" x14ac:dyDescent="0.25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.75" customHeight="1" x14ac:dyDescent="0.25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.75" customHeight="1" x14ac:dyDescent="0.25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.75" customHeight="1" x14ac:dyDescent="0.25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.75" customHeight="1" x14ac:dyDescent="0.25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.75" customHeight="1" x14ac:dyDescent="0.25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.75" customHeight="1" x14ac:dyDescent="0.25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.75" customHeight="1" x14ac:dyDescent="0.25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.75" customHeight="1" x14ac:dyDescent="0.25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.75" customHeight="1" x14ac:dyDescent="0.25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.75" customHeight="1" x14ac:dyDescent="0.25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.75" customHeight="1" x14ac:dyDescent="0.25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.75" customHeight="1" x14ac:dyDescent="0.25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.75" customHeight="1" x14ac:dyDescent="0.25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.75" customHeight="1" x14ac:dyDescent="0.25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.75" customHeight="1" x14ac:dyDescent="0.25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.75" customHeight="1" x14ac:dyDescent="0.25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.75" customHeight="1" x14ac:dyDescent="0.25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.75" customHeight="1" x14ac:dyDescent="0.25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.75" customHeight="1" x14ac:dyDescent="0.25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.75" customHeight="1" x14ac:dyDescent="0.25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.75" customHeight="1" x14ac:dyDescent="0.25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.75" customHeight="1" x14ac:dyDescent="0.25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.75" customHeight="1" x14ac:dyDescent="0.25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.75" customHeight="1" x14ac:dyDescent="0.25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.75" customHeight="1" x14ac:dyDescent="0.25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.75" customHeight="1" x14ac:dyDescent="0.25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.75" customHeight="1" x14ac:dyDescent="0.25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.75" customHeight="1" x14ac:dyDescent="0.25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.75" customHeight="1" x14ac:dyDescent="0.25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.75" customHeight="1" x14ac:dyDescent="0.25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.75" customHeight="1" x14ac:dyDescent="0.25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.75" customHeight="1" x14ac:dyDescent="0.25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.75" customHeight="1" x14ac:dyDescent="0.25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.75" customHeight="1" x14ac:dyDescent="0.25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.75" customHeight="1" x14ac:dyDescent="0.25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.75" customHeight="1" x14ac:dyDescent="0.25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.75" customHeight="1" x14ac:dyDescent="0.25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.75" customHeight="1" x14ac:dyDescent="0.25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.75" customHeight="1" x14ac:dyDescent="0.25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.75" customHeight="1" x14ac:dyDescent="0.25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.75" customHeight="1" x14ac:dyDescent="0.25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.75" customHeight="1" x14ac:dyDescent="0.25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.75" customHeight="1" x14ac:dyDescent="0.25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.75" customHeight="1" x14ac:dyDescent="0.25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.75" customHeight="1" x14ac:dyDescent="0.25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.75" customHeight="1" x14ac:dyDescent="0.25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.75" customHeight="1" x14ac:dyDescent="0.25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.75" customHeight="1" x14ac:dyDescent="0.25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.75" customHeight="1" x14ac:dyDescent="0.25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.75" customHeight="1" x14ac:dyDescent="0.25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.75" customHeight="1" x14ac:dyDescent="0.25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.75" customHeight="1" x14ac:dyDescent="0.25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.75" customHeight="1" x14ac:dyDescent="0.25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.75" customHeight="1" x14ac:dyDescent="0.25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.75" customHeight="1" x14ac:dyDescent="0.25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.75" customHeight="1" x14ac:dyDescent="0.25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.75" customHeight="1" x14ac:dyDescent="0.25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.75" customHeight="1" x14ac:dyDescent="0.25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.75" customHeight="1" x14ac:dyDescent="0.25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.75" customHeight="1" x14ac:dyDescent="0.25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.75" customHeight="1" x14ac:dyDescent="0.25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.75" customHeight="1" x14ac:dyDescent="0.25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.75" customHeight="1" x14ac:dyDescent="0.25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.75" customHeight="1" x14ac:dyDescent="0.25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.75" customHeight="1" x14ac:dyDescent="0.25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.75" customHeight="1" x14ac:dyDescent="0.25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.75" customHeight="1" x14ac:dyDescent="0.25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.75" customHeight="1" x14ac:dyDescent="0.25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.75" customHeight="1" x14ac:dyDescent="0.25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.75" customHeight="1" x14ac:dyDescent="0.25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.75" customHeight="1" x14ac:dyDescent="0.25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.75" customHeight="1" x14ac:dyDescent="0.25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.75" customHeight="1" x14ac:dyDescent="0.25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.75" customHeight="1" x14ac:dyDescent="0.25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.75" customHeight="1" x14ac:dyDescent="0.25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.75" customHeight="1" x14ac:dyDescent="0.25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.75" customHeight="1" x14ac:dyDescent="0.25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.75" customHeight="1" x14ac:dyDescent="0.25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.75" customHeight="1" x14ac:dyDescent="0.25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.75" customHeight="1" x14ac:dyDescent="0.25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.75" customHeight="1" x14ac:dyDescent="0.25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.75" customHeight="1" x14ac:dyDescent="0.25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.75" customHeight="1" x14ac:dyDescent="0.25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.75" customHeight="1" x14ac:dyDescent="0.25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.75" customHeight="1" x14ac:dyDescent="0.25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.75" customHeight="1" x14ac:dyDescent="0.25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.75" customHeight="1" x14ac:dyDescent="0.25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.75" customHeight="1" x14ac:dyDescent="0.25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.75" customHeight="1" x14ac:dyDescent="0.25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.75" customHeight="1" x14ac:dyDescent="0.25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.75" customHeight="1" x14ac:dyDescent="0.25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.75" customHeight="1" x14ac:dyDescent="0.25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.75" customHeight="1" x14ac:dyDescent="0.25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.75" customHeight="1" x14ac:dyDescent="0.25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.75" customHeight="1" x14ac:dyDescent="0.25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.75" customHeight="1" x14ac:dyDescent="0.25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.75" customHeight="1" x14ac:dyDescent="0.25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.75" customHeight="1" x14ac:dyDescent="0.25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.75" customHeight="1" x14ac:dyDescent="0.25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.75" customHeight="1" x14ac:dyDescent="0.25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.75" customHeight="1" x14ac:dyDescent="0.25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.75" customHeight="1" x14ac:dyDescent="0.25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.75" customHeight="1" x14ac:dyDescent="0.25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.75" customHeight="1" x14ac:dyDescent="0.25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.75" customHeight="1" x14ac:dyDescent="0.25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.75" customHeight="1" x14ac:dyDescent="0.25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.75" customHeight="1" x14ac:dyDescent="0.25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.75" customHeight="1" x14ac:dyDescent="0.25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.75" customHeight="1" x14ac:dyDescent="0.25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.75" customHeight="1" x14ac:dyDescent="0.25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.75" customHeight="1" x14ac:dyDescent="0.25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.75" customHeight="1" x14ac:dyDescent="0.25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.75" customHeight="1" x14ac:dyDescent="0.25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.75" customHeight="1" x14ac:dyDescent="0.25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.75" customHeight="1" x14ac:dyDescent="0.25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.75" customHeight="1" x14ac:dyDescent="0.25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.75" customHeight="1" x14ac:dyDescent="0.25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.75" customHeight="1" x14ac:dyDescent="0.25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.75" customHeight="1" x14ac:dyDescent="0.25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.75" customHeight="1" x14ac:dyDescent="0.25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.75" customHeight="1" x14ac:dyDescent="0.25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.75" customHeight="1" x14ac:dyDescent="0.25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.75" customHeight="1" x14ac:dyDescent="0.25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.75" customHeight="1" x14ac:dyDescent="0.25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.75" customHeight="1" x14ac:dyDescent="0.25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.75" customHeight="1" x14ac:dyDescent="0.25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.75" customHeight="1" x14ac:dyDescent="0.25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.75" customHeight="1" x14ac:dyDescent="0.25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.75" customHeight="1" x14ac:dyDescent="0.25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.75" customHeight="1" x14ac:dyDescent="0.25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.75" customHeight="1" x14ac:dyDescent="0.25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.75" customHeight="1" x14ac:dyDescent="0.25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.75" customHeight="1" x14ac:dyDescent="0.25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.75" customHeight="1" x14ac:dyDescent="0.25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.75" customHeight="1" x14ac:dyDescent="0.25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.75" customHeight="1" x14ac:dyDescent="0.25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.75" customHeight="1" x14ac:dyDescent="0.25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.75" customHeight="1" x14ac:dyDescent="0.25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.75" customHeight="1" x14ac:dyDescent="0.25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.75" customHeight="1" x14ac:dyDescent="0.25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.75" customHeight="1" x14ac:dyDescent="0.25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.75" customHeight="1" x14ac:dyDescent="0.25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.75" customHeight="1" x14ac:dyDescent="0.25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.75" customHeight="1" x14ac:dyDescent="0.25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.75" customHeight="1" x14ac:dyDescent="0.25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.75" customHeight="1" x14ac:dyDescent="0.25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.75" customHeight="1" x14ac:dyDescent="0.25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.75" customHeight="1" x14ac:dyDescent="0.25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.75" customHeight="1" x14ac:dyDescent="0.25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.75" customHeight="1" x14ac:dyDescent="0.25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.75" customHeight="1" x14ac:dyDescent="0.25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.75" customHeight="1" x14ac:dyDescent="0.25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.75" customHeight="1" x14ac:dyDescent="0.25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.75" customHeight="1" x14ac:dyDescent="0.25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.75" customHeight="1" x14ac:dyDescent="0.25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.75" customHeight="1" x14ac:dyDescent="0.25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.75" customHeight="1" x14ac:dyDescent="0.25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.75" customHeight="1" x14ac:dyDescent="0.25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.75" customHeight="1" x14ac:dyDescent="0.25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.75" customHeight="1" x14ac:dyDescent="0.25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.75" customHeight="1" x14ac:dyDescent="0.25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.75" customHeight="1" x14ac:dyDescent="0.25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.75" customHeight="1" x14ac:dyDescent="0.25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.75" customHeight="1" x14ac:dyDescent="0.25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.75" customHeight="1" x14ac:dyDescent="0.25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.75" customHeight="1" x14ac:dyDescent="0.25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.75" customHeight="1" x14ac:dyDescent="0.25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.75" customHeight="1" x14ac:dyDescent="0.25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.75" customHeight="1" x14ac:dyDescent="0.25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.75" customHeight="1" x14ac:dyDescent="0.25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.75" customHeight="1" x14ac:dyDescent="0.25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.75" customHeight="1" x14ac:dyDescent="0.25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.75" customHeight="1" x14ac:dyDescent="0.25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.75" customHeight="1" x14ac:dyDescent="0.25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.75" customHeight="1" x14ac:dyDescent="0.25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.75" customHeight="1" x14ac:dyDescent="0.25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.75" customHeight="1" x14ac:dyDescent="0.25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.75" customHeight="1" x14ac:dyDescent="0.25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.75" customHeight="1" x14ac:dyDescent="0.25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.75" customHeight="1" x14ac:dyDescent="0.25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.75" customHeight="1" x14ac:dyDescent="0.25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.75" customHeight="1" x14ac:dyDescent="0.25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.75" customHeight="1" x14ac:dyDescent="0.25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.75" customHeight="1" x14ac:dyDescent="0.25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.75" customHeight="1" x14ac:dyDescent="0.25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.75" customHeight="1" x14ac:dyDescent="0.25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.75" customHeight="1" x14ac:dyDescent="0.25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.75" customHeight="1" x14ac:dyDescent="0.25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.75" customHeight="1" x14ac:dyDescent="0.25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.75" customHeight="1" x14ac:dyDescent="0.25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.75" customHeight="1" x14ac:dyDescent="0.25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.75" customHeight="1" x14ac:dyDescent="0.25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.75" customHeight="1" x14ac:dyDescent="0.25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.75" customHeight="1" x14ac:dyDescent="0.25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.75" customHeight="1" x14ac:dyDescent="0.25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.75" customHeight="1" x14ac:dyDescent="0.25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.75" customHeight="1" x14ac:dyDescent="0.25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.75" customHeight="1" x14ac:dyDescent="0.25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.75" customHeight="1" x14ac:dyDescent="0.25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.75" customHeight="1" x14ac:dyDescent="0.25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.75" customHeight="1" x14ac:dyDescent="0.25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.75" customHeight="1" x14ac:dyDescent="0.25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.75" customHeight="1" x14ac:dyDescent="0.25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.75" customHeight="1" x14ac:dyDescent="0.25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.75" customHeight="1" x14ac:dyDescent="0.25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.75" customHeight="1" x14ac:dyDescent="0.25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.75" customHeight="1" x14ac:dyDescent="0.25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.75" customHeight="1" x14ac:dyDescent="0.25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.75" customHeight="1" x14ac:dyDescent="0.25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.75" customHeight="1" x14ac:dyDescent="0.25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.75" customHeight="1" x14ac:dyDescent="0.25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.75" customHeight="1" x14ac:dyDescent="0.25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.75" customHeight="1" x14ac:dyDescent="0.25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.75" customHeight="1" x14ac:dyDescent="0.25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.75" customHeight="1" x14ac:dyDescent="0.25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.75" customHeight="1" x14ac:dyDescent="0.25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.75" customHeight="1" x14ac:dyDescent="0.25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.75" customHeight="1" x14ac:dyDescent="0.25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.75" customHeight="1" x14ac:dyDescent="0.25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.75" customHeight="1" x14ac:dyDescent="0.25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.75" customHeight="1" x14ac:dyDescent="0.25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.75" customHeight="1" x14ac:dyDescent="0.25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.75" customHeight="1" x14ac:dyDescent="0.25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.75" customHeight="1" x14ac:dyDescent="0.25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.75" customHeight="1" x14ac:dyDescent="0.25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.75" customHeight="1" x14ac:dyDescent="0.25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.75" customHeight="1" x14ac:dyDescent="0.25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.75" customHeight="1" x14ac:dyDescent="0.25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.75" customHeight="1" x14ac:dyDescent="0.25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.75" customHeight="1" x14ac:dyDescent="0.25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.75" customHeight="1" x14ac:dyDescent="0.25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.75" customHeight="1" x14ac:dyDescent="0.25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.75" customHeight="1" x14ac:dyDescent="0.25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.75" customHeight="1" x14ac:dyDescent="0.25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.75" customHeight="1" x14ac:dyDescent="0.25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.75" customHeight="1" x14ac:dyDescent="0.25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.75" customHeight="1" x14ac:dyDescent="0.25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.75" customHeight="1" x14ac:dyDescent="0.25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.75" customHeight="1" x14ac:dyDescent="0.25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.75" customHeight="1" x14ac:dyDescent="0.25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.75" customHeight="1" x14ac:dyDescent="0.25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.75" customHeight="1" x14ac:dyDescent="0.25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.75" customHeight="1" x14ac:dyDescent="0.25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.75" customHeight="1" x14ac:dyDescent="0.25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.75" customHeight="1" x14ac:dyDescent="0.25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.75" customHeight="1" x14ac:dyDescent="0.25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.75" customHeight="1" x14ac:dyDescent="0.25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.75" customHeight="1" x14ac:dyDescent="0.25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.75" customHeight="1" x14ac:dyDescent="0.25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.75" customHeight="1" x14ac:dyDescent="0.25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.75" customHeight="1" x14ac:dyDescent="0.25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.75" customHeight="1" x14ac:dyDescent="0.25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.75" customHeight="1" x14ac:dyDescent="0.25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.75" customHeight="1" x14ac:dyDescent="0.25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.75" customHeight="1" x14ac:dyDescent="0.25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.75" customHeight="1" x14ac:dyDescent="0.25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.75" customHeight="1" x14ac:dyDescent="0.25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.75" customHeight="1" x14ac:dyDescent="0.25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.75" customHeight="1" x14ac:dyDescent="0.25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.75" customHeight="1" x14ac:dyDescent="0.25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.75" customHeight="1" x14ac:dyDescent="0.25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.75" customHeight="1" x14ac:dyDescent="0.25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.75" customHeight="1" x14ac:dyDescent="0.25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.75" customHeight="1" x14ac:dyDescent="0.25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.75" customHeight="1" x14ac:dyDescent="0.25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.75" customHeight="1" x14ac:dyDescent="0.25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.75" customHeight="1" x14ac:dyDescent="0.25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.75" customHeight="1" x14ac:dyDescent="0.25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.75" customHeight="1" x14ac:dyDescent="0.25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.75" customHeight="1" x14ac:dyDescent="0.25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.75" customHeight="1" x14ac:dyDescent="0.25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.75" customHeight="1" x14ac:dyDescent="0.25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.75" customHeight="1" x14ac:dyDescent="0.25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.75" customHeight="1" x14ac:dyDescent="0.25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.75" customHeight="1" x14ac:dyDescent="0.25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.75" customHeight="1" x14ac:dyDescent="0.25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.75" customHeight="1" x14ac:dyDescent="0.25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.75" customHeight="1" x14ac:dyDescent="0.25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.75" customHeight="1" x14ac:dyDescent="0.25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.75" customHeight="1" x14ac:dyDescent="0.25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.75" customHeight="1" x14ac:dyDescent="0.25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.75" customHeight="1" x14ac:dyDescent="0.25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.75" customHeight="1" x14ac:dyDescent="0.25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.75" customHeight="1" x14ac:dyDescent="0.25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.75" customHeight="1" x14ac:dyDescent="0.25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.75" customHeight="1" x14ac:dyDescent="0.25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.75" customHeight="1" x14ac:dyDescent="0.25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.75" customHeight="1" x14ac:dyDescent="0.25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.75" customHeight="1" x14ac:dyDescent="0.25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.75" customHeight="1" x14ac:dyDescent="0.25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.75" customHeight="1" x14ac:dyDescent="0.25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.75" customHeight="1" x14ac:dyDescent="0.25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.75" customHeight="1" x14ac:dyDescent="0.25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.75" customHeight="1" x14ac:dyDescent="0.25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.75" customHeight="1" x14ac:dyDescent="0.25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.75" customHeight="1" x14ac:dyDescent="0.25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.75" customHeight="1" x14ac:dyDescent="0.25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.75" customHeight="1" x14ac:dyDescent="0.25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.75" customHeight="1" x14ac:dyDescent="0.25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.75" customHeight="1" x14ac:dyDescent="0.25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.75" customHeight="1" x14ac:dyDescent="0.25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.75" customHeight="1" x14ac:dyDescent="0.25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.75" customHeight="1" x14ac:dyDescent="0.25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.75" customHeight="1" x14ac:dyDescent="0.25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.75" customHeight="1" x14ac:dyDescent="0.25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.75" customHeight="1" x14ac:dyDescent="0.25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.75" customHeight="1" x14ac:dyDescent="0.25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.75" customHeight="1" x14ac:dyDescent="0.25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.75" customHeight="1" x14ac:dyDescent="0.25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.75" customHeight="1" x14ac:dyDescent="0.25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.75" customHeight="1" x14ac:dyDescent="0.25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.75" customHeight="1" x14ac:dyDescent="0.25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.75" customHeight="1" x14ac:dyDescent="0.25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.75" customHeight="1" x14ac:dyDescent="0.25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.75" customHeight="1" x14ac:dyDescent="0.25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.75" customHeight="1" x14ac:dyDescent="0.25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.75" customHeight="1" x14ac:dyDescent="0.25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.75" customHeight="1" x14ac:dyDescent="0.25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.75" customHeight="1" x14ac:dyDescent="0.25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.75" customHeight="1" x14ac:dyDescent="0.25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.75" customHeight="1" x14ac:dyDescent="0.25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.75" customHeight="1" x14ac:dyDescent="0.25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.75" customHeight="1" x14ac:dyDescent="0.25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.75" customHeight="1" x14ac:dyDescent="0.25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.75" customHeight="1" x14ac:dyDescent="0.25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.75" customHeight="1" x14ac:dyDescent="0.25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.75" customHeight="1" x14ac:dyDescent="0.25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.75" customHeight="1" x14ac:dyDescent="0.25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.75" customHeight="1" x14ac:dyDescent="0.25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.75" customHeight="1" x14ac:dyDescent="0.25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.75" customHeight="1" x14ac:dyDescent="0.25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.75" customHeight="1" x14ac:dyDescent="0.25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.75" customHeight="1" x14ac:dyDescent="0.25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.75" customHeight="1" x14ac:dyDescent="0.25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.75" customHeight="1" x14ac:dyDescent="0.25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.75" customHeight="1" x14ac:dyDescent="0.25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.75" customHeight="1" x14ac:dyDescent="0.25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.75" customHeight="1" x14ac:dyDescent="0.25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.75" customHeight="1" x14ac:dyDescent="0.25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.75" customHeight="1" x14ac:dyDescent="0.25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.75" customHeight="1" x14ac:dyDescent="0.25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.75" customHeight="1" x14ac:dyDescent="0.25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.75" customHeight="1" x14ac:dyDescent="0.25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.75" customHeight="1" x14ac:dyDescent="0.25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.75" customHeight="1" x14ac:dyDescent="0.25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.75" customHeight="1" x14ac:dyDescent="0.25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.75" customHeight="1" x14ac:dyDescent="0.25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.75" customHeight="1" x14ac:dyDescent="0.25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.75" customHeight="1" x14ac:dyDescent="0.25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.75" customHeight="1" x14ac:dyDescent="0.25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.75" customHeight="1" x14ac:dyDescent="0.25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.75" customHeight="1" x14ac:dyDescent="0.25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.75" customHeight="1" x14ac:dyDescent="0.25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.75" customHeight="1" x14ac:dyDescent="0.25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.75" customHeight="1" x14ac:dyDescent="0.25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.75" customHeight="1" x14ac:dyDescent="0.25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.75" customHeight="1" x14ac:dyDescent="0.25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.75" customHeight="1" x14ac:dyDescent="0.25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.75" customHeight="1" x14ac:dyDescent="0.25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.75" customHeight="1" x14ac:dyDescent="0.25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.75" customHeight="1" x14ac:dyDescent="0.25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.75" customHeight="1" x14ac:dyDescent="0.25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.75" customHeight="1" x14ac:dyDescent="0.25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.75" customHeight="1" x14ac:dyDescent="0.25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.75" customHeight="1" x14ac:dyDescent="0.25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.75" customHeight="1" x14ac:dyDescent="0.25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.75" customHeight="1" x14ac:dyDescent="0.25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.75" customHeight="1" x14ac:dyDescent="0.25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.75" customHeight="1" x14ac:dyDescent="0.25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.75" customHeight="1" x14ac:dyDescent="0.25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.75" customHeight="1" x14ac:dyDescent="0.25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.75" customHeight="1" x14ac:dyDescent="0.25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.75" customHeight="1" x14ac:dyDescent="0.25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.75" customHeight="1" x14ac:dyDescent="0.25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.75" customHeight="1" x14ac:dyDescent="0.25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.75" customHeight="1" x14ac:dyDescent="0.25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.75" customHeight="1" x14ac:dyDescent="0.25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.75" customHeight="1" x14ac:dyDescent="0.25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.75" customHeight="1" x14ac:dyDescent="0.25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.75" customHeight="1" x14ac:dyDescent="0.25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.75" customHeight="1" x14ac:dyDescent="0.25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.75" customHeight="1" x14ac:dyDescent="0.25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.75" customHeight="1" x14ac:dyDescent="0.25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.75" customHeight="1" x14ac:dyDescent="0.25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.75" customHeight="1" x14ac:dyDescent="0.25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.75" customHeight="1" x14ac:dyDescent="0.25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.75" customHeight="1" x14ac:dyDescent="0.25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.75" customHeight="1" x14ac:dyDescent="0.25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.75" customHeight="1" x14ac:dyDescent="0.25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.75" customHeight="1" x14ac:dyDescent="0.25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.75" customHeight="1" x14ac:dyDescent="0.25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.75" customHeight="1" x14ac:dyDescent="0.25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.75" customHeight="1" x14ac:dyDescent="0.25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.75" customHeight="1" x14ac:dyDescent="0.25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.75" customHeight="1" x14ac:dyDescent="0.25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.75" customHeight="1" x14ac:dyDescent="0.25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.75" customHeight="1" x14ac:dyDescent="0.25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.75" customHeight="1" x14ac:dyDescent="0.25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.75" customHeight="1" x14ac:dyDescent="0.25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.75" customHeight="1" x14ac:dyDescent="0.25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.75" customHeight="1" x14ac:dyDescent="0.25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.75" customHeight="1" x14ac:dyDescent="0.25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.75" customHeight="1" x14ac:dyDescent="0.25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.75" customHeight="1" x14ac:dyDescent="0.25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.75" customHeight="1" x14ac:dyDescent="0.25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.75" customHeight="1" x14ac:dyDescent="0.25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.75" customHeight="1" x14ac:dyDescent="0.25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.75" customHeight="1" x14ac:dyDescent="0.25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.75" customHeight="1" x14ac:dyDescent="0.25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.75" customHeight="1" x14ac:dyDescent="0.25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.75" customHeight="1" x14ac:dyDescent="0.25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.75" customHeight="1" x14ac:dyDescent="0.25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.75" customHeight="1" x14ac:dyDescent="0.25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.75" customHeight="1" x14ac:dyDescent="0.25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.75" customHeight="1" x14ac:dyDescent="0.25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.75" customHeight="1" x14ac:dyDescent="0.25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.75" customHeight="1" x14ac:dyDescent="0.25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.75" customHeight="1" x14ac:dyDescent="0.25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.75" customHeight="1" x14ac:dyDescent="0.25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.75" customHeight="1" x14ac:dyDescent="0.25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.75" customHeight="1" x14ac:dyDescent="0.25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.75" customHeight="1" x14ac:dyDescent="0.25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.75" customHeight="1" x14ac:dyDescent="0.25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.75" customHeight="1" x14ac:dyDescent="0.25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.75" customHeight="1" x14ac:dyDescent="0.25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.75" customHeight="1" x14ac:dyDescent="0.25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.75" customHeight="1" x14ac:dyDescent="0.25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.75" customHeight="1" x14ac:dyDescent="0.25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.75" customHeight="1" x14ac:dyDescent="0.25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.75" customHeight="1" x14ac:dyDescent="0.25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.75" customHeight="1" x14ac:dyDescent="0.25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.75" customHeight="1" x14ac:dyDescent="0.25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.75" customHeight="1" x14ac:dyDescent="0.25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.75" customHeight="1" x14ac:dyDescent="0.25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.75" customHeight="1" x14ac:dyDescent="0.25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.75" customHeight="1" x14ac:dyDescent="0.25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.75" customHeight="1" x14ac:dyDescent="0.25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.75" customHeight="1" x14ac:dyDescent="0.25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.75" customHeight="1" x14ac:dyDescent="0.25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.75" customHeight="1" x14ac:dyDescent="0.25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.75" customHeight="1" x14ac:dyDescent="0.25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.75" customHeight="1" x14ac:dyDescent="0.25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.75" customHeight="1" x14ac:dyDescent="0.25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.75" customHeight="1" x14ac:dyDescent="0.25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.75" customHeight="1" x14ac:dyDescent="0.25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.75" customHeight="1" x14ac:dyDescent="0.25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.75" customHeight="1" x14ac:dyDescent="0.25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.75" customHeight="1" x14ac:dyDescent="0.25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.75" customHeight="1" x14ac:dyDescent="0.25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.75" customHeight="1" x14ac:dyDescent="0.2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.75" customHeight="1" x14ac:dyDescent="0.25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.75" customHeight="1" x14ac:dyDescent="0.25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.75" customHeight="1" x14ac:dyDescent="0.25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.75" customHeight="1" x14ac:dyDescent="0.25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.75" customHeight="1" x14ac:dyDescent="0.25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.75" customHeight="1" x14ac:dyDescent="0.25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.75" customHeight="1" x14ac:dyDescent="0.25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.75" customHeight="1" x14ac:dyDescent="0.25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.75" customHeight="1" x14ac:dyDescent="0.25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.75" customHeight="1" x14ac:dyDescent="0.25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.75" customHeight="1" x14ac:dyDescent="0.25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.75" customHeight="1" x14ac:dyDescent="0.25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.75" customHeight="1" x14ac:dyDescent="0.25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.75" customHeight="1" x14ac:dyDescent="0.25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.75" customHeight="1" x14ac:dyDescent="0.25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.75" customHeight="1" x14ac:dyDescent="0.25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.75" customHeight="1" x14ac:dyDescent="0.25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.75" customHeight="1" x14ac:dyDescent="0.25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.75" customHeight="1" x14ac:dyDescent="0.25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.75" customHeight="1" x14ac:dyDescent="0.25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.75" customHeight="1" x14ac:dyDescent="0.25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.75" customHeight="1" x14ac:dyDescent="0.25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.75" customHeight="1" x14ac:dyDescent="0.25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.75" customHeight="1" x14ac:dyDescent="0.25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.75" customHeight="1" x14ac:dyDescent="0.25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.75" customHeight="1" x14ac:dyDescent="0.2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.75" customHeight="1" x14ac:dyDescent="0.25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.75" customHeight="1" x14ac:dyDescent="0.25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.75" customHeight="1" x14ac:dyDescent="0.25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.75" customHeight="1" x14ac:dyDescent="0.25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.75" customHeight="1" x14ac:dyDescent="0.25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.75" customHeight="1" x14ac:dyDescent="0.25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.75" customHeight="1" x14ac:dyDescent="0.2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.75" customHeight="1" x14ac:dyDescent="0.25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.75" customHeight="1" x14ac:dyDescent="0.25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.75" customHeight="1" x14ac:dyDescent="0.25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.75" customHeight="1" x14ac:dyDescent="0.25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.75" customHeight="1" x14ac:dyDescent="0.25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.75" customHeight="1" x14ac:dyDescent="0.25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.75" customHeight="1" x14ac:dyDescent="0.25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1:26" ht="15.75" customHeight="1" x14ac:dyDescent="0.25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1:26" ht="15.75" customHeight="1" x14ac:dyDescent="0.25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1:26" ht="15.75" customHeight="1" x14ac:dyDescent="0.25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1:26" ht="15.75" customHeight="1" x14ac:dyDescent="0.25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1:26" ht="15.75" customHeight="1" x14ac:dyDescent="0.25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1:26" ht="15.75" customHeight="1" x14ac:dyDescent="0.25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1:26" ht="15.75" customHeight="1" x14ac:dyDescent="0.25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1:26" ht="15.75" customHeight="1" x14ac:dyDescent="0.25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mergeCells count="20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>
    <tabColor theme="0"/>
    <pageSetUpPr fitToPage="1"/>
  </sheetPr>
  <dimension ref="A1:IG250"/>
  <sheetViews>
    <sheetView topLeftCell="A125" zoomScale="60" zoomScaleNormal="60" workbookViewId="0">
      <selection activeCell="B37" sqref="B37"/>
    </sheetView>
  </sheetViews>
  <sheetFormatPr defaultColWidth="9" defaultRowHeight="18.75" x14ac:dyDescent="0.25"/>
  <cols>
    <col min="1" max="1" width="27.28515625" style="228" customWidth="1"/>
    <col min="2" max="2" width="71.42578125" style="228" customWidth="1"/>
    <col min="3" max="3" width="31.140625" style="229" customWidth="1"/>
    <col min="4" max="4" width="46.7109375" style="229" customWidth="1"/>
    <col min="5" max="5" width="21.85546875" style="231" customWidth="1"/>
    <col min="6" max="6" width="17.28515625" style="231" customWidth="1"/>
    <col min="7" max="7" width="20.28515625" style="231" customWidth="1"/>
    <col min="8" max="8" width="14.28515625" style="232" customWidth="1"/>
    <col min="9" max="9" width="20.85546875" style="232" bestFit="1" customWidth="1"/>
    <col min="10" max="10" width="15.5703125" style="517" customWidth="1"/>
    <col min="11" max="11" width="10.7109375" style="513" customWidth="1"/>
    <col min="12" max="12" width="13.140625" style="513" customWidth="1"/>
    <col min="13" max="13" width="15.85546875" style="513" customWidth="1"/>
    <col min="14" max="14" width="16.85546875" style="513" customWidth="1"/>
    <col min="15" max="15" width="18" style="513" customWidth="1"/>
    <col min="16" max="16" width="18.85546875" style="513" customWidth="1"/>
    <col min="17" max="17" width="33.42578125" style="218" customWidth="1"/>
    <col min="18" max="18" width="13.85546875" style="218" customWidth="1"/>
    <col min="19" max="19" width="15.5703125" style="218" bestFit="1" customWidth="1"/>
    <col min="20" max="240" width="9.140625" style="218" customWidth="1"/>
    <col min="241" max="241" width="9" style="218"/>
    <col min="242" max="242" width="6.5703125" style="218" customWidth="1"/>
    <col min="243" max="243" width="79.5703125" style="218" customWidth="1"/>
    <col min="244" max="244" width="23.5703125" style="218" customWidth="1"/>
    <col min="245" max="245" width="27.85546875" style="218" customWidth="1"/>
    <col min="246" max="246" width="22.28515625" style="218" customWidth="1"/>
    <col min="247" max="247" width="23.5703125" style="218" customWidth="1"/>
    <col min="248" max="248" width="39" style="218" customWidth="1"/>
    <col min="249" max="249" width="36.42578125" style="218" customWidth="1"/>
    <col min="250" max="250" width="8" style="218" customWidth="1"/>
    <col min="251" max="251" width="15.5703125" style="218" customWidth="1"/>
    <col min="252" max="252" width="17.28515625" style="218" customWidth="1"/>
    <col min="253" max="253" width="18.85546875" style="218" customWidth="1"/>
    <col min="254" max="254" width="81" style="218" customWidth="1"/>
    <col min="255" max="255" width="14.85546875" style="218" customWidth="1"/>
    <col min="256" max="256" width="15.7109375" style="218" customWidth="1"/>
    <col min="257" max="257" width="17.5703125" style="218" customWidth="1"/>
    <col min="258" max="258" width="18.42578125" style="218" customWidth="1"/>
    <col min="259" max="259" width="16.5703125" style="218" customWidth="1"/>
    <col min="260" max="260" width="17.7109375" style="218" customWidth="1"/>
    <col min="261" max="261" width="17.85546875" style="218" customWidth="1"/>
    <col min="262" max="262" width="18.42578125" style="218" customWidth="1"/>
    <col min="263" max="263" width="15.42578125" style="218" customWidth="1"/>
    <col min="264" max="264" width="14.5703125" style="218" customWidth="1"/>
    <col min="265" max="265" width="15" style="218" customWidth="1"/>
    <col min="266" max="266" width="6.7109375" style="218" customWidth="1"/>
    <col min="267" max="267" width="14.28515625" style="218" customWidth="1"/>
    <col min="268" max="268" width="17.5703125" style="218" customWidth="1"/>
    <col min="269" max="269" width="27.7109375" style="218" customWidth="1"/>
    <col min="270" max="272" width="9.140625" style="218" customWidth="1"/>
    <col min="273" max="273" width="14.85546875" style="218" customWidth="1"/>
    <col min="274" max="274" width="13.85546875" style="218" customWidth="1"/>
    <col min="275" max="496" width="9.140625" style="218" customWidth="1"/>
    <col min="497" max="497" width="9" style="218"/>
    <col min="498" max="498" width="6.5703125" style="218" customWidth="1"/>
    <col min="499" max="499" width="79.5703125" style="218" customWidth="1"/>
    <col min="500" max="500" width="23.5703125" style="218" customWidth="1"/>
    <col min="501" max="501" width="27.85546875" style="218" customWidth="1"/>
    <col min="502" max="502" width="22.28515625" style="218" customWidth="1"/>
    <col min="503" max="503" width="23.5703125" style="218" customWidth="1"/>
    <col min="504" max="504" width="39" style="218" customWidth="1"/>
    <col min="505" max="505" width="36.42578125" style="218" customWidth="1"/>
    <col min="506" max="506" width="8" style="218" customWidth="1"/>
    <col min="507" max="507" width="15.5703125" style="218" customWidth="1"/>
    <col min="508" max="508" width="17.28515625" style="218" customWidth="1"/>
    <col min="509" max="509" width="18.85546875" style="218" customWidth="1"/>
    <col min="510" max="510" width="81" style="218" customWidth="1"/>
    <col min="511" max="511" width="14.85546875" style="218" customWidth="1"/>
    <col min="512" max="512" width="15.7109375" style="218" customWidth="1"/>
    <col min="513" max="513" width="17.5703125" style="218" customWidth="1"/>
    <col min="514" max="514" width="18.42578125" style="218" customWidth="1"/>
    <col min="515" max="515" width="16.5703125" style="218" customWidth="1"/>
    <col min="516" max="516" width="17.7109375" style="218" customWidth="1"/>
    <col min="517" max="517" width="17.85546875" style="218" customWidth="1"/>
    <col min="518" max="518" width="18.42578125" style="218" customWidth="1"/>
    <col min="519" max="519" width="15.42578125" style="218" customWidth="1"/>
    <col min="520" max="520" width="14.5703125" style="218" customWidth="1"/>
    <col min="521" max="521" width="15" style="218" customWidth="1"/>
    <col min="522" max="522" width="6.7109375" style="218" customWidth="1"/>
    <col min="523" max="523" width="14.28515625" style="218" customWidth="1"/>
    <col min="524" max="524" width="17.5703125" style="218" customWidth="1"/>
    <col min="525" max="525" width="27.7109375" style="218" customWidth="1"/>
    <col min="526" max="528" width="9.140625" style="218" customWidth="1"/>
    <col min="529" max="529" width="14.85546875" style="218" customWidth="1"/>
    <col min="530" max="530" width="13.85546875" style="218" customWidth="1"/>
    <col min="531" max="752" width="9.140625" style="218" customWidth="1"/>
    <col min="753" max="753" width="9" style="218"/>
    <col min="754" max="754" width="6.5703125" style="218" customWidth="1"/>
    <col min="755" max="755" width="79.5703125" style="218" customWidth="1"/>
    <col min="756" max="756" width="23.5703125" style="218" customWidth="1"/>
    <col min="757" max="757" width="27.85546875" style="218" customWidth="1"/>
    <col min="758" max="758" width="22.28515625" style="218" customWidth="1"/>
    <col min="759" max="759" width="23.5703125" style="218" customWidth="1"/>
    <col min="760" max="760" width="39" style="218" customWidth="1"/>
    <col min="761" max="761" width="36.42578125" style="218" customWidth="1"/>
    <col min="762" max="762" width="8" style="218" customWidth="1"/>
    <col min="763" max="763" width="15.5703125" style="218" customWidth="1"/>
    <col min="764" max="764" width="17.28515625" style="218" customWidth="1"/>
    <col min="765" max="765" width="18.85546875" style="218" customWidth="1"/>
    <col min="766" max="766" width="81" style="218" customWidth="1"/>
    <col min="767" max="767" width="14.85546875" style="218" customWidth="1"/>
    <col min="768" max="768" width="15.7109375" style="218" customWidth="1"/>
    <col min="769" max="769" width="17.5703125" style="218" customWidth="1"/>
    <col min="770" max="770" width="18.42578125" style="218" customWidth="1"/>
    <col min="771" max="771" width="16.5703125" style="218" customWidth="1"/>
    <col min="772" max="772" width="17.7109375" style="218" customWidth="1"/>
    <col min="773" max="773" width="17.85546875" style="218" customWidth="1"/>
    <col min="774" max="774" width="18.42578125" style="218" customWidth="1"/>
    <col min="775" max="775" width="15.42578125" style="218" customWidth="1"/>
    <col min="776" max="776" width="14.5703125" style="218" customWidth="1"/>
    <col min="777" max="777" width="15" style="218" customWidth="1"/>
    <col min="778" max="778" width="6.7109375" style="218" customWidth="1"/>
    <col min="779" max="779" width="14.28515625" style="218" customWidth="1"/>
    <col min="780" max="780" width="17.5703125" style="218" customWidth="1"/>
    <col min="781" max="781" width="27.7109375" style="218" customWidth="1"/>
    <col min="782" max="784" width="9.140625" style="218" customWidth="1"/>
    <col min="785" max="785" width="14.85546875" style="218" customWidth="1"/>
    <col min="786" max="786" width="13.85546875" style="218" customWidth="1"/>
    <col min="787" max="1008" width="9.140625" style="218" customWidth="1"/>
    <col min="1009" max="1009" width="9" style="218"/>
    <col min="1010" max="1010" width="6.5703125" style="218" customWidth="1"/>
    <col min="1011" max="1011" width="79.5703125" style="218" customWidth="1"/>
    <col min="1012" max="1012" width="23.5703125" style="218" customWidth="1"/>
    <col min="1013" max="1013" width="27.85546875" style="218" customWidth="1"/>
    <col min="1014" max="1014" width="22.28515625" style="218" customWidth="1"/>
    <col min="1015" max="1015" width="23.5703125" style="218" customWidth="1"/>
    <col min="1016" max="1016" width="39" style="218" customWidth="1"/>
    <col min="1017" max="1017" width="36.42578125" style="218" customWidth="1"/>
    <col min="1018" max="1018" width="8" style="218" customWidth="1"/>
    <col min="1019" max="1019" width="15.5703125" style="218" customWidth="1"/>
    <col min="1020" max="1020" width="17.28515625" style="218" customWidth="1"/>
    <col min="1021" max="1021" width="18.85546875" style="218" customWidth="1"/>
    <col min="1022" max="1022" width="81" style="218" customWidth="1"/>
    <col min="1023" max="1023" width="14.85546875" style="218" customWidth="1"/>
    <col min="1024" max="1024" width="15.7109375" style="218" customWidth="1"/>
    <col min="1025" max="1025" width="17.5703125" style="218" customWidth="1"/>
    <col min="1026" max="1026" width="18.42578125" style="218" customWidth="1"/>
    <col min="1027" max="1027" width="16.5703125" style="218" customWidth="1"/>
    <col min="1028" max="1028" width="17.7109375" style="218" customWidth="1"/>
    <col min="1029" max="1029" width="17.85546875" style="218" customWidth="1"/>
    <col min="1030" max="1030" width="18.42578125" style="218" customWidth="1"/>
    <col min="1031" max="1031" width="15.42578125" style="218" customWidth="1"/>
    <col min="1032" max="1032" width="14.5703125" style="218" customWidth="1"/>
    <col min="1033" max="1033" width="15" style="218" customWidth="1"/>
    <col min="1034" max="1034" width="6.7109375" style="218" customWidth="1"/>
    <col min="1035" max="1035" width="14.28515625" style="218" customWidth="1"/>
    <col min="1036" max="1036" width="17.5703125" style="218" customWidth="1"/>
    <col min="1037" max="1037" width="27.7109375" style="218" customWidth="1"/>
    <col min="1038" max="1040" width="9.140625" style="218" customWidth="1"/>
    <col min="1041" max="1041" width="14.85546875" style="218" customWidth="1"/>
    <col min="1042" max="1042" width="13.85546875" style="218" customWidth="1"/>
    <col min="1043" max="1264" width="9.140625" style="218" customWidth="1"/>
    <col min="1265" max="1265" width="9" style="218"/>
    <col min="1266" max="1266" width="6.5703125" style="218" customWidth="1"/>
    <col min="1267" max="1267" width="79.5703125" style="218" customWidth="1"/>
    <col min="1268" max="1268" width="23.5703125" style="218" customWidth="1"/>
    <col min="1269" max="1269" width="27.85546875" style="218" customWidth="1"/>
    <col min="1270" max="1270" width="22.28515625" style="218" customWidth="1"/>
    <col min="1271" max="1271" width="23.5703125" style="218" customWidth="1"/>
    <col min="1272" max="1272" width="39" style="218" customWidth="1"/>
    <col min="1273" max="1273" width="36.42578125" style="218" customWidth="1"/>
    <col min="1274" max="1274" width="8" style="218" customWidth="1"/>
    <col min="1275" max="1275" width="15.5703125" style="218" customWidth="1"/>
    <col min="1276" max="1276" width="17.28515625" style="218" customWidth="1"/>
    <col min="1277" max="1277" width="18.85546875" style="218" customWidth="1"/>
    <col min="1278" max="1278" width="81" style="218" customWidth="1"/>
    <col min="1279" max="1279" width="14.85546875" style="218" customWidth="1"/>
    <col min="1280" max="1280" width="15.7109375" style="218" customWidth="1"/>
    <col min="1281" max="1281" width="17.5703125" style="218" customWidth="1"/>
    <col min="1282" max="1282" width="18.42578125" style="218" customWidth="1"/>
    <col min="1283" max="1283" width="16.5703125" style="218" customWidth="1"/>
    <col min="1284" max="1284" width="17.7109375" style="218" customWidth="1"/>
    <col min="1285" max="1285" width="17.85546875" style="218" customWidth="1"/>
    <col min="1286" max="1286" width="18.42578125" style="218" customWidth="1"/>
    <col min="1287" max="1287" width="15.42578125" style="218" customWidth="1"/>
    <col min="1288" max="1288" width="14.5703125" style="218" customWidth="1"/>
    <col min="1289" max="1289" width="15" style="218" customWidth="1"/>
    <col min="1290" max="1290" width="6.7109375" style="218" customWidth="1"/>
    <col min="1291" max="1291" width="14.28515625" style="218" customWidth="1"/>
    <col min="1292" max="1292" width="17.5703125" style="218" customWidth="1"/>
    <col min="1293" max="1293" width="27.7109375" style="218" customWidth="1"/>
    <col min="1294" max="1296" width="9.140625" style="218" customWidth="1"/>
    <col min="1297" max="1297" width="14.85546875" style="218" customWidth="1"/>
    <col min="1298" max="1298" width="13.85546875" style="218" customWidth="1"/>
    <col min="1299" max="1520" width="9.140625" style="218" customWidth="1"/>
    <col min="1521" max="1521" width="9" style="218"/>
    <col min="1522" max="1522" width="6.5703125" style="218" customWidth="1"/>
    <col min="1523" max="1523" width="79.5703125" style="218" customWidth="1"/>
    <col min="1524" max="1524" width="23.5703125" style="218" customWidth="1"/>
    <col min="1525" max="1525" width="27.85546875" style="218" customWidth="1"/>
    <col min="1526" max="1526" width="22.28515625" style="218" customWidth="1"/>
    <col min="1527" max="1527" width="23.5703125" style="218" customWidth="1"/>
    <col min="1528" max="1528" width="39" style="218" customWidth="1"/>
    <col min="1529" max="1529" width="36.42578125" style="218" customWidth="1"/>
    <col min="1530" max="1530" width="8" style="218" customWidth="1"/>
    <col min="1531" max="1531" width="15.5703125" style="218" customWidth="1"/>
    <col min="1532" max="1532" width="17.28515625" style="218" customWidth="1"/>
    <col min="1533" max="1533" width="18.85546875" style="218" customWidth="1"/>
    <col min="1534" max="1534" width="81" style="218" customWidth="1"/>
    <col min="1535" max="1535" width="14.85546875" style="218" customWidth="1"/>
    <col min="1536" max="1536" width="15.7109375" style="218" customWidth="1"/>
    <col min="1537" max="1537" width="17.5703125" style="218" customWidth="1"/>
    <col min="1538" max="1538" width="18.42578125" style="218" customWidth="1"/>
    <col min="1539" max="1539" width="16.5703125" style="218" customWidth="1"/>
    <col min="1540" max="1540" width="17.7109375" style="218" customWidth="1"/>
    <col min="1541" max="1541" width="17.85546875" style="218" customWidth="1"/>
    <col min="1542" max="1542" width="18.42578125" style="218" customWidth="1"/>
    <col min="1543" max="1543" width="15.42578125" style="218" customWidth="1"/>
    <col min="1544" max="1544" width="14.5703125" style="218" customWidth="1"/>
    <col min="1545" max="1545" width="15" style="218" customWidth="1"/>
    <col min="1546" max="1546" width="6.7109375" style="218" customWidth="1"/>
    <col min="1547" max="1547" width="14.28515625" style="218" customWidth="1"/>
    <col min="1548" max="1548" width="17.5703125" style="218" customWidth="1"/>
    <col min="1549" max="1549" width="27.7109375" style="218" customWidth="1"/>
    <col min="1550" max="1552" width="9.140625" style="218" customWidth="1"/>
    <col min="1553" max="1553" width="14.85546875" style="218" customWidth="1"/>
    <col min="1554" max="1554" width="13.85546875" style="218" customWidth="1"/>
    <col min="1555" max="1776" width="9.140625" style="218" customWidth="1"/>
    <col min="1777" max="1777" width="9" style="218"/>
    <col min="1778" max="1778" width="6.5703125" style="218" customWidth="1"/>
    <col min="1779" max="1779" width="79.5703125" style="218" customWidth="1"/>
    <col min="1780" max="1780" width="23.5703125" style="218" customWidth="1"/>
    <col min="1781" max="1781" width="27.85546875" style="218" customWidth="1"/>
    <col min="1782" max="1782" width="22.28515625" style="218" customWidth="1"/>
    <col min="1783" max="1783" width="23.5703125" style="218" customWidth="1"/>
    <col min="1784" max="1784" width="39" style="218" customWidth="1"/>
    <col min="1785" max="1785" width="36.42578125" style="218" customWidth="1"/>
    <col min="1786" max="1786" width="8" style="218" customWidth="1"/>
    <col min="1787" max="1787" width="15.5703125" style="218" customWidth="1"/>
    <col min="1788" max="1788" width="17.28515625" style="218" customWidth="1"/>
    <col min="1789" max="1789" width="18.85546875" style="218" customWidth="1"/>
    <col min="1790" max="1790" width="81" style="218" customWidth="1"/>
    <col min="1791" max="1791" width="14.85546875" style="218" customWidth="1"/>
    <col min="1792" max="1792" width="15.7109375" style="218" customWidth="1"/>
    <col min="1793" max="1793" width="17.5703125" style="218" customWidth="1"/>
    <col min="1794" max="1794" width="18.42578125" style="218" customWidth="1"/>
    <col min="1795" max="1795" width="16.5703125" style="218" customWidth="1"/>
    <col min="1796" max="1796" width="17.7109375" style="218" customWidth="1"/>
    <col min="1797" max="1797" width="17.85546875" style="218" customWidth="1"/>
    <col min="1798" max="1798" width="18.42578125" style="218" customWidth="1"/>
    <col min="1799" max="1799" width="15.42578125" style="218" customWidth="1"/>
    <col min="1800" max="1800" width="14.5703125" style="218" customWidth="1"/>
    <col min="1801" max="1801" width="15" style="218" customWidth="1"/>
    <col min="1802" max="1802" width="6.7109375" style="218" customWidth="1"/>
    <col min="1803" max="1803" width="14.28515625" style="218" customWidth="1"/>
    <col min="1804" max="1804" width="17.5703125" style="218" customWidth="1"/>
    <col min="1805" max="1805" width="27.7109375" style="218" customWidth="1"/>
    <col min="1806" max="1808" width="9.140625" style="218" customWidth="1"/>
    <col min="1809" max="1809" width="14.85546875" style="218" customWidth="1"/>
    <col min="1810" max="1810" width="13.85546875" style="218" customWidth="1"/>
    <col min="1811" max="2032" width="9.140625" style="218" customWidth="1"/>
    <col min="2033" max="2033" width="9" style="218"/>
    <col min="2034" max="2034" width="6.5703125" style="218" customWidth="1"/>
    <col min="2035" max="2035" width="79.5703125" style="218" customWidth="1"/>
    <col min="2036" max="2036" width="23.5703125" style="218" customWidth="1"/>
    <col min="2037" max="2037" width="27.85546875" style="218" customWidth="1"/>
    <col min="2038" max="2038" width="22.28515625" style="218" customWidth="1"/>
    <col min="2039" max="2039" width="23.5703125" style="218" customWidth="1"/>
    <col min="2040" max="2040" width="39" style="218" customWidth="1"/>
    <col min="2041" max="2041" width="36.42578125" style="218" customWidth="1"/>
    <col min="2042" max="2042" width="8" style="218" customWidth="1"/>
    <col min="2043" max="2043" width="15.5703125" style="218" customWidth="1"/>
    <col min="2044" max="2044" width="17.28515625" style="218" customWidth="1"/>
    <col min="2045" max="2045" width="18.85546875" style="218" customWidth="1"/>
    <col min="2046" max="2046" width="81" style="218" customWidth="1"/>
    <col min="2047" max="2047" width="14.85546875" style="218" customWidth="1"/>
    <col min="2048" max="2048" width="15.7109375" style="218" customWidth="1"/>
    <col min="2049" max="2049" width="17.5703125" style="218" customWidth="1"/>
    <col min="2050" max="2050" width="18.42578125" style="218" customWidth="1"/>
    <col min="2051" max="2051" width="16.5703125" style="218" customWidth="1"/>
    <col min="2052" max="2052" width="17.7109375" style="218" customWidth="1"/>
    <col min="2053" max="2053" width="17.85546875" style="218" customWidth="1"/>
    <col min="2054" max="2054" width="18.42578125" style="218" customWidth="1"/>
    <col min="2055" max="2055" width="15.42578125" style="218" customWidth="1"/>
    <col min="2056" max="2056" width="14.5703125" style="218" customWidth="1"/>
    <col min="2057" max="2057" width="15" style="218" customWidth="1"/>
    <col min="2058" max="2058" width="6.7109375" style="218" customWidth="1"/>
    <col min="2059" max="2059" width="14.28515625" style="218" customWidth="1"/>
    <col min="2060" max="2060" width="17.5703125" style="218" customWidth="1"/>
    <col min="2061" max="2061" width="27.7109375" style="218" customWidth="1"/>
    <col min="2062" max="2064" width="9.140625" style="218" customWidth="1"/>
    <col min="2065" max="2065" width="14.85546875" style="218" customWidth="1"/>
    <col min="2066" max="2066" width="13.85546875" style="218" customWidth="1"/>
    <col min="2067" max="2288" width="9.140625" style="218" customWidth="1"/>
    <col min="2289" max="2289" width="9" style="218"/>
    <col min="2290" max="2290" width="6.5703125" style="218" customWidth="1"/>
    <col min="2291" max="2291" width="79.5703125" style="218" customWidth="1"/>
    <col min="2292" max="2292" width="23.5703125" style="218" customWidth="1"/>
    <col min="2293" max="2293" width="27.85546875" style="218" customWidth="1"/>
    <col min="2294" max="2294" width="22.28515625" style="218" customWidth="1"/>
    <col min="2295" max="2295" width="23.5703125" style="218" customWidth="1"/>
    <col min="2296" max="2296" width="39" style="218" customWidth="1"/>
    <col min="2297" max="2297" width="36.42578125" style="218" customWidth="1"/>
    <col min="2298" max="2298" width="8" style="218" customWidth="1"/>
    <col min="2299" max="2299" width="15.5703125" style="218" customWidth="1"/>
    <col min="2300" max="2300" width="17.28515625" style="218" customWidth="1"/>
    <col min="2301" max="2301" width="18.85546875" style="218" customWidth="1"/>
    <col min="2302" max="2302" width="81" style="218" customWidth="1"/>
    <col min="2303" max="2303" width="14.85546875" style="218" customWidth="1"/>
    <col min="2304" max="2304" width="15.7109375" style="218" customWidth="1"/>
    <col min="2305" max="2305" width="17.5703125" style="218" customWidth="1"/>
    <col min="2306" max="2306" width="18.42578125" style="218" customWidth="1"/>
    <col min="2307" max="2307" width="16.5703125" style="218" customWidth="1"/>
    <col min="2308" max="2308" width="17.7109375" style="218" customWidth="1"/>
    <col min="2309" max="2309" width="17.85546875" style="218" customWidth="1"/>
    <col min="2310" max="2310" width="18.42578125" style="218" customWidth="1"/>
    <col min="2311" max="2311" width="15.42578125" style="218" customWidth="1"/>
    <col min="2312" max="2312" width="14.5703125" style="218" customWidth="1"/>
    <col min="2313" max="2313" width="15" style="218" customWidth="1"/>
    <col min="2314" max="2314" width="6.7109375" style="218" customWidth="1"/>
    <col min="2315" max="2315" width="14.28515625" style="218" customWidth="1"/>
    <col min="2316" max="2316" width="17.5703125" style="218" customWidth="1"/>
    <col min="2317" max="2317" width="27.7109375" style="218" customWidth="1"/>
    <col min="2318" max="2320" width="9.140625" style="218" customWidth="1"/>
    <col min="2321" max="2321" width="14.85546875" style="218" customWidth="1"/>
    <col min="2322" max="2322" width="13.85546875" style="218" customWidth="1"/>
    <col min="2323" max="2544" width="9.140625" style="218" customWidth="1"/>
    <col min="2545" max="2545" width="9" style="218"/>
    <col min="2546" max="2546" width="6.5703125" style="218" customWidth="1"/>
    <col min="2547" max="2547" width="79.5703125" style="218" customWidth="1"/>
    <col min="2548" max="2548" width="23.5703125" style="218" customWidth="1"/>
    <col min="2549" max="2549" width="27.85546875" style="218" customWidth="1"/>
    <col min="2550" max="2550" width="22.28515625" style="218" customWidth="1"/>
    <col min="2551" max="2551" width="23.5703125" style="218" customWidth="1"/>
    <col min="2552" max="2552" width="39" style="218" customWidth="1"/>
    <col min="2553" max="2553" width="36.42578125" style="218" customWidth="1"/>
    <col min="2554" max="2554" width="8" style="218" customWidth="1"/>
    <col min="2555" max="2555" width="15.5703125" style="218" customWidth="1"/>
    <col min="2556" max="2556" width="17.28515625" style="218" customWidth="1"/>
    <col min="2557" max="2557" width="18.85546875" style="218" customWidth="1"/>
    <col min="2558" max="2558" width="81" style="218" customWidth="1"/>
    <col min="2559" max="2559" width="14.85546875" style="218" customWidth="1"/>
    <col min="2560" max="2560" width="15.7109375" style="218" customWidth="1"/>
    <col min="2561" max="2561" width="17.5703125" style="218" customWidth="1"/>
    <col min="2562" max="2562" width="18.42578125" style="218" customWidth="1"/>
    <col min="2563" max="2563" width="16.5703125" style="218" customWidth="1"/>
    <col min="2564" max="2564" width="17.7109375" style="218" customWidth="1"/>
    <col min="2565" max="2565" width="17.85546875" style="218" customWidth="1"/>
    <col min="2566" max="2566" width="18.42578125" style="218" customWidth="1"/>
    <col min="2567" max="2567" width="15.42578125" style="218" customWidth="1"/>
    <col min="2568" max="2568" width="14.5703125" style="218" customWidth="1"/>
    <col min="2569" max="2569" width="15" style="218" customWidth="1"/>
    <col min="2570" max="2570" width="6.7109375" style="218" customWidth="1"/>
    <col min="2571" max="2571" width="14.28515625" style="218" customWidth="1"/>
    <col min="2572" max="2572" width="17.5703125" style="218" customWidth="1"/>
    <col min="2573" max="2573" width="27.7109375" style="218" customWidth="1"/>
    <col min="2574" max="2576" width="9.140625" style="218" customWidth="1"/>
    <col min="2577" max="2577" width="14.85546875" style="218" customWidth="1"/>
    <col min="2578" max="2578" width="13.85546875" style="218" customWidth="1"/>
    <col min="2579" max="2800" width="9.140625" style="218" customWidth="1"/>
    <col min="2801" max="2801" width="9" style="218"/>
    <col min="2802" max="2802" width="6.5703125" style="218" customWidth="1"/>
    <col min="2803" max="2803" width="79.5703125" style="218" customWidth="1"/>
    <col min="2804" max="2804" width="23.5703125" style="218" customWidth="1"/>
    <col min="2805" max="2805" width="27.85546875" style="218" customWidth="1"/>
    <col min="2806" max="2806" width="22.28515625" style="218" customWidth="1"/>
    <col min="2807" max="2807" width="23.5703125" style="218" customWidth="1"/>
    <col min="2808" max="2808" width="39" style="218" customWidth="1"/>
    <col min="2809" max="2809" width="36.42578125" style="218" customWidth="1"/>
    <col min="2810" max="2810" width="8" style="218" customWidth="1"/>
    <col min="2811" max="2811" width="15.5703125" style="218" customWidth="1"/>
    <col min="2812" max="2812" width="17.28515625" style="218" customWidth="1"/>
    <col min="2813" max="2813" width="18.85546875" style="218" customWidth="1"/>
    <col min="2814" max="2814" width="81" style="218" customWidth="1"/>
    <col min="2815" max="2815" width="14.85546875" style="218" customWidth="1"/>
    <col min="2816" max="2816" width="15.7109375" style="218" customWidth="1"/>
    <col min="2817" max="2817" width="17.5703125" style="218" customWidth="1"/>
    <col min="2818" max="2818" width="18.42578125" style="218" customWidth="1"/>
    <col min="2819" max="2819" width="16.5703125" style="218" customWidth="1"/>
    <col min="2820" max="2820" width="17.7109375" style="218" customWidth="1"/>
    <col min="2821" max="2821" width="17.85546875" style="218" customWidth="1"/>
    <col min="2822" max="2822" width="18.42578125" style="218" customWidth="1"/>
    <col min="2823" max="2823" width="15.42578125" style="218" customWidth="1"/>
    <col min="2824" max="2824" width="14.5703125" style="218" customWidth="1"/>
    <col min="2825" max="2825" width="15" style="218" customWidth="1"/>
    <col min="2826" max="2826" width="6.7109375" style="218" customWidth="1"/>
    <col min="2827" max="2827" width="14.28515625" style="218" customWidth="1"/>
    <col min="2828" max="2828" width="17.5703125" style="218" customWidth="1"/>
    <col min="2829" max="2829" width="27.7109375" style="218" customWidth="1"/>
    <col min="2830" max="2832" width="9.140625" style="218" customWidth="1"/>
    <col min="2833" max="2833" width="14.85546875" style="218" customWidth="1"/>
    <col min="2834" max="2834" width="13.85546875" style="218" customWidth="1"/>
    <col min="2835" max="3056" width="9.140625" style="218" customWidth="1"/>
    <col min="3057" max="3057" width="9" style="218"/>
    <col min="3058" max="3058" width="6.5703125" style="218" customWidth="1"/>
    <col min="3059" max="3059" width="79.5703125" style="218" customWidth="1"/>
    <col min="3060" max="3060" width="23.5703125" style="218" customWidth="1"/>
    <col min="3061" max="3061" width="27.85546875" style="218" customWidth="1"/>
    <col min="3062" max="3062" width="22.28515625" style="218" customWidth="1"/>
    <col min="3063" max="3063" width="23.5703125" style="218" customWidth="1"/>
    <col min="3064" max="3064" width="39" style="218" customWidth="1"/>
    <col min="3065" max="3065" width="36.42578125" style="218" customWidth="1"/>
    <col min="3066" max="3066" width="8" style="218" customWidth="1"/>
    <col min="3067" max="3067" width="15.5703125" style="218" customWidth="1"/>
    <col min="3068" max="3068" width="17.28515625" style="218" customWidth="1"/>
    <col min="3069" max="3069" width="18.85546875" style="218" customWidth="1"/>
    <col min="3070" max="3070" width="81" style="218" customWidth="1"/>
    <col min="3071" max="3071" width="14.85546875" style="218" customWidth="1"/>
    <col min="3072" max="3072" width="15.7109375" style="218" customWidth="1"/>
    <col min="3073" max="3073" width="17.5703125" style="218" customWidth="1"/>
    <col min="3074" max="3074" width="18.42578125" style="218" customWidth="1"/>
    <col min="3075" max="3075" width="16.5703125" style="218" customWidth="1"/>
    <col min="3076" max="3076" width="17.7109375" style="218" customWidth="1"/>
    <col min="3077" max="3077" width="17.85546875" style="218" customWidth="1"/>
    <col min="3078" max="3078" width="18.42578125" style="218" customWidth="1"/>
    <col min="3079" max="3079" width="15.42578125" style="218" customWidth="1"/>
    <col min="3080" max="3080" width="14.5703125" style="218" customWidth="1"/>
    <col min="3081" max="3081" width="15" style="218" customWidth="1"/>
    <col min="3082" max="3082" width="6.7109375" style="218" customWidth="1"/>
    <col min="3083" max="3083" width="14.28515625" style="218" customWidth="1"/>
    <col min="3084" max="3084" width="17.5703125" style="218" customWidth="1"/>
    <col min="3085" max="3085" width="27.7109375" style="218" customWidth="1"/>
    <col min="3086" max="3088" width="9.140625" style="218" customWidth="1"/>
    <col min="3089" max="3089" width="14.85546875" style="218" customWidth="1"/>
    <col min="3090" max="3090" width="13.85546875" style="218" customWidth="1"/>
    <col min="3091" max="3312" width="9.140625" style="218" customWidth="1"/>
    <col min="3313" max="3313" width="9" style="218"/>
    <col min="3314" max="3314" width="6.5703125" style="218" customWidth="1"/>
    <col min="3315" max="3315" width="79.5703125" style="218" customWidth="1"/>
    <col min="3316" max="3316" width="23.5703125" style="218" customWidth="1"/>
    <col min="3317" max="3317" width="27.85546875" style="218" customWidth="1"/>
    <col min="3318" max="3318" width="22.28515625" style="218" customWidth="1"/>
    <col min="3319" max="3319" width="23.5703125" style="218" customWidth="1"/>
    <col min="3320" max="3320" width="39" style="218" customWidth="1"/>
    <col min="3321" max="3321" width="36.42578125" style="218" customWidth="1"/>
    <col min="3322" max="3322" width="8" style="218" customWidth="1"/>
    <col min="3323" max="3323" width="15.5703125" style="218" customWidth="1"/>
    <col min="3324" max="3324" width="17.28515625" style="218" customWidth="1"/>
    <col min="3325" max="3325" width="18.85546875" style="218" customWidth="1"/>
    <col min="3326" max="3326" width="81" style="218" customWidth="1"/>
    <col min="3327" max="3327" width="14.85546875" style="218" customWidth="1"/>
    <col min="3328" max="3328" width="15.7109375" style="218" customWidth="1"/>
    <col min="3329" max="3329" width="17.5703125" style="218" customWidth="1"/>
    <col min="3330" max="3330" width="18.42578125" style="218" customWidth="1"/>
    <col min="3331" max="3331" width="16.5703125" style="218" customWidth="1"/>
    <col min="3332" max="3332" width="17.7109375" style="218" customWidth="1"/>
    <col min="3333" max="3333" width="17.85546875" style="218" customWidth="1"/>
    <col min="3334" max="3334" width="18.42578125" style="218" customWidth="1"/>
    <col min="3335" max="3335" width="15.42578125" style="218" customWidth="1"/>
    <col min="3336" max="3336" width="14.5703125" style="218" customWidth="1"/>
    <col min="3337" max="3337" width="15" style="218" customWidth="1"/>
    <col min="3338" max="3338" width="6.7109375" style="218" customWidth="1"/>
    <col min="3339" max="3339" width="14.28515625" style="218" customWidth="1"/>
    <col min="3340" max="3340" width="17.5703125" style="218" customWidth="1"/>
    <col min="3341" max="3341" width="27.7109375" style="218" customWidth="1"/>
    <col min="3342" max="3344" width="9.140625" style="218" customWidth="1"/>
    <col min="3345" max="3345" width="14.85546875" style="218" customWidth="1"/>
    <col min="3346" max="3346" width="13.85546875" style="218" customWidth="1"/>
    <col min="3347" max="3568" width="9.140625" style="218" customWidth="1"/>
    <col min="3569" max="3569" width="9" style="218"/>
    <col min="3570" max="3570" width="6.5703125" style="218" customWidth="1"/>
    <col min="3571" max="3571" width="79.5703125" style="218" customWidth="1"/>
    <col min="3572" max="3572" width="23.5703125" style="218" customWidth="1"/>
    <col min="3573" max="3573" width="27.85546875" style="218" customWidth="1"/>
    <col min="3574" max="3574" width="22.28515625" style="218" customWidth="1"/>
    <col min="3575" max="3575" width="23.5703125" style="218" customWidth="1"/>
    <col min="3576" max="3576" width="39" style="218" customWidth="1"/>
    <col min="3577" max="3577" width="36.42578125" style="218" customWidth="1"/>
    <col min="3578" max="3578" width="8" style="218" customWidth="1"/>
    <col min="3579" max="3579" width="15.5703125" style="218" customWidth="1"/>
    <col min="3580" max="3580" width="17.28515625" style="218" customWidth="1"/>
    <col min="3581" max="3581" width="18.85546875" style="218" customWidth="1"/>
    <col min="3582" max="3582" width="81" style="218" customWidth="1"/>
    <col min="3583" max="3583" width="14.85546875" style="218" customWidth="1"/>
    <col min="3584" max="3584" width="15.7109375" style="218" customWidth="1"/>
    <col min="3585" max="3585" width="17.5703125" style="218" customWidth="1"/>
    <col min="3586" max="3586" width="18.42578125" style="218" customWidth="1"/>
    <col min="3587" max="3587" width="16.5703125" style="218" customWidth="1"/>
    <col min="3588" max="3588" width="17.7109375" style="218" customWidth="1"/>
    <col min="3589" max="3589" width="17.85546875" style="218" customWidth="1"/>
    <col min="3590" max="3590" width="18.42578125" style="218" customWidth="1"/>
    <col min="3591" max="3591" width="15.42578125" style="218" customWidth="1"/>
    <col min="3592" max="3592" width="14.5703125" style="218" customWidth="1"/>
    <col min="3593" max="3593" width="15" style="218" customWidth="1"/>
    <col min="3594" max="3594" width="6.7109375" style="218" customWidth="1"/>
    <col min="3595" max="3595" width="14.28515625" style="218" customWidth="1"/>
    <col min="3596" max="3596" width="17.5703125" style="218" customWidth="1"/>
    <col min="3597" max="3597" width="27.7109375" style="218" customWidth="1"/>
    <col min="3598" max="3600" width="9.140625" style="218" customWidth="1"/>
    <col min="3601" max="3601" width="14.85546875" style="218" customWidth="1"/>
    <col min="3602" max="3602" width="13.85546875" style="218" customWidth="1"/>
    <col min="3603" max="3824" width="9.140625" style="218" customWidth="1"/>
    <col min="3825" max="3825" width="9" style="218"/>
    <col min="3826" max="3826" width="6.5703125" style="218" customWidth="1"/>
    <col min="3827" max="3827" width="79.5703125" style="218" customWidth="1"/>
    <col min="3828" max="3828" width="23.5703125" style="218" customWidth="1"/>
    <col min="3829" max="3829" width="27.85546875" style="218" customWidth="1"/>
    <col min="3830" max="3830" width="22.28515625" style="218" customWidth="1"/>
    <col min="3831" max="3831" width="23.5703125" style="218" customWidth="1"/>
    <col min="3832" max="3832" width="39" style="218" customWidth="1"/>
    <col min="3833" max="3833" width="36.42578125" style="218" customWidth="1"/>
    <col min="3834" max="3834" width="8" style="218" customWidth="1"/>
    <col min="3835" max="3835" width="15.5703125" style="218" customWidth="1"/>
    <col min="3836" max="3836" width="17.28515625" style="218" customWidth="1"/>
    <col min="3837" max="3837" width="18.85546875" style="218" customWidth="1"/>
    <col min="3838" max="3838" width="81" style="218" customWidth="1"/>
    <col min="3839" max="3839" width="14.85546875" style="218" customWidth="1"/>
    <col min="3840" max="3840" width="15.7109375" style="218" customWidth="1"/>
    <col min="3841" max="3841" width="17.5703125" style="218" customWidth="1"/>
    <col min="3842" max="3842" width="18.42578125" style="218" customWidth="1"/>
    <col min="3843" max="3843" width="16.5703125" style="218" customWidth="1"/>
    <col min="3844" max="3844" width="17.7109375" style="218" customWidth="1"/>
    <col min="3845" max="3845" width="17.85546875" style="218" customWidth="1"/>
    <col min="3846" max="3846" width="18.42578125" style="218" customWidth="1"/>
    <col min="3847" max="3847" width="15.42578125" style="218" customWidth="1"/>
    <col min="3848" max="3848" width="14.5703125" style="218" customWidth="1"/>
    <col min="3849" max="3849" width="15" style="218" customWidth="1"/>
    <col min="3850" max="3850" width="6.7109375" style="218" customWidth="1"/>
    <col min="3851" max="3851" width="14.28515625" style="218" customWidth="1"/>
    <col min="3852" max="3852" width="17.5703125" style="218" customWidth="1"/>
    <col min="3853" max="3853" width="27.7109375" style="218" customWidth="1"/>
    <col min="3854" max="3856" width="9.140625" style="218" customWidth="1"/>
    <col min="3857" max="3857" width="14.85546875" style="218" customWidth="1"/>
    <col min="3858" max="3858" width="13.85546875" style="218" customWidth="1"/>
    <col min="3859" max="4080" width="9.140625" style="218" customWidth="1"/>
    <col min="4081" max="4081" width="9" style="218"/>
    <col min="4082" max="4082" width="6.5703125" style="218" customWidth="1"/>
    <col min="4083" max="4083" width="79.5703125" style="218" customWidth="1"/>
    <col min="4084" max="4084" width="23.5703125" style="218" customWidth="1"/>
    <col min="4085" max="4085" width="27.85546875" style="218" customWidth="1"/>
    <col min="4086" max="4086" width="22.28515625" style="218" customWidth="1"/>
    <col min="4087" max="4087" width="23.5703125" style="218" customWidth="1"/>
    <col min="4088" max="4088" width="39" style="218" customWidth="1"/>
    <col min="4089" max="4089" width="36.42578125" style="218" customWidth="1"/>
    <col min="4090" max="4090" width="8" style="218" customWidth="1"/>
    <col min="4091" max="4091" width="15.5703125" style="218" customWidth="1"/>
    <col min="4092" max="4092" width="17.28515625" style="218" customWidth="1"/>
    <col min="4093" max="4093" width="18.85546875" style="218" customWidth="1"/>
    <col min="4094" max="4094" width="81" style="218" customWidth="1"/>
    <col min="4095" max="4095" width="14.85546875" style="218" customWidth="1"/>
    <col min="4096" max="4096" width="15.7109375" style="218" customWidth="1"/>
    <col min="4097" max="4097" width="17.5703125" style="218" customWidth="1"/>
    <col min="4098" max="4098" width="18.42578125" style="218" customWidth="1"/>
    <col min="4099" max="4099" width="16.5703125" style="218" customWidth="1"/>
    <col min="4100" max="4100" width="17.7109375" style="218" customWidth="1"/>
    <col min="4101" max="4101" width="17.85546875" style="218" customWidth="1"/>
    <col min="4102" max="4102" width="18.42578125" style="218" customWidth="1"/>
    <col min="4103" max="4103" width="15.42578125" style="218" customWidth="1"/>
    <col min="4104" max="4104" width="14.5703125" style="218" customWidth="1"/>
    <col min="4105" max="4105" width="15" style="218" customWidth="1"/>
    <col min="4106" max="4106" width="6.7109375" style="218" customWidth="1"/>
    <col min="4107" max="4107" width="14.28515625" style="218" customWidth="1"/>
    <col min="4108" max="4108" width="17.5703125" style="218" customWidth="1"/>
    <col min="4109" max="4109" width="27.7109375" style="218" customWidth="1"/>
    <col min="4110" max="4112" width="9.140625" style="218" customWidth="1"/>
    <col min="4113" max="4113" width="14.85546875" style="218" customWidth="1"/>
    <col min="4114" max="4114" width="13.85546875" style="218" customWidth="1"/>
    <col min="4115" max="4336" width="9.140625" style="218" customWidth="1"/>
    <col min="4337" max="4337" width="9" style="218"/>
    <col min="4338" max="4338" width="6.5703125" style="218" customWidth="1"/>
    <col min="4339" max="4339" width="79.5703125" style="218" customWidth="1"/>
    <col min="4340" max="4340" width="23.5703125" style="218" customWidth="1"/>
    <col min="4341" max="4341" width="27.85546875" style="218" customWidth="1"/>
    <col min="4342" max="4342" width="22.28515625" style="218" customWidth="1"/>
    <col min="4343" max="4343" width="23.5703125" style="218" customWidth="1"/>
    <col min="4344" max="4344" width="39" style="218" customWidth="1"/>
    <col min="4345" max="4345" width="36.42578125" style="218" customWidth="1"/>
    <col min="4346" max="4346" width="8" style="218" customWidth="1"/>
    <col min="4347" max="4347" width="15.5703125" style="218" customWidth="1"/>
    <col min="4348" max="4348" width="17.28515625" style="218" customWidth="1"/>
    <col min="4349" max="4349" width="18.85546875" style="218" customWidth="1"/>
    <col min="4350" max="4350" width="81" style="218" customWidth="1"/>
    <col min="4351" max="4351" width="14.85546875" style="218" customWidth="1"/>
    <col min="4352" max="4352" width="15.7109375" style="218" customWidth="1"/>
    <col min="4353" max="4353" width="17.5703125" style="218" customWidth="1"/>
    <col min="4354" max="4354" width="18.42578125" style="218" customWidth="1"/>
    <col min="4355" max="4355" width="16.5703125" style="218" customWidth="1"/>
    <col min="4356" max="4356" width="17.7109375" style="218" customWidth="1"/>
    <col min="4357" max="4357" width="17.85546875" style="218" customWidth="1"/>
    <col min="4358" max="4358" width="18.42578125" style="218" customWidth="1"/>
    <col min="4359" max="4359" width="15.42578125" style="218" customWidth="1"/>
    <col min="4360" max="4360" width="14.5703125" style="218" customWidth="1"/>
    <col min="4361" max="4361" width="15" style="218" customWidth="1"/>
    <col min="4362" max="4362" width="6.7109375" style="218" customWidth="1"/>
    <col min="4363" max="4363" width="14.28515625" style="218" customWidth="1"/>
    <col min="4364" max="4364" width="17.5703125" style="218" customWidth="1"/>
    <col min="4365" max="4365" width="27.7109375" style="218" customWidth="1"/>
    <col min="4366" max="4368" width="9.140625" style="218" customWidth="1"/>
    <col min="4369" max="4369" width="14.85546875" style="218" customWidth="1"/>
    <col min="4370" max="4370" width="13.85546875" style="218" customWidth="1"/>
    <col min="4371" max="4592" width="9.140625" style="218" customWidth="1"/>
    <col min="4593" max="4593" width="9" style="218"/>
    <col min="4594" max="4594" width="6.5703125" style="218" customWidth="1"/>
    <col min="4595" max="4595" width="79.5703125" style="218" customWidth="1"/>
    <col min="4596" max="4596" width="23.5703125" style="218" customWidth="1"/>
    <col min="4597" max="4597" width="27.85546875" style="218" customWidth="1"/>
    <col min="4598" max="4598" width="22.28515625" style="218" customWidth="1"/>
    <col min="4599" max="4599" width="23.5703125" style="218" customWidth="1"/>
    <col min="4600" max="4600" width="39" style="218" customWidth="1"/>
    <col min="4601" max="4601" width="36.42578125" style="218" customWidth="1"/>
    <col min="4602" max="4602" width="8" style="218" customWidth="1"/>
    <col min="4603" max="4603" width="15.5703125" style="218" customWidth="1"/>
    <col min="4604" max="4604" width="17.28515625" style="218" customWidth="1"/>
    <col min="4605" max="4605" width="18.85546875" style="218" customWidth="1"/>
    <col min="4606" max="4606" width="81" style="218" customWidth="1"/>
    <col min="4607" max="4607" width="14.85546875" style="218" customWidth="1"/>
    <col min="4608" max="4608" width="15.7109375" style="218" customWidth="1"/>
    <col min="4609" max="4609" width="17.5703125" style="218" customWidth="1"/>
    <col min="4610" max="4610" width="18.42578125" style="218" customWidth="1"/>
    <col min="4611" max="4611" width="16.5703125" style="218" customWidth="1"/>
    <col min="4612" max="4612" width="17.7109375" style="218" customWidth="1"/>
    <col min="4613" max="4613" width="17.85546875" style="218" customWidth="1"/>
    <col min="4614" max="4614" width="18.42578125" style="218" customWidth="1"/>
    <col min="4615" max="4615" width="15.42578125" style="218" customWidth="1"/>
    <col min="4616" max="4616" width="14.5703125" style="218" customWidth="1"/>
    <col min="4617" max="4617" width="15" style="218" customWidth="1"/>
    <col min="4618" max="4618" width="6.7109375" style="218" customWidth="1"/>
    <col min="4619" max="4619" width="14.28515625" style="218" customWidth="1"/>
    <col min="4620" max="4620" width="17.5703125" style="218" customWidth="1"/>
    <col min="4621" max="4621" width="27.7109375" style="218" customWidth="1"/>
    <col min="4622" max="4624" width="9.140625" style="218" customWidth="1"/>
    <col min="4625" max="4625" width="14.85546875" style="218" customWidth="1"/>
    <col min="4626" max="4626" width="13.85546875" style="218" customWidth="1"/>
    <col min="4627" max="4848" width="9.140625" style="218" customWidth="1"/>
    <col min="4849" max="4849" width="9" style="218"/>
    <col min="4850" max="4850" width="6.5703125" style="218" customWidth="1"/>
    <col min="4851" max="4851" width="79.5703125" style="218" customWidth="1"/>
    <col min="4852" max="4852" width="23.5703125" style="218" customWidth="1"/>
    <col min="4853" max="4853" width="27.85546875" style="218" customWidth="1"/>
    <col min="4854" max="4854" width="22.28515625" style="218" customWidth="1"/>
    <col min="4855" max="4855" width="23.5703125" style="218" customWidth="1"/>
    <col min="4856" max="4856" width="39" style="218" customWidth="1"/>
    <col min="4857" max="4857" width="36.42578125" style="218" customWidth="1"/>
    <col min="4858" max="4858" width="8" style="218" customWidth="1"/>
    <col min="4859" max="4859" width="15.5703125" style="218" customWidth="1"/>
    <col min="4860" max="4860" width="17.28515625" style="218" customWidth="1"/>
    <col min="4861" max="4861" width="18.85546875" style="218" customWidth="1"/>
    <col min="4862" max="4862" width="81" style="218" customWidth="1"/>
    <col min="4863" max="4863" width="14.85546875" style="218" customWidth="1"/>
    <col min="4864" max="4864" width="15.7109375" style="218" customWidth="1"/>
    <col min="4865" max="4865" width="17.5703125" style="218" customWidth="1"/>
    <col min="4866" max="4866" width="18.42578125" style="218" customWidth="1"/>
    <col min="4867" max="4867" width="16.5703125" style="218" customWidth="1"/>
    <col min="4868" max="4868" width="17.7109375" style="218" customWidth="1"/>
    <col min="4869" max="4869" width="17.85546875" style="218" customWidth="1"/>
    <col min="4870" max="4870" width="18.42578125" style="218" customWidth="1"/>
    <col min="4871" max="4871" width="15.42578125" style="218" customWidth="1"/>
    <col min="4872" max="4872" width="14.5703125" style="218" customWidth="1"/>
    <col min="4873" max="4873" width="15" style="218" customWidth="1"/>
    <col min="4874" max="4874" width="6.7109375" style="218" customWidth="1"/>
    <col min="4875" max="4875" width="14.28515625" style="218" customWidth="1"/>
    <col min="4876" max="4876" width="17.5703125" style="218" customWidth="1"/>
    <col min="4877" max="4877" width="27.7109375" style="218" customWidth="1"/>
    <col min="4878" max="4880" width="9.140625" style="218" customWidth="1"/>
    <col min="4881" max="4881" width="14.85546875" style="218" customWidth="1"/>
    <col min="4882" max="4882" width="13.85546875" style="218" customWidth="1"/>
    <col min="4883" max="5104" width="9.140625" style="218" customWidth="1"/>
    <col min="5105" max="5105" width="9" style="218"/>
    <col min="5106" max="5106" width="6.5703125" style="218" customWidth="1"/>
    <col min="5107" max="5107" width="79.5703125" style="218" customWidth="1"/>
    <col min="5108" max="5108" width="23.5703125" style="218" customWidth="1"/>
    <col min="5109" max="5109" width="27.85546875" style="218" customWidth="1"/>
    <col min="5110" max="5110" width="22.28515625" style="218" customWidth="1"/>
    <col min="5111" max="5111" width="23.5703125" style="218" customWidth="1"/>
    <col min="5112" max="5112" width="39" style="218" customWidth="1"/>
    <col min="5113" max="5113" width="36.42578125" style="218" customWidth="1"/>
    <col min="5114" max="5114" width="8" style="218" customWidth="1"/>
    <col min="5115" max="5115" width="15.5703125" style="218" customWidth="1"/>
    <col min="5116" max="5116" width="17.28515625" style="218" customWidth="1"/>
    <col min="5117" max="5117" width="18.85546875" style="218" customWidth="1"/>
    <col min="5118" max="5118" width="81" style="218" customWidth="1"/>
    <col min="5119" max="5119" width="14.85546875" style="218" customWidth="1"/>
    <col min="5120" max="5120" width="15.7109375" style="218" customWidth="1"/>
    <col min="5121" max="5121" width="17.5703125" style="218" customWidth="1"/>
    <col min="5122" max="5122" width="18.42578125" style="218" customWidth="1"/>
    <col min="5123" max="5123" width="16.5703125" style="218" customWidth="1"/>
    <col min="5124" max="5124" width="17.7109375" style="218" customWidth="1"/>
    <col min="5125" max="5125" width="17.85546875" style="218" customWidth="1"/>
    <col min="5126" max="5126" width="18.42578125" style="218" customWidth="1"/>
    <col min="5127" max="5127" width="15.42578125" style="218" customWidth="1"/>
    <col min="5128" max="5128" width="14.5703125" style="218" customWidth="1"/>
    <col min="5129" max="5129" width="15" style="218" customWidth="1"/>
    <col min="5130" max="5130" width="6.7109375" style="218" customWidth="1"/>
    <col min="5131" max="5131" width="14.28515625" style="218" customWidth="1"/>
    <col min="5132" max="5132" width="17.5703125" style="218" customWidth="1"/>
    <col min="5133" max="5133" width="27.7109375" style="218" customWidth="1"/>
    <col min="5134" max="5136" width="9.140625" style="218" customWidth="1"/>
    <col min="5137" max="5137" width="14.85546875" style="218" customWidth="1"/>
    <col min="5138" max="5138" width="13.85546875" style="218" customWidth="1"/>
    <col min="5139" max="5360" width="9.140625" style="218" customWidth="1"/>
    <col min="5361" max="5361" width="9" style="218"/>
    <col min="5362" max="5362" width="6.5703125" style="218" customWidth="1"/>
    <col min="5363" max="5363" width="79.5703125" style="218" customWidth="1"/>
    <col min="5364" max="5364" width="23.5703125" style="218" customWidth="1"/>
    <col min="5365" max="5365" width="27.85546875" style="218" customWidth="1"/>
    <col min="5366" max="5366" width="22.28515625" style="218" customWidth="1"/>
    <col min="5367" max="5367" width="23.5703125" style="218" customWidth="1"/>
    <col min="5368" max="5368" width="39" style="218" customWidth="1"/>
    <col min="5369" max="5369" width="36.42578125" style="218" customWidth="1"/>
    <col min="5370" max="5370" width="8" style="218" customWidth="1"/>
    <col min="5371" max="5371" width="15.5703125" style="218" customWidth="1"/>
    <col min="5372" max="5372" width="17.28515625" style="218" customWidth="1"/>
    <col min="5373" max="5373" width="18.85546875" style="218" customWidth="1"/>
    <col min="5374" max="5374" width="81" style="218" customWidth="1"/>
    <col min="5375" max="5375" width="14.85546875" style="218" customWidth="1"/>
    <col min="5376" max="5376" width="15.7109375" style="218" customWidth="1"/>
    <col min="5377" max="5377" width="17.5703125" style="218" customWidth="1"/>
    <col min="5378" max="5378" width="18.42578125" style="218" customWidth="1"/>
    <col min="5379" max="5379" width="16.5703125" style="218" customWidth="1"/>
    <col min="5380" max="5380" width="17.7109375" style="218" customWidth="1"/>
    <col min="5381" max="5381" width="17.85546875" style="218" customWidth="1"/>
    <col min="5382" max="5382" width="18.42578125" style="218" customWidth="1"/>
    <col min="5383" max="5383" width="15.42578125" style="218" customWidth="1"/>
    <col min="5384" max="5384" width="14.5703125" style="218" customWidth="1"/>
    <col min="5385" max="5385" width="15" style="218" customWidth="1"/>
    <col min="5386" max="5386" width="6.7109375" style="218" customWidth="1"/>
    <col min="5387" max="5387" width="14.28515625" style="218" customWidth="1"/>
    <col min="5388" max="5388" width="17.5703125" style="218" customWidth="1"/>
    <col min="5389" max="5389" width="27.7109375" style="218" customWidth="1"/>
    <col min="5390" max="5392" width="9.140625" style="218" customWidth="1"/>
    <col min="5393" max="5393" width="14.85546875" style="218" customWidth="1"/>
    <col min="5394" max="5394" width="13.85546875" style="218" customWidth="1"/>
    <col min="5395" max="5616" width="9.140625" style="218" customWidth="1"/>
    <col min="5617" max="5617" width="9" style="218"/>
    <col min="5618" max="5618" width="6.5703125" style="218" customWidth="1"/>
    <col min="5619" max="5619" width="79.5703125" style="218" customWidth="1"/>
    <col min="5620" max="5620" width="23.5703125" style="218" customWidth="1"/>
    <col min="5621" max="5621" width="27.85546875" style="218" customWidth="1"/>
    <col min="5622" max="5622" width="22.28515625" style="218" customWidth="1"/>
    <col min="5623" max="5623" width="23.5703125" style="218" customWidth="1"/>
    <col min="5624" max="5624" width="39" style="218" customWidth="1"/>
    <col min="5625" max="5625" width="36.42578125" style="218" customWidth="1"/>
    <col min="5626" max="5626" width="8" style="218" customWidth="1"/>
    <col min="5627" max="5627" width="15.5703125" style="218" customWidth="1"/>
    <col min="5628" max="5628" width="17.28515625" style="218" customWidth="1"/>
    <col min="5629" max="5629" width="18.85546875" style="218" customWidth="1"/>
    <col min="5630" max="5630" width="81" style="218" customWidth="1"/>
    <col min="5631" max="5631" width="14.85546875" style="218" customWidth="1"/>
    <col min="5632" max="5632" width="15.7109375" style="218" customWidth="1"/>
    <col min="5633" max="5633" width="17.5703125" style="218" customWidth="1"/>
    <col min="5634" max="5634" width="18.42578125" style="218" customWidth="1"/>
    <col min="5635" max="5635" width="16.5703125" style="218" customWidth="1"/>
    <col min="5636" max="5636" width="17.7109375" style="218" customWidth="1"/>
    <col min="5637" max="5637" width="17.85546875" style="218" customWidth="1"/>
    <col min="5638" max="5638" width="18.42578125" style="218" customWidth="1"/>
    <col min="5639" max="5639" width="15.42578125" style="218" customWidth="1"/>
    <col min="5640" max="5640" width="14.5703125" style="218" customWidth="1"/>
    <col min="5641" max="5641" width="15" style="218" customWidth="1"/>
    <col min="5642" max="5642" width="6.7109375" style="218" customWidth="1"/>
    <col min="5643" max="5643" width="14.28515625" style="218" customWidth="1"/>
    <col min="5644" max="5644" width="17.5703125" style="218" customWidth="1"/>
    <col min="5645" max="5645" width="27.7109375" style="218" customWidth="1"/>
    <col min="5646" max="5648" width="9.140625" style="218" customWidth="1"/>
    <col min="5649" max="5649" width="14.85546875" style="218" customWidth="1"/>
    <col min="5650" max="5650" width="13.85546875" style="218" customWidth="1"/>
    <col min="5651" max="5872" width="9.140625" style="218" customWidth="1"/>
    <col min="5873" max="5873" width="9" style="218"/>
    <col min="5874" max="5874" width="6.5703125" style="218" customWidth="1"/>
    <col min="5875" max="5875" width="79.5703125" style="218" customWidth="1"/>
    <col min="5876" max="5876" width="23.5703125" style="218" customWidth="1"/>
    <col min="5877" max="5877" width="27.85546875" style="218" customWidth="1"/>
    <col min="5878" max="5878" width="22.28515625" style="218" customWidth="1"/>
    <col min="5879" max="5879" width="23.5703125" style="218" customWidth="1"/>
    <col min="5880" max="5880" width="39" style="218" customWidth="1"/>
    <col min="5881" max="5881" width="36.42578125" style="218" customWidth="1"/>
    <col min="5882" max="5882" width="8" style="218" customWidth="1"/>
    <col min="5883" max="5883" width="15.5703125" style="218" customWidth="1"/>
    <col min="5884" max="5884" width="17.28515625" style="218" customWidth="1"/>
    <col min="5885" max="5885" width="18.85546875" style="218" customWidth="1"/>
    <col min="5886" max="5886" width="81" style="218" customWidth="1"/>
    <col min="5887" max="5887" width="14.85546875" style="218" customWidth="1"/>
    <col min="5888" max="5888" width="15.7109375" style="218" customWidth="1"/>
    <col min="5889" max="5889" width="17.5703125" style="218" customWidth="1"/>
    <col min="5890" max="5890" width="18.42578125" style="218" customWidth="1"/>
    <col min="5891" max="5891" width="16.5703125" style="218" customWidth="1"/>
    <col min="5892" max="5892" width="17.7109375" style="218" customWidth="1"/>
    <col min="5893" max="5893" width="17.85546875" style="218" customWidth="1"/>
    <col min="5894" max="5894" width="18.42578125" style="218" customWidth="1"/>
    <col min="5895" max="5895" width="15.42578125" style="218" customWidth="1"/>
    <col min="5896" max="5896" width="14.5703125" style="218" customWidth="1"/>
    <col min="5897" max="5897" width="15" style="218" customWidth="1"/>
    <col min="5898" max="5898" width="6.7109375" style="218" customWidth="1"/>
    <col min="5899" max="5899" width="14.28515625" style="218" customWidth="1"/>
    <col min="5900" max="5900" width="17.5703125" style="218" customWidth="1"/>
    <col min="5901" max="5901" width="27.7109375" style="218" customWidth="1"/>
    <col min="5902" max="5904" width="9.140625" style="218" customWidth="1"/>
    <col min="5905" max="5905" width="14.85546875" style="218" customWidth="1"/>
    <col min="5906" max="5906" width="13.85546875" style="218" customWidth="1"/>
    <col min="5907" max="6128" width="9.140625" style="218" customWidth="1"/>
    <col min="6129" max="6129" width="9" style="218"/>
    <col min="6130" max="6130" width="6.5703125" style="218" customWidth="1"/>
    <col min="6131" max="6131" width="79.5703125" style="218" customWidth="1"/>
    <col min="6132" max="6132" width="23.5703125" style="218" customWidth="1"/>
    <col min="6133" max="6133" width="27.85546875" style="218" customWidth="1"/>
    <col min="6134" max="6134" width="22.28515625" style="218" customWidth="1"/>
    <col min="6135" max="6135" width="23.5703125" style="218" customWidth="1"/>
    <col min="6136" max="6136" width="39" style="218" customWidth="1"/>
    <col min="6137" max="6137" width="36.42578125" style="218" customWidth="1"/>
    <col min="6138" max="6138" width="8" style="218" customWidth="1"/>
    <col min="6139" max="6139" width="15.5703125" style="218" customWidth="1"/>
    <col min="6140" max="6140" width="17.28515625" style="218" customWidth="1"/>
    <col min="6141" max="6141" width="18.85546875" style="218" customWidth="1"/>
    <col min="6142" max="6142" width="81" style="218" customWidth="1"/>
    <col min="6143" max="6143" width="14.85546875" style="218" customWidth="1"/>
    <col min="6144" max="6144" width="15.7109375" style="218" customWidth="1"/>
    <col min="6145" max="6145" width="17.5703125" style="218" customWidth="1"/>
    <col min="6146" max="6146" width="18.42578125" style="218" customWidth="1"/>
    <col min="6147" max="6147" width="16.5703125" style="218" customWidth="1"/>
    <col min="6148" max="6148" width="17.7109375" style="218" customWidth="1"/>
    <col min="6149" max="6149" width="17.85546875" style="218" customWidth="1"/>
    <col min="6150" max="6150" width="18.42578125" style="218" customWidth="1"/>
    <col min="6151" max="6151" width="15.42578125" style="218" customWidth="1"/>
    <col min="6152" max="6152" width="14.5703125" style="218" customWidth="1"/>
    <col min="6153" max="6153" width="15" style="218" customWidth="1"/>
    <col min="6154" max="6154" width="6.7109375" style="218" customWidth="1"/>
    <col min="6155" max="6155" width="14.28515625" style="218" customWidth="1"/>
    <col min="6156" max="6156" width="17.5703125" style="218" customWidth="1"/>
    <col min="6157" max="6157" width="27.7109375" style="218" customWidth="1"/>
    <col min="6158" max="6160" width="9.140625" style="218" customWidth="1"/>
    <col min="6161" max="6161" width="14.85546875" style="218" customWidth="1"/>
    <col min="6162" max="6162" width="13.85546875" style="218" customWidth="1"/>
    <col min="6163" max="6384" width="9.140625" style="218" customWidth="1"/>
    <col min="6385" max="6385" width="9" style="218"/>
    <col min="6386" max="6386" width="6.5703125" style="218" customWidth="1"/>
    <col min="6387" max="6387" width="79.5703125" style="218" customWidth="1"/>
    <col min="6388" max="6388" width="23.5703125" style="218" customWidth="1"/>
    <col min="6389" max="6389" width="27.85546875" style="218" customWidth="1"/>
    <col min="6390" max="6390" width="22.28515625" style="218" customWidth="1"/>
    <col min="6391" max="6391" width="23.5703125" style="218" customWidth="1"/>
    <col min="6392" max="6392" width="39" style="218" customWidth="1"/>
    <col min="6393" max="6393" width="36.42578125" style="218" customWidth="1"/>
    <col min="6394" max="6394" width="8" style="218" customWidth="1"/>
    <col min="6395" max="6395" width="15.5703125" style="218" customWidth="1"/>
    <col min="6396" max="6396" width="17.28515625" style="218" customWidth="1"/>
    <col min="6397" max="6397" width="18.85546875" style="218" customWidth="1"/>
    <col min="6398" max="6398" width="81" style="218" customWidth="1"/>
    <col min="6399" max="6399" width="14.85546875" style="218" customWidth="1"/>
    <col min="6400" max="6400" width="15.7109375" style="218" customWidth="1"/>
    <col min="6401" max="6401" width="17.5703125" style="218" customWidth="1"/>
    <col min="6402" max="6402" width="18.42578125" style="218" customWidth="1"/>
    <col min="6403" max="6403" width="16.5703125" style="218" customWidth="1"/>
    <col min="6404" max="6404" width="17.7109375" style="218" customWidth="1"/>
    <col min="6405" max="6405" width="17.85546875" style="218" customWidth="1"/>
    <col min="6406" max="6406" width="18.42578125" style="218" customWidth="1"/>
    <col min="6407" max="6407" width="15.42578125" style="218" customWidth="1"/>
    <col min="6408" max="6408" width="14.5703125" style="218" customWidth="1"/>
    <col min="6409" max="6409" width="15" style="218" customWidth="1"/>
    <col min="6410" max="6410" width="6.7109375" style="218" customWidth="1"/>
    <col min="6411" max="6411" width="14.28515625" style="218" customWidth="1"/>
    <col min="6412" max="6412" width="17.5703125" style="218" customWidth="1"/>
    <col min="6413" max="6413" width="27.7109375" style="218" customWidth="1"/>
    <col min="6414" max="6416" width="9.140625" style="218" customWidth="1"/>
    <col min="6417" max="6417" width="14.85546875" style="218" customWidth="1"/>
    <col min="6418" max="6418" width="13.85546875" style="218" customWidth="1"/>
    <col min="6419" max="6640" width="9.140625" style="218" customWidth="1"/>
    <col min="6641" max="6641" width="9" style="218"/>
    <col min="6642" max="6642" width="6.5703125" style="218" customWidth="1"/>
    <col min="6643" max="6643" width="79.5703125" style="218" customWidth="1"/>
    <col min="6644" max="6644" width="23.5703125" style="218" customWidth="1"/>
    <col min="6645" max="6645" width="27.85546875" style="218" customWidth="1"/>
    <col min="6646" max="6646" width="22.28515625" style="218" customWidth="1"/>
    <col min="6647" max="6647" width="23.5703125" style="218" customWidth="1"/>
    <col min="6648" max="6648" width="39" style="218" customWidth="1"/>
    <col min="6649" max="6649" width="36.42578125" style="218" customWidth="1"/>
    <col min="6650" max="6650" width="8" style="218" customWidth="1"/>
    <col min="6651" max="6651" width="15.5703125" style="218" customWidth="1"/>
    <col min="6652" max="6652" width="17.28515625" style="218" customWidth="1"/>
    <col min="6653" max="6653" width="18.85546875" style="218" customWidth="1"/>
    <col min="6654" max="6654" width="81" style="218" customWidth="1"/>
    <col min="6655" max="6655" width="14.85546875" style="218" customWidth="1"/>
    <col min="6656" max="6656" width="15.7109375" style="218" customWidth="1"/>
    <col min="6657" max="6657" width="17.5703125" style="218" customWidth="1"/>
    <col min="6658" max="6658" width="18.42578125" style="218" customWidth="1"/>
    <col min="6659" max="6659" width="16.5703125" style="218" customWidth="1"/>
    <col min="6660" max="6660" width="17.7109375" style="218" customWidth="1"/>
    <col min="6661" max="6661" width="17.85546875" style="218" customWidth="1"/>
    <col min="6662" max="6662" width="18.42578125" style="218" customWidth="1"/>
    <col min="6663" max="6663" width="15.42578125" style="218" customWidth="1"/>
    <col min="6664" max="6664" width="14.5703125" style="218" customWidth="1"/>
    <col min="6665" max="6665" width="15" style="218" customWidth="1"/>
    <col min="6666" max="6666" width="6.7109375" style="218" customWidth="1"/>
    <col min="6667" max="6667" width="14.28515625" style="218" customWidth="1"/>
    <col min="6668" max="6668" width="17.5703125" style="218" customWidth="1"/>
    <col min="6669" max="6669" width="27.7109375" style="218" customWidth="1"/>
    <col min="6670" max="6672" width="9.140625" style="218" customWidth="1"/>
    <col min="6673" max="6673" width="14.85546875" style="218" customWidth="1"/>
    <col min="6674" max="6674" width="13.85546875" style="218" customWidth="1"/>
    <col min="6675" max="6896" width="9.140625" style="218" customWidth="1"/>
    <col min="6897" max="6897" width="9" style="218"/>
    <col min="6898" max="6898" width="6.5703125" style="218" customWidth="1"/>
    <col min="6899" max="6899" width="79.5703125" style="218" customWidth="1"/>
    <col min="6900" max="6900" width="23.5703125" style="218" customWidth="1"/>
    <col min="6901" max="6901" width="27.85546875" style="218" customWidth="1"/>
    <col min="6902" max="6902" width="22.28515625" style="218" customWidth="1"/>
    <col min="6903" max="6903" width="23.5703125" style="218" customWidth="1"/>
    <col min="6904" max="6904" width="39" style="218" customWidth="1"/>
    <col min="6905" max="6905" width="36.42578125" style="218" customWidth="1"/>
    <col min="6906" max="6906" width="8" style="218" customWidth="1"/>
    <col min="6907" max="6907" width="15.5703125" style="218" customWidth="1"/>
    <col min="6908" max="6908" width="17.28515625" style="218" customWidth="1"/>
    <col min="6909" max="6909" width="18.85546875" style="218" customWidth="1"/>
    <col min="6910" max="6910" width="81" style="218" customWidth="1"/>
    <col min="6911" max="6911" width="14.85546875" style="218" customWidth="1"/>
    <col min="6912" max="6912" width="15.7109375" style="218" customWidth="1"/>
    <col min="6913" max="6913" width="17.5703125" style="218" customWidth="1"/>
    <col min="6914" max="6914" width="18.42578125" style="218" customWidth="1"/>
    <col min="6915" max="6915" width="16.5703125" style="218" customWidth="1"/>
    <col min="6916" max="6916" width="17.7109375" style="218" customWidth="1"/>
    <col min="6917" max="6917" width="17.85546875" style="218" customWidth="1"/>
    <col min="6918" max="6918" width="18.42578125" style="218" customWidth="1"/>
    <col min="6919" max="6919" width="15.42578125" style="218" customWidth="1"/>
    <col min="6920" max="6920" width="14.5703125" style="218" customWidth="1"/>
    <col min="6921" max="6921" width="15" style="218" customWidth="1"/>
    <col min="6922" max="6922" width="6.7109375" style="218" customWidth="1"/>
    <col min="6923" max="6923" width="14.28515625" style="218" customWidth="1"/>
    <col min="6924" max="6924" width="17.5703125" style="218" customWidth="1"/>
    <col min="6925" max="6925" width="27.7109375" style="218" customWidth="1"/>
    <col min="6926" max="6928" width="9.140625" style="218" customWidth="1"/>
    <col min="6929" max="6929" width="14.85546875" style="218" customWidth="1"/>
    <col min="6930" max="6930" width="13.85546875" style="218" customWidth="1"/>
    <col min="6931" max="7152" width="9.140625" style="218" customWidth="1"/>
    <col min="7153" max="7153" width="9" style="218"/>
    <col min="7154" max="7154" width="6.5703125" style="218" customWidth="1"/>
    <col min="7155" max="7155" width="79.5703125" style="218" customWidth="1"/>
    <col min="7156" max="7156" width="23.5703125" style="218" customWidth="1"/>
    <col min="7157" max="7157" width="27.85546875" style="218" customWidth="1"/>
    <col min="7158" max="7158" width="22.28515625" style="218" customWidth="1"/>
    <col min="7159" max="7159" width="23.5703125" style="218" customWidth="1"/>
    <col min="7160" max="7160" width="39" style="218" customWidth="1"/>
    <col min="7161" max="7161" width="36.42578125" style="218" customWidth="1"/>
    <col min="7162" max="7162" width="8" style="218" customWidth="1"/>
    <col min="7163" max="7163" width="15.5703125" style="218" customWidth="1"/>
    <col min="7164" max="7164" width="17.28515625" style="218" customWidth="1"/>
    <col min="7165" max="7165" width="18.85546875" style="218" customWidth="1"/>
    <col min="7166" max="7166" width="81" style="218" customWidth="1"/>
    <col min="7167" max="7167" width="14.85546875" style="218" customWidth="1"/>
    <col min="7168" max="7168" width="15.7109375" style="218" customWidth="1"/>
    <col min="7169" max="7169" width="17.5703125" style="218" customWidth="1"/>
    <col min="7170" max="7170" width="18.42578125" style="218" customWidth="1"/>
    <col min="7171" max="7171" width="16.5703125" style="218" customWidth="1"/>
    <col min="7172" max="7172" width="17.7109375" style="218" customWidth="1"/>
    <col min="7173" max="7173" width="17.85546875" style="218" customWidth="1"/>
    <col min="7174" max="7174" width="18.42578125" style="218" customWidth="1"/>
    <col min="7175" max="7175" width="15.42578125" style="218" customWidth="1"/>
    <col min="7176" max="7176" width="14.5703125" style="218" customWidth="1"/>
    <col min="7177" max="7177" width="15" style="218" customWidth="1"/>
    <col min="7178" max="7178" width="6.7109375" style="218" customWidth="1"/>
    <col min="7179" max="7179" width="14.28515625" style="218" customWidth="1"/>
    <col min="7180" max="7180" width="17.5703125" style="218" customWidth="1"/>
    <col min="7181" max="7181" width="27.7109375" style="218" customWidth="1"/>
    <col min="7182" max="7184" width="9.140625" style="218" customWidth="1"/>
    <col min="7185" max="7185" width="14.85546875" style="218" customWidth="1"/>
    <col min="7186" max="7186" width="13.85546875" style="218" customWidth="1"/>
    <col min="7187" max="7408" width="9.140625" style="218" customWidth="1"/>
    <col min="7409" max="7409" width="9" style="218"/>
    <col min="7410" max="7410" width="6.5703125" style="218" customWidth="1"/>
    <col min="7411" max="7411" width="79.5703125" style="218" customWidth="1"/>
    <col min="7412" max="7412" width="23.5703125" style="218" customWidth="1"/>
    <col min="7413" max="7413" width="27.85546875" style="218" customWidth="1"/>
    <col min="7414" max="7414" width="22.28515625" style="218" customWidth="1"/>
    <col min="7415" max="7415" width="23.5703125" style="218" customWidth="1"/>
    <col min="7416" max="7416" width="39" style="218" customWidth="1"/>
    <col min="7417" max="7417" width="36.42578125" style="218" customWidth="1"/>
    <col min="7418" max="7418" width="8" style="218" customWidth="1"/>
    <col min="7419" max="7419" width="15.5703125" style="218" customWidth="1"/>
    <col min="7420" max="7420" width="17.28515625" style="218" customWidth="1"/>
    <col min="7421" max="7421" width="18.85546875" style="218" customWidth="1"/>
    <col min="7422" max="7422" width="81" style="218" customWidth="1"/>
    <col min="7423" max="7423" width="14.85546875" style="218" customWidth="1"/>
    <col min="7424" max="7424" width="15.7109375" style="218" customWidth="1"/>
    <col min="7425" max="7425" width="17.5703125" style="218" customWidth="1"/>
    <col min="7426" max="7426" width="18.42578125" style="218" customWidth="1"/>
    <col min="7427" max="7427" width="16.5703125" style="218" customWidth="1"/>
    <col min="7428" max="7428" width="17.7109375" style="218" customWidth="1"/>
    <col min="7429" max="7429" width="17.85546875" style="218" customWidth="1"/>
    <col min="7430" max="7430" width="18.42578125" style="218" customWidth="1"/>
    <col min="7431" max="7431" width="15.42578125" style="218" customWidth="1"/>
    <col min="7432" max="7432" width="14.5703125" style="218" customWidth="1"/>
    <col min="7433" max="7433" width="15" style="218" customWidth="1"/>
    <col min="7434" max="7434" width="6.7109375" style="218" customWidth="1"/>
    <col min="7435" max="7435" width="14.28515625" style="218" customWidth="1"/>
    <col min="7436" max="7436" width="17.5703125" style="218" customWidth="1"/>
    <col min="7437" max="7437" width="27.7109375" style="218" customWidth="1"/>
    <col min="7438" max="7440" width="9.140625" style="218" customWidth="1"/>
    <col min="7441" max="7441" width="14.85546875" style="218" customWidth="1"/>
    <col min="7442" max="7442" width="13.85546875" style="218" customWidth="1"/>
    <col min="7443" max="7664" width="9.140625" style="218" customWidth="1"/>
    <col min="7665" max="7665" width="9" style="218"/>
    <col min="7666" max="7666" width="6.5703125" style="218" customWidth="1"/>
    <col min="7667" max="7667" width="79.5703125" style="218" customWidth="1"/>
    <col min="7668" max="7668" width="23.5703125" style="218" customWidth="1"/>
    <col min="7669" max="7669" width="27.85546875" style="218" customWidth="1"/>
    <col min="7670" max="7670" width="22.28515625" style="218" customWidth="1"/>
    <col min="7671" max="7671" width="23.5703125" style="218" customWidth="1"/>
    <col min="7672" max="7672" width="39" style="218" customWidth="1"/>
    <col min="7673" max="7673" width="36.42578125" style="218" customWidth="1"/>
    <col min="7674" max="7674" width="8" style="218" customWidth="1"/>
    <col min="7675" max="7675" width="15.5703125" style="218" customWidth="1"/>
    <col min="7676" max="7676" width="17.28515625" style="218" customWidth="1"/>
    <col min="7677" max="7677" width="18.85546875" style="218" customWidth="1"/>
    <col min="7678" max="7678" width="81" style="218" customWidth="1"/>
    <col min="7679" max="7679" width="14.85546875" style="218" customWidth="1"/>
    <col min="7680" max="7680" width="15.7109375" style="218" customWidth="1"/>
    <col min="7681" max="7681" width="17.5703125" style="218" customWidth="1"/>
    <col min="7682" max="7682" width="18.42578125" style="218" customWidth="1"/>
    <col min="7683" max="7683" width="16.5703125" style="218" customWidth="1"/>
    <col min="7684" max="7684" width="17.7109375" style="218" customWidth="1"/>
    <col min="7685" max="7685" width="17.85546875" style="218" customWidth="1"/>
    <col min="7686" max="7686" width="18.42578125" style="218" customWidth="1"/>
    <col min="7687" max="7687" width="15.42578125" style="218" customWidth="1"/>
    <col min="7688" max="7688" width="14.5703125" style="218" customWidth="1"/>
    <col min="7689" max="7689" width="15" style="218" customWidth="1"/>
    <col min="7690" max="7690" width="6.7109375" style="218" customWidth="1"/>
    <col min="7691" max="7691" width="14.28515625" style="218" customWidth="1"/>
    <col min="7692" max="7692" width="17.5703125" style="218" customWidth="1"/>
    <col min="7693" max="7693" width="27.7109375" style="218" customWidth="1"/>
    <col min="7694" max="7696" width="9.140625" style="218" customWidth="1"/>
    <col min="7697" max="7697" width="14.85546875" style="218" customWidth="1"/>
    <col min="7698" max="7698" width="13.85546875" style="218" customWidth="1"/>
    <col min="7699" max="7920" width="9.140625" style="218" customWidth="1"/>
    <col min="7921" max="7921" width="9" style="218"/>
    <col min="7922" max="7922" width="6.5703125" style="218" customWidth="1"/>
    <col min="7923" max="7923" width="79.5703125" style="218" customWidth="1"/>
    <col min="7924" max="7924" width="23.5703125" style="218" customWidth="1"/>
    <col min="7925" max="7925" width="27.85546875" style="218" customWidth="1"/>
    <col min="7926" max="7926" width="22.28515625" style="218" customWidth="1"/>
    <col min="7927" max="7927" width="23.5703125" style="218" customWidth="1"/>
    <col min="7928" max="7928" width="39" style="218" customWidth="1"/>
    <col min="7929" max="7929" width="36.42578125" style="218" customWidth="1"/>
    <col min="7930" max="7930" width="8" style="218" customWidth="1"/>
    <col min="7931" max="7931" width="15.5703125" style="218" customWidth="1"/>
    <col min="7932" max="7932" width="17.28515625" style="218" customWidth="1"/>
    <col min="7933" max="7933" width="18.85546875" style="218" customWidth="1"/>
    <col min="7934" max="7934" width="81" style="218" customWidth="1"/>
    <col min="7935" max="7935" width="14.85546875" style="218" customWidth="1"/>
    <col min="7936" max="7936" width="15.7109375" style="218" customWidth="1"/>
    <col min="7937" max="7937" width="17.5703125" style="218" customWidth="1"/>
    <col min="7938" max="7938" width="18.42578125" style="218" customWidth="1"/>
    <col min="7939" max="7939" width="16.5703125" style="218" customWidth="1"/>
    <col min="7940" max="7940" width="17.7109375" style="218" customWidth="1"/>
    <col min="7941" max="7941" width="17.85546875" style="218" customWidth="1"/>
    <col min="7942" max="7942" width="18.42578125" style="218" customWidth="1"/>
    <col min="7943" max="7943" width="15.42578125" style="218" customWidth="1"/>
    <col min="7944" max="7944" width="14.5703125" style="218" customWidth="1"/>
    <col min="7945" max="7945" width="15" style="218" customWidth="1"/>
    <col min="7946" max="7946" width="6.7109375" style="218" customWidth="1"/>
    <col min="7947" max="7947" width="14.28515625" style="218" customWidth="1"/>
    <col min="7948" max="7948" width="17.5703125" style="218" customWidth="1"/>
    <col min="7949" max="7949" width="27.7109375" style="218" customWidth="1"/>
    <col min="7950" max="7952" width="9.140625" style="218" customWidth="1"/>
    <col min="7953" max="7953" width="14.85546875" style="218" customWidth="1"/>
    <col min="7954" max="7954" width="13.85546875" style="218" customWidth="1"/>
    <col min="7955" max="8176" width="9.140625" style="218" customWidth="1"/>
    <col min="8177" max="8177" width="9" style="218"/>
    <col min="8178" max="8178" width="6.5703125" style="218" customWidth="1"/>
    <col min="8179" max="8179" width="79.5703125" style="218" customWidth="1"/>
    <col min="8180" max="8180" width="23.5703125" style="218" customWidth="1"/>
    <col min="8181" max="8181" width="27.85546875" style="218" customWidth="1"/>
    <col min="8182" max="8182" width="22.28515625" style="218" customWidth="1"/>
    <col min="8183" max="8183" width="23.5703125" style="218" customWidth="1"/>
    <col min="8184" max="8184" width="39" style="218" customWidth="1"/>
    <col min="8185" max="8185" width="36.42578125" style="218" customWidth="1"/>
    <col min="8186" max="8186" width="8" style="218" customWidth="1"/>
    <col min="8187" max="8187" width="15.5703125" style="218" customWidth="1"/>
    <col min="8188" max="8188" width="17.28515625" style="218" customWidth="1"/>
    <col min="8189" max="8189" width="18.85546875" style="218" customWidth="1"/>
    <col min="8190" max="8190" width="81" style="218" customWidth="1"/>
    <col min="8191" max="8191" width="14.85546875" style="218" customWidth="1"/>
    <col min="8192" max="8192" width="15.7109375" style="218" customWidth="1"/>
    <col min="8193" max="8193" width="17.5703125" style="218" customWidth="1"/>
    <col min="8194" max="8194" width="18.42578125" style="218" customWidth="1"/>
    <col min="8195" max="8195" width="16.5703125" style="218" customWidth="1"/>
    <col min="8196" max="8196" width="17.7109375" style="218" customWidth="1"/>
    <col min="8197" max="8197" width="17.85546875" style="218" customWidth="1"/>
    <col min="8198" max="8198" width="18.42578125" style="218" customWidth="1"/>
    <col min="8199" max="8199" width="15.42578125" style="218" customWidth="1"/>
    <col min="8200" max="8200" width="14.5703125" style="218" customWidth="1"/>
    <col min="8201" max="8201" width="15" style="218" customWidth="1"/>
    <col min="8202" max="8202" width="6.7109375" style="218" customWidth="1"/>
    <col min="8203" max="8203" width="14.28515625" style="218" customWidth="1"/>
    <col min="8204" max="8204" width="17.5703125" style="218" customWidth="1"/>
    <col min="8205" max="8205" width="27.7109375" style="218" customWidth="1"/>
    <col min="8206" max="8208" width="9.140625" style="218" customWidth="1"/>
    <col min="8209" max="8209" width="14.85546875" style="218" customWidth="1"/>
    <col min="8210" max="8210" width="13.85546875" style="218" customWidth="1"/>
    <col min="8211" max="8432" width="9.140625" style="218" customWidth="1"/>
    <col min="8433" max="8433" width="9" style="218"/>
    <col min="8434" max="8434" width="6.5703125" style="218" customWidth="1"/>
    <col min="8435" max="8435" width="79.5703125" style="218" customWidth="1"/>
    <col min="8436" max="8436" width="23.5703125" style="218" customWidth="1"/>
    <col min="8437" max="8437" width="27.85546875" style="218" customWidth="1"/>
    <col min="8438" max="8438" width="22.28515625" style="218" customWidth="1"/>
    <col min="8439" max="8439" width="23.5703125" style="218" customWidth="1"/>
    <col min="8440" max="8440" width="39" style="218" customWidth="1"/>
    <col min="8441" max="8441" width="36.42578125" style="218" customWidth="1"/>
    <col min="8442" max="8442" width="8" style="218" customWidth="1"/>
    <col min="8443" max="8443" width="15.5703125" style="218" customWidth="1"/>
    <col min="8444" max="8444" width="17.28515625" style="218" customWidth="1"/>
    <col min="8445" max="8445" width="18.85546875" style="218" customWidth="1"/>
    <col min="8446" max="8446" width="81" style="218" customWidth="1"/>
    <col min="8447" max="8447" width="14.85546875" style="218" customWidth="1"/>
    <col min="8448" max="8448" width="15.7109375" style="218" customWidth="1"/>
    <col min="8449" max="8449" width="17.5703125" style="218" customWidth="1"/>
    <col min="8450" max="8450" width="18.42578125" style="218" customWidth="1"/>
    <col min="8451" max="8451" width="16.5703125" style="218" customWidth="1"/>
    <col min="8452" max="8452" width="17.7109375" style="218" customWidth="1"/>
    <col min="8453" max="8453" width="17.85546875" style="218" customWidth="1"/>
    <col min="8454" max="8454" width="18.42578125" style="218" customWidth="1"/>
    <col min="8455" max="8455" width="15.42578125" style="218" customWidth="1"/>
    <col min="8456" max="8456" width="14.5703125" style="218" customWidth="1"/>
    <col min="8457" max="8457" width="15" style="218" customWidth="1"/>
    <col min="8458" max="8458" width="6.7109375" style="218" customWidth="1"/>
    <col min="8459" max="8459" width="14.28515625" style="218" customWidth="1"/>
    <col min="8460" max="8460" width="17.5703125" style="218" customWidth="1"/>
    <col min="8461" max="8461" width="27.7109375" style="218" customWidth="1"/>
    <col min="8462" max="8464" width="9.140625" style="218" customWidth="1"/>
    <col min="8465" max="8465" width="14.85546875" style="218" customWidth="1"/>
    <col min="8466" max="8466" width="13.85546875" style="218" customWidth="1"/>
    <col min="8467" max="8688" width="9.140625" style="218" customWidth="1"/>
    <col min="8689" max="8689" width="9" style="218"/>
    <col min="8690" max="8690" width="6.5703125" style="218" customWidth="1"/>
    <col min="8691" max="8691" width="79.5703125" style="218" customWidth="1"/>
    <col min="8692" max="8692" width="23.5703125" style="218" customWidth="1"/>
    <col min="8693" max="8693" width="27.85546875" style="218" customWidth="1"/>
    <col min="8694" max="8694" width="22.28515625" style="218" customWidth="1"/>
    <col min="8695" max="8695" width="23.5703125" style="218" customWidth="1"/>
    <col min="8696" max="8696" width="39" style="218" customWidth="1"/>
    <col min="8697" max="8697" width="36.42578125" style="218" customWidth="1"/>
    <col min="8698" max="8698" width="8" style="218" customWidth="1"/>
    <col min="8699" max="8699" width="15.5703125" style="218" customWidth="1"/>
    <col min="8700" max="8700" width="17.28515625" style="218" customWidth="1"/>
    <col min="8701" max="8701" width="18.85546875" style="218" customWidth="1"/>
    <col min="8702" max="8702" width="81" style="218" customWidth="1"/>
    <col min="8703" max="8703" width="14.85546875" style="218" customWidth="1"/>
    <col min="8704" max="8704" width="15.7109375" style="218" customWidth="1"/>
    <col min="8705" max="8705" width="17.5703125" style="218" customWidth="1"/>
    <col min="8706" max="8706" width="18.42578125" style="218" customWidth="1"/>
    <col min="8707" max="8707" width="16.5703125" style="218" customWidth="1"/>
    <col min="8708" max="8708" width="17.7109375" style="218" customWidth="1"/>
    <col min="8709" max="8709" width="17.85546875" style="218" customWidth="1"/>
    <col min="8710" max="8710" width="18.42578125" style="218" customWidth="1"/>
    <col min="8711" max="8711" width="15.42578125" style="218" customWidth="1"/>
    <col min="8712" max="8712" width="14.5703125" style="218" customWidth="1"/>
    <col min="8713" max="8713" width="15" style="218" customWidth="1"/>
    <col min="8714" max="8714" width="6.7109375" style="218" customWidth="1"/>
    <col min="8715" max="8715" width="14.28515625" style="218" customWidth="1"/>
    <col min="8716" max="8716" width="17.5703125" style="218" customWidth="1"/>
    <col min="8717" max="8717" width="27.7109375" style="218" customWidth="1"/>
    <col min="8718" max="8720" width="9.140625" style="218" customWidth="1"/>
    <col min="8721" max="8721" width="14.85546875" style="218" customWidth="1"/>
    <col min="8722" max="8722" width="13.85546875" style="218" customWidth="1"/>
    <col min="8723" max="8944" width="9.140625" style="218" customWidth="1"/>
    <col min="8945" max="8945" width="9" style="218"/>
    <col min="8946" max="8946" width="6.5703125" style="218" customWidth="1"/>
    <col min="8947" max="8947" width="79.5703125" style="218" customWidth="1"/>
    <col min="8948" max="8948" width="23.5703125" style="218" customWidth="1"/>
    <col min="8949" max="8949" width="27.85546875" style="218" customWidth="1"/>
    <col min="8950" max="8950" width="22.28515625" style="218" customWidth="1"/>
    <col min="8951" max="8951" width="23.5703125" style="218" customWidth="1"/>
    <col min="8952" max="8952" width="39" style="218" customWidth="1"/>
    <col min="8953" max="8953" width="36.42578125" style="218" customWidth="1"/>
    <col min="8954" max="8954" width="8" style="218" customWidth="1"/>
    <col min="8955" max="8955" width="15.5703125" style="218" customWidth="1"/>
    <col min="8956" max="8956" width="17.28515625" style="218" customWidth="1"/>
    <col min="8957" max="8957" width="18.85546875" style="218" customWidth="1"/>
    <col min="8958" max="8958" width="81" style="218" customWidth="1"/>
    <col min="8959" max="8959" width="14.85546875" style="218" customWidth="1"/>
    <col min="8960" max="8960" width="15.7109375" style="218" customWidth="1"/>
    <col min="8961" max="8961" width="17.5703125" style="218" customWidth="1"/>
    <col min="8962" max="8962" width="18.42578125" style="218" customWidth="1"/>
    <col min="8963" max="8963" width="16.5703125" style="218" customWidth="1"/>
    <col min="8964" max="8964" width="17.7109375" style="218" customWidth="1"/>
    <col min="8965" max="8965" width="17.85546875" style="218" customWidth="1"/>
    <col min="8966" max="8966" width="18.42578125" style="218" customWidth="1"/>
    <col min="8967" max="8967" width="15.42578125" style="218" customWidth="1"/>
    <col min="8968" max="8968" width="14.5703125" style="218" customWidth="1"/>
    <col min="8969" max="8969" width="15" style="218" customWidth="1"/>
    <col min="8970" max="8970" width="6.7109375" style="218" customWidth="1"/>
    <col min="8971" max="8971" width="14.28515625" style="218" customWidth="1"/>
    <col min="8972" max="8972" width="17.5703125" style="218" customWidth="1"/>
    <col min="8973" max="8973" width="27.7109375" style="218" customWidth="1"/>
    <col min="8974" max="8976" width="9.140625" style="218" customWidth="1"/>
    <col min="8977" max="8977" width="14.85546875" style="218" customWidth="1"/>
    <col min="8978" max="8978" width="13.85546875" style="218" customWidth="1"/>
    <col min="8979" max="9200" width="9.140625" style="218" customWidth="1"/>
    <col min="9201" max="9201" width="9" style="218"/>
    <col min="9202" max="9202" width="6.5703125" style="218" customWidth="1"/>
    <col min="9203" max="9203" width="79.5703125" style="218" customWidth="1"/>
    <col min="9204" max="9204" width="23.5703125" style="218" customWidth="1"/>
    <col min="9205" max="9205" width="27.85546875" style="218" customWidth="1"/>
    <col min="9206" max="9206" width="22.28515625" style="218" customWidth="1"/>
    <col min="9207" max="9207" width="23.5703125" style="218" customWidth="1"/>
    <col min="9208" max="9208" width="39" style="218" customWidth="1"/>
    <col min="9209" max="9209" width="36.42578125" style="218" customWidth="1"/>
    <col min="9210" max="9210" width="8" style="218" customWidth="1"/>
    <col min="9211" max="9211" width="15.5703125" style="218" customWidth="1"/>
    <col min="9212" max="9212" width="17.28515625" style="218" customWidth="1"/>
    <col min="9213" max="9213" width="18.85546875" style="218" customWidth="1"/>
    <col min="9214" max="9214" width="81" style="218" customWidth="1"/>
    <col min="9215" max="9215" width="14.85546875" style="218" customWidth="1"/>
    <col min="9216" max="9216" width="15.7109375" style="218" customWidth="1"/>
    <col min="9217" max="9217" width="17.5703125" style="218" customWidth="1"/>
    <col min="9218" max="9218" width="18.42578125" style="218" customWidth="1"/>
    <col min="9219" max="9219" width="16.5703125" style="218" customWidth="1"/>
    <col min="9220" max="9220" width="17.7109375" style="218" customWidth="1"/>
    <col min="9221" max="9221" width="17.85546875" style="218" customWidth="1"/>
    <col min="9222" max="9222" width="18.42578125" style="218" customWidth="1"/>
    <col min="9223" max="9223" width="15.42578125" style="218" customWidth="1"/>
    <col min="9224" max="9224" width="14.5703125" style="218" customWidth="1"/>
    <col min="9225" max="9225" width="15" style="218" customWidth="1"/>
    <col min="9226" max="9226" width="6.7109375" style="218" customWidth="1"/>
    <col min="9227" max="9227" width="14.28515625" style="218" customWidth="1"/>
    <col min="9228" max="9228" width="17.5703125" style="218" customWidth="1"/>
    <col min="9229" max="9229" width="27.7109375" style="218" customWidth="1"/>
    <col min="9230" max="9232" width="9.140625" style="218" customWidth="1"/>
    <col min="9233" max="9233" width="14.85546875" style="218" customWidth="1"/>
    <col min="9234" max="9234" width="13.85546875" style="218" customWidth="1"/>
    <col min="9235" max="9456" width="9.140625" style="218" customWidth="1"/>
    <col min="9457" max="9457" width="9" style="218"/>
    <col min="9458" max="9458" width="6.5703125" style="218" customWidth="1"/>
    <col min="9459" max="9459" width="79.5703125" style="218" customWidth="1"/>
    <col min="9460" max="9460" width="23.5703125" style="218" customWidth="1"/>
    <col min="9461" max="9461" width="27.85546875" style="218" customWidth="1"/>
    <col min="9462" max="9462" width="22.28515625" style="218" customWidth="1"/>
    <col min="9463" max="9463" width="23.5703125" style="218" customWidth="1"/>
    <col min="9464" max="9464" width="39" style="218" customWidth="1"/>
    <col min="9465" max="9465" width="36.42578125" style="218" customWidth="1"/>
    <col min="9466" max="9466" width="8" style="218" customWidth="1"/>
    <col min="9467" max="9467" width="15.5703125" style="218" customWidth="1"/>
    <col min="9468" max="9468" width="17.28515625" style="218" customWidth="1"/>
    <col min="9469" max="9469" width="18.85546875" style="218" customWidth="1"/>
    <col min="9470" max="9470" width="81" style="218" customWidth="1"/>
    <col min="9471" max="9471" width="14.85546875" style="218" customWidth="1"/>
    <col min="9472" max="9472" width="15.7109375" style="218" customWidth="1"/>
    <col min="9473" max="9473" width="17.5703125" style="218" customWidth="1"/>
    <col min="9474" max="9474" width="18.42578125" style="218" customWidth="1"/>
    <col min="9475" max="9475" width="16.5703125" style="218" customWidth="1"/>
    <col min="9476" max="9476" width="17.7109375" style="218" customWidth="1"/>
    <col min="9477" max="9477" width="17.85546875" style="218" customWidth="1"/>
    <col min="9478" max="9478" width="18.42578125" style="218" customWidth="1"/>
    <col min="9479" max="9479" width="15.42578125" style="218" customWidth="1"/>
    <col min="9480" max="9480" width="14.5703125" style="218" customWidth="1"/>
    <col min="9481" max="9481" width="15" style="218" customWidth="1"/>
    <col min="9482" max="9482" width="6.7109375" style="218" customWidth="1"/>
    <col min="9483" max="9483" width="14.28515625" style="218" customWidth="1"/>
    <col min="9484" max="9484" width="17.5703125" style="218" customWidth="1"/>
    <col min="9485" max="9485" width="27.7109375" style="218" customWidth="1"/>
    <col min="9486" max="9488" width="9.140625" style="218" customWidth="1"/>
    <col min="9489" max="9489" width="14.85546875" style="218" customWidth="1"/>
    <col min="9490" max="9490" width="13.85546875" style="218" customWidth="1"/>
    <col min="9491" max="9712" width="9.140625" style="218" customWidth="1"/>
    <col min="9713" max="9713" width="9" style="218"/>
    <col min="9714" max="9714" width="6.5703125" style="218" customWidth="1"/>
    <col min="9715" max="9715" width="79.5703125" style="218" customWidth="1"/>
    <col min="9716" max="9716" width="23.5703125" style="218" customWidth="1"/>
    <col min="9717" max="9717" width="27.85546875" style="218" customWidth="1"/>
    <col min="9718" max="9718" width="22.28515625" style="218" customWidth="1"/>
    <col min="9719" max="9719" width="23.5703125" style="218" customWidth="1"/>
    <col min="9720" max="9720" width="39" style="218" customWidth="1"/>
    <col min="9721" max="9721" width="36.42578125" style="218" customWidth="1"/>
    <col min="9722" max="9722" width="8" style="218" customWidth="1"/>
    <col min="9723" max="9723" width="15.5703125" style="218" customWidth="1"/>
    <col min="9724" max="9724" width="17.28515625" style="218" customWidth="1"/>
    <col min="9725" max="9725" width="18.85546875" style="218" customWidth="1"/>
    <col min="9726" max="9726" width="81" style="218" customWidth="1"/>
    <col min="9727" max="9727" width="14.85546875" style="218" customWidth="1"/>
    <col min="9728" max="9728" width="15.7109375" style="218" customWidth="1"/>
    <col min="9729" max="9729" width="17.5703125" style="218" customWidth="1"/>
    <col min="9730" max="9730" width="18.42578125" style="218" customWidth="1"/>
    <col min="9731" max="9731" width="16.5703125" style="218" customWidth="1"/>
    <col min="9732" max="9732" width="17.7109375" style="218" customWidth="1"/>
    <col min="9733" max="9733" width="17.85546875" style="218" customWidth="1"/>
    <col min="9734" max="9734" width="18.42578125" style="218" customWidth="1"/>
    <col min="9735" max="9735" width="15.42578125" style="218" customWidth="1"/>
    <col min="9736" max="9736" width="14.5703125" style="218" customWidth="1"/>
    <col min="9737" max="9737" width="15" style="218" customWidth="1"/>
    <col min="9738" max="9738" width="6.7109375" style="218" customWidth="1"/>
    <col min="9739" max="9739" width="14.28515625" style="218" customWidth="1"/>
    <col min="9740" max="9740" width="17.5703125" style="218" customWidth="1"/>
    <col min="9741" max="9741" width="27.7109375" style="218" customWidth="1"/>
    <col min="9742" max="9744" width="9.140625" style="218" customWidth="1"/>
    <col min="9745" max="9745" width="14.85546875" style="218" customWidth="1"/>
    <col min="9746" max="9746" width="13.85546875" style="218" customWidth="1"/>
    <col min="9747" max="9968" width="9.140625" style="218" customWidth="1"/>
    <col min="9969" max="9969" width="9" style="218"/>
    <col min="9970" max="9970" width="6.5703125" style="218" customWidth="1"/>
    <col min="9971" max="9971" width="79.5703125" style="218" customWidth="1"/>
    <col min="9972" max="9972" width="23.5703125" style="218" customWidth="1"/>
    <col min="9973" max="9973" width="27.85546875" style="218" customWidth="1"/>
    <col min="9974" max="9974" width="22.28515625" style="218" customWidth="1"/>
    <col min="9975" max="9975" width="23.5703125" style="218" customWidth="1"/>
    <col min="9976" max="9976" width="39" style="218" customWidth="1"/>
    <col min="9977" max="9977" width="36.42578125" style="218" customWidth="1"/>
    <col min="9978" max="9978" width="8" style="218" customWidth="1"/>
    <col min="9979" max="9979" width="15.5703125" style="218" customWidth="1"/>
    <col min="9980" max="9980" width="17.28515625" style="218" customWidth="1"/>
    <col min="9981" max="9981" width="18.85546875" style="218" customWidth="1"/>
    <col min="9982" max="9982" width="81" style="218" customWidth="1"/>
    <col min="9983" max="9983" width="14.85546875" style="218" customWidth="1"/>
    <col min="9984" max="9984" width="15.7109375" style="218" customWidth="1"/>
    <col min="9985" max="9985" width="17.5703125" style="218" customWidth="1"/>
    <col min="9986" max="9986" width="18.42578125" style="218" customWidth="1"/>
    <col min="9987" max="9987" width="16.5703125" style="218" customWidth="1"/>
    <col min="9988" max="9988" width="17.7109375" style="218" customWidth="1"/>
    <col min="9989" max="9989" width="17.85546875" style="218" customWidth="1"/>
    <col min="9990" max="9990" width="18.42578125" style="218" customWidth="1"/>
    <col min="9991" max="9991" width="15.42578125" style="218" customWidth="1"/>
    <col min="9992" max="9992" width="14.5703125" style="218" customWidth="1"/>
    <col min="9993" max="9993" width="15" style="218" customWidth="1"/>
    <col min="9994" max="9994" width="6.7109375" style="218" customWidth="1"/>
    <col min="9995" max="9995" width="14.28515625" style="218" customWidth="1"/>
    <col min="9996" max="9996" width="17.5703125" style="218" customWidth="1"/>
    <col min="9997" max="9997" width="27.7109375" style="218" customWidth="1"/>
    <col min="9998" max="10000" width="9.140625" style="218" customWidth="1"/>
    <col min="10001" max="10001" width="14.85546875" style="218" customWidth="1"/>
    <col min="10002" max="10002" width="13.85546875" style="218" customWidth="1"/>
    <col min="10003" max="10224" width="9.140625" style="218" customWidth="1"/>
    <col min="10225" max="10225" width="9" style="218"/>
    <col min="10226" max="10226" width="6.5703125" style="218" customWidth="1"/>
    <col min="10227" max="10227" width="79.5703125" style="218" customWidth="1"/>
    <col min="10228" max="10228" width="23.5703125" style="218" customWidth="1"/>
    <col min="10229" max="10229" width="27.85546875" style="218" customWidth="1"/>
    <col min="10230" max="10230" width="22.28515625" style="218" customWidth="1"/>
    <col min="10231" max="10231" width="23.5703125" style="218" customWidth="1"/>
    <col min="10232" max="10232" width="39" style="218" customWidth="1"/>
    <col min="10233" max="10233" width="36.42578125" style="218" customWidth="1"/>
    <col min="10234" max="10234" width="8" style="218" customWidth="1"/>
    <col min="10235" max="10235" width="15.5703125" style="218" customWidth="1"/>
    <col min="10236" max="10236" width="17.28515625" style="218" customWidth="1"/>
    <col min="10237" max="10237" width="18.85546875" style="218" customWidth="1"/>
    <col min="10238" max="10238" width="81" style="218" customWidth="1"/>
    <col min="10239" max="10239" width="14.85546875" style="218" customWidth="1"/>
    <col min="10240" max="10240" width="15.7109375" style="218" customWidth="1"/>
    <col min="10241" max="10241" width="17.5703125" style="218" customWidth="1"/>
    <col min="10242" max="10242" width="18.42578125" style="218" customWidth="1"/>
    <col min="10243" max="10243" width="16.5703125" style="218" customWidth="1"/>
    <col min="10244" max="10244" width="17.7109375" style="218" customWidth="1"/>
    <col min="10245" max="10245" width="17.85546875" style="218" customWidth="1"/>
    <col min="10246" max="10246" width="18.42578125" style="218" customWidth="1"/>
    <col min="10247" max="10247" width="15.42578125" style="218" customWidth="1"/>
    <col min="10248" max="10248" width="14.5703125" style="218" customWidth="1"/>
    <col min="10249" max="10249" width="15" style="218" customWidth="1"/>
    <col min="10250" max="10250" width="6.7109375" style="218" customWidth="1"/>
    <col min="10251" max="10251" width="14.28515625" style="218" customWidth="1"/>
    <col min="10252" max="10252" width="17.5703125" style="218" customWidth="1"/>
    <col min="10253" max="10253" width="27.7109375" style="218" customWidth="1"/>
    <col min="10254" max="10256" width="9.140625" style="218" customWidth="1"/>
    <col min="10257" max="10257" width="14.85546875" style="218" customWidth="1"/>
    <col min="10258" max="10258" width="13.85546875" style="218" customWidth="1"/>
    <col min="10259" max="10480" width="9.140625" style="218" customWidth="1"/>
    <col min="10481" max="10481" width="9" style="218"/>
    <col min="10482" max="10482" width="6.5703125" style="218" customWidth="1"/>
    <col min="10483" max="10483" width="79.5703125" style="218" customWidth="1"/>
    <col min="10484" max="10484" width="23.5703125" style="218" customWidth="1"/>
    <col min="10485" max="10485" width="27.85546875" style="218" customWidth="1"/>
    <col min="10486" max="10486" width="22.28515625" style="218" customWidth="1"/>
    <col min="10487" max="10487" width="23.5703125" style="218" customWidth="1"/>
    <col min="10488" max="10488" width="39" style="218" customWidth="1"/>
    <col min="10489" max="10489" width="36.42578125" style="218" customWidth="1"/>
    <col min="10490" max="10490" width="8" style="218" customWidth="1"/>
    <col min="10491" max="10491" width="15.5703125" style="218" customWidth="1"/>
    <col min="10492" max="10492" width="17.28515625" style="218" customWidth="1"/>
    <col min="10493" max="10493" width="18.85546875" style="218" customWidth="1"/>
    <col min="10494" max="10494" width="81" style="218" customWidth="1"/>
    <col min="10495" max="10495" width="14.85546875" style="218" customWidth="1"/>
    <col min="10496" max="10496" width="15.7109375" style="218" customWidth="1"/>
    <col min="10497" max="10497" width="17.5703125" style="218" customWidth="1"/>
    <col min="10498" max="10498" width="18.42578125" style="218" customWidth="1"/>
    <col min="10499" max="10499" width="16.5703125" style="218" customWidth="1"/>
    <col min="10500" max="10500" width="17.7109375" style="218" customWidth="1"/>
    <col min="10501" max="10501" width="17.85546875" style="218" customWidth="1"/>
    <col min="10502" max="10502" width="18.42578125" style="218" customWidth="1"/>
    <col min="10503" max="10503" width="15.42578125" style="218" customWidth="1"/>
    <col min="10504" max="10504" width="14.5703125" style="218" customWidth="1"/>
    <col min="10505" max="10505" width="15" style="218" customWidth="1"/>
    <col min="10506" max="10506" width="6.7109375" style="218" customWidth="1"/>
    <col min="10507" max="10507" width="14.28515625" style="218" customWidth="1"/>
    <col min="10508" max="10508" width="17.5703125" style="218" customWidth="1"/>
    <col min="10509" max="10509" width="27.7109375" style="218" customWidth="1"/>
    <col min="10510" max="10512" width="9.140625" style="218" customWidth="1"/>
    <col min="10513" max="10513" width="14.85546875" style="218" customWidth="1"/>
    <col min="10514" max="10514" width="13.85546875" style="218" customWidth="1"/>
    <col min="10515" max="10736" width="9.140625" style="218" customWidth="1"/>
    <col min="10737" max="10737" width="9" style="218"/>
    <col min="10738" max="10738" width="6.5703125" style="218" customWidth="1"/>
    <col min="10739" max="10739" width="79.5703125" style="218" customWidth="1"/>
    <col min="10740" max="10740" width="23.5703125" style="218" customWidth="1"/>
    <col min="10741" max="10741" width="27.85546875" style="218" customWidth="1"/>
    <col min="10742" max="10742" width="22.28515625" style="218" customWidth="1"/>
    <col min="10743" max="10743" width="23.5703125" style="218" customWidth="1"/>
    <col min="10744" max="10744" width="39" style="218" customWidth="1"/>
    <col min="10745" max="10745" width="36.42578125" style="218" customWidth="1"/>
    <col min="10746" max="10746" width="8" style="218" customWidth="1"/>
    <col min="10747" max="10747" width="15.5703125" style="218" customWidth="1"/>
    <col min="10748" max="10748" width="17.28515625" style="218" customWidth="1"/>
    <col min="10749" max="10749" width="18.85546875" style="218" customWidth="1"/>
    <col min="10750" max="10750" width="81" style="218" customWidth="1"/>
    <col min="10751" max="10751" width="14.85546875" style="218" customWidth="1"/>
    <col min="10752" max="10752" width="15.7109375" style="218" customWidth="1"/>
    <col min="10753" max="10753" width="17.5703125" style="218" customWidth="1"/>
    <col min="10754" max="10754" width="18.42578125" style="218" customWidth="1"/>
    <col min="10755" max="10755" width="16.5703125" style="218" customWidth="1"/>
    <col min="10756" max="10756" width="17.7109375" style="218" customWidth="1"/>
    <col min="10757" max="10757" width="17.85546875" style="218" customWidth="1"/>
    <col min="10758" max="10758" width="18.42578125" style="218" customWidth="1"/>
    <col min="10759" max="10759" width="15.42578125" style="218" customWidth="1"/>
    <col min="10760" max="10760" width="14.5703125" style="218" customWidth="1"/>
    <col min="10761" max="10761" width="15" style="218" customWidth="1"/>
    <col min="10762" max="10762" width="6.7109375" style="218" customWidth="1"/>
    <col min="10763" max="10763" width="14.28515625" style="218" customWidth="1"/>
    <col min="10764" max="10764" width="17.5703125" style="218" customWidth="1"/>
    <col min="10765" max="10765" width="27.7109375" style="218" customWidth="1"/>
    <col min="10766" max="10768" width="9.140625" style="218" customWidth="1"/>
    <col min="10769" max="10769" width="14.85546875" style="218" customWidth="1"/>
    <col min="10770" max="10770" width="13.85546875" style="218" customWidth="1"/>
    <col min="10771" max="10992" width="9.140625" style="218" customWidth="1"/>
    <col min="10993" max="10993" width="9" style="218"/>
    <col min="10994" max="10994" width="6.5703125" style="218" customWidth="1"/>
    <col min="10995" max="10995" width="79.5703125" style="218" customWidth="1"/>
    <col min="10996" max="10996" width="23.5703125" style="218" customWidth="1"/>
    <col min="10997" max="10997" width="27.85546875" style="218" customWidth="1"/>
    <col min="10998" max="10998" width="22.28515625" style="218" customWidth="1"/>
    <col min="10999" max="10999" width="23.5703125" style="218" customWidth="1"/>
    <col min="11000" max="11000" width="39" style="218" customWidth="1"/>
    <col min="11001" max="11001" width="36.42578125" style="218" customWidth="1"/>
    <col min="11002" max="11002" width="8" style="218" customWidth="1"/>
    <col min="11003" max="11003" width="15.5703125" style="218" customWidth="1"/>
    <col min="11004" max="11004" width="17.28515625" style="218" customWidth="1"/>
    <col min="11005" max="11005" width="18.85546875" style="218" customWidth="1"/>
    <col min="11006" max="11006" width="81" style="218" customWidth="1"/>
    <col min="11007" max="11007" width="14.85546875" style="218" customWidth="1"/>
    <col min="11008" max="11008" width="15.7109375" style="218" customWidth="1"/>
    <col min="11009" max="11009" width="17.5703125" style="218" customWidth="1"/>
    <col min="11010" max="11010" width="18.42578125" style="218" customWidth="1"/>
    <col min="11011" max="11011" width="16.5703125" style="218" customWidth="1"/>
    <col min="11012" max="11012" width="17.7109375" style="218" customWidth="1"/>
    <col min="11013" max="11013" width="17.85546875" style="218" customWidth="1"/>
    <col min="11014" max="11014" width="18.42578125" style="218" customWidth="1"/>
    <col min="11015" max="11015" width="15.42578125" style="218" customWidth="1"/>
    <col min="11016" max="11016" width="14.5703125" style="218" customWidth="1"/>
    <col min="11017" max="11017" width="15" style="218" customWidth="1"/>
    <col min="11018" max="11018" width="6.7109375" style="218" customWidth="1"/>
    <col min="11019" max="11019" width="14.28515625" style="218" customWidth="1"/>
    <col min="11020" max="11020" width="17.5703125" style="218" customWidth="1"/>
    <col min="11021" max="11021" width="27.7109375" style="218" customWidth="1"/>
    <col min="11022" max="11024" width="9.140625" style="218" customWidth="1"/>
    <col min="11025" max="11025" width="14.85546875" style="218" customWidth="1"/>
    <col min="11026" max="11026" width="13.85546875" style="218" customWidth="1"/>
    <col min="11027" max="11248" width="9.140625" style="218" customWidth="1"/>
    <col min="11249" max="11249" width="9" style="218"/>
    <col min="11250" max="11250" width="6.5703125" style="218" customWidth="1"/>
    <col min="11251" max="11251" width="79.5703125" style="218" customWidth="1"/>
    <col min="11252" max="11252" width="23.5703125" style="218" customWidth="1"/>
    <col min="11253" max="11253" width="27.85546875" style="218" customWidth="1"/>
    <col min="11254" max="11254" width="22.28515625" style="218" customWidth="1"/>
    <col min="11255" max="11255" width="23.5703125" style="218" customWidth="1"/>
    <col min="11256" max="11256" width="39" style="218" customWidth="1"/>
    <col min="11257" max="11257" width="36.42578125" style="218" customWidth="1"/>
    <col min="11258" max="11258" width="8" style="218" customWidth="1"/>
    <col min="11259" max="11259" width="15.5703125" style="218" customWidth="1"/>
    <col min="11260" max="11260" width="17.28515625" style="218" customWidth="1"/>
    <col min="11261" max="11261" width="18.85546875" style="218" customWidth="1"/>
    <col min="11262" max="11262" width="81" style="218" customWidth="1"/>
    <col min="11263" max="11263" width="14.85546875" style="218" customWidth="1"/>
    <col min="11264" max="11264" width="15.7109375" style="218" customWidth="1"/>
    <col min="11265" max="11265" width="17.5703125" style="218" customWidth="1"/>
    <col min="11266" max="11266" width="18.42578125" style="218" customWidth="1"/>
    <col min="11267" max="11267" width="16.5703125" style="218" customWidth="1"/>
    <col min="11268" max="11268" width="17.7109375" style="218" customWidth="1"/>
    <col min="11269" max="11269" width="17.85546875" style="218" customWidth="1"/>
    <col min="11270" max="11270" width="18.42578125" style="218" customWidth="1"/>
    <col min="11271" max="11271" width="15.42578125" style="218" customWidth="1"/>
    <col min="11272" max="11272" width="14.5703125" style="218" customWidth="1"/>
    <col min="11273" max="11273" width="15" style="218" customWidth="1"/>
    <col min="11274" max="11274" width="6.7109375" style="218" customWidth="1"/>
    <col min="11275" max="11275" width="14.28515625" style="218" customWidth="1"/>
    <col min="11276" max="11276" width="17.5703125" style="218" customWidth="1"/>
    <col min="11277" max="11277" width="27.7109375" style="218" customWidth="1"/>
    <col min="11278" max="11280" width="9.140625" style="218" customWidth="1"/>
    <col min="11281" max="11281" width="14.85546875" style="218" customWidth="1"/>
    <col min="11282" max="11282" width="13.85546875" style="218" customWidth="1"/>
    <col min="11283" max="11504" width="9.140625" style="218" customWidth="1"/>
    <col min="11505" max="11505" width="9" style="218"/>
    <col min="11506" max="11506" width="6.5703125" style="218" customWidth="1"/>
    <col min="11507" max="11507" width="79.5703125" style="218" customWidth="1"/>
    <col min="11508" max="11508" width="23.5703125" style="218" customWidth="1"/>
    <col min="11509" max="11509" width="27.85546875" style="218" customWidth="1"/>
    <col min="11510" max="11510" width="22.28515625" style="218" customWidth="1"/>
    <col min="11511" max="11511" width="23.5703125" style="218" customWidth="1"/>
    <col min="11512" max="11512" width="39" style="218" customWidth="1"/>
    <col min="11513" max="11513" width="36.42578125" style="218" customWidth="1"/>
    <col min="11514" max="11514" width="8" style="218" customWidth="1"/>
    <col min="11515" max="11515" width="15.5703125" style="218" customWidth="1"/>
    <col min="11516" max="11516" width="17.28515625" style="218" customWidth="1"/>
    <col min="11517" max="11517" width="18.85546875" style="218" customWidth="1"/>
    <col min="11518" max="11518" width="81" style="218" customWidth="1"/>
    <col min="11519" max="11519" width="14.85546875" style="218" customWidth="1"/>
    <col min="11520" max="11520" width="15.7109375" style="218" customWidth="1"/>
    <col min="11521" max="11521" width="17.5703125" style="218" customWidth="1"/>
    <col min="11522" max="11522" width="18.42578125" style="218" customWidth="1"/>
    <col min="11523" max="11523" width="16.5703125" style="218" customWidth="1"/>
    <col min="11524" max="11524" width="17.7109375" style="218" customWidth="1"/>
    <col min="11525" max="11525" width="17.85546875" style="218" customWidth="1"/>
    <col min="11526" max="11526" width="18.42578125" style="218" customWidth="1"/>
    <col min="11527" max="11527" width="15.42578125" style="218" customWidth="1"/>
    <col min="11528" max="11528" width="14.5703125" style="218" customWidth="1"/>
    <col min="11529" max="11529" width="15" style="218" customWidth="1"/>
    <col min="11530" max="11530" width="6.7109375" style="218" customWidth="1"/>
    <col min="11531" max="11531" width="14.28515625" style="218" customWidth="1"/>
    <col min="11532" max="11532" width="17.5703125" style="218" customWidth="1"/>
    <col min="11533" max="11533" width="27.7109375" style="218" customWidth="1"/>
    <col min="11534" max="11536" width="9.140625" style="218" customWidth="1"/>
    <col min="11537" max="11537" width="14.85546875" style="218" customWidth="1"/>
    <col min="11538" max="11538" width="13.85546875" style="218" customWidth="1"/>
    <col min="11539" max="11760" width="9.140625" style="218" customWidth="1"/>
    <col min="11761" max="11761" width="9" style="218"/>
    <col min="11762" max="11762" width="6.5703125" style="218" customWidth="1"/>
    <col min="11763" max="11763" width="79.5703125" style="218" customWidth="1"/>
    <col min="11764" max="11764" width="23.5703125" style="218" customWidth="1"/>
    <col min="11765" max="11765" width="27.85546875" style="218" customWidth="1"/>
    <col min="11766" max="11766" width="22.28515625" style="218" customWidth="1"/>
    <col min="11767" max="11767" width="23.5703125" style="218" customWidth="1"/>
    <col min="11768" max="11768" width="39" style="218" customWidth="1"/>
    <col min="11769" max="11769" width="36.42578125" style="218" customWidth="1"/>
    <col min="11770" max="11770" width="8" style="218" customWidth="1"/>
    <col min="11771" max="11771" width="15.5703125" style="218" customWidth="1"/>
    <col min="11772" max="11772" width="17.28515625" style="218" customWidth="1"/>
    <col min="11773" max="11773" width="18.85546875" style="218" customWidth="1"/>
    <col min="11774" max="11774" width="81" style="218" customWidth="1"/>
    <col min="11775" max="11775" width="14.85546875" style="218" customWidth="1"/>
    <col min="11776" max="11776" width="15.7109375" style="218" customWidth="1"/>
    <col min="11777" max="11777" width="17.5703125" style="218" customWidth="1"/>
    <col min="11778" max="11778" width="18.42578125" style="218" customWidth="1"/>
    <col min="11779" max="11779" width="16.5703125" style="218" customWidth="1"/>
    <col min="11780" max="11780" width="17.7109375" style="218" customWidth="1"/>
    <col min="11781" max="11781" width="17.85546875" style="218" customWidth="1"/>
    <col min="11782" max="11782" width="18.42578125" style="218" customWidth="1"/>
    <col min="11783" max="11783" width="15.42578125" style="218" customWidth="1"/>
    <col min="11784" max="11784" width="14.5703125" style="218" customWidth="1"/>
    <col min="11785" max="11785" width="15" style="218" customWidth="1"/>
    <col min="11786" max="11786" width="6.7109375" style="218" customWidth="1"/>
    <col min="11787" max="11787" width="14.28515625" style="218" customWidth="1"/>
    <col min="11788" max="11788" width="17.5703125" style="218" customWidth="1"/>
    <col min="11789" max="11789" width="27.7109375" style="218" customWidth="1"/>
    <col min="11790" max="11792" width="9.140625" style="218" customWidth="1"/>
    <col min="11793" max="11793" width="14.85546875" style="218" customWidth="1"/>
    <col min="11794" max="11794" width="13.85546875" style="218" customWidth="1"/>
    <col min="11795" max="12016" width="9.140625" style="218" customWidth="1"/>
    <col min="12017" max="12017" width="9" style="218"/>
    <col min="12018" max="12018" width="6.5703125" style="218" customWidth="1"/>
    <col min="12019" max="12019" width="79.5703125" style="218" customWidth="1"/>
    <col min="12020" max="12020" width="23.5703125" style="218" customWidth="1"/>
    <col min="12021" max="12021" width="27.85546875" style="218" customWidth="1"/>
    <col min="12022" max="12022" width="22.28515625" style="218" customWidth="1"/>
    <col min="12023" max="12023" width="23.5703125" style="218" customWidth="1"/>
    <col min="12024" max="12024" width="39" style="218" customWidth="1"/>
    <col min="12025" max="12025" width="36.42578125" style="218" customWidth="1"/>
    <col min="12026" max="12026" width="8" style="218" customWidth="1"/>
    <col min="12027" max="12027" width="15.5703125" style="218" customWidth="1"/>
    <col min="12028" max="12028" width="17.28515625" style="218" customWidth="1"/>
    <col min="12029" max="12029" width="18.85546875" style="218" customWidth="1"/>
    <col min="12030" max="12030" width="81" style="218" customWidth="1"/>
    <col min="12031" max="12031" width="14.85546875" style="218" customWidth="1"/>
    <col min="12032" max="12032" width="15.7109375" style="218" customWidth="1"/>
    <col min="12033" max="12033" width="17.5703125" style="218" customWidth="1"/>
    <col min="12034" max="12034" width="18.42578125" style="218" customWidth="1"/>
    <col min="12035" max="12035" width="16.5703125" style="218" customWidth="1"/>
    <col min="12036" max="12036" width="17.7109375" style="218" customWidth="1"/>
    <col min="12037" max="12037" width="17.85546875" style="218" customWidth="1"/>
    <col min="12038" max="12038" width="18.42578125" style="218" customWidth="1"/>
    <col min="12039" max="12039" width="15.42578125" style="218" customWidth="1"/>
    <col min="12040" max="12040" width="14.5703125" style="218" customWidth="1"/>
    <col min="12041" max="12041" width="15" style="218" customWidth="1"/>
    <col min="12042" max="12042" width="6.7109375" style="218" customWidth="1"/>
    <col min="12043" max="12043" width="14.28515625" style="218" customWidth="1"/>
    <col min="12044" max="12044" width="17.5703125" style="218" customWidth="1"/>
    <col min="12045" max="12045" width="27.7109375" style="218" customWidth="1"/>
    <col min="12046" max="12048" width="9.140625" style="218" customWidth="1"/>
    <col min="12049" max="12049" width="14.85546875" style="218" customWidth="1"/>
    <col min="12050" max="12050" width="13.85546875" style="218" customWidth="1"/>
    <col min="12051" max="12272" width="9.140625" style="218" customWidth="1"/>
    <col min="12273" max="12273" width="9" style="218"/>
    <col min="12274" max="12274" width="6.5703125" style="218" customWidth="1"/>
    <col min="12275" max="12275" width="79.5703125" style="218" customWidth="1"/>
    <col min="12276" max="12276" width="23.5703125" style="218" customWidth="1"/>
    <col min="12277" max="12277" width="27.85546875" style="218" customWidth="1"/>
    <col min="12278" max="12278" width="22.28515625" style="218" customWidth="1"/>
    <col min="12279" max="12279" width="23.5703125" style="218" customWidth="1"/>
    <col min="12280" max="12280" width="39" style="218" customWidth="1"/>
    <col min="12281" max="12281" width="36.42578125" style="218" customWidth="1"/>
    <col min="12282" max="12282" width="8" style="218" customWidth="1"/>
    <col min="12283" max="12283" width="15.5703125" style="218" customWidth="1"/>
    <col min="12284" max="12284" width="17.28515625" style="218" customWidth="1"/>
    <col min="12285" max="12285" width="18.85546875" style="218" customWidth="1"/>
    <col min="12286" max="12286" width="81" style="218" customWidth="1"/>
    <col min="12287" max="12287" width="14.85546875" style="218" customWidth="1"/>
    <col min="12288" max="12288" width="15.7109375" style="218" customWidth="1"/>
    <col min="12289" max="12289" width="17.5703125" style="218" customWidth="1"/>
    <col min="12290" max="12290" width="18.42578125" style="218" customWidth="1"/>
    <col min="12291" max="12291" width="16.5703125" style="218" customWidth="1"/>
    <col min="12292" max="12292" width="17.7109375" style="218" customWidth="1"/>
    <col min="12293" max="12293" width="17.85546875" style="218" customWidth="1"/>
    <col min="12294" max="12294" width="18.42578125" style="218" customWidth="1"/>
    <col min="12295" max="12295" width="15.42578125" style="218" customWidth="1"/>
    <col min="12296" max="12296" width="14.5703125" style="218" customWidth="1"/>
    <col min="12297" max="12297" width="15" style="218" customWidth="1"/>
    <col min="12298" max="12298" width="6.7109375" style="218" customWidth="1"/>
    <col min="12299" max="12299" width="14.28515625" style="218" customWidth="1"/>
    <col min="12300" max="12300" width="17.5703125" style="218" customWidth="1"/>
    <col min="12301" max="12301" width="27.7109375" style="218" customWidth="1"/>
    <col min="12302" max="12304" width="9.140625" style="218" customWidth="1"/>
    <col min="12305" max="12305" width="14.85546875" style="218" customWidth="1"/>
    <col min="12306" max="12306" width="13.85546875" style="218" customWidth="1"/>
    <col min="12307" max="12528" width="9.140625" style="218" customWidth="1"/>
    <col min="12529" max="12529" width="9" style="218"/>
    <col min="12530" max="12530" width="6.5703125" style="218" customWidth="1"/>
    <col min="12531" max="12531" width="79.5703125" style="218" customWidth="1"/>
    <col min="12532" max="12532" width="23.5703125" style="218" customWidth="1"/>
    <col min="12533" max="12533" width="27.85546875" style="218" customWidth="1"/>
    <col min="12534" max="12534" width="22.28515625" style="218" customWidth="1"/>
    <col min="12535" max="12535" width="23.5703125" style="218" customWidth="1"/>
    <col min="12536" max="12536" width="39" style="218" customWidth="1"/>
    <col min="12537" max="12537" width="36.42578125" style="218" customWidth="1"/>
    <col min="12538" max="12538" width="8" style="218" customWidth="1"/>
    <col min="12539" max="12539" width="15.5703125" style="218" customWidth="1"/>
    <col min="12540" max="12540" width="17.28515625" style="218" customWidth="1"/>
    <col min="12541" max="12541" width="18.85546875" style="218" customWidth="1"/>
    <col min="12542" max="12542" width="81" style="218" customWidth="1"/>
    <col min="12543" max="12543" width="14.85546875" style="218" customWidth="1"/>
    <col min="12544" max="12544" width="15.7109375" style="218" customWidth="1"/>
    <col min="12545" max="12545" width="17.5703125" style="218" customWidth="1"/>
    <col min="12546" max="12546" width="18.42578125" style="218" customWidth="1"/>
    <col min="12547" max="12547" width="16.5703125" style="218" customWidth="1"/>
    <col min="12548" max="12548" width="17.7109375" style="218" customWidth="1"/>
    <col min="12549" max="12549" width="17.85546875" style="218" customWidth="1"/>
    <col min="12550" max="12550" width="18.42578125" style="218" customWidth="1"/>
    <col min="12551" max="12551" width="15.42578125" style="218" customWidth="1"/>
    <col min="12552" max="12552" width="14.5703125" style="218" customWidth="1"/>
    <col min="12553" max="12553" width="15" style="218" customWidth="1"/>
    <col min="12554" max="12554" width="6.7109375" style="218" customWidth="1"/>
    <col min="12555" max="12555" width="14.28515625" style="218" customWidth="1"/>
    <col min="12556" max="12556" width="17.5703125" style="218" customWidth="1"/>
    <col min="12557" max="12557" width="27.7109375" style="218" customWidth="1"/>
    <col min="12558" max="12560" width="9.140625" style="218" customWidth="1"/>
    <col min="12561" max="12561" width="14.85546875" style="218" customWidth="1"/>
    <col min="12562" max="12562" width="13.85546875" style="218" customWidth="1"/>
    <col min="12563" max="12784" width="9.140625" style="218" customWidth="1"/>
    <col min="12785" max="12785" width="9" style="218"/>
    <col min="12786" max="12786" width="6.5703125" style="218" customWidth="1"/>
    <col min="12787" max="12787" width="79.5703125" style="218" customWidth="1"/>
    <col min="12788" max="12788" width="23.5703125" style="218" customWidth="1"/>
    <col min="12789" max="12789" width="27.85546875" style="218" customWidth="1"/>
    <col min="12790" max="12790" width="22.28515625" style="218" customWidth="1"/>
    <col min="12791" max="12791" width="23.5703125" style="218" customWidth="1"/>
    <col min="12792" max="12792" width="39" style="218" customWidth="1"/>
    <col min="12793" max="12793" width="36.42578125" style="218" customWidth="1"/>
    <col min="12794" max="12794" width="8" style="218" customWidth="1"/>
    <col min="12795" max="12795" width="15.5703125" style="218" customWidth="1"/>
    <col min="12796" max="12796" width="17.28515625" style="218" customWidth="1"/>
    <col min="12797" max="12797" width="18.85546875" style="218" customWidth="1"/>
    <col min="12798" max="12798" width="81" style="218" customWidth="1"/>
    <col min="12799" max="12799" width="14.85546875" style="218" customWidth="1"/>
    <col min="12800" max="12800" width="15.7109375" style="218" customWidth="1"/>
    <col min="12801" max="12801" width="17.5703125" style="218" customWidth="1"/>
    <col min="12802" max="12802" width="18.42578125" style="218" customWidth="1"/>
    <col min="12803" max="12803" width="16.5703125" style="218" customWidth="1"/>
    <col min="12804" max="12804" width="17.7109375" style="218" customWidth="1"/>
    <col min="12805" max="12805" width="17.85546875" style="218" customWidth="1"/>
    <col min="12806" max="12806" width="18.42578125" style="218" customWidth="1"/>
    <col min="12807" max="12807" width="15.42578125" style="218" customWidth="1"/>
    <col min="12808" max="12808" width="14.5703125" style="218" customWidth="1"/>
    <col min="12809" max="12809" width="15" style="218" customWidth="1"/>
    <col min="12810" max="12810" width="6.7109375" style="218" customWidth="1"/>
    <col min="12811" max="12811" width="14.28515625" style="218" customWidth="1"/>
    <col min="12812" max="12812" width="17.5703125" style="218" customWidth="1"/>
    <col min="12813" max="12813" width="27.7109375" style="218" customWidth="1"/>
    <col min="12814" max="12816" width="9.140625" style="218" customWidth="1"/>
    <col min="12817" max="12817" width="14.85546875" style="218" customWidth="1"/>
    <col min="12818" max="12818" width="13.85546875" style="218" customWidth="1"/>
    <col min="12819" max="13040" width="9.140625" style="218" customWidth="1"/>
    <col min="13041" max="13041" width="9" style="218"/>
    <col min="13042" max="13042" width="6.5703125" style="218" customWidth="1"/>
    <col min="13043" max="13043" width="79.5703125" style="218" customWidth="1"/>
    <col min="13044" max="13044" width="23.5703125" style="218" customWidth="1"/>
    <col min="13045" max="13045" width="27.85546875" style="218" customWidth="1"/>
    <col min="13046" max="13046" width="22.28515625" style="218" customWidth="1"/>
    <col min="13047" max="13047" width="23.5703125" style="218" customWidth="1"/>
    <col min="13048" max="13048" width="39" style="218" customWidth="1"/>
    <col min="13049" max="13049" width="36.42578125" style="218" customWidth="1"/>
    <col min="13050" max="13050" width="8" style="218" customWidth="1"/>
    <col min="13051" max="13051" width="15.5703125" style="218" customWidth="1"/>
    <col min="13052" max="13052" width="17.28515625" style="218" customWidth="1"/>
    <col min="13053" max="13053" width="18.85546875" style="218" customWidth="1"/>
    <col min="13054" max="13054" width="81" style="218" customWidth="1"/>
    <col min="13055" max="13055" width="14.85546875" style="218" customWidth="1"/>
    <col min="13056" max="13056" width="15.7109375" style="218" customWidth="1"/>
    <col min="13057" max="13057" width="17.5703125" style="218" customWidth="1"/>
    <col min="13058" max="13058" width="18.42578125" style="218" customWidth="1"/>
    <col min="13059" max="13059" width="16.5703125" style="218" customWidth="1"/>
    <col min="13060" max="13060" width="17.7109375" style="218" customWidth="1"/>
    <col min="13061" max="13061" width="17.85546875" style="218" customWidth="1"/>
    <col min="13062" max="13062" width="18.42578125" style="218" customWidth="1"/>
    <col min="13063" max="13063" width="15.42578125" style="218" customWidth="1"/>
    <col min="13064" max="13064" width="14.5703125" style="218" customWidth="1"/>
    <col min="13065" max="13065" width="15" style="218" customWidth="1"/>
    <col min="13066" max="13066" width="6.7109375" style="218" customWidth="1"/>
    <col min="13067" max="13067" width="14.28515625" style="218" customWidth="1"/>
    <col min="13068" max="13068" width="17.5703125" style="218" customWidth="1"/>
    <col min="13069" max="13069" width="27.7109375" style="218" customWidth="1"/>
    <col min="13070" max="13072" width="9.140625" style="218" customWidth="1"/>
    <col min="13073" max="13073" width="14.85546875" style="218" customWidth="1"/>
    <col min="13074" max="13074" width="13.85546875" style="218" customWidth="1"/>
    <col min="13075" max="13296" width="9.140625" style="218" customWidth="1"/>
    <col min="13297" max="13297" width="9" style="218"/>
    <col min="13298" max="13298" width="6.5703125" style="218" customWidth="1"/>
    <col min="13299" max="13299" width="79.5703125" style="218" customWidth="1"/>
    <col min="13300" max="13300" width="23.5703125" style="218" customWidth="1"/>
    <col min="13301" max="13301" width="27.85546875" style="218" customWidth="1"/>
    <col min="13302" max="13302" width="22.28515625" style="218" customWidth="1"/>
    <col min="13303" max="13303" width="23.5703125" style="218" customWidth="1"/>
    <col min="13304" max="13304" width="39" style="218" customWidth="1"/>
    <col min="13305" max="13305" width="36.42578125" style="218" customWidth="1"/>
    <col min="13306" max="13306" width="8" style="218" customWidth="1"/>
    <col min="13307" max="13307" width="15.5703125" style="218" customWidth="1"/>
    <col min="13308" max="13308" width="17.28515625" style="218" customWidth="1"/>
    <col min="13309" max="13309" width="18.85546875" style="218" customWidth="1"/>
    <col min="13310" max="13310" width="81" style="218" customWidth="1"/>
    <col min="13311" max="13311" width="14.85546875" style="218" customWidth="1"/>
    <col min="13312" max="13312" width="15.7109375" style="218" customWidth="1"/>
    <col min="13313" max="13313" width="17.5703125" style="218" customWidth="1"/>
    <col min="13314" max="13314" width="18.42578125" style="218" customWidth="1"/>
    <col min="13315" max="13315" width="16.5703125" style="218" customWidth="1"/>
    <col min="13316" max="13316" width="17.7109375" style="218" customWidth="1"/>
    <col min="13317" max="13317" width="17.85546875" style="218" customWidth="1"/>
    <col min="13318" max="13318" width="18.42578125" style="218" customWidth="1"/>
    <col min="13319" max="13319" width="15.42578125" style="218" customWidth="1"/>
    <col min="13320" max="13320" width="14.5703125" style="218" customWidth="1"/>
    <col min="13321" max="13321" width="15" style="218" customWidth="1"/>
    <col min="13322" max="13322" width="6.7109375" style="218" customWidth="1"/>
    <col min="13323" max="13323" width="14.28515625" style="218" customWidth="1"/>
    <col min="13324" max="13324" width="17.5703125" style="218" customWidth="1"/>
    <col min="13325" max="13325" width="27.7109375" style="218" customWidth="1"/>
    <col min="13326" max="13328" width="9.140625" style="218" customWidth="1"/>
    <col min="13329" max="13329" width="14.85546875" style="218" customWidth="1"/>
    <col min="13330" max="13330" width="13.85546875" style="218" customWidth="1"/>
    <col min="13331" max="13552" width="9.140625" style="218" customWidth="1"/>
    <col min="13553" max="13553" width="9" style="218"/>
    <col min="13554" max="13554" width="6.5703125" style="218" customWidth="1"/>
    <col min="13555" max="13555" width="79.5703125" style="218" customWidth="1"/>
    <col min="13556" max="13556" width="23.5703125" style="218" customWidth="1"/>
    <col min="13557" max="13557" width="27.85546875" style="218" customWidth="1"/>
    <col min="13558" max="13558" width="22.28515625" style="218" customWidth="1"/>
    <col min="13559" max="13559" width="23.5703125" style="218" customWidth="1"/>
    <col min="13560" max="13560" width="39" style="218" customWidth="1"/>
    <col min="13561" max="13561" width="36.42578125" style="218" customWidth="1"/>
    <col min="13562" max="13562" width="8" style="218" customWidth="1"/>
    <col min="13563" max="13563" width="15.5703125" style="218" customWidth="1"/>
    <col min="13564" max="13564" width="17.28515625" style="218" customWidth="1"/>
    <col min="13565" max="13565" width="18.85546875" style="218" customWidth="1"/>
    <col min="13566" max="13566" width="81" style="218" customWidth="1"/>
    <col min="13567" max="13567" width="14.85546875" style="218" customWidth="1"/>
    <col min="13568" max="13568" width="15.7109375" style="218" customWidth="1"/>
    <col min="13569" max="13569" width="17.5703125" style="218" customWidth="1"/>
    <col min="13570" max="13570" width="18.42578125" style="218" customWidth="1"/>
    <col min="13571" max="13571" width="16.5703125" style="218" customWidth="1"/>
    <col min="13572" max="13572" width="17.7109375" style="218" customWidth="1"/>
    <col min="13573" max="13573" width="17.85546875" style="218" customWidth="1"/>
    <col min="13574" max="13574" width="18.42578125" style="218" customWidth="1"/>
    <col min="13575" max="13575" width="15.42578125" style="218" customWidth="1"/>
    <col min="13576" max="13576" width="14.5703125" style="218" customWidth="1"/>
    <col min="13577" max="13577" width="15" style="218" customWidth="1"/>
    <col min="13578" max="13578" width="6.7109375" style="218" customWidth="1"/>
    <col min="13579" max="13579" width="14.28515625" style="218" customWidth="1"/>
    <col min="13580" max="13580" width="17.5703125" style="218" customWidth="1"/>
    <col min="13581" max="13581" width="27.7109375" style="218" customWidth="1"/>
    <col min="13582" max="13584" width="9.140625" style="218" customWidth="1"/>
    <col min="13585" max="13585" width="14.85546875" style="218" customWidth="1"/>
    <col min="13586" max="13586" width="13.85546875" style="218" customWidth="1"/>
    <col min="13587" max="13808" width="9.140625" style="218" customWidth="1"/>
    <col min="13809" max="13809" width="9" style="218"/>
    <col min="13810" max="13810" width="6.5703125" style="218" customWidth="1"/>
    <col min="13811" max="13811" width="79.5703125" style="218" customWidth="1"/>
    <col min="13812" max="13812" width="23.5703125" style="218" customWidth="1"/>
    <col min="13813" max="13813" width="27.85546875" style="218" customWidth="1"/>
    <col min="13814" max="13814" width="22.28515625" style="218" customWidth="1"/>
    <col min="13815" max="13815" width="23.5703125" style="218" customWidth="1"/>
    <col min="13816" max="13816" width="39" style="218" customWidth="1"/>
    <col min="13817" max="13817" width="36.42578125" style="218" customWidth="1"/>
    <col min="13818" max="13818" width="8" style="218" customWidth="1"/>
    <col min="13819" max="13819" width="15.5703125" style="218" customWidth="1"/>
    <col min="13820" max="13820" width="17.28515625" style="218" customWidth="1"/>
    <col min="13821" max="13821" width="18.85546875" style="218" customWidth="1"/>
    <col min="13822" max="13822" width="81" style="218" customWidth="1"/>
    <col min="13823" max="13823" width="14.85546875" style="218" customWidth="1"/>
    <col min="13824" max="13824" width="15.7109375" style="218" customWidth="1"/>
    <col min="13825" max="13825" width="17.5703125" style="218" customWidth="1"/>
    <col min="13826" max="13826" width="18.42578125" style="218" customWidth="1"/>
    <col min="13827" max="13827" width="16.5703125" style="218" customWidth="1"/>
    <col min="13828" max="13828" width="17.7109375" style="218" customWidth="1"/>
    <col min="13829" max="13829" width="17.85546875" style="218" customWidth="1"/>
    <col min="13830" max="13830" width="18.42578125" style="218" customWidth="1"/>
    <col min="13831" max="13831" width="15.42578125" style="218" customWidth="1"/>
    <col min="13832" max="13832" width="14.5703125" style="218" customWidth="1"/>
    <col min="13833" max="13833" width="15" style="218" customWidth="1"/>
    <col min="13834" max="13834" width="6.7109375" style="218" customWidth="1"/>
    <col min="13835" max="13835" width="14.28515625" style="218" customWidth="1"/>
    <col min="13836" max="13836" width="17.5703125" style="218" customWidth="1"/>
    <col min="13837" max="13837" width="27.7109375" style="218" customWidth="1"/>
    <col min="13838" max="13840" width="9.140625" style="218" customWidth="1"/>
    <col min="13841" max="13841" width="14.85546875" style="218" customWidth="1"/>
    <col min="13842" max="13842" width="13.85546875" style="218" customWidth="1"/>
    <col min="13843" max="14064" width="9.140625" style="218" customWidth="1"/>
    <col min="14065" max="14065" width="9" style="218"/>
    <col min="14066" max="14066" width="6.5703125" style="218" customWidth="1"/>
    <col min="14067" max="14067" width="79.5703125" style="218" customWidth="1"/>
    <col min="14068" max="14068" width="23.5703125" style="218" customWidth="1"/>
    <col min="14069" max="14069" width="27.85546875" style="218" customWidth="1"/>
    <col min="14070" max="14070" width="22.28515625" style="218" customWidth="1"/>
    <col min="14071" max="14071" width="23.5703125" style="218" customWidth="1"/>
    <col min="14072" max="14072" width="39" style="218" customWidth="1"/>
    <col min="14073" max="14073" width="36.42578125" style="218" customWidth="1"/>
    <col min="14074" max="14074" width="8" style="218" customWidth="1"/>
    <col min="14075" max="14075" width="15.5703125" style="218" customWidth="1"/>
    <col min="14076" max="14076" width="17.28515625" style="218" customWidth="1"/>
    <col min="14077" max="14077" width="18.85546875" style="218" customWidth="1"/>
    <col min="14078" max="14078" width="81" style="218" customWidth="1"/>
    <col min="14079" max="14079" width="14.85546875" style="218" customWidth="1"/>
    <col min="14080" max="14080" width="15.7109375" style="218" customWidth="1"/>
    <col min="14081" max="14081" width="17.5703125" style="218" customWidth="1"/>
    <col min="14082" max="14082" width="18.42578125" style="218" customWidth="1"/>
    <col min="14083" max="14083" width="16.5703125" style="218" customWidth="1"/>
    <col min="14084" max="14084" width="17.7109375" style="218" customWidth="1"/>
    <col min="14085" max="14085" width="17.85546875" style="218" customWidth="1"/>
    <col min="14086" max="14086" width="18.42578125" style="218" customWidth="1"/>
    <col min="14087" max="14087" width="15.42578125" style="218" customWidth="1"/>
    <col min="14088" max="14088" width="14.5703125" style="218" customWidth="1"/>
    <col min="14089" max="14089" width="15" style="218" customWidth="1"/>
    <col min="14090" max="14090" width="6.7109375" style="218" customWidth="1"/>
    <col min="14091" max="14091" width="14.28515625" style="218" customWidth="1"/>
    <col min="14092" max="14092" width="17.5703125" style="218" customWidth="1"/>
    <col min="14093" max="14093" width="27.7109375" style="218" customWidth="1"/>
    <col min="14094" max="14096" width="9.140625" style="218" customWidth="1"/>
    <col min="14097" max="14097" width="14.85546875" style="218" customWidth="1"/>
    <col min="14098" max="14098" width="13.85546875" style="218" customWidth="1"/>
    <col min="14099" max="14320" width="9.140625" style="218" customWidth="1"/>
    <col min="14321" max="14321" width="9" style="218"/>
    <col min="14322" max="14322" width="6.5703125" style="218" customWidth="1"/>
    <col min="14323" max="14323" width="79.5703125" style="218" customWidth="1"/>
    <col min="14324" max="14324" width="23.5703125" style="218" customWidth="1"/>
    <col min="14325" max="14325" width="27.85546875" style="218" customWidth="1"/>
    <col min="14326" max="14326" width="22.28515625" style="218" customWidth="1"/>
    <col min="14327" max="14327" width="23.5703125" style="218" customWidth="1"/>
    <col min="14328" max="14328" width="39" style="218" customWidth="1"/>
    <col min="14329" max="14329" width="36.42578125" style="218" customWidth="1"/>
    <col min="14330" max="14330" width="8" style="218" customWidth="1"/>
    <col min="14331" max="14331" width="15.5703125" style="218" customWidth="1"/>
    <col min="14332" max="14332" width="17.28515625" style="218" customWidth="1"/>
    <col min="14333" max="14333" width="18.85546875" style="218" customWidth="1"/>
    <col min="14334" max="14334" width="81" style="218" customWidth="1"/>
    <col min="14335" max="14335" width="14.85546875" style="218" customWidth="1"/>
    <col min="14336" max="14336" width="15.7109375" style="218" customWidth="1"/>
    <col min="14337" max="14337" width="17.5703125" style="218" customWidth="1"/>
    <col min="14338" max="14338" width="18.42578125" style="218" customWidth="1"/>
    <col min="14339" max="14339" width="16.5703125" style="218" customWidth="1"/>
    <col min="14340" max="14340" width="17.7109375" style="218" customWidth="1"/>
    <col min="14341" max="14341" width="17.85546875" style="218" customWidth="1"/>
    <col min="14342" max="14342" width="18.42578125" style="218" customWidth="1"/>
    <col min="14343" max="14343" width="15.42578125" style="218" customWidth="1"/>
    <col min="14344" max="14344" width="14.5703125" style="218" customWidth="1"/>
    <col min="14345" max="14345" width="15" style="218" customWidth="1"/>
    <col min="14346" max="14346" width="6.7109375" style="218" customWidth="1"/>
    <col min="14347" max="14347" width="14.28515625" style="218" customWidth="1"/>
    <col min="14348" max="14348" width="17.5703125" style="218" customWidth="1"/>
    <col min="14349" max="14349" width="27.7109375" style="218" customWidth="1"/>
    <col min="14350" max="14352" width="9.140625" style="218" customWidth="1"/>
    <col min="14353" max="14353" width="14.85546875" style="218" customWidth="1"/>
    <col min="14354" max="14354" width="13.85546875" style="218" customWidth="1"/>
    <col min="14355" max="14576" width="9.140625" style="218" customWidth="1"/>
    <col min="14577" max="14577" width="9" style="218"/>
    <col min="14578" max="14578" width="6.5703125" style="218" customWidth="1"/>
    <col min="14579" max="14579" width="79.5703125" style="218" customWidth="1"/>
    <col min="14580" max="14580" width="23.5703125" style="218" customWidth="1"/>
    <col min="14581" max="14581" width="27.85546875" style="218" customWidth="1"/>
    <col min="14582" max="14582" width="22.28515625" style="218" customWidth="1"/>
    <col min="14583" max="14583" width="23.5703125" style="218" customWidth="1"/>
    <col min="14584" max="14584" width="39" style="218" customWidth="1"/>
    <col min="14585" max="14585" width="36.42578125" style="218" customWidth="1"/>
    <col min="14586" max="14586" width="8" style="218" customWidth="1"/>
    <col min="14587" max="14587" width="15.5703125" style="218" customWidth="1"/>
    <col min="14588" max="14588" width="17.28515625" style="218" customWidth="1"/>
    <col min="14589" max="14589" width="18.85546875" style="218" customWidth="1"/>
    <col min="14590" max="14590" width="81" style="218" customWidth="1"/>
    <col min="14591" max="14591" width="14.85546875" style="218" customWidth="1"/>
    <col min="14592" max="14592" width="15.7109375" style="218" customWidth="1"/>
    <col min="14593" max="14593" width="17.5703125" style="218" customWidth="1"/>
    <col min="14594" max="14594" width="18.42578125" style="218" customWidth="1"/>
    <col min="14595" max="14595" width="16.5703125" style="218" customWidth="1"/>
    <col min="14596" max="14596" width="17.7109375" style="218" customWidth="1"/>
    <col min="14597" max="14597" width="17.85546875" style="218" customWidth="1"/>
    <col min="14598" max="14598" width="18.42578125" style="218" customWidth="1"/>
    <col min="14599" max="14599" width="15.42578125" style="218" customWidth="1"/>
    <col min="14600" max="14600" width="14.5703125" style="218" customWidth="1"/>
    <col min="14601" max="14601" width="15" style="218" customWidth="1"/>
    <col min="14602" max="14602" width="6.7109375" style="218" customWidth="1"/>
    <col min="14603" max="14603" width="14.28515625" style="218" customWidth="1"/>
    <col min="14604" max="14604" width="17.5703125" style="218" customWidth="1"/>
    <col min="14605" max="14605" width="27.7109375" style="218" customWidth="1"/>
    <col min="14606" max="14608" width="9.140625" style="218" customWidth="1"/>
    <col min="14609" max="14609" width="14.85546875" style="218" customWidth="1"/>
    <col min="14610" max="14610" width="13.85546875" style="218" customWidth="1"/>
    <col min="14611" max="14832" width="9.140625" style="218" customWidth="1"/>
    <col min="14833" max="14833" width="9" style="218"/>
    <col min="14834" max="14834" width="6.5703125" style="218" customWidth="1"/>
    <col min="14835" max="14835" width="79.5703125" style="218" customWidth="1"/>
    <col min="14836" max="14836" width="23.5703125" style="218" customWidth="1"/>
    <col min="14837" max="14837" width="27.85546875" style="218" customWidth="1"/>
    <col min="14838" max="14838" width="22.28515625" style="218" customWidth="1"/>
    <col min="14839" max="14839" width="23.5703125" style="218" customWidth="1"/>
    <col min="14840" max="14840" width="39" style="218" customWidth="1"/>
    <col min="14841" max="14841" width="36.42578125" style="218" customWidth="1"/>
    <col min="14842" max="14842" width="8" style="218" customWidth="1"/>
    <col min="14843" max="14843" width="15.5703125" style="218" customWidth="1"/>
    <col min="14844" max="14844" width="17.28515625" style="218" customWidth="1"/>
    <col min="14845" max="14845" width="18.85546875" style="218" customWidth="1"/>
    <col min="14846" max="14846" width="81" style="218" customWidth="1"/>
    <col min="14847" max="14847" width="14.85546875" style="218" customWidth="1"/>
    <col min="14848" max="14848" width="15.7109375" style="218" customWidth="1"/>
    <col min="14849" max="14849" width="17.5703125" style="218" customWidth="1"/>
    <col min="14850" max="14850" width="18.42578125" style="218" customWidth="1"/>
    <col min="14851" max="14851" width="16.5703125" style="218" customWidth="1"/>
    <col min="14852" max="14852" width="17.7109375" style="218" customWidth="1"/>
    <col min="14853" max="14853" width="17.85546875" style="218" customWidth="1"/>
    <col min="14854" max="14854" width="18.42578125" style="218" customWidth="1"/>
    <col min="14855" max="14855" width="15.42578125" style="218" customWidth="1"/>
    <col min="14856" max="14856" width="14.5703125" style="218" customWidth="1"/>
    <col min="14857" max="14857" width="15" style="218" customWidth="1"/>
    <col min="14858" max="14858" width="6.7109375" style="218" customWidth="1"/>
    <col min="14859" max="14859" width="14.28515625" style="218" customWidth="1"/>
    <col min="14860" max="14860" width="17.5703125" style="218" customWidth="1"/>
    <col min="14861" max="14861" width="27.7109375" style="218" customWidth="1"/>
    <col min="14862" max="14864" width="9.140625" style="218" customWidth="1"/>
    <col min="14865" max="14865" width="14.85546875" style="218" customWidth="1"/>
    <col min="14866" max="14866" width="13.85546875" style="218" customWidth="1"/>
    <col min="14867" max="15088" width="9.140625" style="218" customWidth="1"/>
    <col min="15089" max="15089" width="9" style="218"/>
    <col min="15090" max="15090" width="6.5703125" style="218" customWidth="1"/>
    <col min="15091" max="15091" width="79.5703125" style="218" customWidth="1"/>
    <col min="15092" max="15092" width="23.5703125" style="218" customWidth="1"/>
    <col min="15093" max="15093" width="27.85546875" style="218" customWidth="1"/>
    <col min="15094" max="15094" width="22.28515625" style="218" customWidth="1"/>
    <col min="15095" max="15095" width="23.5703125" style="218" customWidth="1"/>
    <col min="15096" max="15096" width="39" style="218" customWidth="1"/>
    <col min="15097" max="15097" width="36.42578125" style="218" customWidth="1"/>
    <col min="15098" max="15098" width="8" style="218" customWidth="1"/>
    <col min="15099" max="15099" width="15.5703125" style="218" customWidth="1"/>
    <col min="15100" max="15100" width="17.28515625" style="218" customWidth="1"/>
    <col min="15101" max="15101" width="18.85546875" style="218" customWidth="1"/>
    <col min="15102" max="15102" width="81" style="218" customWidth="1"/>
    <col min="15103" max="15103" width="14.85546875" style="218" customWidth="1"/>
    <col min="15104" max="15104" width="15.7109375" style="218" customWidth="1"/>
    <col min="15105" max="15105" width="17.5703125" style="218" customWidth="1"/>
    <col min="15106" max="15106" width="18.42578125" style="218" customWidth="1"/>
    <col min="15107" max="15107" width="16.5703125" style="218" customWidth="1"/>
    <col min="15108" max="15108" width="17.7109375" style="218" customWidth="1"/>
    <col min="15109" max="15109" width="17.85546875" style="218" customWidth="1"/>
    <col min="15110" max="15110" width="18.42578125" style="218" customWidth="1"/>
    <col min="15111" max="15111" width="15.42578125" style="218" customWidth="1"/>
    <col min="15112" max="15112" width="14.5703125" style="218" customWidth="1"/>
    <col min="15113" max="15113" width="15" style="218" customWidth="1"/>
    <col min="15114" max="15114" width="6.7109375" style="218" customWidth="1"/>
    <col min="15115" max="15115" width="14.28515625" style="218" customWidth="1"/>
    <col min="15116" max="15116" width="17.5703125" style="218" customWidth="1"/>
    <col min="15117" max="15117" width="27.7109375" style="218" customWidth="1"/>
    <col min="15118" max="15120" width="9.140625" style="218" customWidth="1"/>
    <col min="15121" max="15121" width="14.85546875" style="218" customWidth="1"/>
    <col min="15122" max="15122" width="13.85546875" style="218" customWidth="1"/>
    <col min="15123" max="15344" width="9.140625" style="218" customWidth="1"/>
    <col min="15345" max="15345" width="9" style="218"/>
    <col min="15346" max="15346" width="6.5703125" style="218" customWidth="1"/>
    <col min="15347" max="15347" width="79.5703125" style="218" customWidth="1"/>
    <col min="15348" max="15348" width="23.5703125" style="218" customWidth="1"/>
    <col min="15349" max="15349" width="27.85546875" style="218" customWidth="1"/>
    <col min="15350" max="15350" width="22.28515625" style="218" customWidth="1"/>
    <col min="15351" max="15351" width="23.5703125" style="218" customWidth="1"/>
    <col min="15352" max="15352" width="39" style="218" customWidth="1"/>
    <col min="15353" max="15353" width="36.42578125" style="218" customWidth="1"/>
    <col min="15354" max="15354" width="8" style="218" customWidth="1"/>
    <col min="15355" max="15355" width="15.5703125" style="218" customWidth="1"/>
    <col min="15356" max="15356" width="17.28515625" style="218" customWidth="1"/>
    <col min="15357" max="15357" width="18.85546875" style="218" customWidth="1"/>
    <col min="15358" max="15358" width="81" style="218" customWidth="1"/>
    <col min="15359" max="15359" width="14.85546875" style="218" customWidth="1"/>
    <col min="15360" max="15360" width="15.7109375" style="218" customWidth="1"/>
    <col min="15361" max="15361" width="17.5703125" style="218" customWidth="1"/>
    <col min="15362" max="15362" width="18.42578125" style="218" customWidth="1"/>
    <col min="15363" max="15363" width="16.5703125" style="218" customWidth="1"/>
    <col min="15364" max="15364" width="17.7109375" style="218" customWidth="1"/>
    <col min="15365" max="15365" width="17.85546875" style="218" customWidth="1"/>
    <col min="15366" max="15366" width="18.42578125" style="218" customWidth="1"/>
    <col min="15367" max="15367" width="15.42578125" style="218" customWidth="1"/>
    <col min="15368" max="15368" width="14.5703125" style="218" customWidth="1"/>
    <col min="15369" max="15369" width="15" style="218" customWidth="1"/>
    <col min="15370" max="15370" width="6.7109375" style="218" customWidth="1"/>
    <col min="15371" max="15371" width="14.28515625" style="218" customWidth="1"/>
    <col min="15372" max="15372" width="17.5703125" style="218" customWidth="1"/>
    <col min="15373" max="15373" width="27.7109375" style="218" customWidth="1"/>
    <col min="15374" max="15376" width="9.140625" style="218" customWidth="1"/>
    <col min="15377" max="15377" width="14.85546875" style="218" customWidth="1"/>
    <col min="15378" max="15378" width="13.85546875" style="218" customWidth="1"/>
    <col min="15379" max="15600" width="9.140625" style="218" customWidth="1"/>
    <col min="15601" max="15601" width="9" style="218"/>
    <col min="15602" max="15602" width="6.5703125" style="218" customWidth="1"/>
    <col min="15603" max="15603" width="79.5703125" style="218" customWidth="1"/>
    <col min="15604" max="15604" width="23.5703125" style="218" customWidth="1"/>
    <col min="15605" max="15605" width="27.85546875" style="218" customWidth="1"/>
    <col min="15606" max="15606" width="22.28515625" style="218" customWidth="1"/>
    <col min="15607" max="15607" width="23.5703125" style="218" customWidth="1"/>
    <col min="15608" max="15608" width="39" style="218" customWidth="1"/>
    <col min="15609" max="15609" width="36.42578125" style="218" customWidth="1"/>
    <col min="15610" max="15610" width="8" style="218" customWidth="1"/>
    <col min="15611" max="15611" width="15.5703125" style="218" customWidth="1"/>
    <col min="15612" max="15612" width="17.28515625" style="218" customWidth="1"/>
    <col min="15613" max="15613" width="18.85546875" style="218" customWidth="1"/>
    <col min="15614" max="15614" width="81" style="218" customWidth="1"/>
    <col min="15615" max="15615" width="14.85546875" style="218" customWidth="1"/>
    <col min="15616" max="15616" width="15.7109375" style="218" customWidth="1"/>
    <col min="15617" max="15617" width="17.5703125" style="218" customWidth="1"/>
    <col min="15618" max="15618" width="18.42578125" style="218" customWidth="1"/>
    <col min="15619" max="15619" width="16.5703125" style="218" customWidth="1"/>
    <col min="15620" max="15620" width="17.7109375" style="218" customWidth="1"/>
    <col min="15621" max="15621" width="17.85546875" style="218" customWidth="1"/>
    <col min="15622" max="15622" width="18.42578125" style="218" customWidth="1"/>
    <col min="15623" max="15623" width="15.42578125" style="218" customWidth="1"/>
    <col min="15624" max="15624" width="14.5703125" style="218" customWidth="1"/>
    <col min="15625" max="15625" width="15" style="218" customWidth="1"/>
    <col min="15626" max="15626" width="6.7109375" style="218" customWidth="1"/>
    <col min="15627" max="15627" width="14.28515625" style="218" customWidth="1"/>
    <col min="15628" max="15628" width="17.5703125" style="218" customWidth="1"/>
    <col min="15629" max="15629" width="27.7109375" style="218" customWidth="1"/>
    <col min="15630" max="15632" width="9.140625" style="218" customWidth="1"/>
    <col min="15633" max="15633" width="14.85546875" style="218" customWidth="1"/>
    <col min="15634" max="15634" width="13.85546875" style="218" customWidth="1"/>
    <col min="15635" max="15856" width="9.140625" style="218" customWidth="1"/>
    <col min="15857" max="15857" width="9" style="218"/>
    <col min="15858" max="15858" width="6.5703125" style="218" customWidth="1"/>
    <col min="15859" max="15859" width="79.5703125" style="218" customWidth="1"/>
    <col min="15860" max="15860" width="23.5703125" style="218" customWidth="1"/>
    <col min="15861" max="15861" width="27.85546875" style="218" customWidth="1"/>
    <col min="15862" max="15862" width="22.28515625" style="218" customWidth="1"/>
    <col min="15863" max="15863" width="23.5703125" style="218" customWidth="1"/>
    <col min="15864" max="15864" width="39" style="218" customWidth="1"/>
    <col min="15865" max="15865" width="36.42578125" style="218" customWidth="1"/>
    <col min="15866" max="15866" width="8" style="218" customWidth="1"/>
    <col min="15867" max="15867" width="15.5703125" style="218" customWidth="1"/>
    <col min="15868" max="15868" width="17.28515625" style="218" customWidth="1"/>
    <col min="15869" max="15869" width="18.85546875" style="218" customWidth="1"/>
    <col min="15870" max="15870" width="81" style="218" customWidth="1"/>
    <col min="15871" max="15871" width="14.85546875" style="218" customWidth="1"/>
    <col min="15872" max="15872" width="15.7109375" style="218" customWidth="1"/>
    <col min="15873" max="15873" width="17.5703125" style="218" customWidth="1"/>
    <col min="15874" max="15874" width="18.42578125" style="218" customWidth="1"/>
    <col min="15875" max="15875" width="16.5703125" style="218" customWidth="1"/>
    <col min="15876" max="15876" width="17.7109375" style="218" customWidth="1"/>
    <col min="15877" max="15877" width="17.85546875" style="218" customWidth="1"/>
    <col min="15878" max="15878" width="18.42578125" style="218" customWidth="1"/>
    <col min="15879" max="15879" width="15.42578125" style="218" customWidth="1"/>
    <col min="15880" max="15880" width="14.5703125" style="218" customWidth="1"/>
    <col min="15881" max="15881" width="15" style="218" customWidth="1"/>
    <col min="15882" max="15882" width="6.7109375" style="218" customWidth="1"/>
    <col min="15883" max="15883" width="14.28515625" style="218" customWidth="1"/>
    <col min="15884" max="15884" width="17.5703125" style="218" customWidth="1"/>
    <col min="15885" max="15885" width="27.7109375" style="218" customWidth="1"/>
    <col min="15886" max="15888" width="9.140625" style="218" customWidth="1"/>
    <col min="15889" max="15889" width="14.85546875" style="218" customWidth="1"/>
    <col min="15890" max="15890" width="13.85546875" style="218" customWidth="1"/>
    <col min="15891" max="16112" width="9.140625" style="218" customWidth="1"/>
    <col min="16113" max="16113" width="9" style="218"/>
    <col min="16114" max="16114" width="6.5703125" style="218" customWidth="1"/>
    <col min="16115" max="16115" width="79.5703125" style="218" customWidth="1"/>
    <col min="16116" max="16116" width="23.5703125" style="218" customWidth="1"/>
    <col min="16117" max="16117" width="27.85546875" style="218" customWidth="1"/>
    <col min="16118" max="16118" width="22.28515625" style="218" customWidth="1"/>
    <col min="16119" max="16119" width="23.5703125" style="218" customWidth="1"/>
    <col min="16120" max="16120" width="39" style="218" customWidth="1"/>
    <col min="16121" max="16121" width="36.42578125" style="218" customWidth="1"/>
    <col min="16122" max="16122" width="8" style="218" customWidth="1"/>
    <col min="16123" max="16123" width="15.5703125" style="218" customWidth="1"/>
    <col min="16124" max="16124" width="17.28515625" style="218" customWidth="1"/>
    <col min="16125" max="16125" width="18.85546875" style="218" customWidth="1"/>
    <col min="16126" max="16126" width="81" style="218" customWidth="1"/>
    <col min="16127" max="16127" width="14.85546875" style="218" customWidth="1"/>
    <col min="16128" max="16128" width="15.7109375" style="218" customWidth="1"/>
    <col min="16129" max="16129" width="17.5703125" style="218" customWidth="1"/>
    <col min="16130" max="16130" width="18.42578125" style="218" customWidth="1"/>
    <col min="16131" max="16131" width="16.5703125" style="218" customWidth="1"/>
    <col min="16132" max="16132" width="17.7109375" style="218" customWidth="1"/>
    <col min="16133" max="16133" width="17.85546875" style="218" customWidth="1"/>
    <col min="16134" max="16134" width="18.42578125" style="218" customWidth="1"/>
    <col min="16135" max="16135" width="15.42578125" style="218" customWidth="1"/>
    <col min="16136" max="16136" width="14.5703125" style="218" customWidth="1"/>
    <col min="16137" max="16137" width="15" style="218" customWidth="1"/>
    <col min="16138" max="16138" width="6.7109375" style="218" customWidth="1"/>
    <col min="16139" max="16139" width="14.28515625" style="218" customWidth="1"/>
    <col min="16140" max="16140" width="17.5703125" style="218" customWidth="1"/>
    <col min="16141" max="16141" width="27.7109375" style="218" customWidth="1"/>
    <col min="16142" max="16144" width="9.140625" style="218" customWidth="1"/>
    <col min="16145" max="16145" width="14.85546875" style="218" customWidth="1"/>
    <col min="16146" max="16146" width="13.85546875" style="218" customWidth="1"/>
    <col min="16147" max="16362" width="9.140625" style="218" customWidth="1"/>
    <col min="16363" max="16384" width="9" style="218"/>
  </cols>
  <sheetData>
    <row r="1" spans="1:19" ht="37.5" x14ac:dyDescent="0.25">
      <c r="A1" s="371" t="s">
        <v>387</v>
      </c>
      <c r="B1" s="371" t="s">
        <v>388</v>
      </c>
      <c r="C1" s="329" t="s">
        <v>389</v>
      </c>
      <c r="D1" s="329" t="s">
        <v>390</v>
      </c>
      <c r="E1" s="329" t="s">
        <v>391</v>
      </c>
      <c r="F1" s="329" t="s">
        <v>392</v>
      </c>
      <c r="G1" s="329" t="s">
        <v>393</v>
      </c>
      <c r="H1" s="372" t="s">
        <v>394</v>
      </c>
      <c r="I1" s="372" t="s">
        <v>395</v>
      </c>
      <c r="J1" s="507" t="s">
        <v>396</v>
      </c>
      <c r="K1" s="508" t="s">
        <v>397</v>
      </c>
      <c r="L1" s="508" t="s">
        <v>398</v>
      </c>
      <c r="M1" s="508" t="s">
        <v>399</v>
      </c>
      <c r="N1" s="508" t="s">
        <v>400</v>
      </c>
      <c r="O1" s="508" t="s">
        <v>401</v>
      </c>
      <c r="P1" s="508" t="s">
        <v>402</v>
      </c>
    </row>
    <row r="2" spans="1:19" s="375" customFormat="1" ht="37.5" x14ac:dyDescent="0.3">
      <c r="A2" s="214" t="s">
        <v>403</v>
      </c>
      <c r="B2" s="334" t="s">
        <v>404</v>
      </c>
      <c r="C2" s="335">
        <v>66832667434</v>
      </c>
      <c r="D2" s="336" t="s">
        <v>405</v>
      </c>
      <c r="E2" s="373">
        <v>2</v>
      </c>
      <c r="F2" s="338">
        <v>322205</v>
      </c>
      <c r="G2" s="339" t="s">
        <v>1456</v>
      </c>
      <c r="H2" s="249" t="s">
        <v>406</v>
      </c>
      <c r="I2" s="374">
        <v>44</v>
      </c>
      <c r="J2" s="341">
        <v>1399.45</v>
      </c>
      <c r="K2" s="343">
        <v>0</v>
      </c>
      <c r="L2" s="343">
        <v>0</v>
      </c>
      <c r="M2" s="343">
        <v>264</v>
      </c>
      <c r="N2" s="343">
        <v>0</v>
      </c>
      <c r="O2" s="343">
        <v>214.88</v>
      </c>
      <c r="P2" s="343">
        <f>J2+M2+N2-O2</f>
        <v>1448.5700000000002</v>
      </c>
      <c r="Q2" s="219"/>
      <c r="R2" s="219"/>
      <c r="S2" s="219"/>
    </row>
    <row r="3" spans="1:19" s="375" customFormat="1" ht="37.5" x14ac:dyDescent="0.3">
      <c r="A3" s="214" t="s">
        <v>403</v>
      </c>
      <c r="B3" s="334" t="s">
        <v>404</v>
      </c>
      <c r="C3" s="335">
        <v>13595668480</v>
      </c>
      <c r="D3" s="336" t="s">
        <v>407</v>
      </c>
      <c r="E3" s="373">
        <v>3</v>
      </c>
      <c r="F3" s="338">
        <v>517415</v>
      </c>
      <c r="G3" s="339" t="s">
        <v>1456</v>
      </c>
      <c r="H3" s="226">
        <v>1</v>
      </c>
      <c r="I3" s="374">
        <v>44</v>
      </c>
      <c r="J3" s="341">
        <v>1320</v>
      </c>
      <c r="K3" s="343">
        <v>0</v>
      </c>
      <c r="L3" s="343">
        <v>0</v>
      </c>
      <c r="M3" s="343">
        <v>478.27</v>
      </c>
      <c r="N3" s="343">
        <v>0</v>
      </c>
      <c r="O3" s="343">
        <v>222.24</v>
      </c>
      <c r="P3" s="343">
        <f>J3+M3+N3-O3</f>
        <v>1576.03</v>
      </c>
      <c r="Q3" s="219"/>
      <c r="R3" s="219"/>
      <c r="S3" s="219"/>
    </row>
    <row r="4" spans="1:19" s="375" customFormat="1" ht="37.5" x14ac:dyDescent="0.3">
      <c r="A4" s="214" t="s">
        <v>403</v>
      </c>
      <c r="B4" s="334" t="s">
        <v>404</v>
      </c>
      <c r="C4" s="335">
        <v>70419455450</v>
      </c>
      <c r="D4" s="336" t="s">
        <v>408</v>
      </c>
      <c r="E4" s="373">
        <v>2</v>
      </c>
      <c r="F4" s="338">
        <v>322205</v>
      </c>
      <c r="G4" s="339" t="s">
        <v>1456</v>
      </c>
      <c r="H4" s="226">
        <v>1</v>
      </c>
      <c r="I4" s="374">
        <v>44</v>
      </c>
      <c r="J4" s="341">
        <v>1340.21</v>
      </c>
      <c r="K4" s="343">
        <v>0</v>
      </c>
      <c r="L4" s="343">
        <v>0</v>
      </c>
      <c r="M4" s="343">
        <v>1125.28</v>
      </c>
      <c r="N4" s="343">
        <v>0</v>
      </c>
      <c r="O4" s="343">
        <v>2226.25</v>
      </c>
      <c r="P4" s="343">
        <f t="shared" ref="P4:P72" si="0">J4+M4+N4-O4</f>
        <v>239.23999999999978</v>
      </c>
      <c r="Q4" s="219"/>
      <c r="R4" s="219"/>
      <c r="S4" s="219"/>
    </row>
    <row r="5" spans="1:19" s="375" customFormat="1" ht="37.5" x14ac:dyDescent="0.3">
      <c r="A5" s="214" t="s">
        <v>403</v>
      </c>
      <c r="B5" s="334" t="s">
        <v>404</v>
      </c>
      <c r="C5" s="335">
        <v>2950339751</v>
      </c>
      <c r="D5" s="336" t="s">
        <v>410</v>
      </c>
      <c r="E5" s="373">
        <v>1</v>
      </c>
      <c r="F5" s="338">
        <v>225125</v>
      </c>
      <c r="G5" s="339" t="s">
        <v>1456</v>
      </c>
      <c r="H5" s="226">
        <v>1</v>
      </c>
      <c r="I5" s="374">
        <v>24</v>
      </c>
      <c r="J5" s="341">
        <v>8000</v>
      </c>
      <c r="K5" s="343">
        <v>0</v>
      </c>
      <c r="L5" s="343">
        <v>0</v>
      </c>
      <c r="M5" s="343">
        <v>10352.549999999999</v>
      </c>
      <c r="N5" s="343">
        <v>0</v>
      </c>
      <c r="O5" s="343">
        <v>4798.78</v>
      </c>
      <c r="P5" s="343">
        <f t="shared" si="0"/>
        <v>13553.77</v>
      </c>
      <c r="Q5" s="219"/>
      <c r="R5" s="219"/>
      <c r="S5" s="219"/>
    </row>
    <row r="6" spans="1:19" s="375" customFormat="1" ht="37.5" x14ac:dyDescent="0.3">
      <c r="A6" s="214" t="s">
        <v>403</v>
      </c>
      <c r="B6" s="334" t="s">
        <v>404</v>
      </c>
      <c r="C6" s="335">
        <v>7178763493</v>
      </c>
      <c r="D6" s="336" t="s">
        <v>411</v>
      </c>
      <c r="E6" s="373">
        <v>2</v>
      </c>
      <c r="F6" s="338">
        <v>223505</v>
      </c>
      <c r="G6" s="339" t="s">
        <v>1456</v>
      </c>
      <c r="H6" s="226">
        <v>1</v>
      </c>
      <c r="I6" s="374">
        <v>40</v>
      </c>
      <c r="J6" s="341">
        <v>2394.2600000000002</v>
      </c>
      <c r="K6" s="343">
        <v>0</v>
      </c>
      <c r="L6" s="343">
        <v>0</v>
      </c>
      <c r="M6" s="343">
        <v>619.99</v>
      </c>
      <c r="N6" s="343">
        <v>131.68</v>
      </c>
      <c r="O6" s="343">
        <v>319.5</v>
      </c>
      <c r="P6" s="343">
        <f t="shared" si="0"/>
        <v>2826.43</v>
      </c>
      <c r="Q6" s="219"/>
      <c r="R6" s="219"/>
      <c r="S6" s="219"/>
    </row>
    <row r="7" spans="1:19" s="376" customFormat="1" ht="37.5" x14ac:dyDescent="0.3">
      <c r="A7" s="214" t="s">
        <v>403</v>
      </c>
      <c r="B7" s="334" t="s">
        <v>404</v>
      </c>
      <c r="C7" s="335">
        <v>2670847498</v>
      </c>
      <c r="D7" s="336" t="s">
        <v>412</v>
      </c>
      <c r="E7" s="373">
        <v>2</v>
      </c>
      <c r="F7" s="338">
        <v>324115</v>
      </c>
      <c r="G7" s="339" t="s">
        <v>1456</v>
      </c>
      <c r="H7" s="226">
        <v>1</v>
      </c>
      <c r="I7" s="374">
        <v>24</v>
      </c>
      <c r="J7" s="341">
        <v>2411.1999999999998</v>
      </c>
      <c r="K7" s="343">
        <v>0</v>
      </c>
      <c r="L7" s="343">
        <v>0</v>
      </c>
      <c r="M7" s="343">
        <v>1299.3399999999999</v>
      </c>
      <c r="N7" s="343">
        <v>0</v>
      </c>
      <c r="O7" s="343">
        <v>307.83999999999997</v>
      </c>
      <c r="P7" s="343">
        <f t="shared" si="0"/>
        <v>3402.7</v>
      </c>
      <c r="Q7" s="221"/>
      <c r="R7" s="221"/>
      <c r="S7" s="221"/>
    </row>
    <row r="8" spans="1:19" s="377" customFormat="1" ht="37.5" x14ac:dyDescent="0.3">
      <c r="A8" s="214" t="s">
        <v>403</v>
      </c>
      <c r="B8" s="334" t="s">
        <v>404</v>
      </c>
      <c r="C8" s="335">
        <v>847358488</v>
      </c>
      <c r="D8" s="336" t="s">
        <v>414</v>
      </c>
      <c r="E8" s="373">
        <v>3</v>
      </c>
      <c r="F8" s="338">
        <v>517415</v>
      </c>
      <c r="G8" s="339" t="s">
        <v>1456</v>
      </c>
      <c r="H8" s="226">
        <v>1</v>
      </c>
      <c r="I8" s="374">
        <v>44</v>
      </c>
      <c r="J8" s="341">
        <v>1320</v>
      </c>
      <c r="K8" s="343">
        <v>0</v>
      </c>
      <c r="L8" s="343">
        <v>0</v>
      </c>
      <c r="M8" s="343">
        <v>392.56</v>
      </c>
      <c r="N8" s="343">
        <v>0</v>
      </c>
      <c r="O8" s="343">
        <v>214.53</v>
      </c>
      <c r="P8" s="343">
        <f t="shared" si="0"/>
        <v>1498.03</v>
      </c>
      <c r="Q8" s="222"/>
      <c r="R8" s="222"/>
      <c r="S8" s="222"/>
    </row>
    <row r="9" spans="1:19" s="377" customFormat="1" ht="37.5" x14ac:dyDescent="0.3">
      <c r="A9" s="214" t="s">
        <v>403</v>
      </c>
      <c r="B9" s="334" t="s">
        <v>404</v>
      </c>
      <c r="C9" s="335">
        <v>88999882420</v>
      </c>
      <c r="D9" s="336" t="s">
        <v>415</v>
      </c>
      <c r="E9" s="373">
        <v>3</v>
      </c>
      <c r="F9" s="338">
        <v>515110</v>
      </c>
      <c r="G9" s="339" t="s">
        <v>1456</v>
      </c>
      <c r="H9" s="226">
        <v>1</v>
      </c>
      <c r="I9" s="374">
        <v>44</v>
      </c>
      <c r="J9" s="341">
        <v>1320</v>
      </c>
      <c r="K9" s="343">
        <v>0</v>
      </c>
      <c r="L9" s="343">
        <v>0</v>
      </c>
      <c r="M9" s="343">
        <v>463.99</v>
      </c>
      <c r="N9" s="343">
        <v>0</v>
      </c>
      <c r="O9" s="343">
        <v>220.95</v>
      </c>
      <c r="P9" s="343">
        <f t="shared" si="0"/>
        <v>1563.04</v>
      </c>
      <c r="Q9" s="222"/>
      <c r="R9" s="222"/>
      <c r="S9" s="222"/>
    </row>
    <row r="10" spans="1:19" s="377" customFormat="1" ht="37.5" x14ac:dyDescent="0.3">
      <c r="A10" s="214" t="s">
        <v>403</v>
      </c>
      <c r="B10" s="334" t="s">
        <v>404</v>
      </c>
      <c r="C10" s="335">
        <v>6808285403</v>
      </c>
      <c r="D10" s="336" t="s">
        <v>1012</v>
      </c>
      <c r="E10" s="373">
        <v>2</v>
      </c>
      <c r="F10" s="370">
        <v>223405</v>
      </c>
      <c r="G10" s="339" t="s">
        <v>1456</v>
      </c>
      <c r="H10" s="226">
        <v>1</v>
      </c>
      <c r="I10" s="374">
        <v>26</v>
      </c>
      <c r="J10" s="341">
        <v>3742.45</v>
      </c>
      <c r="K10" s="343">
        <v>0</v>
      </c>
      <c r="L10" s="343">
        <v>0</v>
      </c>
      <c r="M10" s="343">
        <v>1329.04</v>
      </c>
      <c r="N10" s="343">
        <v>0</v>
      </c>
      <c r="O10" s="343">
        <v>905.69</v>
      </c>
      <c r="P10" s="343">
        <f t="shared" si="0"/>
        <v>4165.7999999999993</v>
      </c>
      <c r="Q10" s="222"/>
      <c r="R10" s="222"/>
      <c r="S10" s="222"/>
    </row>
    <row r="11" spans="1:19" s="377" customFormat="1" ht="37.5" x14ac:dyDescent="0.3">
      <c r="A11" s="214" t="s">
        <v>403</v>
      </c>
      <c r="B11" s="334" t="s">
        <v>404</v>
      </c>
      <c r="C11" s="335">
        <v>5244461486</v>
      </c>
      <c r="D11" s="336" t="s">
        <v>417</v>
      </c>
      <c r="E11" s="373">
        <v>3</v>
      </c>
      <c r="F11" s="338">
        <v>514320</v>
      </c>
      <c r="G11" s="339" t="s">
        <v>1456</v>
      </c>
      <c r="H11" s="226">
        <v>1</v>
      </c>
      <c r="I11" s="374">
        <v>44</v>
      </c>
      <c r="J11" s="341">
        <v>1276</v>
      </c>
      <c r="K11" s="343">
        <v>0</v>
      </c>
      <c r="L11" s="343">
        <v>0</v>
      </c>
      <c r="M11" s="343">
        <v>418.59</v>
      </c>
      <c r="N11" s="343">
        <v>0</v>
      </c>
      <c r="O11" s="343">
        <v>263.91000000000003</v>
      </c>
      <c r="P11" s="343">
        <f t="shared" si="0"/>
        <v>1430.6799999999998</v>
      </c>
      <c r="Q11" s="222"/>
      <c r="R11" s="222"/>
      <c r="S11" s="222"/>
    </row>
    <row r="12" spans="1:19" s="377" customFormat="1" ht="37.5" x14ac:dyDescent="0.3">
      <c r="A12" s="214" t="s">
        <v>403</v>
      </c>
      <c r="B12" s="334" t="s">
        <v>404</v>
      </c>
      <c r="C12" s="335">
        <v>5345290466</v>
      </c>
      <c r="D12" s="336" t="s">
        <v>418</v>
      </c>
      <c r="E12" s="373">
        <v>3</v>
      </c>
      <c r="F12" s="338">
        <v>514320</v>
      </c>
      <c r="G12" s="339" t="s">
        <v>1456</v>
      </c>
      <c r="H12" s="226">
        <v>1</v>
      </c>
      <c r="I12" s="374">
        <v>44</v>
      </c>
      <c r="J12" s="341">
        <v>1320</v>
      </c>
      <c r="K12" s="343">
        <v>0</v>
      </c>
      <c r="L12" s="343">
        <v>0</v>
      </c>
      <c r="M12" s="343">
        <v>528.27</v>
      </c>
      <c r="N12" s="343">
        <v>0</v>
      </c>
      <c r="O12" s="343">
        <v>226.74</v>
      </c>
      <c r="P12" s="343">
        <f t="shared" si="0"/>
        <v>1621.53</v>
      </c>
      <c r="Q12" s="222"/>
      <c r="R12" s="222"/>
      <c r="S12" s="222"/>
    </row>
    <row r="13" spans="1:19" s="377" customFormat="1" ht="37.5" x14ac:dyDescent="0.3">
      <c r="A13" s="214" t="s">
        <v>403</v>
      </c>
      <c r="B13" s="334" t="s">
        <v>404</v>
      </c>
      <c r="C13" s="335">
        <v>6302910471</v>
      </c>
      <c r="D13" s="336" t="s">
        <v>419</v>
      </c>
      <c r="E13" s="373">
        <v>2</v>
      </c>
      <c r="F13" s="338">
        <v>322205</v>
      </c>
      <c r="G13" s="339" t="s">
        <v>1456</v>
      </c>
      <c r="H13" s="226">
        <v>1</v>
      </c>
      <c r="I13" s="374">
        <v>44</v>
      </c>
      <c r="J13" s="341">
        <v>1399.45</v>
      </c>
      <c r="K13" s="343">
        <v>0</v>
      </c>
      <c r="L13" s="343">
        <v>0</v>
      </c>
      <c r="M13" s="343">
        <v>511.51</v>
      </c>
      <c r="N13" s="343">
        <v>0</v>
      </c>
      <c r="O13" s="343">
        <v>237.15</v>
      </c>
      <c r="P13" s="343">
        <f t="shared" si="0"/>
        <v>1673.81</v>
      </c>
      <c r="Q13" s="222"/>
      <c r="R13" s="222"/>
      <c r="S13" s="222"/>
    </row>
    <row r="14" spans="1:19" s="377" customFormat="1" ht="37.5" x14ac:dyDescent="0.3">
      <c r="A14" s="214" t="s">
        <v>403</v>
      </c>
      <c r="B14" s="334" t="s">
        <v>404</v>
      </c>
      <c r="C14" s="335">
        <v>2456744462</v>
      </c>
      <c r="D14" s="349" t="s">
        <v>420</v>
      </c>
      <c r="E14" s="373">
        <v>2</v>
      </c>
      <c r="F14" s="370">
        <v>324115</v>
      </c>
      <c r="G14" s="339" t="s">
        <v>1456</v>
      </c>
      <c r="H14" s="226">
        <v>1</v>
      </c>
      <c r="I14" s="374">
        <v>24</v>
      </c>
      <c r="J14" s="341">
        <v>2411.1999999999998</v>
      </c>
      <c r="K14" s="343">
        <v>0</v>
      </c>
      <c r="L14" s="343">
        <v>0</v>
      </c>
      <c r="M14" s="343">
        <v>1299.3399999999999</v>
      </c>
      <c r="N14" s="343">
        <v>0</v>
      </c>
      <c r="O14" s="343">
        <v>456.3</v>
      </c>
      <c r="P14" s="343">
        <f t="shared" si="0"/>
        <v>3254.24</v>
      </c>
      <c r="Q14" s="222"/>
      <c r="R14" s="222"/>
      <c r="S14" s="222"/>
    </row>
    <row r="15" spans="1:19" s="375" customFormat="1" ht="37.5" x14ac:dyDescent="0.3">
      <c r="A15" s="214" t="s">
        <v>403</v>
      </c>
      <c r="B15" s="334" t="s">
        <v>404</v>
      </c>
      <c r="C15" s="348">
        <v>9601303499</v>
      </c>
      <c r="D15" s="336" t="s">
        <v>421</v>
      </c>
      <c r="E15" s="373">
        <v>1</v>
      </c>
      <c r="F15" s="338">
        <v>225125</v>
      </c>
      <c r="G15" s="339" t="s">
        <v>1456</v>
      </c>
      <c r="H15" s="226">
        <v>1</v>
      </c>
      <c r="I15" s="374">
        <v>24</v>
      </c>
      <c r="J15" s="341">
        <v>7733.33</v>
      </c>
      <c r="K15" s="343">
        <v>0</v>
      </c>
      <c r="L15" s="343">
        <v>0</v>
      </c>
      <c r="M15" s="343">
        <v>17207.2</v>
      </c>
      <c r="N15" s="343">
        <v>0</v>
      </c>
      <c r="O15" s="343">
        <v>8313.56</v>
      </c>
      <c r="P15" s="343">
        <f t="shared" si="0"/>
        <v>16626.97</v>
      </c>
      <c r="Q15" s="219"/>
      <c r="R15" s="219"/>
      <c r="S15" s="219"/>
    </row>
    <row r="16" spans="1:19" s="377" customFormat="1" ht="37.5" x14ac:dyDescent="0.3">
      <c r="A16" s="214" t="s">
        <v>403</v>
      </c>
      <c r="B16" s="334" t="s">
        <v>404</v>
      </c>
      <c r="C16" s="335">
        <v>4089045932</v>
      </c>
      <c r="D16" s="336" t="s">
        <v>422</v>
      </c>
      <c r="E16" s="373">
        <v>2</v>
      </c>
      <c r="F16" s="338">
        <v>515205</v>
      </c>
      <c r="G16" s="339" t="s">
        <v>1456</v>
      </c>
      <c r="H16" s="226">
        <v>1</v>
      </c>
      <c r="I16" s="374">
        <v>44</v>
      </c>
      <c r="J16" s="341">
        <v>1340.21</v>
      </c>
      <c r="K16" s="343">
        <v>0</v>
      </c>
      <c r="L16" s="343">
        <v>0</v>
      </c>
      <c r="M16" s="343">
        <v>398.08</v>
      </c>
      <c r="N16" s="343">
        <v>0</v>
      </c>
      <c r="O16" s="343">
        <v>207.29</v>
      </c>
      <c r="P16" s="343">
        <f t="shared" si="0"/>
        <v>1531</v>
      </c>
      <c r="Q16" s="222"/>
      <c r="R16" s="222"/>
      <c r="S16" s="222"/>
    </row>
    <row r="17" spans="1:19" s="377" customFormat="1" ht="37.5" x14ac:dyDescent="0.3">
      <c r="A17" s="214" t="s">
        <v>403</v>
      </c>
      <c r="B17" s="334" t="s">
        <v>404</v>
      </c>
      <c r="C17" s="335">
        <v>10283186429</v>
      </c>
      <c r="D17" s="349" t="s">
        <v>423</v>
      </c>
      <c r="E17" s="373">
        <v>2</v>
      </c>
      <c r="F17" s="338">
        <v>515205</v>
      </c>
      <c r="G17" s="339" t="s">
        <v>1456</v>
      </c>
      <c r="H17" s="226">
        <v>1</v>
      </c>
      <c r="I17" s="374">
        <v>44</v>
      </c>
      <c r="J17" s="341">
        <v>1399.45</v>
      </c>
      <c r="K17" s="343">
        <v>0</v>
      </c>
      <c r="L17" s="343">
        <v>0</v>
      </c>
      <c r="M17" s="343">
        <v>489.02</v>
      </c>
      <c r="N17" s="343">
        <v>0</v>
      </c>
      <c r="O17" s="343">
        <v>235.13</v>
      </c>
      <c r="P17" s="343">
        <f t="shared" si="0"/>
        <v>1653.3400000000001</v>
      </c>
      <c r="Q17" s="222"/>
      <c r="R17" s="222"/>
      <c r="S17" s="222"/>
    </row>
    <row r="18" spans="1:19" s="377" customFormat="1" ht="37.5" x14ac:dyDescent="0.3">
      <c r="A18" s="214" t="s">
        <v>403</v>
      </c>
      <c r="B18" s="334" t="s">
        <v>404</v>
      </c>
      <c r="C18" s="351">
        <v>5813428445</v>
      </c>
      <c r="D18" s="349" t="s">
        <v>424</v>
      </c>
      <c r="E18" s="373">
        <v>1</v>
      </c>
      <c r="F18" s="338">
        <v>225125</v>
      </c>
      <c r="G18" s="339" t="s">
        <v>1456</v>
      </c>
      <c r="H18" s="226">
        <v>1</v>
      </c>
      <c r="I18" s="374">
        <v>24</v>
      </c>
      <c r="J18" s="341">
        <v>9000</v>
      </c>
      <c r="K18" s="343">
        <v>0</v>
      </c>
      <c r="L18" s="343">
        <v>0</v>
      </c>
      <c r="M18" s="343">
        <v>280.99</v>
      </c>
      <c r="N18" s="343">
        <v>0</v>
      </c>
      <c r="O18" s="343">
        <v>9280.99</v>
      </c>
      <c r="P18" s="343">
        <f t="shared" si="0"/>
        <v>0</v>
      </c>
      <c r="Q18" s="222"/>
      <c r="R18" s="222"/>
      <c r="S18" s="222"/>
    </row>
    <row r="19" spans="1:19" s="377" customFormat="1" ht="37.5" x14ac:dyDescent="0.3">
      <c r="A19" s="214" t="s">
        <v>403</v>
      </c>
      <c r="B19" s="334" t="s">
        <v>404</v>
      </c>
      <c r="C19" s="351">
        <v>92123600415</v>
      </c>
      <c r="D19" s="336" t="s">
        <v>425</v>
      </c>
      <c r="E19" s="373">
        <v>3</v>
      </c>
      <c r="F19" s="338">
        <v>514320</v>
      </c>
      <c r="G19" s="339" t="s">
        <v>1456</v>
      </c>
      <c r="H19" s="226">
        <v>1</v>
      </c>
      <c r="I19" s="374">
        <v>44</v>
      </c>
      <c r="J19" s="341">
        <v>1320</v>
      </c>
      <c r="K19" s="343">
        <v>0</v>
      </c>
      <c r="L19" s="343">
        <v>0</v>
      </c>
      <c r="M19" s="343">
        <v>478.27</v>
      </c>
      <c r="N19" s="343">
        <v>0</v>
      </c>
      <c r="O19" s="343">
        <v>143.04</v>
      </c>
      <c r="P19" s="343">
        <f t="shared" si="0"/>
        <v>1655.23</v>
      </c>
      <c r="Q19" s="222"/>
      <c r="R19" s="222"/>
      <c r="S19" s="222"/>
    </row>
    <row r="20" spans="1:19" s="377" customFormat="1" ht="37.5" x14ac:dyDescent="0.3">
      <c r="A20" s="214" t="s">
        <v>403</v>
      </c>
      <c r="B20" s="334" t="s">
        <v>404</v>
      </c>
      <c r="C20" s="335">
        <v>6392472452</v>
      </c>
      <c r="D20" s="336" t="s">
        <v>426</v>
      </c>
      <c r="E20" s="373">
        <v>3</v>
      </c>
      <c r="F20" s="338">
        <v>514320</v>
      </c>
      <c r="G20" s="339" t="s">
        <v>1456</v>
      </c>
      <c r="H20" s="226">
        <v>1</v>
      </c>
      <c r="I20" s="374">
        <v>44</v>
      </c>
      <c r="J20" s="341">
        <v>1232</v>
      </c>
      <c r="K20" s="343">
        <v>0</v>
      </c>
      <c r="L20" s="343">
        <v>0</v>
      </c>
      <c r="M20" s="343">
        <v>352</v>
      </c>
      <c r="N20" s="343">
        <v>0</v>
      </c>
      <c r="O20" s="343">
        <v>202.96</v>
      </c>
      <c r="P20" s="343">
        <f t="shared" si="0"/>
        <v>1381.04</v>
      </c>
      <c r="Q20" s="222"/>
      <c r="R20" s="222"/>
      <c r="S20" s="222"/>
    </row>
    <row r="21" spans="1:19" s="377" customFormat="1" ht="37.5" x14ac:dyDescent="0.3">
      <c r="A21" s="214" t="s">
        <v>403</v>
      </c>
      <c r="B21" s="334" t="s">
        <v>404</v>
      </c>
      <c r="C21" s="335">
        <v>70178717401</v>
      </c>
      <c r="D21" s="336" t="s">
        <v>427</v>
      </c>
      <c r="E21" s="373">
        <v>1</v>
      </c>
      <c r="F21" s="338">
        <v>225124</v>
      </c>
      <c r="G21" s="339" t="s">
        <v>1456</v>
      </c>
      <c r="H21" s="226">
        <v>1</v>
      </c>
      <c r="I21" s="374">
        <v>24</v>
      </c>
      <c r="J21" s="341">
        <v>8000</v>
      </c>
      <c r="K21" s="343">
        <v>0</v>
      </c>
      <c r="L21" s="343">
        <v>0</v>
      </c>
      <c r="M21" s="343">
        <v>8986.74</v>
      </c>
      <c r="N21" s="343">
        <v>0</v>
      </c>
      <c r="O21" s="343">
        <v>4318.91</v>
      </c>
      <c r="P21" s="343">
        <f t="shared" si="0"/>
        <v>12667.829999999998</v>
      </c>
      <c r="Q21" s="222"/>
      <c r="R21" s="222"/>
      <c r="S21" s="222"/>
    </row>
    <row r="22" spans="1:19" s="377" customFormat="1" ht="37.5" x14ac:dyDescent="0.3">
      <c r="A22" s="214" t="s">
        <v>403</v>
      </c>
      <c r="B22" s="334" t="s">
        <v>404</v>
      </c>
      <c r="C22" s="335">
        <v>79361137468</v>
      </c>
      <c r="D22" s="336" t="s">
        <v>428</v>
      </c>
      <c r="E22" s="373">
        <v>1</v>
      </c>
      <c r="F22" s="338">
        <v>322205</v>
      </c>
      <c r="G22" s="339" t="s">
        <v>1456</v>
      </c>
      <c r="H22" s="226">
        <v>1</v>
      </c>
      <c r="I22" s="374">
        <v>44</v>
      </c>
      <c r="J22" s="341">
        <v>1399.45</v>
      </c>
      <c r="K22" s="343">
        <v>0</v>
      </c>
      <c r="L22" s="343">
        <v>0</v>
      </c>
      <c r="M22" s="343">
        <v>264</v>
      </c>
      <c r="N22" s="343">
        <v>0</v>
      </c>
      <c r="O22" s="343">
        <v>214.88</v>
      </c>
      <c r="P22" s="343">
        <f t="shared" si="0"/>
        <v>1448.5700000000002</v>
      </c>
      <c r="Q22" s="222"/>
      <c r="R22" s="222"/>
      <c r="S22" s="222"/>
    </row>
    <row r="23" spans="1:19" s="377" customFormat="1" ht="37.5" x14ac:dyDescent="0.3">
      <c r="A23" s="214" t="s">
        <v>403</v>
      </c>
      <c r="B23" s="334" t="s">
        <v>404</v>
      </c>
      <c r="C23" s="335">
        <v>6302910471</v>
      </c>
      <c r="D23" s="336" t="s">
        <v>429</v>
      </c>
      <c r="E23" s="373">
        <v>2</v>
      </c>
      <c r="F23" s="338">
        <v>322205</v>
      </c>
      <c r="G23" s="339" t="s">
        <v>1456</v>
      </c>
      <c r="H23" s="226">
        <v>1</v>
      </c>
      <c r="I23" s="374">
        <v>44</v>
      </c>
      <c r="J23" s="341">
        <v>1399.45</v>
      </c>
      <c r="K23" s="343">
        <v>0</v>
      </c>
      <c r="L23" s="343">
        <v>0</v>
      </c>
      <c r="M23" s="343">
        <v>264</v>
      </c>
      <c r="N23" s="343">
        <v>0</v>
      </c>
      <c r="O23" s="343">
        <v>242.87</v>
      </c>
      <c r="P23" s="343">
        <f t="shared" si="0"/>
        <v>1420.58</v>
      </c>
      <c r="Q23" s="222"/>
      <c r="R23" s="222"/>
      <c r="S23" s="222"/>
    </row>
    <row r="24" spans="1:19" s="377" customFormat="1" ht="37.5" x14ac:dyDescent="0.3">
      <c r="A24" s="214" t="s">
        <v>403</v>
      </c>
      <c r="B24" s="334" t="s">
        <v>404</v>
      </c>
      <c r="C24" s="335">
        <v>1937921417</v>
      </c>
      <c r="D24" s="336" t="s">
        <v>430</v>
      </c>
      <c r="E24" s="373">
        <v>3</v>
      </c>
      <c r="F24" s="338">
        <v>411010</v>
      </c>
      <c r="G24" s="339" t="s">
        <v>1456</v>
      </c>
      <c r="H24" s="226">
        <v>1</v>
      </c>
      <c r="I24" s="374">
        <v>44</v>
      </c>
      <c r="J24" s="341">
        <v>0</v>
      </c>
      <c r="K24" s="343">
        <v>0</v>
      </c>
      <c r="L24" s="343">
        <v>0</v>
      </c>
      <c r="M24" s="343">
        <v>1828.22</v>
      </c>
      <c r="N24" s="343">
        <v>0</v>
      </c>
      <c r="O24" s="343">
        <v>144.72999999999999</v>
      </c>
      <c r="P24" s="343">
        <f t="shared" si="0"/>
        <v>1683.49</v>
      </c>
      <c r="Q24" s="222"/>
      <c r="R24" s="222"/>
      <c r="S24" s="222"/>
    </row>
    <row r="25" spans="1:19" s="222" customFormat="1" ht="37.5" x14ac:dyDescent="0.3">
      <c r="A25" s="214" t="s">
        <v>403</v>
      </c>
      <c r="B25" s="334" t="s">
        <v>404</v>
      </c>
      <c r="C25" s="335">
        <v>12502106400</v>
      </c>
      <c r="D25" s="336" t="s">
        <v>431</v>
      </c>
      <c r="E25" s="373">
        <v>2</v>
      </c>
      <c r="F25" s="338">
        <v>322205</v>
      </c>
      <c r="G25" s="339" t="s">
        <v>1456</v>
      </c>
      <c r="H25" s="226">
        <v>1</v>
      </c>
      <c r="I25" s="374">
        <v>44</v>
      </c>
      <c r="J25" s="341">
        <v>1399.45</v>
      </c>
      <c r="K25" s="343">
        <v>0</v>
      </c>
      <c r="L25" s="343">
        <v>0</v>
      </c>
      <c r="M25" s="343">
        <v>459.01</v>
      </c>
      <c r="N25" s="343">
        <v>0</v>
      </c>
      <c r="O25" s="343">
        <v>148.46</v>
      </c>
      <c r="P25" s="343">
        <f t="shared" si="0"/>
        <v>1710</v>
      </c>
    </row>
    <row r="26" spans="1:19" s="222" customFormat="1" ht="37.5" x14ac:dyDescent="0.3">
      <c r="A26" s="214" t="s">
        <v>403</v>
      </c>
      <c r="B26" s="334" t="s">
        <v>404</v>
      </c>
      <c r="C26" s="335">
        <v>10735205442</v>
      </c>
      <c r="D26" s="336" t="s">
        <v>432</v>
      </c>
      <c r="E26" s="373">
        <v>3</v>
      </c>
      <c r="F26" s="374">
        <v>351605</v>
      </c>
      <c r="G26" s="339" t="s">
        <v>1456</v>
      </c>
      <c r="H26" s="226">
        <v>2</v>
      </c>
      <c r="I26" s="374">
        <v>44</v>
      </c>
      <c r="J26" s="341">
        <v>1693.46</v>
      </c>
      <c r="K26" s="343">
        <v>0</v>
      </c>
      <c r="L26" s="343">
        <v>0</v>
      </c>
      <c r="M26" s="343">
        <v>550.08000000000004</v>
      </c>
      <c r="N26" s="343">
        <v>0</v>
      </c>
      <c r="O26" s="343">
        <v>444.52</v>
      </c>
      <c r="P26" s="343">
        <f t="shared" si="0"/>
        <v>1799.02</v>
      </c>
    </row>
    <row r="27" spans="1:19" s="222" customFormat="1" ht="37.5" x14ac:dyDescent="0.3">
      <c r="A27" s="214" t="s">
        <v>403</v>
      </c>
      <c r="B27" s="334" t="s">
        <v>404</v>
      </c>
      <c r="C27" s="335">
        <v>9909706474</v>
      </c>
      <c r="D27" s="336" t="s">
        <v>433</v>
      </c>
      <c r="E27" s="373">
        <v>2</v>
      </c>
      <c r="F27" s="338">
        <v>223405</v>
      </c>
      <c r="G27" s="339" t="s">
        <v>1456</v>
      </c>
      <c r="H27" s="226">
        <v>1</v>
      </c>
      <c r="I27" s="374">
        <v>26</v>
      </c>
      <c r="J27" s="341">
        <v>3742.45</v>
      </c>
      <c r="K27" s="343">
        <v>0</v>
      </c>
      <c r="L27" s="343">
        <v>0</v>
      </c>
      <c r="M27" s="343">
        <v>396</v>
      </c>
      <c r="N27" s="343">
        <v>0</v>
      </c>
      <c r="O27" s="343">
        <v>577.46</v>
      </c>
      <c r="P27" s="343">
        <f t="shared" si="0"/>
        <v>3560.99</v>
      </c>
    </row>
    <row r="28" spans="1:19" s="222" customFormat="1" ht="37.5" x14ac:dyDescent="0.3">
      <c r="A28" s="214" t="s">
        <v>403</v>
      </c>
      <c r="B28" s="334" t="s">
        <v>404</v>
      </c>
      <c r="C28" s="335">
        <v>70172220408</v>
      </c>
      <c r="D28" s="336" t="s">
        <v>434</v>
      </c>
      <c r="E28" s="373">
        <v>1</v>
      </c>
      <c r="F28" s="338">
        <v>225124</v>
      </c>
      <c r="G28" s="339" t="s">
        <v>1456</v>
      </c>
      <c r="H28" s="226">
        <v>1</v>
      </c>
      <c r="I28" s="374">
        <v>24</v>
      </c>
      <c r="J28" s="341">
        <v>0</v>
      </c>
      <c r="K28" s="343">
        <v>0</v>
      </c>
      <c r="L28" s="343">
        <v>0</v>
      </c>
      <c r="M28" s="343">
        <v>29823.119999999999</v>
      </c>
      <c r="N28" s="343">
        <v>0</v>
      </c>
      <c r="O28" s="343">
        <v>29823.119999999999</v>
      </c>
      <c r="P28" s="343">
        <f t="shared" si="0"/>
        <v>0</v>
      </c>
    </row>
    <row r="29" spans="1:19" s="222" customFormat="1" ht="37.5" x14ac:dyDescent="0.3">
      <c r="A29" s="214" t="s">
        <v>403</v>
      </c>
      <c r="B29" s="334" t="s">
        <v>404</v>
      </c>
      <c r="C29" s="335">
        <v>6301729439</v>
      </c>
      <c r="D29" s="336" t="s">
        <v>435</v>
      </c>
      <c r="E29" s="373">
        <v>3</v>
      </c>
      <c r="F29" s="338">
        <v>782320</v>
      </c>
      <c r="G29" s="339" t="s">
        <v>1456</v>
      </c>
      <c r="H29" s="226">
        <v>1</v>
      </c>
      <c r="I29" s="374">
        <v>44</v>
      </c>
      <c r="J29" s="341">
        <v>1627.5</v>
      </c>
      <c r="K29" s="343">
        <v>0</v>
      </c>
      <c r="L29" s="343">
        <v>0</v>
      </c>
      <c r="M29" s="343">
        <v>519.87</v>
      </c>
      <c r="N29" s="343">
        <v>0</v>
      </c>
      <c r="O29" s="343">
        <v>272.11</v>
      </c>
      <c r="P29" s="343">
        <f t="shared" si="0"/>
        <v>1875.2599999999998</v>
      </c>
    </row>
    <row r="30" spans="1:19" s="222" customFormat="1" ht="37.5" x14ac:dyDescent="0.3">
      <c r="A30" s="214" t="s">
        <v>403</v>
      </c>
      <c r="B30" s="334" t="s">
        <v>404</v>
      </c>
      <c r="C30" s="335">
        <v>78272203472</v>
      </c>
      <c r="D30" s="336" t="s">
        <v>436</v>
      </c>
      <c r="E30" s="373">
        <v>1</v>
      </c>
      <c r="F30" s="338">
        <v>225125</v>
      </c>
      <c r="G30" s="339" t="s">
        <v>1456</v>
      </c>
      <c r="H30" s="226">
        <v>1</v>
      </c>
      <c r="I30" s="374">
        <v>24</v>
      </c>
      <c r="J30" s="341">
        <v>9000</v>
      </c>
      <c r="K30" s="343">
        <v>0</v>
      </c>
      <c r="L30" s="343">
        <v>0</v>
      </c>
      <c r="M30" s="343">
        <v>1642.48</v>
      </c>
      <c r="N30" s="343">
        <v>0</v>
      </c>
      <c r="O30" s="343">
        <v>6281.43</v>
      </c>
      <c r="P30" s="343">
        <f t="shared" si="0"/>
        <v>4361.0499999999993</v>
      </c>
    </row>
    <row r="31" spans="1:19" s="222" customFormat="1" ht="37.5" x14ac:dyDescent="0.3">
      <c r="A31" s="214" t="s">
        <v>403</v>
      </c>
      <c r="B31" s="334" t="s">
        <v>404</v>
      </c>
      <c r="C31" s="335">
        <v>11204937494</v>
      </c>
      <c r="D31" s="336" t="s">
        <v>437</v>
      </c>
      <c r="E31" s="373">
        <v>2</v>
      </c>
      <c r="F31" s="338">
        <v>322205</v>
      </c>
      <c r="G31" s="339" t="s">
        <v>1456</v>
      </c>
      <c r="H31" s="226">
        <v>1</v>
      </c>
      <c r="I31" s="374">
        <v>44</v>
      </c>
      <c r="J31" s="341">
        <v>1399.45</v>
      </c>
      <c r="K31" s="343">
        <v>0</v>
      </c>
      <c r="L31" s="343">
        <v>0</v>
      </c>
      <c r="M31" s="343">
        <v>444.01</v>
      </c>
      <c r="N31" s="343">
        <v>0</v>
      </c>
      <c r="O31" s="343">
        <v>231.08</v>
      </c>
      <c r="P31" s="343">
        <f t="shared" si="0"/>
        <v>1612.38</v>
      </c>
    </row>
    <row r="32" spans="1:19" s="222" customFormat="1" ht="37.5" x14ac:dyDescent="0.3">
      <c r="A32" s="214" t="s">
        <v>403</v>
      </c>
      <c r="B32" s="334" t="s">
        <v>404</v>
      </c>
      <c r="C32" s="335">
        <v>1402410433</v>
      </c>
      <c r="D32" s="336" t="s">
        <v>1457</v>
      </c>
      <c r="E32" s="373">
        <v>1</v>
      </c>
      <c r="F32" s="338">
        <v>225125</v>
      </c>
      <c r="G32" s="339" t="s">
        <v>1456</v>
      </c>
      <c r="H32" s="226">
        <v>1</v>
      </c>
      <c r="I32" s="374">
        <v>24</v>
      </c>
      <c r="J32" s="341">
        <v>8000</v>
      </c>
      <c r="K32" s="343">
        <v>0</v>
      </c>
      <c r="L32" s="343">
        <v>0</v>
      </c>
      <c r="M32" s="343">
        <v>1903.58</v>
      </c>
      <c r="N32" s="343">
        <v>0</v>
      </c>
      <c r="O32" s="343">
        <v>1694.32</v>
      </c>
      <c r="P32" s="343">
        <f t="shared" si="0"/>
        <v>8209.26</v>
      </c>
    </row>
    <row r="33" spans="1:16" s="222" customFormat="1" ht="37.5" x14ac:dyDescent="0.3">
      <c r="A33" s="214" t="s">
        <v>403</v>
      </c>
      <c r="B33" s="334" t="s">
        <v>404</v>
      </c>
      <c r="C33" s="335">
        <v>44669127420</v>
      </c>
      <c r="D33" s="336" t="s">
        <v>439</v>
      </c>
      <c r="E33" s="373">
        <v>2</v>
      </c>
      <c r="F33" s="338">
        <v>223505</v>
      </c>
      <c r="G33" s="339" t="s">
        <v>1456</v>
      </c>
      <c r="H33" s="226">
        <v>1</v>
      </c>
      <c r="I33" s="374">
        <v>40</v>
      </c>
      <c r="J33" s="341">
        <v>2394.2600000000002</v>
      </c>
      <c r="K33" s="343">
        <v>0</v>
      </c>
      <c r="L33" s="343">
        <v>0</v>
      </c>
      <c r="M33" s="343">
        <v>303.56</v>
      </c>
      <c r="N33" s="343">
        <v>0</v>
      </c>
      <c r="O33" s="343">
        <v>227.79</v>
      </c>
      <c r="P33" s="343">
        <f t="shared" si="0"/>
        <v>2470.0300000000002</v>
      </c>
    </row>
    <row r="34" spans="1:16" s="222" customFormat="1" ht="37.5" x14ac:dyDescent="0.3">
      <c r="A34" s="214" t="s">
        <v>403</v>
      </c>
      <c r="B34" s="334" t="s">
        <v>404</v>
      </c>
      <c r="C34" s="335">
        <v>2587642442</v>
      </c>
      <c r="D34" s="336" t="s">
        <v>440</v>
      </c>
      <c r="E34" s="373">
        <v>2</v>
      </c>
      <c r="F34" s="338">
        <v>223505</v>
      </c>
      <c r="G34" s="339" t="s">
        <v>1456</v>
      </c>
      <c r="H34" s="226">
        <v>1</v>
      </c>
      <c r="I34" s="374">
        <v>40</v>
      </c>
      <c r="J34" s="341">
        <v>2394.2600000000002</v>
      </c>
      <c r="K34" s="343">
        <v>0</v>
      </c>
      <c r="L34" s="343">
        <v>0</v>
      </c>
      <c r="M34" s="343">
        <v>1022.14</v>
      </c>
      <c r="N34" s="343">
        <v>131.68</v>
      </c>
      <c r="O34" s="343">
        <v>412.43</v>
      </c>
      <c r="P34" s="343">
        <f t="shared" si="0"/>
        <v>3135.65</v>
      </c>
    </row>
    <row r="35" spans="1:16" s="222" customFormat="1" ht="37.5" x14ac:dyDescent="0.3">
      <c r="A35" s="214" t="s">
        <v>403</v>
      </c>
      <c r="B35" s="334" t="s">
        <v>404</v>
      </c>
      <c r="C35" s="335">
        <v>77118162434</v>
      </c>
      <c r="D35" s="336" t="s">
        <v>441</v>
      </c>
      <c r="E35" s="373">
        <v>3</v>
      </c>
      <c r="F35" s="338">
        <v>317210</v>
      </c>
      <c r="G35" s="339" t="s">
        <v>1456</v>
      </c>
      <c r="H35" s="226">
        <v>2</v>
      </c>
      <c r="I35" s="374">
        <v>44</v>
      </c>
      <c r="J35" s="341">
        <v>1800</v>
      </c>
      <c r="K35" s="343">
        <v>0</v>
      </c>
      <c r="L35" s="343">
        <v>0</v>
      </c>
      <c r="M35" s="343">
        <v>264</v>
      </c>
      <c r="N35" s="343">
        <v>0</v>
      </c>
      <c r="O35" s="343">
        <v>546.76</v>
      </c>
      <c r="P35" s="343">
        <f t="shared" si="0"/>
        <v>1517.24</v>
      </c>
    </row>
    <row r="36" spans="1:16" s="222" customFormat="1" ht="37.5" x14ac:dyDescent="0.3">
      <c r="A36" s="214" t="s">
        <v>403</v>
      </c>
      <c r="B36" s="334" t="s">
        <v>404</v>
      </c>
      <c r="C36" s="335">
        <v>7940908421</v>
      </c>
      <c r="D36" s="336" t="s">
        <v>442</v>
      </c>
      <c r="E36" s="373">
        <v>1</v>
      </c>
      <c r="F36" s="338">
        <v>225124</v>
      </c>
      <c r="G36" s="339" t="s">
        <v>1456</v>
      </c>
      <c r="H36" s="226">
        <v>1</v>
      </c>
      <c r="I36" s="374">
        <v>24</v>
      </c>
      <c r="J36" s="341">
        <v>7733.33</v>
      </c>
      <c r="K36" s="343">
        <v>0</v>
      </c>
      <c r="L36" s="343">
        <v>0</v>
      </c>
      <c r="M36" s="343">
        <v>1770.27</v>
      </c>
      <c r="N36" s="343">
        <v>0</v>
      </c>
      <c r="O36" s="343">
        <v>2365.3200000000002</v>
      </c>
      <c r="P36" s="343">
        <f t="shared" si="0"/>
        <v>7138.2800000000007</v>
      </c>
    </row>
    <row r="37" spans="1:16" s="222" customFormat="1" ht="37.5" x14ac:dyDescent="0.3">
      <c r="A37" s="214" t="s">
        <v>403</v>
      </c>
      <c r="B37" s="334" t="s">
        <v>404</v>
      </c>
      <c r="C37" s="335">
        <v>9023592409</v>
      </c>
      <c r="D37" s="336" t="s">
        <v>443</v>
      </c>
      <c r="E37" s="373">
        <v>2</v>
      </c>
      <c r="F37" s="338">
        <v>223505</v>
      </c>
      <c r="G37" s="339" t="s">
        <v>1456</v>
      </c>
      <c r="H37" s="226">
        <v>1</v>
      </c>
      <c r="I37" s="374">
        <v>40</v>
      </c>
      <c r="J37" s="341">
        <v>2394.2600000000002</v>
      </c>
      <c r="K37" s="343">
        <v>0</v>
      </c>
      <c r="L37" s="343">
        <v>0</v>
      </c>
      <c r="M37" s="343">
        <v>264</v>
      </c>
      <c r="N37" s="343">
        <v>131.68</v>
      </c>
      <c r="O37" s="343">
        <v>238.84</v>
      </c>
      <c r="P37" s="343">
        <f t="shared" si="0"/>
        <v>2551.1</v>
      </c>
    </row>
    <row r="38" spans="1:16" s="222" customFormat="1" ht="15" customHeight="1" x14ac:dyDescent="0.3">
      <c r="A38" s="214" t="s">
        <v>403</v>
      </c>
      <c r="B38" s="334" t="s">
        <v>404</v>
      </c>
      <c r="C38" s="335">
        <v>4138318410</v>
      </c>
      <c r="D38" s="352" t="s">
        <v>444</v>
      </c>
      <c r="E38" s="373">
        <v>3</v>
      </c>
      <c r="F38" s="338">
        <v>422105</v>
      </c>
      <c r="G38" s="339" t="s">
        <v>1456</v>
      </c>
      <c r="H38" s="226">
        <v>1</v>
      </c>
      <c r="I38" s="374">
        <v>44</v>
      </c>
      <c r="J38" s="341">
        <v>1320</v>
      </c>
      <c r="K38" s="343">
        <v>0</v>
      </c>
      <c r="L38" s="343">
        <v>0</v>
      </c>
      <c r="M38" s="343">
        <v>421.13</v>
      </c>
      <c r="N38" s="343">
        <v>0</v>
      </c>
      <c r="O38" s="343">
        <v>137.9</v>
      </c>
      <c r="P38" s="343">
        <f t="shared" si="0"/>
        <v>1603.23</v>
      </c>
    </row>
    <row r="39" spans="1:16" s="222" customFormat="1" ht="13.5" customHeight="1" x14ac:dyDescent="0.3">
      <c r="A39" s="214" t="s">
        <v>403</v>
      </c>
      <c r="B39" s="334" t="s">
        <v>404</v>
      </c>
      <c r="C39" s="348">
        <v>7767421406</v>
      </c>
      <c r="D39" s="336" t="s">
        <v>445</v>
      </c>
      <c r="E39" s="373">
        <v>1</v>
      </c>
      <c r="F39" s="338">
        <v>225125</v>
      </c>
      <c r="G39" s="339" t="s">
        <v>1456</v>
      </c>
      <c r="H39" s="226">
        <v>1</v>
      </c>
      <c r="I39" s="374">
        <v>24</v>
      </c>
      <c r="J39" s="341">
        <v>8000</v>
      </c>
      <c r="K39" s="343">
        <v>0</v>
      </c>
      <c r="L39" s="343">
        <v>0</v>
      </c>
      <c r="M39" s="343">
        <v>1903.58</v>
      </c>
      <c r="N39" s="343">
        <v>0</v>
      </c>
      <c r="O39" s="343">
        <v>2475.31</v>
      </c>
      <c r="P39" s="343">
        <f t="shared" si="0"/>
        <v>7428.27</v>
      </c>
    </row>
    <row r="40" spans="1:16" s="222" customFormat="1" ht="37.5" x14ac:dyDescent="0.3">
      <c r="A40" s="214" t="s">
        <v>403</v>
      </c>
      <c r="B40" s="334" t="s">
        <v>404</v>
      </c>
      <c r="C40" s="335">
        <v>6328840454</v>
      </c>
      <c r="D40" s="336" t="s">
        <v>446</v>
      </c>
      <c r="E40" s="373">
        <v>2</v>
      </c>
      <c r="F40" s="338">
        <v>322205</v>
      </c>
      <c r="G40" s="339" t="s">
        <v>1456</v>
      </c>
      <c r="H40" s="226">
        <v>1</v>
      </c>
      <c r="I40" s="374">
        <v>44</v>
      </c>
      <c r="J40" s="341">
        <v>1399.45</v>
      </c>
      <c r="K40" s="343">
        <v>0</v>
      </c>
      <c r="L40" s="343">
        <v>0</v>
      </c>
      <c r="M40" s="343">
        <v>324</v>
      </c>
      <c r="N40" s="343">
        <v>0</v>
      </c>
      <c r="O40" s="343">
        <v>220.28</v>
      </c>
      <c r="P40" s="343">
        <f t="shared" si="0"/>
        <v>1503.17</v>
      </c>
    </row>
    <row r="41" spans="1:16" s="222" customFormat="1" ht="37.5" x14ac:dyDescent="0.3">
      <c r="A41" s="214" t="s">
        <v>403</v>
      </c>
      <c r="B41" s="334" t="s">
        <v>404</v>
      </c>
      <c r="C41" s="335">
        <v>12129892442</v>
      </c>
      <c r="D41" s="336" t="s">
        <v>447</v>
      </c>
      <c r="E41" s="373">
        <v>2</v>
      </c>
      <c r="F41" s="370">
        <v>322205</v>
      </c>
      <c r="G41" s="339" t="s">
        <v>1456</v>
      </c>
      <c r="H41" s="226">
        <v>1</v>
      </c>
      <c r="I41" s="374">
        <v>44</v>
      </c>
      <c r="J41" s="341">
        <v>1399.45</v>
      </c>
      <c r="K41" s="343">
        <v>0</v>
      </c>
      <c r="L41" s="343">
        <v>0</v>
      </c>
      <c r="M41" s="343">
        <v>489.02</v>
      </c>
      <c r="N41" s="343">
        <v>0</v>
      </c>
      <c r="O41" s="343">
        <v>235.13</v>
      </c>
      <c r="P41" s="343">
        <f t="shared" si="0"/>
        <v>1653.3400000000001</v>
      </c>
    </row>
    <row r="42" spans="1:16" s="222" customFormat="1" ht="37.5" x14ac:dyDescent="0.3">
      <c r="A42" s="214" t="s">
        <v>403</v>
      </c>
      <c r="B42" s="334" t="s">
        <v>404</v>
      </c>
      <c r="C42" s="335">
        <v>3070942431</v>
      </c>
      <c r="D42" s="336" t="s">
        <v>448</v>
      </c>
      <c r="E42" s="373">
        <v>2</v>
      </c>
      <c r="F42" s="338">
        <v>223505</v>
      </c>
      <c r="G42" s="339" t="s">
        <v>1456</v>
      </c>
      <c r="H42" s="226">
        <v>1</v>
      </c>
      <c r="I42" s="374">
        <v>40</v>
      </c>
      <c r="J42" s="341">
        <v>2394.2600000000002</v>
      </c>
      <c r="K42" s="343">
        <v>0</v>
      </c>
      <c r="L42" s="343">
        <v>0</v>
      </c>
      <c r="M42" s="343">
        <v>712.12</v>
      </c>
      <c r="N42" s="343">
        <v>0</v>
      </c>
      <c r="O42" s="343">
        <v>311.8</v>
      </c>
      <c r="P42" s="343">
        <f t="shared" si="0"/>
        <v>2794.58</v>
      </c>
    </row>
    <row r="43" spans="1:16" s="222" customFormat="1" ht="37.5" x14ac:dyDescent="0.3">
      <c r="A43" s="214" t="s">
        <v>403</v>
      </c>
      <c r="B43" s="334" t="s">
        <v>404</v>
      </c>
      <c r="C43" s="335">
        <v>5926268494</v>
      </c>
      <c r="D43" s="336" t="s">
        <v>449</v>
      </c>
      <c r="E43" s="373">
        <v>3</v>
      </c>
      <c r="F43" s="370">
        <v>513425</v>
      </c>
      <c r="G43" s="339" t="s">
        <v>1456</v>
      </c>
      <c r="H43" s="226">
        <v>1</v>
      </c>
      <c r="I43" s="374">
        <v>44</v>
      </c>
      <c r="J43" s="341">
        <v>1144</v>
      </c>
      <c r="K43" s="343">
        <v>0</v>
      </c>
      <c r="L43" s="343">
        <v>0</v>
      </c>
      <c r="M43" s="343">
        <v>577.39</v>
      </c>
      <c r="N43" s="343">
        <v>0</v>
      </c>
      <c r="O43" s="343">
        <v>123.76</v>
      </c>
      <c r="P43" s="343">
        <f>J43+M43+N43-O43</f>
        <v>1597.6299999999999</v>
      </c>
    </row>
    <row r="44" spans="1:16" s="222" customFormat="1" ht="37.5" x14ac:dyDescent="0.3">
      <c r="A44" s="214" t="s">
        <v>403</v>
      </c>
      <c r="B44" s="334" t="s">
        <v>404</v>
      </c>
      <c r="C44" s="335">
        <v>9090397477</v>
      </c>
      <c r="D44" s="336" t="s">
        <v>450</v>
      </c>
      <c r="E44" s="373">
        <v>3</v>
      </c>
      <c r="F44" s="370">
        <v>513425</v>
      </c>
      <c r="G44" s="339" t="s">
        <v>1456</v>
      </c>
      <c r="H44" s="226">
        <v>1</v>
      </c>
      <c r="I44" s="374">
        <v>44</v>
      </c>
      <c r="J44" s="341">
        <v>1320</v>
      </c>
      <c r="K44" s="343">
        <v>0</v>
      </c>
      <c r="L44" s="343">
        <v>0</v>
      </c>
      <c r="M44" s="343">
        <v>660.41</v>
      </c>
      <c r="N44" s="343">
        <v>0</v>
      </c>
      <c r="O44" s="343">
        <v>238.63</v>
      </c>
      <c r="P44" s="343">
        <f t="shared" si="0"/>
        <v>1741.7799999999997</v>
      </c>
    </row>
    <row r="45" spans="1:16" s="222" customFormat="1" ht="37.5" x14ac:dyDescent="0.3">
      <c r="A45" s="214" t="s">
        <v>403</v>
      </c>
      <c r="B45" s="334" t="s">
        <v>404</v>
      </c>
      <c r="C45" s="335">
        <v>4411940442</v>
      </c>
      <c r="D45" s="352" t="s">
        <v>451</v>
      </c>
      <c r="E45" s="373">
        <v>2</v>
      </c>
      <c r="F45" s="338">
        <v>223505</v>
      </c>
      <c r="G45" s="339" t="s">
        <v>1456</v>
      </c>
      <c r="H45" s="226">
        <v>1</v>
      </c>
      <c r="I45" s="374">
        <v>40</v>
      </c>
      <c r="J45" s="341">
        <v>2394.2600000000002</v>
      </c>
      <c r="K45" s="343">
        <v>0</v>
      </c>
      <c r="L45" s="343">
        <v>0</v>
      </c>
      <c r="M45" s="343">
        <v>659.58</v>
      </c>
      <c r="N45" s="343">
        <v>0</v>
      </c>
      <c r="O45" s="343">
        <v>301.55</v>
      </c>
      <c r="P45" s="343">
        <f t="shared" si="0"/>
        <v>2752.29</v>
      </c>
    </row>
    <row r="46" spans="1:16" s="222" customFormat="1" ht="37.5" x14ac:dyDescent="0.3">
      <c r="A46" s="214" t="s">
        <v>403</v>
      </c>
      <c r="B46" s="334" t="s">
        <v>404</v>
      </c>
      <c r="C46" s="348">
        <v>3640160436</v>
      </c>
      <c r="D46" s="353" t="s">
        <v>12</v>
      </c>
      <c r="E46" s="373">
        <v>3</v>
      </c>
      <c r="F46" s="338">
        <v>121010</v>
      </c>
      <c r="G46" s="339" t="s">
        <v>1456</v>
      </c>
      <c r="H46" s="226">
        <v>2</v>
      </c>
      <c r="I46" s="374">
        <v>44</v>
      </c>
      <c r="J46" s="341">
        <v>13407.6</v>
      </c>
      <c r="K46" s="343">
        <v>0</v>
      </c>
      <c r="L46" s="343">
        <v>0</v>
      </c>
      <c r="M46" s="343">
        <v>264</v>
      </c>
      <c r="N46" s="343">
        <v>0</v>
      </c>
      <c r="O46" s="343">
        <v>3511.52</v>
      </c>
      <c r="P46" s="343">
        <f t="shared" si="0"/>
        <v>10160.08</v>
      </c>
    </row>
    <row r="47" spans="1:16" s="222" customFormat="1" ht="37.5" x14ac:dyDescent="0.3">
      <c r="A47" s="214" t="s">
        <v>403</v>
      </c>
      <c r="B47" s="334" t="s">
        <v>404</v>
      </c>
      <c r="C47" s="348">
        <v>57749027572</v>
      </c>
      <c r="D47" s="336" t="s">
        <v>452</v>
      </c>
      <c r="E47" s="373">
        <v>3</v>
      </c>
      <c r="F47" s="370">
        <v>410105</v>
      </c>
      <c r="G47" s="339" t="s">
        <v>1456</v>
      </c>
      <c r="H47" s="226">
        <v>1</v>
      </c>
      <c r="I47" s="374">
        <v>44</v>
      </c>
      <c r="J47" s="341">
        <v>1528.79</v>
      </c>
      <c r="K47" s="343">
        <v>0</v>
      </c>
      <c r="L47" s="343">
        <v>0</v>
      </c>
      <c r="M47" s="343">
        <v>724.79</v>
      </c>
      <c r="N47" s="343">
        <v>0</v>
      </c>
      <c r="O47" s="343">
        <v>275.75</v>
      </c>
      <c r="P47" s="343">
        <f t="shared" si="0"/>
        <v>1977.83</v>
      </c>
    </row>
    <row r="48" spans="1:16" s="222" customFormat="1" ht="37.5" x14ac:dyDescent="0.3">
      <c r="A48" s="214" t="s">
        <v>403</v>
      </c>
      <c r="B48" s="334" t="s">
        <v>404</v>
      </c>
      <c r="C48" s="335">
        <v>2839751488</v>
      </c>
      <c r="D48" s="336" t="s">
        <v>453</v>
      </c>
      <c r="E48" s="373">
        <v>3</v>
      </c>
      <c r="F48" s="338">
        <v>515215</v>
      </c>
      <c r="G48" s="339" t="s">
        <v>1456</v>
      </c>
      <c r="H48" s="226">
        <v>2</v>
      </c>
      <c r="I48" s="374">
        <v>44</v>
      </c>
      <c r="J48" s="341">
        <v>1320</v>
      </c>
      <c r="K48" s="343">
        <v>0</v>
      </c>
      <c r="L48" s="343">
        <v>0</v>
      </c>
      <c r="M48" s="343">
        <v>478.27</v>
      </c>
      <c r="N48" s="343">
        <v>0</v>
      </c>
      <c r="O48" s="343">
        <v>222.24</v>
      </c>
      <c r="P48" s="343">
        <f t="shared" si="0"/>
        <v>1576.03</v>
      </c>
    </row>
    <row r="49" spans="1:16" s="222" customFormat="1" ht="37.5" x14ac:dyDescent="0.3">
      <c r="A49" s="214" t="s">
        <v>403</v>
      </c>
      <c r="B49" s="334" t="s">
        <v>404</v>
      </c>
      <c r="C49" s="335">
        <v>9607793455</v>
      </c>
      <c r="D49" s="336" t="s">
        <v>909</v>
      </c>
      <c r="E49" s="373">
        <v>2</v>
      </c>
      <c r="F49" s="338">
        <v>223405</v>
      </c>
      <c r="G49" s="339" t="s">
        <v>1456</v>
      </c>
      <c r="H49" s="249" t="s">
        <v>406</v>
      </c>
      <c r="I49" s="374">
        <v>26</v>
      </c>
      <c r="J49" s="341">
        <v>3742.45</v>
      </c>
      <c r="K49" s="343">
        <v>0</v>
      </c>
      <c r="L49" s="343">
        <v>0</v>
      </c>
      <c r="M49" s="343">
        <v>396</v>
      </c>
      <c r="N49" s="343">
        <v>0</v>
      </c>
      <c r="O49" s="343">
        <v>577.46</v>
      </c>
      <c r="P49" s="343">
        <f t="shared" si="0"/>
        <v>3560.99</v>
      </c>
    </row>
    <row r="50" spans="1:16" s="222" customFormat="1" ht="37.5" x14ac:dyDescent="0.3">
      <c r="A50" s="214" t="s">
        <v>403</v>
      </c>
      <c r="B50" s="334" t="s">
        <v>404</v>
      </c>
      <c r="C50" s="335">
        <v>8655940402</v>
      </c>
      <c r="D50" s="336" t="s">
        <v>454</v>
      </c>
      <c r="E50" s="373">
        <v>2</v>
      </c>
      <c r="F50" s="370">
        <v>223405</v>
      </c>
      <c r="G50" s="339" t="s">
        <v>1456</v>
      </c>
      <c r="H50" s="226">
        <v>1</v>
      </c>
      <c r="I50" s="374">
        <v>26</v>
      </c>
      <c r="J50" s="341">
        <v>3742.45</v>
      </c>
      <c r="K50" s="343">
        <v>0</v>
      </c>
      <c r="L50" s="343">
        <v>0</v>
      </c>
      <c r="M50" s="343">
        <v>478.11</v>
      </c>
      <c r="N50" s="343">
        <v>0</v>
      </c>
      <c r="O50" s="343">
        <v>1184.5999999999999</v>
      </c>
      <c r="P50" s="343">
        <f t="shared" si="0"/>
        <v>3035.9599999999996</v>
      </c>
    </row>
    <row r="51" spans="1:16" s="222" customFormat="1" ht="37.5" x14ac:dyDescent="0.3">
      <c r="A51" s="214" t="s">
        <v>403</v>
      </c>
      <c r="B51" s="334" t="s">
        <v>404</v>
      </c>
      <c r="C51" s="335">
        <v>9705587400</v>
      </c>
      <c r="D51" s="336" t="s">
        <v>455</v>
      </c>
      <c r="E51" s="373">
        <v>2</v>
      </c>
      <c r="F51" s="370">
        <v>322205</v>
      </c>
      <c r="G51" s="339" t="s">
        <v>1456</v>
      </c>
      <c r="H51" s="226">
        <v>2</v>
      </c>
      <c r="I51" s="374">
        <v>44</v>
      </c>
      <c r="J51" s="341">
        <v>839.67</v>
      </c>
      <c r="K51" s="343">
        <v>0</v>
      </c>
      <c r="L51" s="343">
        <v>0</v>
      </c>
      <c r="M51" s="343">
        <v>1029.6300000000001</v>
      </c>
      <c r="N51" s="343">
        <v>0</v>
      </c>
      <c r="O51" s="343">
        <v>226.42</v>
      </c>
      <c r="P51" s="343">
        <f t="shared" si="0"/>
        <v>1642.88</v>
      </c>
    </row>
    <row r="52" spans="1:16" s="222" customFormat="1" ht="37.5" x14ac:dyDescent="0.3">
      <c r="A52" s="214" t="s">
        <v>403</v>
      </c>
      <c r="B52" s="334" t="s">
        <v>404</v>
      </c>
      <c r="C52" s="335">
        <v>7218074456</v>
      </c>
      <c r="D52" s="336" t="s">
        <v>456</v>
      </c>
      <c r="E52" s="373">
        <v>3</v>
      </c>
      <c r="F52" s="378">
        <v>515215</v>
      </c>
      <c r="G52" s="339" t="s">
        <v>1456</v>
      </c>
      <c r="H52" s="226">
        <v>1</v>
      </c>
      <c r="I52" s="374">
        <v>44</v>
      </c>
      <c r="J52" s="341">
        <v>1320</v>
      </c>
      <c r="K52" s="343">
        <v>0</v>
      </c>
      <c r="L52" s="343">
        <v>0</v>
      </c>
      <c r="M52" s="343">
        <v>478.27</v>
      </c>
      <c r="N52" s="343">
        <v>0</v>
      </c>
      <c r="O52" s="343">
        <v>222.24</v>
      </c>
      <c r="P52" s="343">
        <f t="shared" si="0"/>
        <v>1576.03</v>
      </c>
    </row>
    <row r="53" spans="1:16" s="222" customFormat="1" ht="37.5" x14ac:dyDescent="0.3">
      <c r="A53" s="214" t="s">
        <v>403</v>
      </c>
      <c r="B53" s="334" t="s">
        <v>404</v>
      </c>
      <c r="C53" s="335">
        <v>13600688480</v>
      </c>
      <c r="D53" s="336" t="s">
        <v>457</v>
      </c>
      <c r="E53" s="373">
        <v>2</v>
      </c>
      <c r="F53" s="338">
        <v>223505</v>
      </c>
      <c r="G53" s="339" t="s">
        <v>1456</v>
      </c>
      <c r="H53" s="226">
        <v>1</v>
      </c>
      <c r="I53" s="374">
        <v>40</v>
      </c>
      <c r="J53" s="341">
        <v>0</v>
      </c>
      <c r="K53" s="343">
        <v>0</v>
      </c>
      <c r="L53" s="343">
        <v>0</v>
      </c>
      <c r="M53" s="343">
        <v>11588.59</v>
      </c>
      <c r="N53" s="343">
        <v>0</v>
      </c>
      <c r="O53" s="343">
        <v>11588.59</v>
      </c>
      <c r="P53" s="343">
        <f t="shared" si="0"/>
        <v>0</v>
      </c>
    </row>
    <row r="54" spans="1:16" s="222" customFormat="1" ht="37.5" x14ac:dyDescent="0.3">
      <c r="A54" s="214" t="s">
        <v>403</v>
      </c>
      <c r="B54" s="334" t="s">
        <v>404</v>
      </c>
      <c r="C54" s="335">
        <v>3984331436</v>
      </c>
      <c r="D54" s="349" t="s">
        <v>458</v>
      </c>
      <c r="E54" s="373">
        <v>2</v>
      </c>
      <c r="F54" s="338">
        <v>324115</v>
      </c>
      <c r="G54" s="339" t="s">
        <v>1456</v>
      </c>
      <c r="H54" s="226">
        <v>1</v>
      </c>
      <c r="I54" s="374">
        <v>24</v>
      </c>
      <c r="J54" s="341">
        <v>2411.1999999999998</v>
      </c>
      <c r="K54" s="343">
        <v>0</v>
      </c>
      <c r="L54" s="343">
        <v>0</v>
      </c>
      <c r="M54" s="343">
        <v>1299.3399999999999</v>
      </c>
      <c r="N54" s="343">
        <v>0</v>
      </c>
      <c r="O54" s="343">
        <v>456.3</v>
      </c>
      <c r="P54" s="343">
        <f t="shared" si="0"/>
        <v>3254.24</v>
      </c>
    </row>
    <row r="55" spans="1:16" s="222" customFormat="1" ht="37.5" x14ac:dyDescent="0.3">
      <c r="A55" s="214" t="s">
        <v>403</v>
      </c>
      <c r="B55" s="334" t="s">
        <v>404</v>
      </c>
      <c r="C55" s="348">
        <v>798726466</v>
      </c>
      <c r="D55" s="349" t="s">
        <v>459</v>
      </c>
      <c r="E55" s="373">
        <v>3</v>
      </c>
      <c r="F55" s="338">
        <v>422105</v>
      </c>
      <c r="G55" s="339" t="s">
        <v>1456</v>
      </c>
      <c r="H55" s="226">
        <v>1</v>
      </c>
      <c r="I55" s="374">
        <v>24</v>
      </c>
      <c r="J55" s="341">
        <v>1320</v>
      </c>
      <c r="K55" s="343">
        <v>0</v>
      </c>
      <c r="L55" s="343">
        <v>0</v>
      </c>
      <c r="M55" s="343">
        <v>449.7</v>
      </c>
      <c r="N55" s="343">
        <v>0</v>
      </c>
      <c r="O55" s="343">
        <v>140.47</v>
      </c>
      <c r="P55" s="343">
        <f t="shared" si="0"/>
        <v>1629.23</v>
      </c>
    </row>
    <row r="56" spans="1:16" s="222" customFormat="1" ht="37.5" x14ac:dyDescent="0.3">
      <c r="A56" s="214" t="s">
        <v>403</v>
      </c>
      <c r="B56" s="334" t="s">
        <v>404</v>
      </c>
      <c r="C56" s="348">
        <v>6985239463</v>
      </c>
      <c r="D56" s="336" t="s">
        <v>460</v>
      </c>
      <c r="E56" s="373">
        <v>2</v>
      </c>
      <c r="F56" s="338">
        <v>251605</v>
      </c>
      <c r="G56" s="339" t="s">
        <v>1456</v>
      </c>
      <c r="H56" s="226">
        <v>1</v>
      </c>
      <c r="I56" s="374">
        <v>44</v>
      </c>
      <c r="J56" s="341">
        <v>2319.96</v>
      </c>
      <c r="K56" s="343">
        <v>0</v>
      </c>
      <c r="L56" s="343">
        <v>0</v>
      </c>
      <c r="M56" s="343">
        <v>264</v>
      </c>
      <c r="N56" s="343">
        <v>0</v>
      </c>
      <c r="O56" s="343">
        <v>353.33</v>
      </c>
      <c r="P56" s="343">
        <f t="shared" si="0"/>
        <v>2230.63</v>
      </c>
    </row>
    <row r="57" spans="1:16" s="222" customFormat="1" ht="37.5" x14ac:dyDescent="0.3">
      <c r="A57" s="214" t="s">
        <v>403</v>
      </c>
      <c r="B57" s="334" t="s">
        <v>404</v>
      </c>
      <c r="C57" s="335">
        <v>8771945482</v>
      </c>
      <c r="D57" s="336" t="s">
        <v>461</v>
      </c>
      <c r="E57" s="373">
        <v>3</v>
      </c>
      <c r="F57" s="338">
        <v>515110</v>
      </c>
      <c r="G57" s="339" t="s">
        <v>1456</v>
      </c>
      <c r="H57" s="226">
        <v>2</v>
      </c>
      <c r="I57" s="374">
        <v>44</v>
      </c>
      <c r="J57" s="341">
        <v>1320</v>
      </c>
      <c r="K57" s="343">
        <v>0</v>
      </c>
      <c r="L57" s="343">
        <v>0</v>
      </c>
      <c r="M57" s="343">
        <v>278.27999999999997</v>
      </c>
      <c r="N57" s="343">
        <v>0</v>
      </c>
      <c r="O57" s="343">
        <v>204.24</v>
      </c>
      <c r="P57" s="343">
        <f t="shared" si="0"/>
        <v>1394.04</v>
      </c>
    </row>
    <row r="58" spans="1:16" s="222" customFormat="1" ht="37.5" x14ac:dyDescent="0.3">
      <c r="A58" s="214" t="s">
        <v>403</v>
      </c>
      <c r="B58" s="334" t="s">
        <v>404</v>
      </c>
      <c r="C58" s="335">
        <v>94991723434</v>
      </c>
      <c r="D58" s="336" t="s">
        <v>462</v>
      </c>
      <c r="E58" s="373">
        <v>2</v>
      </c>
      <c r="F58" s="338">
        <v>324115</v>
      </c>
      <c r="G58" s="339" t="s">
        <v>1456</v>
      </c>
      <c r="H58" s="226">
        <v>1</v>
      </c>
      <c r="I58" s="374">
        <v>24</v>
      </c>
      <c r="J58" s="341">
        <v>1446.72</v>
      </c>
      <c r="K58" s="343">
        <v>0</v>
      </c>
      <c r="L58" s="343">
        <v>0</v>
      </c>
      <c r="M58" s="343">
        <v>3660.34</v>
      </c>
      <c r="N58" s="343">
        <v>0</v>
      </c>
      <c r="O58" s="343">
        <v>2565.34</v>
      </c>
      <c r="P58" s="343">
        <f t="shared" si="0"/>
        <v>2541.7200000000003</v>
      </c>
    </row>
    <row r="59" spans="1:16" s="222" customFormat="1" ht="37.5" x14ac:dyDescent="0.3">
      <c r="A59" s="214" t="s">
        <v>403</v>
      </c>
      <c r="B59" s="334" t="s">
        <v>404</v>
      </c>
      <c r="C59" s="335">
        <v>39960544400</v>
      </c>
      <c r="D59" s="336" t="s">
        <v>463</v>
      </c>
      <c r="E59" s="373">
        <v>3</v>
      </c>
      <c r="F59" s="370">
        <v>514320</v>
      </c>
      <c r="G59" s="339" t="s">
        <v>1456</v>
      </c>
      <c r="H59" s="226">
        <v>1</v>
      </c>
      <c r="I59" s="374">
        <v>44</v>
      </c>
      <c r="J59" s="341">
        <v>1320</v>
      </c>
      <c r="K59" s="343">
        <v>0</v>
      </c>
      <c r="L59" s="343">
        <v>0</v>
      </c>
      <c r="M59" s="343">
        <v>460.42</v>
      </c>
      <c r="N59" s="343">
        <v>0</v>
      </c>
      <c r="O59" s="343">
        <v>220.63</v>
      </c>
      <c r="P59" s="343">
        <f t="shared" si="0"/>
        <v>1559.79</v>
      </c>
    </row>
    <row r="60" spans="1:16" s="222" customFormat="1" ht="37.5" x14ac:dyDescent="0.3">
      <c r="A60" s="214" t="s">
        <v>403</v>
      </c>
      <c r="B60" s="334" t="s">
        <v>404</v>
      </c>
      <c r="C60" s="335">
        <v>7596289479</v>
      </c>
      <c r="D60" s="509" t="s">
        <v>464</v>
      </c>
      <c r="E60" s="373">
        <v>2</v>
      </c>
      <c r="F60" s="338">
        <v>515110</v>
      </c>
      <c r="G60" s="339" t="s">
        <v>1456</v>
      </c>
      <c r="H60" s="226">
        <v>1</v>
      </c>
      <c r="I60" s="374">
        <v>44</v>
      </c>
      <c r="J60" s="341">
        <v>1276</v>
      </c>
      <c r="K60" s="343">
        <v>0</v>
      </c>
      <c r="L60" s="343">
        <v>0</v>
      </c>
      <c r="M60" s="343">
        <v>418.59</v>
      </c>
      <c r="N60" s="343">
        <v>0</v>
      </c>
      <c r="O60" s="343">
        <v>173.75</v>
      </c>
      <c r="P60" s="343">
        <f t="shared" si="0"/>
        <v>1520.84</v>
      </c>
    </row>
    <row r="61" spans="1:16" s="222" customFormat="1" ht="37.5" x14ac:dyDescent="0.3">
      <c r="A61" s="214" t="s">
        <v>403</v>
      </c>
      <c r="B61" s="334" t="s">
        <v>404</v>
      </c>
      <c r="C61" s="335">
        <v>12003809406</v>
      </c>
      <c r="D61" s="336" t="s">
        <v>465</v>
      </c>
      <c r="E61" s="373">
        <v>2</v>
      </c>
      <c r="F61" s="370">
        <v>322205</v>
      </c>
      <c r="G61" s="339" t="s">
        <v>1456</v>
      </c>
      <c r="H61" s="226">
        <v>1</v>
      </c>
      <c r="I61" s="374">
        <v>44</v>
      </c>
      <c r="J61" s="341">
        <v>1166.21</v>
      </c>
      <c r="K61" s="343">
        <v>0</v>
      </c>
      <c r="L61" s="343">
        <v>0</v>
      </c>
      <c r="M61" s="343">
        <v>497.24</v>
      </c>
      <c r="N61" s="343">
        <v>0</v>
      </c>
      <c r="O61" s="343">
        <v>214.88</v>
      </c>
      <c r="P61" s="343">
        <f t="shared" si="0"/>
        <v>1448.5700000000002</v>
      </c>
    </row>
    <row r="62" spans="1:16" s="223" customFormat="1" ht="37.5" x14ac:dyDescent="0.3">
      <c r="A62" s="214" t="s">
        <v>403</v>
      </c>
      <c r="B62" s="334" t="s">
        <v>404</v>
      </c>
      <c r="C62" s="335">
        <v>6657901470</v>
      </c>
      <c r="D62" s="336" t="s">
        <v>969</v>
      </c>
      <c r="E62" s="373">
        <v>1</v>
      </c>
      <c r="F62" s="338">
        <v>225125</v>
      </c>
      <c r="G62" s="339" t="s">
        <v>1456</v>
      </c>
      <c r="H62" s="226">
        <v>1</v>
      </c>
      <c r="I62" s="374">
        <v>24</v>
      </c>
      <c r="J62" s="341">
        <v>8000</v>
      </c>
      <c r="K62" s="343">
        <v>0</v>
      </c>
      <c r="L62" s="343">
        <v>0</v>
      </c>
      <c r="M62" s="343">
        <v>3868.07</v>
      </c>
      <c r="N62" s="343">
        <v>0</v>
      </c>
      <c r="O62" s="343">
        <v>3015.55</v>
      </c>
      <c r="P62" s="343">
        <f t="shared" si="0"/>
        <v>8852.52</v>
      </c>
    </row>
    <row r="63" spans="1:16" s="223" customFormat="1" ht="37.5" x14ac:dyDescent="0.3">
      <c r="A63" s="214" t="s">
        <v>403</v>
      </c>
      <c r="B63" s="334" t="s">
        <v>404</v>
      </c>
      <c r="C63" s="335">
        <v>6353239408</v>
      </c>
      <c r="D63" s="336" t="s">
        <v>466</v>
      </c>
      <c r="E63" s="373">
        <v>1</v>
      </c>
      <c r="F63" s="370">
        <v>225125</v>
      </c>
      <c r="G63" s="339" t="s">
        <v>1456</v>
      </c>
      <c r="H63" s="226">
        <v>1</v>
      </c>
      <c r="I63" s="374">
        <v>24</v>
      </c>
      <c r="J63" s="341">
        <v>8000</v>
      </c>
      <c r="K63" s="343">
        <v>0</v>
      </c>
      <c r="L63" s="343">
        <v>0</v>
      </c>
      <c r="M63" s="343">
        <v>6399.73</v>
      </c>
      <c r="N63" s="343">
        <v>0</v>
      </c>
      <c r="O63" s="343">
        <v>3711.75</v>
      </c>
      <c r="P63" s="343">
        <f>J63+M63+N63-O63</f>
        <v>10687.98</v>
      </c>
    </row>
    <row r="64" spans="1:16" s="223" customFormat="1" ht="37.5" x14ac:dyDescent="0.3">
      <c r="A64" s="214" t="s">
        <v>403</v>
      </c>
      <c r="B64" s="334" t="s">
        <v>404</v>
      </c>
      <c r="C64" s="335">
        <v>70154975494</v>
      </c>
      <c r="D64" s="336" t="s">
        <v>467</v>
      </c>
      <c r="E64" s="373">
        <v>2</v>
      </c>
      <c r="F64" s="370">
        <v>223232</v>
      </c>
      <c r="G64" s="339" t="s">
        <v>1456</v>
      </c>
      <c r="H64" s="226">
        <v>1</v>
      </c>
      <c r="I64" s="374">
        <v>12</v>
      </c>
      <c r="J64" s="341">
        <v>2181.6</v>
      </c>
      <c r="K64" s="343">
        <v>0</v>
      </c>
      <c r="L64" s="343">
        <v>0</v>
      </c>
      <c r="M64" s="343">
        <v>1074.6199999999999</v>
      </c>
      <c r="N64" s="343">
        <v>0</v>
      </c>
      <c r="O64" s="343">
        <v>341.02</v>
      </c>
      <c r="P64" s="343">
        <f t="shared" si="0"/>
        <v>2915.2</v>
      </c>
    </row>
    <row r="65" spans="1:16" s="223" customFormat="1" ht="37.5" x14ac:dyDescent="0.3">
      <c r="A65" s="214" t="s">
        <v>403</v>
      </c>
      <c r="B65" s="334" t="s">
        <v>404</v>
      </c>
      <c r="C65" s="335">
        <v>7321319440</v>
      </c>
      <c r="D65" s="336" t="s">
        <v>468</v>
      </c>
      <c r="E65" s="373">
        <v>2</v>
      </c>
      <c r="F65" s="370">
        <v>322205</v>
      </c>
      <c r="G65" s="339" t="s">
        <v>1456</v>
      </c>
      <c r="H65" s="226">
        <v>1</v>
      </c>
      <c r="I65" s="374">
        <v>44</v>
      </c>
      <c r="J65" s="341">
        <v>1399.45</v>
      </c>
      <c r="K65" s="343">
        <v>0</v>
      </c>
      <c r="L65" s="343">
        <v>0</v>
      </c>
      <c r="M65" s="343">
        <v>529.08000000000004</v>
      </c>
      <c r="N65" s="343">
        <v>0</v>
      </c>
      <c r="O65" s="343">
        <v>175.77</v>
      </c>
      <c r="P65" s="343">
        <f t="shared" si="0"/>
        <v>1752.7600000000002</v>
      </c>
    </row>
    <row r="66" spans="1:16" s="223" customFormat="1" ht="37.5" x14ac:dyDescent="0.3">
      <c r="A66" s="214" t="s">
        <v>403</v>
      </c>
      <c r="B66" s="334" t="s">
        <v>404</v>
      </c>
      <c r="C66" s="335">
        <v>4810664465</v>
      </c>
      <c r="D66" s="336" t="s">
        <v>910</v>
      </c>
      <c r="E66" s="373">
        <v>2</v>
      </c>
      <c r="F66" s="338">
        <v>324115</v>
      </c>
      <c r="G66" s="339" t="s">
        <v>1456</v>
      </c>
      <c r="H66" s="226">
        <v>1</v>
      </c>
      <c r="I66" s="374">
        <v>24</v>
      </c>
      <c r="J66" s="341">
        <v>0</v>
      </c>
      <c r="K66" s="343">
        <v>0</v>
      </c>
      <c r="L66" s="343">
        <v>0</v>
      </c>
      <c r="M66" s="343">
        <v>8645.4599999999991</v>
      </c>
      <c r="N66" s="343">
        <v>0</v>
      </c>
      <c r="O66" s="343">
        <v>8645.4599999999991</v>
      </c>
      <c r="P66" s="343">
        <f t="shared" si="0"/>
        <v>0</v>
      </c>
    </row>
    <row r="67" spans="1:16" s="223" customFormat="1" ht="37.5" x14ac:dyDescent="0.3">
      <c r="A67" s="214" t="s">
        <v>403</v>
      </c>
      <c r="B67" s="334" t="s">
        <v>404</v>
      </c>
      <c r="C67" s="335">
        <v>79930263420</v>
      </c>
      <c r="D67" s="336" t="s">
        <v>469</v>
      </c>
      <c r="E67" s="373">
        <v>2</v>
      </c>
      <c r="F67" s="338">
        <v>515110</v>
      </c>
      <c r="G67" s="339" t="s">
        <v>1456</v>
      </c>
      <c r="H67" s="226">
        <v>1</v>
      </c>
      <c r="I67" s="374">
        <v>44</v>
      </c>
      <c r="J67" s="341">
        <v>572</v>
      </c>
      <c r="K67" s="343">
        <v>0</v>
      </c>
      <c r="L67" s="343">
        <v>0</v>
      </c>
      <c r="M67" s="343">
        <v>1026.98</v>
      </c>
      <c r="N67" s="343">
        <v>0</v>
      </c>
      <c r="O67" s="343">
        <v>279.10000000000002</v>
      </c>
      <c r="P67" s="343">
        <f t="shared" si="0"/>
        <v>1319.88</v>
      </c>
    </row>
    <row r="68" spans="1:16" s="224" customFormat="1" ht="37.5" x14ac:dyDescent="0.3">
      <c r="A68" s="214" t="s">
        <v>403</v>
      </c>
      <c r="B68" s="334" t="s">
        <v>404</v>
      </c>
      <c r="C68" s="335">
        <v>10274174421</v>
      </c>
      <c r="D68" s="336" t="s">
        <v>470</v>
      </c>
      <c r="E68" s="373">
        <v>3</v>
      </c>
      <c r="F68" s="370">
        <v>513425</v>
      </c>
      <c r="G68" s="339" t="s">
        <v>1456</v>
      </c>
      <c r="H68" s="226">
        <v>1</v>
      </c>
      <c r="I68" s="374">
        <v>44</v>
      </c>
      <c r="J68" s="341">
        <v>1320</v>
      </c>
      <c r="K68" s="343">
        <v>0</v>
      </c>
      <c r="L68" s="343">
        <v>0</v>
      </c>
      <c r="M68" s="343">
        <v>478.27</v>
      </c>
      <c r="N68" s="343">
        <v>0</v>
      </c>
      <c r="O68" s="343">
        <v>222.24</v>
      </c>
      <c r="P68" s="343">
        <f t="shared" si="0"/>
        <v>1576.03</v>
      </c>
    </row>
    <row r="69" spans="1:16" s="224" customFormat="1" ht="37.5" x14ac:dyDescent="0.3">
      <c r="A69" s="214" t="s">
        <v>403</v>
      </c>
      <c r="B69" s="334" t="s">
        <v>404</v>
      </c>
      <c r="C69" s="335">
        <v>15859071469</v>
      </c>
      <c r="D69" s="336" t="s">
        <v>471</v>
      </c>
      <c r="E69" s="373">
        <v>2</v>
      </c>
      <c r="F69" s="338">
        <v>251605</v>
      </c>
      <c r="G69" s="339" t="s">
        <v>1456</v>
      </c>
      <c r="H69" s="226">
        <v>1</v>
      </c>
      <c r="I69" s="374">
        <v>30</v>
      </c>
      <c r="J69" s="341">
        <v>1314.64</v>
      </c>
      <c r="K69" s="343">
        <v>0</v>
      </c>
      <c r="L69" s="343">
        <v>0</v>
      </c>
      <c r="M69" s="343">
        <v>1269.32</v>
      </c>
      <c r="N69" s="343">
        <v>0</v>
      </c>
      <c r="O69" s="343">
        <v>214.13</v>
      </c>
      <c r="P69" s="343">
        <f t="shared" si="0"/>
        <v>2369.83</v>
      </c>
    </row>
    <row r="70" spans="1:16" s="224" customFormat="1" ht="37.5" x14ac:dyDescent="0.3">
      <c r="A70" s="214" t="s">
        <v>403</v>
      </c>
      <c r="B70" s="334" t="s">
        <v>404</v>
      </c>
      <c r="C70" s="335">
        <v>810359421</v>
      </c>
      <c r="D70" s="336" t="s">
        <v>472</v>
      </c>
      <c r="E70" s="373">
        <v>3</v>
      </c>
      <c r="F70" s="370">
        <v>514320</v>
      </c>
      <c r="G70" s="339" t="s">
        <v>1456</v>
      </c>
      <c r="H70" s="226">
        <v>1</v>
      </c>
      <c r="I70" s="374">
        <v>44</v>
      </c>
      <c r="J70" s="341">
        <v>1320</v>
      </c>
      <c r="K70" s="343">
        <v>0</v>
      </c>
      <c r="L70" s="343">
        <v>0</v>
      </c>
      <c r="M70" s="343">
        <v>278.27999999999997</v>
      </c>
      <c r="N70" s="343">
        <v>0</v>
      </c>
      <c r="O70" s="343">
        <v>204.24</v>
      </c>
      <c r="P70" s="343">
        <f t="shared" si="0"/>
        <v>1394.04</v>
      </c>
    </row>
    <row r="71" spans="1:16" s="224" customFormat="1" ht="37.5" x14ac:dyDescent="0.3">
      <c r="A71" s="214" t="s">
        <v>403</v>
      </c>
      <c r="B71" s="334" t="s">
        <v>404</v>
      </c>
      <c r="C71" s="335">
        <v>6299255420</v>
      </c>
      <c r="D71" s="336" t="s">
        <v>473</v>
      </c>
      <c r="E71" s="373">
        <v>3</v>
      </c>
      <c r="F71" s="370">
        <v>513425</v>
      </c>
      <c r="G71" s="339" t="s">
        <v>1456</v>
      </c>
      <c r="H71" s="226">
        <v>1</v>
      </c>
      <c r="I71" s="374">
        <v>44</v>
      </c>
      <c r="J71" s="341">
        <v>1188</v>
      </c>
      <c r="K71" s="343">
        <v>0</v>
      </c>
      <c r="L71" s="343">
        <v>0</v>
      </c>
      <c r="M71" s="343">
        <v>396</v>
      </c>
      <c r="N71" s="343">
        <v>0</v>
      </c>
      <c r="O71" s="343">
        <v>202.96</v>
      </c>
      <c r="P71" s="343">
        <f t="shared" si="0"/>
        <v>1381.04</v>
      </c>
    </row>
    <row r="72" spans="1:16" s="224" customFormat="1" ht="37.5" x14ac:dyDescent="0.3">
      <c r="A72" s="214" t="s">
        <v>403</v>
      </c>
      <c r="B72" s="334" t="s">
        <v>404</v>
      </c>
      <c r="C72" s="335">
        <v>5635525490</v>
      </c>
      <c r="D72" s="336" t="s">
        <v>474</v>
      </c>
      <c r="E72" s="373">
        <v>2</v>
      </c>
      <c r="F72" s="338">
        <v>322205</v>
      </c>
      <c r="G72" s="339" t="s">
        <v>1456</v>
      </c>
      <c r="H72" s="250">
        <v>1</v>
      </c>
      <c r="I72" s="379">
        <v>44</v>
      </c>
      <c r="J72" s="341">
        <v>1399.45</v>
      </c>
      <c r="K72" s="343">
        <v>0</v>
      </c>
      <c r="L72" s="343">
        <v>0</v>
      </c>
      <c r="M72" s="343">
        <v>476.89</v>
      </c>
      <c r="N72" s="343">
        <v>0</v>
      </c>
      <c r="O72" s="343">
        <v>244.28</v>
      </c>
      <c r="P72" s="343">
        <f t="shared" si="0"/>
        <v>1632.0600000000002</v>
      </c>
    </row>
    <row r="73" spans="1:16" s="224" customFormat="1" ht="15" customHeight="1" x14ac:dyDescent="0.3">
      <c r="A73" s="214" t="s">
        <v>403</v>
      </c>
      <c r="B73" s="334" t="s">
        <v>404</v>
      </c>
      <c r="C73" s="335">
        <v>5217038403</v>
      </c>
      <c r="D73" s="336" t="s">
        <v>475</v>
      </c>
      <c r="E73" s="373">
        <v>2</v>
      </c>
      <c r="F73" s="378">
        <v>322205</v>
      </c>
      <c r="G73" s="339" t="s">
        <v>1456</v>
      </c>
      <c r="H73" s="226">
        <v>1</v>
      </c>
      <c r="I73" s="374">
        <v>44</v>
      </c>
      <c r="J73" s="341">
        <v>1259.5</v>
      </c>
      <c r="K73" s="343">
        <v>0</v>
      </c>
      <c r="L73" s="343">
        <v>0</v>
      </c>
      <c r="M73" s="343">
        <v>610.14</v>
      </c>
      <c r="N73" s="343">
        <v>0</v>
      </c>
      <c r="O73" s="343">
        <v>261.42</v>
      </c>
      <c r="P73" s="343">
        <f t="shared" ref="P73:P141" si="1">J73+M73+N73-O73</f>
        <v>1608.2199999999998</v>
      </c>
    </row>
    <row r="74" spans="1:16" s="224" customFormat="1" ht="37.5" x14ac:dyDescent="0.3">
      <c r="A74" s="214" t="s">
        <v>403</v>
      </c>
      <c r="B74" s="334" t="s">
        <v>404</v>
      </c>
      <c r="C74" s="335">
        <v>92120482420</v>
      </c>
      <c r="D74" s="352" t="s">
        <v>476</v>
      </c>
      <c r="E74" s="373">
        <v>2</v>
      </c>
      <c r="F74" s="338">
        <v>322205</v>
      </c>
      <c r="G74" s="339" t="s">
        <v>1456</v>
      </c>
      <c r="H74" s="226">
        <v>1</v>
      </c>
      <c r="I74" s="374">
        <v>44</v>
      </c>
      <c r="J74" s="341">
        <v>2319.96</v>
      </c>
      <c r="K74" s="343">
        <v>0</v>
      </c>
      <c r="L74" s="343">
        <v>0</v>
      </c>
      <c r="M74" s="343">
        <v>264</v>
      </c>
      <c r="N74" s="343">
        <v>0</v>
      </c>
      <c r="O74" s="343">
        <v>353.33</v>
      </c>
      <c r="P74" s="343">
        <f t="shared" si="1"/>
        <v>2230.63</v>
      </c>
    </row>
    <row r="75" spans="1:16" s="224" customFormat="1" ht="37.5" x14ac:dyDescent="0.3">
      <c r="A75" s="214" t="s">
        <v>403</v>
      </c>
      <c r="B75" s="334" t="s">
        <v>404</v>
      </c>
      <c r="C75" s="348">
        <v>4995622403</v>
      </c>
      <c r="D75" s="352" t="s">
        <v>477</v>
      </c>
      <c r="E75" s="373">
        <v>3</v>
      </c>
      <c r="F75" s="338">
        <v>411010</v>
      </c>
      <c r="G75" s="339" t="s">
        <v>1456</v>
      </c>
      <c r="H75" s="226">
        <v>1</v>
      </c>
      <c r="I75" s="374">
        <v>44</v>
      </c>
      <c r="J75" s="341">
        <v>0</v>
      </c>
      <c r="K75" s="343">
        <v>0</v>
      </c>
      <c r="L75" s="343">
        <v>0</v>
      </c>
      <c r="M75" s="343">
        <v>1564.22</v>
      </c>
      <c r="N75" s="343">
        <v>0</v>
      </c>
      <c r="O75" s="343">
        <v>1564.22</v>
      </c>
      <c r="P75" s="343">
        <f t="shared" si="1"/>
        <v>0</v>
      </c>
    </row>
    <row r="76" spans="1:16" s="224" customFormat="1" ht="37.5" x14ac:dyDescent="0.3">
      <c r="A76" s="214" t="s">
        <v>403</v>
      </c>
      <c r="B76" s="334" t="s">
        <v>404</v>
      </c>
      <c r="C76" s="348">
        <v>86566539468</v>
      </c>
      <c r="D76" s="336" t="s">
        <v>478</v>
      </c>
      <c r="E76" s="373">
        <v>2</v>
      </c>
      <c r="F76" s="338">
        <v>515205</v>
      </c>
      <c r="G76" s="339" t="s">
        <v>1456</v>
      </c>
      <c r="H76" s="226">
        <v>1</v>
      </c>
      <c r="I76" s="374">
        <v>44</v>
      </c>
      <c r="J76" s="341">
        <v>1340.21</v>
      </c>
      <c r="K76" s="343">
        <v>0</v>
      </c>
      <c r="L76" s="343">
        <v>0</v>
      </c>
      <c r="M76" s="343">
        <v>481</v>
      </c>
      <c r="N76" s="343">
        <v>0</v>
      </c>
      <c r="O76" s="343">
        <v>145.1</v>
      </c>
      <c r="P76" s="343">
        <f t="shared" si="1"/>
        <v>1676.1100000000001</v>
      </c>
    </row>
    <row r="77" spans="1:16" s="224" customFormat="1" ht="37.5" x14ac:dyDescent="0.3">
      <c r="A77" s="214" t="s">
        <v>403</v>
      </c>
      <c r="B77" s="334" t="s">
        <v>404</v>
      </c>
      <c r="C77" s="335">
        <v>3825030407</v>
      </c>
      <c r="D77" s="336" t="s">
        <v>479</v>
      </c>
      <c r="E77" s="373">
        <v>2</v>
      </c>
      <c r="F77" s="338">
        <v>322205</v>
      </c>
      <c r="G77" s="339" t="s">
        <v>1456</v>
      </c>
      <c r="H77" s="250">
        <v>1</v>
      </c>
      <c r="I77" s="379">
        <v>44</v>
      </c>
      <c r="J77" s="341">
        <v>1399.45</v>
      </c>
      <c r="K77" s="343">
        <v>0</v>
      </c>
      <c r="L77" s="343">
        <v>0</v>
      </c>
      <c r="M77" s="343">
        <v>279</v>
      </c>
      <c r="N77" s="343">
        <v>0</v>
      </c>
      <c r="O77" s="343">
        <v>216.23</v>
      </c>
      <c r="P77" s="343">
        <f t="shared" si="1"/>
        <v>1462.22</v>
      </c>
    </row>
    <row r="78" spans="1:16" s="224" customFormat="1" ht="37.5" x14ac:dyDescent="0.3">
      <c r="A78" s="214" t="s">
        <v>403</v>
      </c>
      <c r="B78" s="334" t="s">
        <v>404</v>
      </c>
      <c r="C78" s="335">
        <v>6346714481</v>
      </c>
      <c r="D78" s="352" t="s">
        <v>480</v>
      </c>
      <c r="E78" s="373">
        <v>2</v>
      </c>
      <c r="F78" s="338">
        <v>322205</v>
      </c>
      <c r="G78" s="339" t="s">
        <v>1456</v>
      </c>
      <c r="H78" s="226">
        <v>1</v>
      </c>
      <c r="I78" s="374">
        <v>44</v>
      </c>
      <c r="J78" s="341">
        <v>1352.8</v>
      </c>
      <c r="K78" s="343">
        <v>0</v>
      </c>
      <c r="L78" s="343">
        <v>0</v>
      </c>
      <c r="M78" s="343">
        <v>477</v>
      </c>
      <c r="N78" s="343">
        <v>0</v>
      </c>
      <c r="O78" s="343">
        <v>229.85</v>
      </c>
      <c r="P78" s="343">
        <f t="shared" si="1"/>
        <v>1599.95</v>
      </c>
    </row>
    <row r="79" spans="1:16" s="224" customFormat="1" ht="37.5" x14ac:dyDescent="0.3">
      <c r="A79" s="214" t="s">
        <v>403</v>
      </c>
      <c r="B79" s="334" t="s">
        <v>404</v>
      </c>
      <c r="C79" s="357">
        <v>10505042401</v>
      </c>
      <c r="D79" s="336" t="s">
        <v>481</v>
      </c>
      <c r="E79" s="373">
        <v>2</v>
      </c>
      <c r="F79" s="338">
        <v>223405</v>
      </c>
      <c r="G79" s="339" t="s">
        <v>1456</v>
      </c>
      <c r="H79" s="226">
        <v>1</v>
      </c>
      <c r="I79" s="374">
        <v>26</v>
      </c>
      <c r="J79" s="341">
        <v>3742.45</v>
      </c>
      <c r="K79" s="343">
        <v>0</v>
      </c>
      <c r="L79" s="343">
        <v>0</v>
      </c>
      <c r="M79" s="343">
        <v>2165.12</v>
      </c>
      <c r="N79" s="343">
        <v>0</v>
      </c>
      <c r="O79" s="343">
        <v>1152.6199999999999</v>
      </c>
      <c r="P79" s="343">
        <f t="shared" si="1"/>
        <v>4754.95</v>
      </c>
    </row>
    <row r="80" spans="1:16" s="224" customFormat="1" ht="17.25" customHeight="1" x14ac:dyDescent="0.3">
      <c r="A80" s="214" t="s">
        <v>403</v>
      </c>
      <c r="B80" s="334" t="s">
        <v>404</v>
      </c>
      <c r="C80" s="335">
        <v>7538262407</v>
      </c>
      <c r="D80" s="336" t="s">
        <v>482</v>
      </c>
      <c r="E80" s="373">
        <v>2</v>
      </c>
      <c r="F80" s="338">
        <v>322205</v>
      </c>
      <c r="G80" s="339" t="s">
        <v>1456</v>
      </c>
      <c r="H80" s="226">
        <v>1</v>
      </c>
      <c r="I80" s="374">
        <v>44</v>
      </c>
      <c r="J80" s="341">
        <v>1399.45</v>
      </c>
      <c r="K80" s="343">
        <v>0</v>
      </c>
      <c r="L80" s="343">
        <v>0</v>
      </c>
      <c r="M80" s="343">
        <v>459.01</v>
      </c>
      <c r="N80" s="343">
        <v>0</v>
      </c>
      <c r="O80" s="343">
        <v>260.42</v>
      </c>
      <c r="P80" s="343">
        <f t="shared" si="1"/>
        <v>1598.04</v>
      </c>
    </row>
    <row r="81" spans="1:16" s="223" customFormat="1" ht="37.5" x14ac:dyDescent="0.3">
      <c r="A81" s="214" t="s">
        <v>403</v>
      </c>
      <c r="B81" s="334" t="s">
        <v>404</v>
      </c>
      <c r="C81" s="335">
        <v>3360673484</v>
      </c>
      <c r="D81" s="336" t="s">
        <v>1013</v>
      </c>
      <c r="E81" s="373">
        <v>3</v>
      </c>
      <c r="F81" s="338">
        <v>517415</v>
      </c>
      <c r="G81" s="339" t="s">
        <v>1456</v>
      </c>
      <c r="H81" s="226">
        <v>1</v>
      </c>
      <c r="I81" s="374">
        <v>44</v>
      </c>
      <c r="J81" s="341">
        <v>1320</v>
      </c>
      <c r="K81" s="343">
        <v>0</v>
      </c>
      <c r="L81" s="343">
        <v>0</v>
      </c>
      <c r="M81" s="343">
        <v>264</v>
      </c>
      <c r="N81" s="343">
        <v>0</v>
      </c>
      <c r="O81" s="343">
        <v>202.96</v>
      </c>
      <c r="P81" s="343">
        <f t="shared" si="1"/>
        <v>1381.04</v>
      </c>
    </row>
    <row r="82" spans="1:16" s="223" customFormat="1" ht="37.5" x14ac:dyDescent="0.3">
      <c r="A82" s="214" t="s">
        <v>403</v>
      </c>
      <c r="B82" s="334" t="s">
        <v>404</v>
      </c>
      <c r="C82" s="335">
        <v>8328687445</v>
      </c>
      <c r="D82" s="336" t="s">
        <v>970</v>
      </c>
      <c r="E82" s="373">
        <v>1</v>
      </c>
      <c r="F82" s="338">
        <v>225125</v>
      </c>
      <c r="G82" s="339" t="s">
        <v>1456</v>
      </c>
      <c r="H82" s="226">
        <v>1</v>
      </c>
      <c r="I82" s="374">
        <v>12</v>
      </c>
      <c r="J82" s="341">
        <v>4500</v>
      </c>
      <c r="K82" s="343">
        <v>0</v>
      </c>
      <c r="L82" s="343">
        <v>0</v>
      </c>
      <c r="M82" s="343">
        <v>5676.15</v>
      </c>
      <c r="N82" s="343">
        <v>0</v>
      </c>
      <c r="O82" s="343">
        <v>2550.27</v>
      </c>
      <c r="P82" s="343">
        <f t="shared" si="1"/>
        <v>7625.8799999999992</v>
      </c>
    </row>
    <row r="83" spans="1:16" s="223" customFormat="1" ht="37.5" x14ac:dyDescent="0.3">
      <c r="A83" s="214" t="s">
        <v>403</v>
      </c>
      <c r="B83" s="334" t="s">
        <v>404</v>
      </c>
      <c r="C83" s="335">
        <v>89602153415</v>
      </c>
      <c r="D83" s="336" t="s">
        <v>996</v>
      </c>
      <c r="E83" s="373">
        <v>1</v>
      </c>
      <c r="F83" s="338">
        <v>225124</v>
      </c>
      <c r="G83" s="339" t="s">
        <v>1456</v>
      </c>
      <c r="H83" s="226">
        <v>1</v>
      </c>
      <c r="I83" s="374">
        <v>24</v>
      </c>
      <c r="J83" s="341">
        <v>8000</v>
      </c>
      <c r="K83" s="343">
        <v>0</v>
      </c>
      <c r="L83" s="343">
        <v>0</v>
      </c>
      <c r="M83" s="343">
        <v>2313.4699999999998</v>
      </c>
      <c r="N83" s="343">
        <v>0</v>
      </c>
      <c r="O83" s="343">
        <v>2588.0300000000002</v>
      </c>
      <c r="P83" s="343">
        <f t="shared" si="1"/>
        <v>7725.4399999999987</v>
      </c>
    </row>
    <row r="84" spans="1:16" s="223" customFormat="1" ht="37.5" x14ac:dyDescent="0.3">
      <c r="A84" s="214" t="s">
        <v>403</v>
      </c>
      <c r="B84" s="334" t="s">
        <v>404</v>
      </c>
      <c r="C84" s="358" t="s">
        <v>1060</v>
      </c>
      <c r="D84" s="336" t="s">
        <v>975</v>
      </c>
      <c r="E84" s="373">
        <v>3</v>
      </c>
      <c r="F84" s="338">
        <v>252405</v>
      </c>
      <c r="G84" s="339" t="s">
        <v>1456</v>
      </c>
      <c r="H84" s="226">
        <v>1</v>
      </c>
      <c r="I84" s="374">
        <v>44</v>
      </c>
      <c r="J84" s="341">
        <v>3200</v>
      </c>
      <c r="K84" s="343">
        <v>0</v>
      </c>
      <c r="L84" s="343">
        <v>0</v>
      </c>
      <c r="M84" s="343">
        <v>264</v>
      </c>
      <c r="N84" s="343">
        <v>0</v>
      </c>
      <c r="O84" s="343">
        <v>581.73</v>
      </c>
      <c r="P84" s="343">
        <f t="shared" si="1"/>
        <v>2882.27</v>
      </c>
    </row>
    <row r="85" spans="1:16" s="223" customFormat="1" ht="37.5" x14ac:dyDescent="0.3">
      <c r="A85" s="214" t="s">
        <v>403</v>
      </c>
      <c r="B85" s="334" t="s">
        <v>404</v>
      </c>
      <c r="C85" s="358" t="s">
        <v>1061</v>
      </c>
      <c r="D85" s="336" t="s">
        <v>483</v>
      </c>
      <c r="E85" s="373">
        <v>1</v>
      </c>
      <c r="F85" s="338">
        <v>131205</v>
      </c>
      <c r="G85" s="339" t="s">
        <v>1456</v>
      </c>
      <c r="H85" s="226">
        <v>1</v>
      </c>
      <c r="I85" s="374">
        <v>44</v>
      </c>
      <c r="J85" s="341">
        <v>9000</v>
      </c>
      <c r="K85" s="343">
        <v>0</v>
      </c>
      <c r="L85" s="343">
        <v>0</v>
      </c>
      <c r="M85" s="343">
        <v>17128.669999999998</v>
      </c>
      <c r="N85" s="343">
        <v>0</v>
      </c>
      <c r="O85" s="343">
        <v>6937.21</v>
      </c>
      <c r="P85" s="343">
        <f t="shared" si="1"/>
        <v>19191.46</v>
      </c>
    </row>
    <row r="86" spans="1:16" s="221" customFormat="1" ht="37.5" x14ac:dyDescent="0.3">
      <c r="A86" s="214" t="s">
        <v>403</v>
      </c>
      <c r="B86" s="334" t="s">
        <v>404</v>
      </c>
      <c r="C86" s="335">
        <v>39140016404</v>
      </c>
      <c r="D86" s="336" t="s">
        <v>484</v>
      </c>
      <c r="E86" s="373">
        <v>2</v>
      </c>
      <c r="F86" s="338">
        <v>223505</v>
      </c>
      <c r="G86" s="339" t="s">
        <v>1456</v>
      </c>
      <c r="H86" s="226">
        <v>1</v>
      </c>
      <c r="I86" s="374">
        <v>40</v>
      </c>
      <c r="J86" s="341">
        <v>159.62</v>
      </c>
      <c r="K86" s="343">
        <v>0</v>
      </c>
      <c r="L86" s="343">
        <v>0</v>
      </c>
      <c r="M86" s="343">
        <v>3739.23</v>
      </c>
      <c r="N86" s="343">
        <v>8.7799999999999994</v>
      </c>
      <c r="O86" s="343">
        <v>3522.53</v>
      </c>
      <c r="P86" s="343">
        <f t="shared" si="1"/>
        <v>385.09999999999991</v>
      </c>
    </row>
    <row r="87" spans="1:16" s="221" customFormat="1" ht="37.5" x14ac:dyDescent="0.3">
      <c r="A87" s="214" t="s">
        <v>403</v>
      </c>
      <c r="B87" s="334" t="s">
        <v>404</v>
      </c>
      <c r="C87" s="335">
        <v>10751312436</v>
      </c>
      <c r="D87" s="336" t="s">
        <v>485</v>
      </c>
      <c r="E87" s="373">
        <v>3</v>
      </c>
      <c r="F87" s="370">
        <v>514320</v>
      </c>
      <c r="G87" s="339" t="s">
        <v>1456</v>
      </c>
      <c r="H87" s="226">
        <v>1</v>
      </c>
      <c r="I87" s="374">
        <v>44</v>
      </c>
      <c r="J87" s="341">
        <v>1320</v>
      </c>
      <c r="K87" s="343">
        <v>0</v>
      </c>
      <c r="L87" s="343">
        <v>0</v>
      </c>
      <c r="M87" s="343">
        <v>264</v>
      </c>
      <c r="N87" s="343">
        <v>0</v>
      </c>
      <c r="O87" s="343">
        <v>123.76</v>
      </c>
      <c r="P87" s="343">
        <f t="shared" si="1"/>
        <v>1460.24</v>
      </c>
    </row>
    <row r="88" spans="1:16" s="221" customFormat="1" ht="37.5" x14ac:dyDescent="0.3">
      <c r="A88" s="214" t="s">
        <v>403</v>
      </c>
      <c r="B88" s="334" t="s">
        <v>404</v>
      </c>
      <c r="C88" s="335">
        <v>72804416453</v>
      </c>
      <c r="D88" s="336" t="s">
        <v>486</v>
      </c>
      <c r="E88" s="373">
        <v>3</v>
      </c>
      <c r="F88" s="338">
        <v>422105</v>
      </c>
      <c r="G88" s="339" t="s">
        <v>1456</v>
      </c>
      <c r="H88" s="226">
        <v>2</v>
      </c>
      <c r="I88" s="374">
        <v>44</v>
      </c>
      <c r="J88" s="341">
        <v>1320</v>
      </c>
      <c r="K88" s="343">
        <v>0</v>
      </c>
      <c r="L88" s="343">
        <v>0</v>
      </c>
      <c r="M88" s="343">
        <v>471.13</v>
      </c>
      <c r="N88" s="343">
        <v>0</v>
      </c>
      <c r="O88" s="343">
        <v>221.6</v>
      </c>
      <c r="P88" s="343">
        <f t="shared" si="1"/>
        <v>1569.5300000000002</v>
      </c>
    </row>
    <row r="89" spans="1:16" s="221" customFormat="1" ht="37.5" x14ac:dyDescent="0.3">
      <c r="A89" s="214" t="s">
        <v>403</v>
      </c>
      <c r="B89" s="334" t="s">
        <v>404</v>
      </c>
      <c r="C89" s="335">
        <v>46543214899</v>
      </c>
      <c r="D89" s="336" t="s">
        <v>487</v>
      </c>
      <c r="E89" s="373">
        <v>2</v>
      </c>
      <c r="F89" s="338">
        <v>324115</v>
      </c>
      <c r="G89" s="339" t="s">
        <v>1456</v>
      </c>
      <c r="H89" s="226">
        <v>1</v>
      </c>
      <c r="I89" s="374">
        <v>24</v>
      </c>
      <c r="J89" s="341">
        <v>2089.71</v>
      </c>
      <c r="K89" s="343">
        <v>0</v>
      </c>
      <c r="L89" s="343">
        <v>0</v>
      </c>
      <c r="M89" s="343">
        <v>1523.73</v>
      </c>
      <c r="N89" s="343">
        <v>0</v>
      </c>
      <c r="O89" s="343">
        <v>430.08</v>
      </c>
      <c r="P89" s="343">
        <f t="shared" si="1"/>
        <v>3183.36</v>
      </c>
    </row>
    <row r="90" spans="1:16" s="224" customFormat="1" ht="37.5" x14ac:dyDescent="0.3">
      <c r="A90" s="214" t="s">
        <v>403</v>
      </c>
      <c r="B90" s="334" t="s">
        <v>404</v>
      </c>
      <c r="C90" s="335">
        <v>2562493427</v>
      </c>
      <c r="D90" s="336" t="s">
        <v>488</v>
      </c>
      <c r="E90" s="373">
        <v>2</v>
      </c>
      <c r="F90" s="338">
        <v>322205</v>
      </c>
      <c r="G90" s="339" t="s">
        <v>1456</v>
      </c>
      <c r="H90" s="250">
        <v>1</v>
      </c>
      <c r="I90" s="379">
        <v>44</v>
      </c>
      <c r="J90" s="341">
        <v>1399.45</v>
      </c>
      <c r="K90" s="343">
        <v>0</v>
      </c>
      <c r="L90" s="343">
        <v>0</v>
      </c>
      <c r="M90" s="343">
        <v>353.83</v>
      </c>
      <c r="N90" s="343">
        <v>0</v>
      </c>
      <c r="O90" s="343">
        <v>161.6</v>
      </c>
      <c r="P90" s="343">
        <f t="shared" si="1"/>
        <v>1591.68</v>
      </c>
    </row>
    <row r="91" spans="1:16" s="224" customFormat="1" ht="37.5" x14ac:dyDescent="0.3">
      <c r="A91" s="214" t="s">
        <v>403</v>
      </c>
      <c r="B91" s="334" t="s">
        <v>404</v>
      </c>
      <c r="C91" s="335">
        <v>4492125485</v>
      </c>
      <c r="D91" s="336" t="s">
        <v>489</v>
      </c>
      <c r="E91" s="373">
        <v>3</v>
      </c>
      <c r="F91" s="338">
        <v>782320</v>
      </c>
      <c r="G91" s="339" t="s">
        <v>1456</v>
      </c>
      <c r="H91" s="226">
        <v>1</v>
      </c>
      <c r="I91" s="374">
        <v>44</v>
      </c>
      <c r="J91" s="341">
        <v>1627.5</v>
      </c>
      <c r="K91" s="343">
        <v>0</v>
      </c>
      <c r="L91" s="343">
        <v>0</v>
      </c>
      <c r="M91" s="343">
        <v>434.57</v>
      </c>
      <c r="N91" s="343">
        <v>0</v>
      </c>
      <c r="O91" s="343">
        <v>166.78</v>
      </c>
      <c r="P91" s="343">
        <f t="shared" si="1"/>
        <v>1895.2900000000002</v>
      </c>
    </row>
    <row r="92" spans="1:16" s="224" customFormat="1" ht="37.5" x14ac:dyDescent="0.3">
      <c r="A92" s="214" t="s">
        <v>403</v>
      </c>
      <c r="B92" s="334" t="s">
        <v>404</v>
      </c>
      <c r="C92" s="335">
        <v>2546359460</v>
      </c>
      <c r="D92" s="352" t="s">
        <v>490</v>
      </c>
      <c r="E92" s="373">
        <v>1</v>
      </c>
      <c r="F92" s="338">
        <v>225125</v>
      </c>
      <c r="G92" s="339" t="s">
        <v>1456</v>
      </c>
      <c r="H92" s="226">
        <v>1</v>
      </c>
      <c r="I92" s="374">
        <v>24</v>
      </c>
      <c r="J92" s="341">
        <v>9000</v>
      </c>
      <c r="K92" s="343">
        <v>0</v>
      </c>
      <c r="L92" s="343">
        <v>0</v>
      </c>
      <c r="M92" s="343">
        <v>7719.15</v>
      </c>
      <c r="N92" s="343">
        <v>0</v>
      </c>
      <c r="O92" s="343">
        <v>3879.83</v>
      </c>
      <c r="P92" s="343">
        <f t="shared" si="1"/>
        <v>12839.320000000002</v>
      </c>
    </row>
    <row r="93" spans="1:16" s="224" customFormat="1" ht="37.5" x14ac:dyDescent="0.3">
      <c r="A93" s="214" t="s">
        <v>403</v>
      </c>
      <c r="B93" s="334" t="s">
        <v>404</v>
      </c>
      <c r="C93" s="348">
        <v>6662742406</v>
      </c>
      <c r="D93" s="336" t="s">
        <v>491</v>
      </c>
      <c r="E93" s="373">
        <v>2</v>
      </c>
      <c r="F93" s="338">
        <v>322205</v>
      </c>
      <c r="G93" s="339" t="s">
        <v>1456</v>
      </c>
      <c r="H93" s="226">
        <v>1</v>
      </c>
      <c r="I93" s="374">
        <v>44</v>
      </c>
      <c r="J93" s="341">
        <v>1352.8</v>
      </c>
      <c r="K93" s="343">
        <v>0</v>
      </c>
      <c r="L93" s="343">
        <v>0</v>
      </c>
      <c r="M93" s="343">
        <v>484.85</v>
      </c>
      <c r="N93" s="343">
        <v>0</v>
      </c>
      <c r="O93" s="343">
        <v>230.55</v>
      </c>
      <c r="P93" s="343">
        <f>J93+M93+N93-O93</f>
        <v>1607.1000000000001</v>
      </c>
    </row>
    <row r="94" spans="1:16" s="224" customFormat="1" ht="37.5" x14ac:dyDescent="0.3">
      <c r="A94" s="214" t="s">
        <v>403</v>
      </c>
      <c r="B94" s="334" t="s">
        <v>404</v>
      </c>
      <c r="C94" s="335">
        <v>6315436439</v>
      </c>
      <c r="D94" s="336" t="s">
        <v>1458</v>
      </c>
      <c r="E94" s="373">
        <v>1</v>
      </c>
      <c r="F94" s="338">
        <v>225125</v>
      </c>
      <c r="G94" s="339" t="s">
        <v>1456</v>
      </c>
      <c r="H94" s="226">
        <v>1</v>
      </c>
      <c r="I94" s="374">
        <v>24</v>
      </c>
      <c r="J94" s="341">
        <v>9000</v>
      </c>
      <c r="K94" s="343">
        <v>0</v>
      </c>
      <c r="L94" s="343">
        <v>0</v>
      </c>
      <c r="M94" s="343">
        <v>6246.31</v>
      </c>
      <c r="N94" s="343">
        <v>0</v>
      </c>
      <c r="O94" s="343">
        <v>3944.56</v>
      </c>
      <c r="P94" s="343">
        <f>J94+M94+N94-O94</f>
        <v>11301.750000000002</v>
      </c>
    </row>
    <row r="95" spans="1:16" s="224" customFormat="1" ht="37.5" x14ac:dyDescent="0.3">
      <c r="A95" s="214" t="s">
        <v>403</v>
      </c>
      <c r="B95" s="334" t="s">
        <v>404</v>
      </c>
      <c r="C95" s="335">
        <v>10560715404</v>
      </c>
      <c r="D95" s="336" t="s">
        <v>492</v>
      </c>
      <c r="E95" s="373">
        <v>2</v>
      </c>
      <c r="F95" s="370">
        <v>223232</v>
      </c>
      <c r="G95" s="339" t="s">
        <v>1456</v>
      </c>
      <c r="H95" s="226">
        <v>1</v>
      </c>
      <c r="I95" s="374">
        <v>12</v>
      </c>
      <c r="J95" s="341">
        <v>2181.6</v>
      </c>
      <c r="K95" s="343">
        <v>0</v>
      </c>
      <c r="L95" s="343">
        <v>0</v>
      </c>
      <c r="M95" s="343">
        <v>872.64</v>
      </c>
      <c r="N95" s="343">
        <v>0</v>
      </c>
      <c r="O95" s="343">
        <v>301.63</v>
      </c>
      <c r="P95" s="343">
        <f t="shared" si="1"/>
        <v>2752.6099999999997</v>
      </c>
    </row>
    <row r="96" spans="1:16" s="224" customFormat="1" ht="37.5" x14ac:dyDescent="0.3">
      <c r="A96" s="214" t="s">
        <v>403</v>
      </c>
      <c r="B96" s="334" t="s">
        <v>404</v>
      </c>
      <c r="C96" s="335">
        <v>11297041496</v>
      </c>
      <c r="D96" s="336" t="s">
        <v>493</v>
      </c>
      <c r="E96" s="373">
        <v>2</v>
      </c>
      <c r="F96" s="370">
        <v>223710</v>
      </c>
      <c r="G96" s="339" t="s">
        <v>1456</v>
      </c>
      <c r="H96" s="226">
        <v>1</v>
      </c>
      <c r="I96" s="374">
        <v>40</v>
      </c>
      <c r="J96" s="341">
        <v>2714.4</v>
      </c>
      <c r="K96" s="343">
        <v>0</v>
      </c>
      <c r="L96" s="343">
        <v>0</v>
      </c>
      <c r="M96" s="343">
        <v>357.6</v>
      </c>
      <c r="N96" s="343">
        <v>0</v>
      </c>
      <c r="O96" s="343">
        <v>305.08999999999997</v>
      </c>
      <c r="P96" s="343">
        <f t="shared" si="1"/>
        <v>2766.91</v>
      </c>
    </row>
    <row r="97" spans="1:19" s="224" customFormat="1" ht="37.5" x14ac:dyDescent="0.3">
      <c r="A97" s="214" t="s">
        <v>403</v>
      </c>
      <c r="B97" s="334" t="s">
        <v>404</v>
      </c>
      <c r="C97" s="335">
        <v>70306823438</v>
      </c>
      <c r="D97" s="336" t="s">
        <v>494</v>
      </c>
      <c r="E97" s="373">
        <v>2</v>
      </c>
      <c r="F97" s="338">
        <v>223232</v>
      </c>
      <c r="G97" s="339" t="s">
        <v>1456</v>
      </c>
      <c r="H97" s="226">
        <v>1</v>
      </c>
      <c r="I97" s="374">
        <v>12</v>
      </c>
      <c r="J97" s="341">
        <v>2108.88</v>
      </c>
      <c r="K97" s="343">
        <v>0</v>
      </c>
      <c r="L97" s="343">
        <v>0</v>
      </c>
      <c r="M97" s="343">
        <v>945.36</v>
      </c>
      <c r="N97" s="343">
        <v>0</v>
      </c>
      <c r="O97" s="343">
        <v>301.63</v>
      </c>
      <c r="P97" s="343">
        <f t="shared" si="1"/>
        <v>2752.61</v>
      </c>
    </row>
    <row r="98" spans="1:19" s="224" customFormat="1" ht="37.5" x14ac:dyDescent="0.3">
      <c r="A98" s="214" t="s">
        <v>403</v>
      </c>
      <c r="B98" s="334" t="s">
        <v>404</v>
      </c>
      <c r="C98" s="335">
        <v>13635988480</v>
      </c>
      <c r="D98" s="336" t="s">
        <v>495</v>
      </c>
      <c r="E98" s="373">
        <v>3</v>
      </c>
      <c r="F98" s="338">
        <v>252545</v>
      </c>
      <c r="G98" s="339" t="s">
        <v>1456</v>
      </c>
      <c r="H98" s="226">
        <v>1</v>
      </c>
      <c r="I98" s="374">
        <v>44</v>
      </c>
      <c r="J98" s="341">
        <v>2793.25</v>
      </c>
      <c r="K98" s="343">
        <v>0</v>
      </c>
      <c r="L98" s="343">
        <v>0</v>
      </c>
      <c r="M98" s="343">
        <v>264</v>
      </c>
      <c r="N98" s="343">
        <v>0</v>
      </c>
      <c r="O98" s="343">
        <v>302.20999999999998</v>
      </c>
      <c r="P98" s="343">
        <f t="shared" si="1"/>
        <v>2755.04</v>
      </c>
    </row>
    <row r="99" spans="1:19" s="224" customFormat="1" ht="37.5" x14ac:dyDescent="0.3">
      <c r="A99" s="214" t="s">
        <v>403</v>
      </c>
      <c r="B99" s="334" t="s">
        <v>404</v>
      </c>
      <c r="C99" s="335">
        <v>5538120414</v>
      </c>
      <c r="D99" s="336" t="s">
        <v>496</v>
      </c>
      <c r="E99" s="373">
        <v>2</v>
      </c>
      <c r="F99" s="338">
        <v>322205</v>
      </c>
      <c r="G99" s="339" t="s">
        <v>1456</v>
      </c>
      <c r="H99" s="226">
        <v>1</v>
      </c>
      <c r="I99" s="374">
        <v>44</v>
      </c>
      <c r="J99" s="341">
        <v>1399.45</v>
      </c>
      <c r="K99" s="343">
        <v>0</v>
      </c>
      <c r="L99" s="343">
        <v>0</v>
      </c>
      <c r="M99" s="343">
        <v>279</v>
      </c>
      <c r="N99" s="343">
        <v>0</v>
      </c>
      <c r="O99" s="343">
        <v>244.22</v>
      </c>
      <c r="P99" s="343">
        <f t="shared" si="1"/>
        <v>1434.23</v>
      </c>
    </row>
    <row r="100" spans="1:19" s="224" customFormat="1" ht="15" customHeight="1" x14ac:dyDescent="0.3">
      <c r="A100" s="214" t="s">
        <v>403</v>
      </c>
      <c r="B100" s="334" t="s">
        <v>404</v>
      </c>
      <c r="C100" s="335">
        <v>70811055485</v>
      </c>
      <c r="D100" s="336" t="s">
        <v>497</v>
      </c>
      <c r="E100" s="373">
        <v>2</v>
      </c>
      <c r="F100" s="338">
        <v>322205</v>
      </c>
      <c r="G100" s="339" t="s">
        <v>1456</v>
      </c>
      <c r="H100" s="226">
        <v>1</v>
      </c>
      <c r="I100" s="374">
        <v>44</v>
      </c>
      <c r="J100" s="341">
        <v>1399.45</v>
      </c>
      <c r="K100" s="343">
        <v>0</v>
      </c>
      <c r="L100" s="343">
        <v>0</v>
      </c>
      <c r="M100" s="343">
        <v>309</v>
      </c>
      <c r="N100" s="343">
        <v>0</v>
      </c>
      <c r="O100" s="343">
        <v>218.93</v>
      </c>
      <c r="P100" s="343">
        <f t="shared" si="1"/>
        <v>1489.52</v>
      </c>
    </row>
    <row r="101" spans="1:19" s="224" customFormat="1" ht="37.5" x14ac:dyDescent="0.3">
      <c r="A101" s="214" t="s">
        <v>403</v>
      </c>
      <c r="B101" s="334" t="s">
        <v>404</v>
      </c>
      <c r="C101" s="335">
        <v>98694910497</v>
      </c>
      <c r="D101" s="336" t="s">
        <v>498</v>
      </c>
      <c r="E101" s="373">
        <v>3</v>
      </c>
      <c r="F101" s="370">
        <v>517415</v>
      </c>
      <c r="G101" s="339" t="s">
        <v>1456</v>
      </c>
      <c r="H101" s="226">
        <v>1</v>
      </c>
      <c r="I101" s="374">
        <v>44</v>
      </c>
      <c r="J101" s="341">
        <v>1320</v>
      </c>
      <c r="K101" s="343">
        <v>0</v>
      </c>
      <c r="L101" s="343">
        <v>0</v>
      </c>
      <c r="M101" s="343">
        <v>478.27</v>
      </c>
      <c r="N101" s="343">
        <v>0</v>
      </c>
      <c r="O101" s="343">
        <v>222.24</v>
      </c>
      <c r="P101" s="343">
        <f t="shared" si="1"/>
        <v>1576.03</v>
      </c>
    </row>
    <row r="102" spans="1:19" s="223" customFormat="1" ht="37.5" x14ac:dyDescent="0.3">
      <c r="A102" s="214" t="s">
        <v>403</v>
      </c>
      <c r="B102" s="334" t="s">
        <v>404</v>
      </c>
      <c r="C102" s="335">
        <v>70315023490</v>
      </c>
      <c r="D102" s="336" t="s">
        <v>1459</v>
      </c>
      <c r="E102" s="373">
        <v>1</v>
      </c>
      <c r="F102" s="370">
        <v>223505</v>
      </c>
      <c r="G102" s="339" t="s">
        <v>1456</v>
      </c>
      <c r="H102" s="226">
        <v>1</v>
      </c>
      <c r="I102" s="374">
        <v>40</v>
      </c>
      <c r="J102" s="341">
        <v>638.47</v>
      </c>
      <c r="K102" s="343">
        <v>0</v>
      </c>
      <c r="L102" s="343">
        <v>0</v>
      </c>
      <c r="M102" s="343">
        <v>0</v>
      </c>
      <c r="N102" s="343">
        <v>0</v>
      </c>
      <c r="O102" s="343">
        <v>48.88</v>
      </c>
      <c r="P102" s="343">
        <f t="shared" si="1"/>
        <v>589.59</v>
      </c>
    </row>
    <row r="103" spans="1:19" s="223" customFormat="1" ht="37.5" x14ac:dyDescent="0.3">
      <c r="A103" s="214" t="s">
        <v>403</v>
      </c>
      <c r="B103" s="334" t="s">
        <v>404</v>
      </c>
      <c r="C103" s="335">
        <v>5750688410</v>
      </c>
      <c r="D103" s="336" t="s">
        <v>972</v>
      </c>
      <c r="E103" s="373">
        <v>3</v>
      </c>
      <c r="F103" s="338">
        <v>411010</v>
      </c>
      <c r="G103" s="339" t="s">
        <v>1456</v>
      </c>
      <c r="H103" s="226">
        <v>1</v>
      </c>
      <c r="I103" s="374">
        <v>44</v>
      </c>
      <c r="J103" s="341">
        <v>1564.22</v>
      </c>
      <c r="K103" s="343">
        <v>0</v>
      </c>
      <c r="L103" s="343">
        <v>0</v>
      </c>
      <c r="M103" s="343">
        <v>264</v>
      </c>
      <c r="N103" s="343">
        <v>0</v>
      </c>
      <c r="O103" s="343">
        <v>239.58</v>
      </c>
      <c r="P103" s="343">
        <f t="shared" si="1"/>
        <v>1588.64</v>
      </c>
    </row>
    <row r="104" spans="1:19" s="223" customFormat="1" ht="37.5" x14ac:dyDescent="0.3">
      <c r="A104" s="214" t="s">
        <v>403</v>
      </c>
      <c r="B104" s="334" t="s">
        <v>404</v>
      </c>
      <c r="C104" s="335">
        <v>1343233437</v>
      </c>
      <c r="D104" s="336" t="s">
        <v>499</v>
      </c>
      <c r="E104" s="373">
        <v>1</v>
      </c>
      <c r="F104" s="338">
        <v>131205</v>
      </c>
      <c r="G104" s="339" t="s">
        <v>1456</v>
      </c>
      <c r="H104" s="226">
        <v>1</v>
      </c>
      <c r="I104" s="374">
        <v>24</v>
      </c>
      <c r="J104" s="341">
        <v>8000</v>
      </c>
      <c r="K104" s="343">
        <v>0</v>
      </c>
      <c r="L104" s="343">
        <v>0</v>
      </c>
      <c r="M104" s="343">
        <v>6149.83</v>
      </c>
      <c r="N104" s="343">
        <v>0</v>
      </c>
      <c r="O104" s="343">
        <v>2862.04</v>
      </c>
      <c r="P104" s="343">
        <f t="shared" si="1"/>
        <v>11287.79</v>
      </c>
    </row>
    <row r="105" spans="1:19" s="223" customFormat="1" ht="37.5" x14ac:dyDescent="0.3">
      <c r="A105" s="214" t="s">
        <v>403</v>
      </c>
      <c r="B105" s="334" t="s">
        <v>404</v>
      </c>
      <c r="C105" s="335">
        <v>3545645444</v>
      </c>
      <c r="D105" s="336" t="s">
        <v>500</v>
      </c>
      <c r="E105" s="373">
        <v>1</v>
      </c>
      <c r="F105" s="370">
        <v>225124</v>
      </c>
      <c r="G105" s="339" t="s">
        <v>1456</v>
      </c>
      <c r="H105" s="226">
        <v>1</v>
      </c>
      <c r="I105" s="374">
        <v>24</v>
      </c>
      <c r="J105" s="341">
        <v>8000</v>
      </c>
      <c r="K105" s="343">
        <v>0</v>
      </c>
      <c r="L105" s="343">
        <v>0</v>
      </c>
      <c r="M105" s="343">
        <v>1903.58</v>
      </c>
      <c r="N105" s="343">
        <v>0</v>
      </c>
      <c r="O105" s="343">
        <v>2318.9</v>
      </c>
      <c r="P105" s="343">
        <f>J105+M105+N105-O105</f>
        <v>7584.68</v>
      </c>
    </row>
    <row r="106" spans="1:19" s="223" customFormat="1" ht="37.5" x14ac:dyDescent="0.3">
      <c r="A106" s="214" t="s">
        <v>403</v>
      </c>
      <c r="B106" s="334" t="s">
        <v>404</v>
      </c>
      <c r="C106" s="335">
        <v>2693094461</v>
      </c>
      <c r="D106" s="336" t="s">
        <v>501</v>
      </c>
      <c r="E106" s="373">
        <v>2</v>
      </c>
      <c r="F106" s="338">
        <v>223505</v>
      </c>
      <c r="G106" s="339" t="s">
        <v>1456</v>
      </c>
      <c r="H106" s="226">
        <v>1</v>
      </c>
      <c r="I106" s="374">
        <v>40</v>
      </c>
      <c r="J106" s="341">
        <v>3047.24</v>
      </c>
      <c r="K106" s="343">
        <v>0</v>
      </c>
      <c r="L106" s="343">
        <v>0</v>
      </c>
      <c r="M106" s="343">
        <v>264</v>
      </c>
      <c r="N106" s="343">
        <v>0</v>
      </c>
      <c r="O106" s="343">
        <v>351.74</v>
      </c>
      <c r="P106" s="343">
        <f t="shared" si="1"/>
        <v>2959.5</v>
      </c>
      <c r="S106" s="227"/>
    </row>
    <row r="107" spans="1:19" s="223" customFormat="1" ht="37.5" x14ac:dyDescent="0.3">
      <c r="A107" s="214" t="s">
        <v>403</v>
      </c>
      <c r="B107" s="334" t="s">
        <v>404</v>
      </c>
      <c r="C107" s="335">
        <v>43139019300</v>
      </c>
      <c r="D107" s="336" t="s">
        <v>502</v>
      </c>
      <c r="E107" s="373">
        <v>2</v>
      </c>
      <c r="F107" s="338">
        <v>223505</v>
      </c>
      <c r="G107" s="339" t="s">
        <v>1456</v>
      </c>
      <c r="H107" s="226">
        <v>1</v>
      </c>
      <c r="I107" s="374">
        <v>40</v>
      </c>
      <c r="J107" s="341">
        <v>2394.2600000000002</v>
      </c>
      <c r="K107" s="343">
        <v>0</v>
      </c>
      <c r="L107" s="343">
        <v>0</v>
      </c>
      <c r="M107" s="343">
        <v>264</v>
      </c>
      <c r="N107" s="343">
        <v>131.68</v>
      </c>
      <c r="O107" s="343">
        <v>250.09</v>
      </c>
      <c r="P107" s="343">
        <f t="shared" si="1"/>
        <v>2539.85</v>
      </c>
      <c r="S107" s="227"/>
    </row>
    <row r="108" spans="1:19" s="223" customFormat="1" ht="37.5" x14ac:dyDescent="0.3">
      <c r="A108" s="214" t="s">
        <v>403</v>
      </c>
      <c r="B108" s="334" t="s">
        <v>404</v>
      </c>
      <c r="C108" s="335">
        <v>3321578492</v>
      </c>
      <c r="D108" s="336" t="s">
        <v>503</v>
      </c>
      <c r="E108" s="373">
        <v>3</v>
      </c>
      <c r="F108" s="338">
        <v>517415</v>
      </c>
      <c r="G108" s="339" t="s">
        <v>1456</v>
      </c>
      <c r="H108" s="226">
        <v>1</v>
      </c>
      <c r="I108" s="374">
        <v>44</v>
      </c>
      <c r="J108" s="341">
        <v>1375.91</v>
      </c>
      <c r="K108" s="343">
        <v>0</v>
      </c>
      <c r="L108" s="343">
        <v>0</v>
      </c>
      <c r="M108" s="343">
        <v>623.23</v>
      </c>
      <c r="N108" s="343">
        <v>0</v>
      </c>
      <c r="O108" s="343">
        <v>161.12</v>
      </c>
      <c r="P108" s="343">
        <f>J108+M108+N108-O108</f>
        <v>1838.02</v>
      </c>
      <c r="S108" s="227"/>
    </row>
    <row r="109" spans="1:19" s="223" customFormat="1" ht="37.5" x14ac:dyDescent="0.3">
      <c r="A109" s="214" t="s">
        <v>403</v>
      </c>
      <c r="B109" s="334" t="s">
        <v>404</v>
      </c>
      <c r="C109" s="335">
        <v>13787023445</v>
      </c>
      <c r="D109" s="336" t="s">
        <v>997</v>
      </c>
      <c r="E109" s="373">
        <v>3</v>
      </c>
      <c r="F109" s="338">
        <v>317210</v>
      </c>
      <c r="G109" s="339" t="s">
        <v>1456</v>
      </c>
      <c r="H109" s="226">
        <v>1</v>
      </c>
      <c r="I109" s="374">
        <v>11</v>
      </c>
      <c r="J109" s="341">
        <v>1564.22</v>
      </c>
      <c r="K109" s="343">
        <v>0</v>
      </c>
      <c r="L109" s="343">
        <v>0</v>
      </c>
      <c r="M109" s="343">
        <v>264</v>
      </c>
      <c r="N109" s="343">
        <v>0</v>
      </c>
      <c r="O109" s="343">
        <v>145.72999999999999</v>
      </c>
      <c r="P109" s="343">
        <f t="shared" si="1"/>
        <v>1682.49</v>
      </c>
      <c r="S109" s="227"/>
    </row>
    <row r="110" spans="1:19" s="223" customFormat="1" ht="37.5" x14ac:dyDescent="0.3">
      <c r="A110" s="214" t="s">
        <v>403</v>
      </c>
      <c r="B110" s="334" t="s">
        <v>404</v>
      </c>
      <c r="C110" s="335">
        <v>76656071449</v>
      </c>
      <c r="D110" s="336" t="s">
        <v>504</v>
      </c>
      <c r="E110" s="373">
        <v>2</v>
      </c>
      <c r="F110" s="370">
        <v>514320</v>
      </c>
      <c r="G110" s="339" t="s">
        <v>1456</v>
      </c>
      <c r="H110" s="226">
        <v>1</v>
      </c>
      <c r="I110" s="374">
        <v>44</v>
      </c>
      <c r="J110" s="341">
        <v>1320</v>
      </c>
      <c r="K110" s="343">
        <v>0</v>
      </c>
      <c r="L110" s="343">
        <v>0</v>
      </c>
      <c r="M110" s="343">
        <v>456.84</v>
      </c>
      <c r="N110" s="343">
        <v>0</v>
      </c>
      <c r="O110" s="343">
        <v>220.31</v>
      </c>
      <c r="P110" s="343">
        <f t="shared" si="1"/>
        <v>1556.53</v>
      </c>
    </row>
    <row r="111" spans="1:19" s="223" customFormat="1" ht="37.5" x14ac:dyDescent="0.3">
      <c r="A111" s="214" t="s">
        <v>403</v>
      </c>
      <c r="B111" s="334" t="s">
        <v>404</v>
      </c>
      <c r="C111" s="335">
        <v>12870188404</v>
      </c>
      <c r="D111" s="336" t="s">
        <v>505</v>
      </c>
      <c r="E111" s="373">
        <v>1</v>
      </c>
      <c r="F111" s="338">
        <v>225124</v>
      </c>
      <c r="G111" s="339" t="s">
        <v>1456</v>
      </c>
      <c r="H111" s="226">
        <v>1</v>
      </c>
      <c r="I111" s="374">
        <v>24</v>
      </c>
      <c r="J111" s="341">
        <v>9000</v>
      </c>
      <c r="K111" s="343">
        <v>0</v>
      </c>
      <c r="L111" s="343">
        <v>0</v>
      </c>
      <c r="M111" s="343">
        <v>2101.98</v>
      </c>
      <c r="N111" s="343">
        <v>0</v>
      </c>
      <c r="O111" s="343">
        <v>2023.88</v>
      </c>
      <c r="P111" s="343">
        <f>J111+M111+N111-O111</f>
        <v>9078.0999999999985</v>
      </c>
    </row>
    <row r="112" spans="1:19" s="223" customFormat="1" ht="37.5" x14ac:dyDescent="0.3">
      <c r="A112" s="214" t="s">
        <v>403</v>
      </c>
      <c r="B112" s="334" t="s">
        <v>404</v>
      </c>
      <c r="C112" s="335">
        <v>70799239488</v>
      </c>
      <c r="D112" s="336" t="s">
        <v>911</v>
      </c>
      <c r="E112" s="373">
        <v>3</v>
      </c>
      <c r="F112" s="338">
        <v>515215</v>
      </c>
      <c r="G112" s="339" t="s">
        <v>1456</v>
      </c>
      <c r="H112" s="226">
        <v>1</v>
      </c>
      <c r="I112" s="374">
        <v>44</v>
      </c>
      <c r="J112" s="341">
        <v>1320</v>
      </c>
      <c r="K112" s="343">
        <v>0</v>
      </c>
      <c r="L112" s="343">
        <v>0</v>
      </c>
      <c r="M112" s="343">
        <v>264</v>
      </c>
      <c r="N112" s="343">
        <v>0</v>
      </c>
      <c r="O112" s="343">
        <v>202.96</v>
      </c>
      <c r="P112" s="343">
        <f t="shared" si="1"/>
        <v>1381.04</v>
      </c>
    </row>
    <row r="113" spans="1:16" s="223" customFormat="1" ht="37.5" x14ac:dyDescent="0.3">
      <c r="A113" s="214" t="s">
        <v>403</v>
      </c>
      <c r="B113" s="334" t="s">
        <v>404</v>
      </c>
      <c r="C113" s="335">
        <v>4326493445</v>
      </c>
      <c r="D113" s="336" t="s">
        <v>506</v>
      </c>
      <c r="E113" s="373">
        <v>2</v>
      </c>
      <c r="F113" s="338">
        <v>223505</v>
      </c>
      <c r="G113" s="339" t="s">
        <v>1456</v>
      </c>
      <c r="H113" s="226">
        <v>1</v>
      </c>
      <c r="I113" s="374">
        <v>40</v>
      </c>
      <c r="J113" s="341">
        <v>2394.2600000000002</v>
      </c>
      <c r="K113" s="343">
        <v>0</v>
      </c>
      <c r="L113" s="343">
        <v>0</v>
      </c>
      <c r="M113" s="343">
        <v>303.56</v>
      </c>
      <c r="N113" s="343">
        <v>131.68</v>
      </c>
      <c r="O113" s="343">
        <v>257.8</v>
      </c>
      <c r="P113" s="343">
        <f t="shared" si="1"/>
        <v>2571.6999999999998</v>
      </c>
    </row>
    <row r="114" spans="1:16" s="223" customFormat="1" ht="37.5" x14ac:dyDescent="0.3">
      <c r="A114" s="214" t="s">
        <v>403</v>
      </c>
      <c r="B114" s="334" t="s">
        <v>404</v>
      </c>
      <c r="C114" s="335">
        <v>8066304420</v>
      </c>
      <c r="D114" s="336" t="s">
        <v>507</v>
      </c>
      <c r="E114" s="373">
        <v>1</v>
      </c>
      <c r="F114" s="338">
        <v>225125</v>
      </c>
      <c r="G114" s="339" t="s">
        <v>1456</v>
      </c>
      <c r="H114" s="226">
        <v>1</v>
      </c>
      <c r="I114" s="374">
        <v>24</v>
      </c>
      <c r="J114" s="341">
        <v>0</v>
      </c>
      <c r="K114" s="343">
        <v>0</v>
      </c>
      <c r="L114" s="343">
        <v>0</v>
      </c>
      <c r="M114" s="343">
        <v>8264</v>
      </c>
      <c r="N114" s="343">
        <v>0</v>
      </c>
      <c r="O114" s="343">
        <v>2023.43</v>
      </c>
      <c r="P114" s="343">
        <f t="shared" si="1"/>
        <v>6240.57</v>
      </c>
    </row>
    <row r="115" spans="1:16" s="223" customFormat="1" ht="37.5" x14ac:dyDescent="0.3">
      <c r="A115" s="214" t="s">
        <v>403</v>
      </c>
      <c r="B115" s="334" t="s">
        <v>404</v>
      </c>
      <c r="C115" s="335">
        <v>90002172453</v>
      </c>
      <c r="D115" s="336" t="s">
        <v>508</v>
      </c>
      <c r="E115" s="373">
        <v>3</v>
      </c>
      <c r="F115" s="338">
        <v>513425</v>
      </c>
      <c r="G115" s="339" t="s">
        <v>1456</v>
      </c>
      <c r="H115" s="226">
        <v>1</v>
      </c>
      <c r="I115" s="374">
        <v>44</v>
      </c>
      <c r="J115" s="341">
        <v>1320</v>
      </c>
      <c r="K115" s="343">
        <v>0</v>
      </c>
      <c r="L115" s="343">
        <v>0</v>
      </c>
      <c r="M115" s="343">
        <v>724.68</v>
      </c>
      <c r="N115" s="343">
        <v>0</v>
      </c>
      <c r="O115" s="343">
        <v>244.42</v>
      </c>
      <c r="P115" s="343">
        <f t="shared" si="1"/>
        <v>1800.2599999999998</v>
      </c>
    </row>
    <row r="116" spans="1:16" s="223" customFormat="1" ht="37.5" x14ac:dyDescent="0.3">
      <c r="A116" s="214" t="s">
        <v>403</v>
      </c>
      <c r="B116" s="334" t="s">
        <v>404</v>
      </c>
      <c r="C116" s="335">
        <v>10806712422</v>
      </c>
      <c r="D116" s="336" t="s">
        <v>922</v>
      </c>
      <c r="E116" s="373">
        <v>2</v>
      </c>
      <c r="F116" s="338">
        <v>322205</v>
      </c>
      <c r="G116" s="339" t="s">
        <v>1456</v>
      </c>
      <c r="H116" s="226">
        <v>1</v>
      </c>
      <c r="I116" s="374">
        <v>44</v>
      </c>
      <c r="J116" s="341">
        <v>1399.45</v>
      </c>
      <c r="K116" s="343">
        <v>0</v>
      </c>
      <c r="L116" s="343">
        <v>0</v>
      </c>
      <c r="M116" s="343">
        <v>461.19</v>
      </c>
      <c r="N116" s="343">
        <v>0</v>
      </c>
      <c r="O116" s="343">
        <v>242.87</v>
      </c>
      <c r="P116" s="343">
        <f t="shared" si="1"/>
        <v>1617.77</v>
      </c>
    </row>
    <row r="117" spans="1:16" s="223" customFormat="1" ht="37.5" x14ac:dyDescent="0.3">
      <c r="A117" s="214" t="s">
        <v>403</v>
      </c>
      <c r="B117" s="334" t="s">
        <v>404</v>
      </c>
      <c r="C117" s="335">
        <v>66049890463</v>
      </c>
      <c r="D117" s="336" t="s">
        <v>509</v>
      </c>
      <c r="E117" s="373">
        <v>3</v>
      </c>
      <c r="F117" s="338">
        <v>514320</v>
      </c>
      <c r="G117" s="339" t="s">
        <v>1456</v>
      </c>
      <c r="H117" s="226">
        <v>1</v>
      </c>
      <c r="I117" s="374">
        <v>44</v>
      </c>
      <c r="J117" s="341">
        <v>1320</v>
      </c>
      <c r="K117" s="343">
        <v>0</v>
      </c>
      <c r="L117" s="343">
        <v>0</v>
      </c>
      <c r="M117" s="343">
        <v>449.7</v>
      </c>
      <c r="N117" s="343">
        <v>0</v>
      </c>
      <c r="O117" s="343">
        <v>219.67</v>
      </c>
      <c r="P117" s="343">
        <f t="shared" si="1"/>
        <v>1550.03</v>
      </c>
    </row>
    <row r="118" spans="1:16" s="223" customFormat="1" ht="37.5" x14ac:dyDescent="0.3">
      <c r="A118" s="214" t="s">
        <v>403</v>
      </c>
      <c r="B118" s="334" t="s">
        <v>404</v>
      </c>
      <c r="C118" s="335">
        <v>3303704481</v>
      </c>
      <c r="D118" s="336" t="s">
        <v>510</v>
      </c>
      <c r="E118" s="373">
        <v>2</v>
      </c>
      <c r="F118" s="370">
        <v>514320</v>
      </c>
      <c r="G118" s="339" t="s">
        <v>1456</v>
      </c>
      <c r="H118" s="226">
        <v>1</v>
      </c>
      <c r="I118" s="374">
        <v>44</v>
      </c>
      <c r="J118" s="341">
        <v>1320</v>
      </c>
      <c r="K118" s="343">
        <v>0</v>
      </c>
      <c r="L118" s="343">
        <v>0</v>
      </c>
      <c r="M118" s="343">
        <v>264</v>
      </c>
      <c r="N118" s="343">
        <v>0</v>
      </c>
      <c r="O118" s="343">
        <v>202.96</v>
      </c>
      <c r="P118" s="343">
        <f t="shared" si="1"/>
        <v>1381.04</v>
      </c>
    </row>
    <row r="119" spans="1:16" s="223" customFormat="1" ht="37.5" x14ac:dyDescent="0.3">
      <c r="A119" s="214" t="s">
        <v>403</v>
      </c>
      <c r="B119" s="334" t="s">
        <v>404</v>
      </c>
      <c r="C119" s="348">
        <v>40791564487</v>
      </c>
      <c r="D119" s="352" t="s">
        <v>511</v>
      </c>
      <c r="E119" s="373">
        <v>2</v>
      </c>
      <c r="F119" s="370">
        <v>223505</v>
      </c>
      <c r="G119" s="339" t="s">
        <v>1456</v>
      </c>
      <c r="H119" s="226">
        <v>2</v>
      </c>
      <c r="I119" s="374">
        <v>40</v>
      </c>
      <c r="J119" s="341">
        <v>4353.2</v>
      </c>
      <c r="K119" s="343">
        <v>0</v>
      </c>
      <c r="L119" s="343">
        <v>0</v>
      </c>
      <c r="M119" s="343">
        <v>264</v>
      </c>
      <c r="N119" s="343">
        <v>0</v>
      </c>
      <c r="O119" s="343">
        <v>741.65</v>
      </c>
      <c r="P119" s="343">
        <f>J119+M119+N119-O119</f>
        <v>3875.5499999999997</v>
      </c>
    </row>
    <row r="120" spans="1:16" s="223" customFormat="1" ht="37.5" x14ac:dyDescent="0.3">
      <c r="A120" s="214" t="s">
        <v>403</v>
      </c>
      <c r="B120" s="334" t="s">
        <v>404</v>
      </c>
      <c r="C120" s="335">
        <v>50022440410</v>
      </c>
      <c r="D120" s="336" t="s">
        <v>512</v>
      </c>
      <c r="E120" s="373">
        <v>2</v>
      </c>
      <c r="F120" s="370">
        <v>322205</v>
      </c>
      <c r="G120" s="339" t="s">
        <v>1456</v>
      </c>
      <c r="H120" s="226">
        <v>1</v>
      </c>
      <c r="I120" s="374">
        <v>44</v>
      </c>
      <c r="J120" s="341">
        <v>1399.45</v>
      </c>
      <c r="K120" s="343">
        <v>0</v>
      </c>
      <c r="L120" s="343">
        <v>0</v>
      </c>
      <c r="M120" s="343">
        <v>459.01</v>
      </c>
      <c r="N120" s="343">
        <v>0</v>
      </c>
      <c r="O120" s="343">
        <v>148.46</v>
      </c>
      <c r="P120" s="343">
        <f>J120+M120+N120-O120</f>
        <v>1710</v>
      </c>
    </row>
    <row r="121" spans="1:16" s="223" customFormat="1" ht="37.5" x14ac:dyDescent="0.3">
      <c r="A121" s="214" t="s">
        <v>403</v>
      </c>
      <c r="B121" s="334" t="s">
        <v>404</v>
      </c>
      <c r="C121" s="335">
        <v>5810369480</v>
      </c>
      <c r="D121" s="336" t="s">
        <v>513</v>
      </c>
      <c r="E121" s="373">
        <v>2</v>
      </c>
      <c r="F121" s="370">
        <v>322205</v>
      </c>
      <c r="G121" s="339" t="s">
        <v>1456</v>
      </c>
      <c r="H121" s="226">
        <v>1</v>
      </c>
      <c r="I121" s="374">
        <v>44</v>
      </c>
      <c r="J121" s="341">
        <v>1399.45</v>
      </c>
      <c r="K121" s="343">
        <v>0</v>
      </c>
      <c r="L121" s="343">
        <v>0</v>
      </c>
      <c r="M121" s="343">
        <v>338.82</v>
      </c>
      <c r="N121" s="343">
        <v>0</v>
      </c>
      <c r="O121" s="343">
        <v>160.25</v>
      </c>
      <c r="P121" s="343">
        <f t="shared" si="1"/>
        <v>1578.02</v>
      </c>
    </row>
    <row r="122" spans="1:16" s="223" customFormat="1" ht="37.5" x14ac:dyDescent="0.3">
      <c r="A122" s="214" t="s">
        <v>403</v>
      </c>
      <c r="B122" s="334" t="s">
        <v>404</v>
      </c>
      <c r="C122" s="361">
        <v>97586390487</v>
      </c>
      <c r="D122" s="352" t="s">
        <v>514</v>
      </c>
      <c r="E122" s="337">
        <v>2</v>
      </c>
      <c r="F122" s="356">
        <v>322205</v>
      </c>
      <c r="G122" s="339" t="s">
        <v>1456</v>
      </c>
      <c r="H122" s="220">
        <v>1</v>
      </c>
      <c r="I122" s="380">
        <v>44</v>
      </c>
      <c r="J122" s="341">
        <v>1259.5</v>
      </c>
      <c r="K122" s="343">
        <v>0</v>
      </c>
      <c r="L122" s="510">
        <v>0</v>
      </c>
      <c r="M122" s="343">
        <v>828.45</v>
      </c>
      <c r="N122" s="510">
        <v>0</v>
      </c>
      <c r="O122" s="343">
        <v>421.26</v>
      </c>
      <c r="P122" s="510">
        <f t="shared" si="1"/>
        <v>1666.6899999999998</v>
      </c>
    </row>
    <row r="123" spans="1:16" s="223" customFormat="1" ht="37.5" x14ac:dyDescent="0.3">
      <c r="A123" s="214" t="s">
        <v>403</v>
      </c>
      <c r="B123" s="334" t="s">
        <v>404</v>
      </c>
      <c r="C123" s="362">
        <v>8232311436</v>
      </c>
      <c r="D123" s="336" t="s">
        <v>515</v>
      </c>
      <c r="E123" s="337">
        <v>2</v>
      </c>
      <c r="F123" s="360">
        <v>223405</v>
      </c>
      <c r="G123" s="339" t="s">
        <v>1456</v>
      </c>
      <c r="H123" s="220">
        <v>1</v>
      </c>
      <c r="I123" s="380">
        <v>26</v>
      </c>
      <c r="J123" s="341">
        <v>3742.45</v>
      </c>
      <c r="K123" s="343">
        <v>0</v>
      </c>
      <c r="L123" s="510">
        <v>0</v>
      </c>
      <c r="M123" s="343">
        <v>1134.97</v>
      </c>
      <c r="N123" s="510">
        <v>0</v>
      </c>
      <c r="O123" s="343">
        <v>836.63</v>
      </c>
      <c r="P123" s="510">
        <f t="shared" si="1"/>
        <v>4040.79</v>
      </c>
    </row>
    <row r="124" spans="1:16" s="223" customFormat="1" ht="37.5" x14ac:dyDescent="0.3">
      <c r="A124" s="214" t="s">
        <v>403</v>
      </c>
      <c r="B124" s="334" t="s">
        <v>404</v>
      </c>
      <c r="C124" s="361">
        <v>86334050400</v>
      </c>
      <c r="D124" s="352" t="s">
        <v>516</v>
      </c>
      <c r="E124" s="337">
        <v>2</v>
      </c>
      <c r="F124" s="356">
        <v>322430</v>
      </c>
      <c r="G124" s="339" t="s">
        <v>1456</v>
      </c>
      <c r="H124" s="220">
        <v>2</v>
      </c>
      <c r="I124" s="380">
        <v>44</v>
      </c>
      <c r="J124" s="341">
        <v>1481.06</v>
      </c>
      <c r="K124" s="343">
        <v>0</v>
      </c>
      <c r="L124" s="510">
        <v>0</v>
      </c>
      <c r="M124" s="343">
        <v>264</v>
      </c>
      <c r="N124" s="510">
        <v>0</v>
      </c>
      <c r="O124" s="343">
        <v>138.25</v>
      </c>
      <c r="P124" s="510">
        <f t="shared" si="1"/>
        <v>1606.81</v>
      </c>
    </row>
    <row r="125" spans="1:16" s="223" customFormat="1" ht="37.5" x14ac:dyDescent="0.3">
      <c r="A125" s="214" t="s">
        <v>403</v>
      </c>
      <c r="B125" s="334" t="s">
        <v>404</v>
      </c>
      <c r="C125" s="362">
        <v>8942423426</v>
      </c>
      <c r="D125" s="336" t="s">
        <v>517</v>
      </c>
      <c r="E125" s="337">
        <v>3</v>
      </c>
      <c r="F125" s="380">
        <v>410105</v>
      </c>
      <c r="G125" s="339" t="s">
        <v>1456</v>
      </c>
      <c r="H125" s="220">
        <v>2</v>
      </c>
      <c r="I125" s="380">
        <v>44</v>
      </c>
      <c r="J125" s="341">
        <v>3575.36</v>
      </c>
      <c r="K125" s="343">
        <v>0</v>
      </c>
      <c r="L125" s="510">
        <v>0</v>
      </c>
      <c r="M125" s="343">
        <v>264</v>
      </c>
      <c r="N125" s="510">
        <v>0</v>
      </c>
      <c r="O125" s="343">
        <v>491.07</v>
      </c>
      <c r="P125" s="510">
        <f t="shared" si="1"/>
        <v>3348.29</v>
      </c>
    </row>
    <row r="126" spans="1:16" s="223" customFormat="1" ht="37.5" x14ac:dyDescent="0.3">
      <c r="A126" s="214" t="s">
        <v>403</v>
      </c>
      <c r="B126" s="334" t="s">
        <v>404</v>
      </c>
      <c r="C126" s="361">
        <v>7807917466</v>
      </c>
      <c r="D126" s="352" t="s">
        <v>518</v>
      </c>
      <c r="E126" s="337">
        <v>3</v>
      </c>
      <c r="F126" s="356">
        <v>422105</v>
      </c>
      <c r="G126" s="339" t="s">
        <v>1456</v>
      </c>
      <c r="H126" s="220">
        <v>2</v>
      </c>
      <c r="I126" s="380">
        <v>44</v>
      </c>
      <c r="J126" s="341">
        <v>1188</v>
      </c>
      <c r="K126" s="343">
        <v>0</v>
      </c>
      <c r="L126" s="510">
        <v>0</v>
      </c>
      <c r="M126" s="343">
        <v>396</v>
      </c>
      <c r="N126" s="510">
        <v>0</v>
      </c>
      <c r="O126" s="343">
        <v>202.96</v>
      </c>
      <c r="P126" s="510">
        <f t="shared" si="1"/>
        <v>1381.04</v>
      </c>
    </row>
    <row r="127" spans="1:16" s="223" customFormat="1" ht="37.5" x14ac:dyDescent="0.3">
      <c r="A127" s="214" t="s">
        <v>403</v>
      </c>
      <c r="B127" s="334" t="s">
        <v>404</v>
      </c>
      <c r="C127" s="361">
        <v>9851817457</v>
      </c>
      <c r="D127" s="352" t="s">
        <v>519</v>
      </c>
      <c r="E127" s="337">
        <v>3</v>
      </c>
      <c r="F127" s="356">
        <v>782320</v>
      </c>
      <c r="G127" s="339" t="s">
        <v>1456</v>
      </c>
      <c r="H127" s="220">
        <v>1</v>
      </c>
      <c r="I127" s="380">
        <v>44</v>
      </c>
      <c r="J127" s="341">
        <v>1464.75</v>
      </c>
      <c r="K127" s="343">
        <v>0</v>
      </c>
      <c r="L127" s="510">
        <v>0</v>
      </c>
      <c r="M127" s="343">
        <v>476.99</v>
      </c>
      <c r="N127" s="510">
        <v>0</v>
      </c>
      <c r="O127" s="343">
        <v>155.94999999999999</v>
      </c>
      <c r="P127" s="510">
        <f t="shared" si="1"/>
        <v>1785.79</v>
      </c>
    </row>
    <row r="128" spans="1:16" s="223" customFormat="1" ht="37.5" x14ac:dyDescent="0.3">
      <c r="A128" s="214" t="s">
        <v>403</v>
      </c>
      <c r="B128" s="334" t="s">
        <v>404</v>
      </c>
      <c r="C128" s="361">
        <v>3566360465</v>
      </c>
      <c r="D128" s="352" t="s">
        <v>520</v>
      </c>
      <c r="E128" s="337">
        <v>1</v>
      </c>
      <c r="F128" s="356">
        <v>225125</v>
      </c>
      <c r="G128" s="339" t="s">
        <v>1456</v>
      </c>
      <c r="H128" s="220">
        <v>1</v>
      </c>
      <c r="I128" s="380">
        <v>24</v>
      </c>
      <c r="J128" s="341">
        <v>266.67</v>
      </c>
      <c r="K128" s="343">
        <v>0</v>
      </c>
      <c r="L128" s="510">
        <v>0</v>
      </c>
      <c r="M128" s="343">
        <v>13886.41</v>
      </c>
      <c r="N128" s="510">
        <v>0</v>
      </c>
      <c r="O128" s="343">
        <v>12991.52</v>
      </c>
      <c r="P128" s="510">
        <f t="shared" si="1"/>
        <v>1161.5599999999995</v>
      </c>
    </row>
    <row r="129" spans="1:241" s="223" customFormat="1" ht="37.5" x14ac:dyDescent="0.3">
      <c r="A129" s="214" t="s">
        <v>403</v>
      </c>
      <c r="B129" s="334" t="s">
        <v>404</v>
      </c>
      <c r="C129" s="363">
        <v>8548399414</v>
      </c>
      <c r="D129" s="352" t="s">
        <v>521</v>
      </c>
      <c r="E129" s="337">
        <v>3</v>
      </c>
      <c r="F129" s="356">
        <v>422105</v>
      </c>
      <c r="G129" s="339" t="s">
        <v>1456</v>
      </c>
      <c r="H129" s="220">
        <v>1</v>
      </c>
      <c r="I129" s="380">
        <v>44</v>
      </c>
      <c r="J129" s="341">
        <v>1320</v>
      </c>
      <c r="K129" s="343">
        <v>0</v>
      </c>
      <c r="L129" s="510">
        <v>0</v>
      </c>
      <c r="M129" s="343">
        <v>674.69</v>
      </c>
      <c r="N129" s="510">
        <v>0</v>
      </c>
      <c r="O129" s="343">
        <v>239.92</v>
      </c>
      <c r="P129" s="510">
        <f t="shared" si="1"/>
        <v>1754.77</v>
      </c>
    </row>
    <row r="130" spans="1:241" s="223" customFormat="1" ht="37.5" x14ac:dyDescent="0.3">
      <c r="A130" s="214" t="s">
        <v>403</v>
      </c>
      <c r="B130" s="334" t="s">
        <v>404</v>
      </c>
      <c r="C130" s="362">
        <v>6824335436</v>
      </c>
      <c r="D130" s="336" t="s">
        <v>522</v>
      </c>
      <c r="E130" s="337">
        <v>3</v>
      </c>
      <c r="F130" s="356">
        <v>414105</v>
      </c>
      <c r="G130" s="339" t="s">
        <v>1456</v>
      </c>
      <c r="H130" s="220">
        <v>2</v>
      </c>
      <c r="I130" s="380">
        <v>44</v>
      </c>
      <c r="J130" s="341">
        <v>2793.25</v>
      </c>
      <c r="K130" s="343">
        <v>0</v>
      </c>
      <c r="L130" s="510">
        <v>0</v>
      </c>
      <c r="M130" s="343">
        <v>264</v>
      </c>
      <c r="N130" s="510">
        <v>0</v>
      </c>
      <c r="O130" s="343">
        <v>302.20999999999998</v>
      </c>
      <c r="P130" s="510">
        <f t="shared" si="1"/>
        <v>2755.04</v>
      </c>
      <c r="AG130" s="381"/>
      <c r="AH130" s="381"/>
      <c r="AI130" s="381"/>
      <c r="AJ130" s="381"/>
      <c r="AK130" s="381"/>
      <c r="AL130" s="381"/>
      <c r="AM130" s="381"/>
      <c r="AN130" s="381"/>
      <c r="AO130" s="381"/>
      <c r="AP130" s="381"/>
      <c r="AQ130" s="381"/>
      <c r="AR130" s="381"/>
      <c r="AS130" s="381"/>
      <c r="AT130" s="381"/>
      <c r="AU130" s="381"/>
      <c r="AV130" s="381"/>
      <c r="AW130" s="381"/>
      <c r="AX130" s="381"/>
      <c r="AY130" s="381"/>
      <c r="AZ130" s="381"/>
      <c r="BA130" s="381"/>
      <c r="BB130" s="381"/>
      <c r="BC130" s="381"/>
      <c r="BD130" s="381"/>
      <c r="BE130" s="381"/>
      <c r="BF130" s="381"/>
      <c r="BG130" s="381"/>
      <c r="BH130" s="381"/>
      <c r="BI130" s="381"/>
      <c r="BJ130" s="381"/>
      <c r="BK130" s="381"/>
      <c r="BL130" s="381"/>
      <c r="BM130" s="381"/>
      <c r="BN130" s="381"/>
      <c r="BO130" s="381"/>
      <c r="BP130" s="381"/>
      <c r="BQ130" s="381"/>
      <c r="BR130" s="381"/>
      <c r="BS130" s="381"/>
      <c r="BT130" s="381"/>
      <c r="BU130" s="381"/>
      <c r="BV130" s="381"/>
      <c r="BW130" s="381"/>
      <c r="BX130" s="381"/>
      <c r="BY130" s="381"/>
      <c r="BZ130" s="381"/>
      <c r="CA130" s="381"/>
      <c r="CB130" s="381"/>
      <c r="CC130" s="381"/>
      <c r="CD130" s="381"/>
      <c r="CE130" s="381"/>
      <c r="CF130" s="381"/>
      <c r="CG130" s="381"/>
      <c r="CH130" s="381"/>
      <c r="CI130" s="381"/>
      <c r="CJ130" s="381"/>
      <c r="CK130" s="381"/>
      <c r="CL130" s="381"/>
      <c r="CM130" s="381"/>
      <c r="CN130" s="381"/>
      <c r="CO130" s="381"/>
      <c r="CP130" s="381"/>
      <c r="CQ130" s="381"/>
      <c r="CR130" s="381"/>
      <c r="CS130" s="381"/>
      <c r="CT130" s="381"/>
      <c r="CU130" s="381"/>
      <c r="CV130" s="381"/>
      <c r="CW130" s="381"/>
      <c r="CX130" s="381"/>
      <c r="CY130" s="381"/>
      <c r="CZ130" s="381"/>
      <c r="DA130" s="381"/>
      <c r="DB130" s="381"/>
      <c r="DC130" s="381"/>
      <c r="DD130" s="381"/>
      <c r="DE130" s="381"/>
      <c r="DF130" s="381"/>
      <c r="DG130" s="381"/>
      <c r="DH130" s="381"/>
      <c r="DI130" s="381"/>
      <c r="DJ130" s="381"/>
      <c r="DK130" s="381"/>
      <c r="DL130" s="381"/>
      <c r="DM130" s="381"/>
      <c r="DN130" s="381"/>
      <c r="DO130" s="381"/>
      <c r="DP130" s="381"/>
      <c r="DQ130" s="381"/>
      <c r="DR130" s="381"/>
      <c r="DS130" s="381"/>
      <c r="DT130" s="381"/>
      <c r="DU130" s="381"/>
      <c r="DV130" s="381"/>
      <c r="DW130" s="381"/>
      <c r="DX130" s="381"/>
      <c r="DY130" s="381"/>
      <c r="DZ130" s="381"/>
      <c r="EA130" s="381"/>
      <c r="EB130" s="381"/>
      <c r="EC130" s="381"/>
      <c r="ED130" s="381"/>
      <c r="EE130" s="381"/>
      <c r="EF130" s="381"/>
      <c r="EG130" s="381"/>
      <c r="EH130" s="381"/>
      <c r="EI130" s="381"/>
      <c r="EJ130" s="381"/>
      <c r="EK130" s="381"/>
      <c r="EL130" s="381"/>
      <c r="EM130" s="381"/>
      <c r="EN130" s="381"/>
      <c r="EO130" s="381"/>
      <c r="EP130" s="381"/>
      <c r="EQ130" s="381"/>
      <c r="ER130" s="381"/>
      <c r="ES130" s="381"/>
      <c r="ET130" s="381"/>
      <c r="EU130" s="381"/>
      <c r="EV130" s="381"/>
      <c r="EW130" s="381"/>
      <c r="EX130" s="381"/>
      <c r="EY130" s="381"/>
      <c r="EZ130" s="381"/>
      <c r="FA130" s="381"/>
      <c r="FB130" s="381"/>
      <c r="FC130" s="381"/>
      <c r="FD130" s="381"/>
      <c r="FE130" s="381"/>
      <c r="FF130" s="381"/>
      <c r="FG130" s="381"/>
      <c r="FH130" s="381"/>
      <c r="FI130" s="381"/>
      <c r="FJ130" s="381"/>
      <c r="FK130" s="381"/>
      <c r="FL130" s="381"/>
      <c r="FM130" s="381"/>
      <c r="FN130" s="381"/>
      <c r="FO130" s="381"/>
      <c r="FP130" s="381"/>
      <c r="FQ130" s="381"/>
      <c r="FR130" s="381"/>
      <c r="FS130" s="381"/>
      <c r="FT130" s="381"/>
      <c r="FU130" s="381"/>
      <c r="FV130" s="381"/>
      <c r="FW130" s="381"/>
      <c r="FX130" s="381"/>
      <c r="FY130" s="381"/>
      <c r="FZ130" s="381"/>
      <c r="GA130" s="381"/>
      <c r="GB130" s="381"/>
      <c r="GC130" s="381"/>
      <c r="GD130" s="381"/>
      <c r="GE130" s="381"/>
      <c r="GF130" s="381"/>
      <c r="GG130" s="381"/>
      <c r="GH130" s="381"/>
      <c r="GI130" s="381"/>
      <c r="GJ130" s="381"/>
      <c r="GK130" s="381"/>
      <c r="GL130" s="381"/>
      <c r="GM130" s="381"/>
      <c r="GN130" s="381"/>
      <c r="GO130" s="381"/>
      <c r="GP130" s="381"/>
      <c r="GQ130" s="381"/>
      <c r="GR130" s="381"/>
      <c r="GS130" s="381"/>
      <c r="GT130" s="381"/>
      <c r="GU130" s="381"/>
      <c r="GV130" s="381"/>
      <c r="GW130" s="381"/>
      <c r="GX130" s="381"/>
      <c r="GY130" s="381"/>
      <c r="GZ130" s="381"/>
      <c r="HA130" s="381"/>
      <c r="HB130" s="381"/>
      <c r="HC130" s="381"/>
      <c r="HD130" s="381"/>
      <c r="HE130" s="381"/>
      <c r="HF130" s="381"/>
      <c r="HG130" s="381"/>
      <c r="HH130" s="381"/>
      <c r="HI130" s="381"/>
      <c r="HJ130" s="381"/>
      <c r="HK130" s="381"/>
      <c r="HL130" s="381"/>
      <c r="HM130" s="381"/>
      <c r="HN130" s="381"/>
      <c r="HO130" s="381"/>
      <c r="HP130" s="381"/>
      <c r="HQ130" s="381"/>
      <c r="HR130" s="381"/>
      <c r="HS130" s="381"/>
      <c r="HT130" s="381"/>
      <c r="HU130" s="381"/>
      <c r="HV130" s="381"/>
      <c r="HW130" s="381"/>
      <c r="HX130" s="381"/>
      <c r="HY130" s="381"/>
      <c r="HZ130" s="381"/>
      <c r="IA130" s="381"/>
      <c r="IB130" s="381"/>
      <c r="IC130" s="381"/>
      <c r="ID130" s="381"/>
      <c r="IE130" s="381"/>
      <c r="IF130" s="381"/>
      <c r="IG130" s="381"/>
    </row>
    <row r="131" spans="1:241" s="223" customFormat="1" ht="37.5" x14ac:dyDescent="0.3">
      <c r="A131" s="214" t="s">
        <v>403</v>
      </c>
      <c r="B131" s="334" t="s">
        <v>404</v>
      </c>
      <c r="C131" s="362">
        <v>3828368476</v>
      </c>
      <c r="D131" s="336" t="s">
        <v>523</v>
      </c>
      <c r="E131" s="337">
        <v>3</v>
      </c>
      <c r="F131" s="360">
        <v>422105</v>
      </c>
      <c r="G131" s="339" t="s">
        <v>1456</v>
      </c>
      <c r="H131" s="220">
        <v>1</v>
      </c>
      <c r="I131" s="380">
        <v>44</v>
      </c>
      <c r="J131" s="341">
        <v>1320</v>
      </c>
      <c r="K131" s="343">
        <v>0</v>
      </c>
      <c r="L131" s="510">
        <v>0</v>
      </c>
      <c r="M131" s="343">
        <v>264</v>
      </c>
      <c r="N131" s="510">
        <v>0</v>
      </c>
      <c r="O131" s="343">
        <v>202.96</v>
      </c>
      <c r="P131" s="510">
        <f t="shared" si="1"/>
        <v>1381.04</v>
      </c>
    </row>
    <row r="132" spans="1:241" s="223" customFormat="1" ht="37.5" x14ac:dyDescent="0.3">
      <c r="A132" s="214" t="s">
        <v>403</v>
      </c>
      <c r="B132" s="334" t="s">
        <v>404</v>
      </c>
      <c r="C132" s="362">
        <v>2021469441</v>
      </c>
      <c r="D132" s="336" t="s">
        <v>524</v>
      </c>
      <c r="E132" s="337">
        <v>2</v>
      </c>
      <c r="F132" s="380">
        <v>223232</v>
      </c>
      <c r="G132" s="339" t="s">
        <v>1456</v>
      </c>
      <c r="H132" s="220">
        <v>1</v>
      </c>
      <c r="I132" s="380">
        <v>12</v>
      </c>
      <c r="J132" s="341">
        <v>2181.6</v>
      </c>
      <c r="K132" s="343">
        <v>0</v>
      </c>
      <c r="L132" s="510">
        <v>0</v>
      </c>
      <c r="M132" s="343">
        <v>872.64</v>
      </c>
      <c r="N132" s="510">
        <v>0</v>
      </c>
      <c r="O132" s="343">
        <v>301.63</v>
      </c>
      <c r="P132" s="510">
        <f t="shared" si="1"/>
        <v>2752.6099999999997</v>
      </c>
    </row>
    <row r="133" spans="1:241" s="223" customFormat="1" ht="37.5" x14ac:dyDescent="0.3">
      <c r="A133" s="214" t="s">
        <v>403</v>
      </c>
      <c r="B133" s="334" t="s">
        <v>404</v>
      </c>
      <c r="C133" s="362">
        <v>66715300410</v>
      </c>
      <c r="D133" s="336" t="s">
        <v>525</v>
      </c>
      <c r="E133" s="337">
        <v>2</v>
      </c>
      <c r="F133" s="356">
        <v>322205</v>
      </c>
      <c r="G133" s="339" t="s">
        <v>1456</v>
      </c>
      <c r="H133" s="220">
        <v>1</v>
      </c>
      <c r="I133" s="380">
        <v>44</v>
      </c>
      <c r="J133" s="341">
        <v>1399.45</v>
      </c>
      <c r="K133" s="343">
        <v>0</v>
      </c>
      <c r="L133" s="510">
        <v>0</v>
      </c>
      <c r="M133" s="343">
        <v>459.01</v>
      </c>
      <c r="N133" s="510">
        <v>0</v>
      </c>
      <c r="O133" s="343">
        <v>260.42</v>
      </c>
      <c r="P133" s="510">
        <f t="shared" si="1"/>
        <v>1598.04</v>
      </c>
    </row>
    <row r="134" spans="1:241" s="223" customFormat="1" ht="37.5" x14ac:dyDescent="0.3">
      <c r="A134" s="214" t="s">
        <v>403</v>
      </c>
      <c r="B134" s="334" t="s">
        <v>404</v>
      </c>
      <c r="C134" s="361">
        <v>1196453438</v>
      </c>
      <c r="D134" s="352" t="s">
        <v>526</v>
      </c>
      <c r="E134" s="337">
        <v>2</v>
      </c>
      <c r="F134" s="360">
        <v>322205</v>
      </c>
      <c r="G134" s="339" t="s">
        <v>1456</v>
      </c>
      <c r="H134" s="220">
        <v>1</v>
      </c>
      <c r="I134" s="380">
        <v>44</v>
      </c>
      <c r="J134" s="341">
        <v>1399.45</v>
      </c>
      <c r="K134" s="343">
        <v>0</v>
      </c>
      <c r="L134" s="510">
        <v>0</v>
      </c>
      <c r="M134" s="343">
        <v>459.01</v>
      </c>
      <c r="N134" s="510">
        <v>0</v>
      </c>
      <c r="O134" s="343">
        <v>260.42</v>
      </c>
      <c r="P134" s="510">
        <f t="shared" si="1"/>
        <v>1598.04</v>
      </c>
    </row>
    <row r="135" spans="1:241" s="223" customFormat="1" ht="37.5" x14ac:dyDescent="0.3">
      <c r="A135" s="214" t="s">
        <v>403</v>
      </c>
      <c r="B135" s="334" t="s">
        <v>404</v>
      </c>
      <c r="C135" s="362">
        <v>4498061462</v>
      </c>
      <c r="D135" s="336" t="s">
        <v>527</v>
      </c>
      <c r="E135" s="337">
        <v>3</v>
      </c>
      <c r="F135" s="356">
        <v>782320</v>
      </c>
      <c r="G135" s="339" t="s">
        <v>1456</v>
      </c>
      <c r="H135" s="220">
        <v>1</v>
      </c>
      <c r="I135" s="380">
        <v>44</v>
      </c>
      <c r="J135" s="341">
        <v>1627.5</v>
      </c>
      <c r="K135" s="343">
        <v>0</v>
      </c>
      <c r="L135" s="510">
        <v>0</v>
      </c>
      <c r="M135" s="343">
        <v>298.11</v>
      </c>
      <c r="N135" s="510">
        <v>0</v>
      </c>
      <c r="O135" s="343">
        <v>154.5</v>
      </c>
      <c r="P135" s="510">
        <f t="shared" si="1"/>
        <v>1771.1100000000001</v>
      </c>
    </row>
    <row r="136" spans="1:241" s="223" customFormat="1" ht="37.5" x14ac:dyDescent="0.3">
      <c r="A136" s="214" t="s">
        <v>403</v>
      </c>
      <c r="B136" s="334" t="s">
        <v>404</v>
      </c>
      <c r="C136" s="361">
        <v>3672267406</v>
      </c>
      <c r="D136" s="352" t="s">
        <v>528</v>
      </c>
      <c r="E136" s="337">
        <v>2</v>
      </c>
      <c r="F136" s="360">
        <v>322205</v>
      </c>
      <c r="G136" s="339" t="s">
        <v>1456</v>
      </c>
      <c r="H136" s="220">
        <v>1</v>
      </c>
      <c r="I136" s="380">
        <v>44</v>
      </c>
      <c r="J136" s="341">
        <v>1399.45</v>
      </c>
      <c r="K136" s="343">
        <v>0</v>
      </c>
      <c r="L136" s="510">
        <v>0</v>
      </c>
      <c r="M136" s="343">
        <v>474.02</v>
      </c>
      <c r="N136" s="510">
        <v>0</v>
      </c>
      <c r="O136" s="343">
        <v>233.78</v>
      </c>
      <c r="P136" s="510">
        <f t="shared" si="1"/>
        <v>1639.69</v>
      </c>
    </row>
    <row r="137" spans="1:241" s="223" customFormat="1" ht="37.5" x14ac:dyDescent="0.3">
      <c r="A137" s="214" t="s">
        <v>403</v>
      </c>
      <c r="B137" s="334" t="s">
        <v>404</v>
      </c>
      <c r="C137" s="361">
        <v>11167536428</v>
      </c>
      <c r="D137" s="352" t="s">
        <v>529</v>
      </c>
      <c r="E137" s="337">
        <v>2</v>
      </c>
      <c r="F137" s="356">
        <v>223505</v>
      </c>
      <c r="G137" s="339" t="s">
        <v>1456</v>
      </c>
      <c r="H137" s="220">
        <v>1</v>
      </c>
      <c r="I137" s="380">
        <v>40</v>
      </c>
      <c r="J137" s="341">
        <v>3047.24</v>
      </c>
      <c r="K137" s="343">
        <v>0</v>
      </c>
      <c r="L137" s="510">
        <v>0</v>
      </c>
      <c r="M137" s="343">
        <v>384.26</v>
      </c>
      <c r="N137" s="510">
        <v>0</v>
      </c>
      <c r="O137" s="343">
        <v>351.74</v>
      </c>
      <c r="P137" s="510">
        <f>J137+M137+N137-O137</f>
        <v>3079.76</v>
      </c>
    </row>
    <row r="138" spans="1:241" s="223" customFormat="1" ht="37.5" x14ac:dyDescent="0.3">
      <c r="A138" s="214" t="s">
        <v>403</v>
      </c>
      <c r="B138" s="334" t="s">
        <v>404</v>
      </c>
      <c r="C138" s="361">
        <v>10286173484</v>
      </c>
      <c r="D138" s="352" t="s">
        <v>998</v>
      </c>
      <c r="E138" s="337">
        <v>1</v>
      </c>
      <c r="F138" s="356">
        <v>223232</v>
      </c>
      <c r="G138" s="339" t="s">
        <v>1456</v>
      </c>
      <c r="H138" s="220">
        <v>1</v>
      </c>
      <c r="I138" s="380">
        <v>12</v>
      </c>
      <c r="J138" s="341">
        <v>2181.6</v>
      </c>
      <c r="K138" s="343">
        <v>0</v>
      </c>
      <c r="L138" s="510">
        <v>0</v>
      </c>
      <c r="M138" s="343">
        <v>872.64</v>
      </c>
      <c r="N138" s="510">
        <v>0</v>
      </c>
      <c r="O138" s="343">
        <v>301.63</v>
      </c>
      <c r="P138" s="510">
        <f>J138+M138+N138+-O138</f>
        <v>2752.6099999999997</v>
      </c>
    </row>
    <row r="139" spans="1:241" s="223" customFormat="1" ht="37.5" x14ac:dyDescent="0.3">
      <c r="A139" s="214" t="s">
        <v>403</v>
      </c>
      <c r="B139" s="334" t="s">
        <v>404</v>
      </c>
      <c r="C139" s="362">
        <v>68422253453</v>
      </c>
      <c r="D139" s="336" t="s">
        <v>530</v>
      </c>
      <c r="E139" s="337">
        <v>3</v>
      </c>
      <c r="F139" s="380">
        <v>131205</v>
      </c>
      <c r="G139" s="339" t="s">
        <v>1456</v>
      </c>
      <c r="H139" s="220">
        <v>2</v>
      </c>
      <c r="I139" s="380">
        <v>44</v>
      </c>
      <c r="J139" s="341">
        <v>10502.62</v>
      </c>
      <c r="K139" s="343">
        <v>0</v>
      </c>
      <c r="L139" s="510">
        <v>0</v>
      </c>
      <c r="M139" s="343">
        <v>664</v>
      </c>
      <c r="N139" s="510">
        <v>0</v>
      </c>
      <c r="O139" s="343">
        <v>2540.2600000000002</v>
      </c>
      <c r="P139" s="510">
        <f t="shared" si="1"/>
        <v>8626.36</v>
      </c>
    </row>
    <row r="140" spans="1:241" s="223" customFormat="1" ht="37.5" x14ac:dyDescent="0.3">
      <c r="A140" s="214" t="s">
        <v>403</v>
      </c>
      <c r="B140" s="334" t="s">
        <v>404</v>
      </c>
      <c r="C140" s="362">
        <v>61848670400</v>
      </c>
      <c r="D140" s="336" t="s">
        <v>531</v>
      </c>
      <c r="E140" s="337">
        <v>2</v>
      </c>
      <c r="F140" s="380">
        <v>324115</v>
      </c>
      <c r="G140" s="339" t="s">
        <v>1456</v>
      </c>
      <c r="H140" s="220">
        <v>1</v>
      </c>
      <c r="I140" s="380">
        <v>24</v>
      </c>
      <c r="J140" s="341">
        <v>2250.4499999999998</v>
      </c>
      <c r="K140" s="343">
        <v>0</v>
      </c>
      <c r="L140" s="510">
        <v>0</v>
      </c>
      <c r="M140" s="343">
        <v>1465.73</v>
      </c>
      <c r="N140" s="510">
        <v>0</v>
      </c>
      <c r="O140" s="343">
        <v>457.82</v>
      </c>
      <c r="P140" s="510">
        <f t="shared" si="1"/>
        <v>3258.3599999999997</v>
      </c>
    </row>
    <row r="141" spans="1:241" s="223" customFormat="1" x14ac:dyDescent="0.3">
      <c r="A141" s="214" t="s">
        <v>403</v>
      </c>
      <c r="B141" s="334" t="s">
        <v>404</v>
      </c>
      <c r="C141" s="362">
        <v>82203210400</v>
      </c>
      <c r="D141" s="336" t="s">
        <v>532</v>
      </c>
      <c r="E141" s="337">
        <v>2</v>
      </c>
      <c r="F141" s="356">
        <v>324115</v>
      </c>
      <c r="G141" s="339" t="s">
        <v>1456</v>
      </c>
      <c r="H141" s="220">
        <v>1</v>
      </c>
      <c r="I141" s="380">
        <v>44</v>
      </c>
      <c r="J141" s="341">
        <v>2411.1999999999998</v>
      </c>
      <c r="K141" s="343">
        <v>0</v>
      </c>
      <c r="L141" s="510">
        <v>0</v>
      </c>
      <c r="M141" s="343">
        <v>3203.39</v>
      </c>
      <c r="N141" s="510">
        <v>0</v>
      </c>
      <c r="O141" s="343">
        <v>1339.43</v>
      </c>
      <c r="P141" s="510">
        <f t="shared" si="1"/>
        <v>4275.16</v>
      </c>
      <c r="AG141" s="381"/>
      <c r="AH141" s="381"/>
      <c r="AI141" s="381"/>
      <c r="AJ141" s="381"/>
      <c r="AK141" s="381"/>
      <c r="AL141" s="381"/>
      <c r="AM141" s="381"/>
      <c r="AN141" s="381"/>
      <c r="AO141" s="381"/>
      <c r="AP141" s="381"/>
      <c r="AQ141" s="381"/>
      <c r="AR141" s="381"/>
      <c r="AS141" s="381"/>
      <c r="AT141" s="381"/>
      <c r="AU141" s="381"/>
      <c r="AV141" s="381"/>
      <c r="AW141" s="381"/>
      <c r="AX141" s="381"/>
      <c r="AY141" s="381"/>
      <c r="AZ141" s="381"/>
      <c r="BA141" s="381"/>
      <c r="BB141" s="381"/>
      <c r="BC141" s="381"/>
      <c r="BD141" s="381"/>
      <c r="BE141" s="381"/>
      <c r="BF141" s="381"/>
      <c r="BG141" s="381"/>
      <c r="BH141" s="381"/>
      <c r="BI141" s="381"/>
      <c r="BJ141" s="381"/>
      <c r="BK141" s="381"/>
      <c r="BL141" s="381"/>
      <c r="BM141" s="381"/>
      <c r="BN141" s="381"/>
      <c r="BO141" s="381"/>
      <c r="BP141" s="381"/>
      <c r="BQ141" s="381"/>
      <c r="BR141" s="381"/>
      <c r="BS141" s="381"/>
      <c r="BT141" s="381"/>
      <c r="BU141" s="381"/>
      <c r="BV141" s="381"/>
      <c r="BW141" s="381"/>
      <c r="BX141" s="381"/>
      <c r="BY141" s="381"/>
      <c r="BZ141" s="381"/>
      <c r="CA141" s="381"/>
      <c r="CB141" s="381"/>
      <c r="CC141" s="381"/>
      <c r="CD141" s="381"/>
      <c r="CE141" s="381"/>
      <c r="CF141" s="381"/>
      <c r="CG141" s="381"/>
      <c r="CH141" s="381"/>
      <c r="CI141" s="381"/>
      <c r="CJ141" s="381"/>
      <c r="CK141" s="381"/>
      <c r="CL141" s="381"/>
      <c r="CM141" s="381"/>
      <c r="CN141" s="381"/>
      <c r="CO141" s="381"/>
      <c r="CP141" s="381"/>
      <c r="CQ141" s="381"/>
      <c r="CR141" s="381"/>
      <c r="CS141" s="381"/>
      <c r="CT141" s="381"/>
      <c r="CU141" s="381"/>
      <c r="CV141" s="381"/>
      <c r="CW141" s="381"/>
      <c r="CX141" s="381"/>
      <c r="CY141" s="381"/>
      <c r="CZ141" s="381"/>
      <c r="DA141" s="381"/>
      <c r="DB141" s="381"/>
      <c r="DC141" s="381"/>
      <c r="DD141" s="381"/>
      <c r="DE141" s="381"/>
      <c r="DF141" s="381"/>
      <c r="DG141" s="381"/>
      <c r="DH141" s="381"/>
      <c r="DI141" s="381"/>
      <c r="DJ141" s="381"/>
      <c r="DK141" s="381"/>
      <c r="DL141" s="381"/>
      <c r="DM141" s="381"/>
      <c r="DN141" s="381"/>
      <c r="DO141" s="381"/>
      <c r="DP141" s="381"/>
      <c r="DQ141" s="381"/>
      <c r="DR141" s="381"/>
      <c r="DS141" s="381"/>
      <c r="DT141" s="381"/>
      <c r="DU141" s="381"/>
      <c r="DV141" s="381"/>
      <c r="DW141" s="381"/>
      <c r="DX141" s="381"/>
      <c r="DY141" s="381"/>
      <c r="DZ141" s="381"/>
      <c r="EA141" s="381"/>
      <c r="EB141" s="381"/>
      <c r="EC141" s="381"/>
      <c r="ED141" s="381"/>
      <c r="EE141" s="381"/>
      <c r="EF141" s="381"/>
      <c r="EG141" s="381"/>
      <c r="EH141" s="381"/>
      <c r="EI141" s="381"/>
      <c r="EJ141" s="381"/>
      <c r="EK141" s="381"/>
      <c r="EL141" s="381"/>
      <c r="EM141" s="381"/>
      <c r="EN141" s="381"/>
      <c r="EO141" s="381"/>
      <c r="EP141" s="381"/>
      <c r="EQ141" s="381"/>
      <c r="ER141" s="381"/>
      <c r="ES141" s="381"/>
      <c r="ET141" s="381"/>
      <c r="EU141" s="381"/>
      <c r="EV141" s="381"/>
      <c r="EW141" s="381"/>
      <c r="EX141" s="381"/>
      <c r="EY141" s="381"/>
      <c r="EZ141" s="381"/>
      <c r="FA141" s="381"/>
      <c r="FB141" s="381"/>
      <c r="FC141" s="381"/>
      <c r="FD141" s="381"/>
      <c r="FE141" s="381"/>
      <c r="FF141" s="381"/>
      <c r="FG141" s="381"/>
      <c r="FH141" s="381"/>
      <c r="FI141" s="381"/>
      <c r="FJ141" s="381"/>
      <c r="FK141" s="381"/>
      <c r="FL141" s="381"/>
      <c r="FM141" s="381"/>
      <c r="FN141" s="381"/>
      <c r="FO141" s="381"/>
      <c r="FP141" s="381"/>
      <c r="FQ141" s="381"/>
      <c r="FR141" s="381"/>
      <c r="FS141" s="381"/>
      <c r="FT141" s="381"/>
      <c r="FU141" s="381"/>
      <c r="FV141" s="381"/>
      <c r="FW141" s="381"/>
      <c r="FX141" s="381"/>
      <c r="FY141" s="381"/>
      <c r="FZ141" s="381"/>
      <c r="GA141" s="381"/>
      <c r="GB141" s="381"/>
      <c r="GC141" s="381"/>
      <c r="GD141" s="381"/>
      <c r="GE141" s="381"/>
      <c r="GF141" s="381"/>
      <c r="GG141" s="381"/>
      <c r="GH141" s="381"/>
      <c r="GI141" s="381"/>
      <c r="GJ141" s="381"/>
      <c r="GK141" s="381"/>
      <c r="GL141" s="381"/>
      <c r="GM141" s="381"/>
      <c r="GN141" s="381"/>
      <c r="GO141" s="381"/>
      <c r="GP141" s="381"/>
      <c r="GQ141" s="381"/>
      <c r="GR141" s="381"/>
      <c r="GS141" s="381"/>
      <c r="GT141" s="381"/>
      <c r="GU141" s="381"/>
      <c r="GV141" s="381"/>
      <c r="GW141" s="381"/>
      <c r="GX141" s="381"/>
      <c r="GY141" s="381"/>
      <c r="GZ141" s="381"/>
      <c r="HA141" s="381"/>
      <c r="HB141" s="381"/>
      <c r="HC141" s="381"/>
      <c r="HD141" s="381"/>
      <c r="HE141" s="381"/>
      <c r="HF141" s="381"/>
      <c r="HG141" s="381"/>
      <c r="HH141" s="381"/>
      <c r="HI141" s="381"/>
      <c r="HJ141" s="381"/>
      <c r="HK141" s="381"/>
      <c r="HL141" s="381"/>
      <c r="HM141" s="381"/>
      <c r="HN141" s="381"/>
      <c r="HO141" s="381"/>
      <c r="HP141" s="381"/>
      <c r="HQ141" s="381"/>
      <c r="HR141" s="381"/>
      <c r="HS141" s="381"/>
      <c r="HT141" s="381"/>
      <c r="HU141" s="381"/>
      <c r="HV141" s="381"/>
      <c r="HW141" s="381"/>
      <c r="HX141" s="381"/>
      <c r="HY141" s="381"/>
      <c r="HZ141" s="381"/>
      <c r="IA141" s="381"/>
      <c r="IB141" s="381"/>
      <c r="IC141" s="381"/>
      <c r="ID141" s="381"/>
      <c r="IE141" s="381"/>
      <c r="IF141" s="381"/>
      <c r="IG141" s="381"/>
    </row>
    <row r="142" spans="1:241" s="223" customFormat="1" x14ac:dyDescent="0.3">
      <c r="A142" s="214" t="s">
        <v>403</v>
      </c>
      <c r="B142" s="334" t="s">
        <v>404</v>
      </c>
      <c r="C142" s="362">
        <v>3313952402</v>
      </c>
      <c r="D142" s="336" t="s">
        <v>533</v>
      </c>
      <c r="E142" s="337">
        <v>3</v>
      </c>
      <c r="F142" s="356">
        <v>422105</v>
      </c>
      <c r="G142" s="339" t="s">
        <v>1456</v>
      </c>
      <c r="H142" s="220">
        <v>1</v>
      </c>
      <c r="I142" s="380">
        <v>44</v>
      </c>
      <c r="J142" s="341">
        <v>1320</v>
      </c>
      <c r="K142" s="343">
        <v>0</v>
      </c>
      <c r="L142" s="510">
        <v>0</v>
      </c>
      <c r="M142" s="343">
        <v>478.27</v>
      </c>
      <c r="N142" s="510">
        <v>0</v>
      </c>
      <c r="O142" s="343">
        <v>143.04</v>
      </c>
      <c r="P142" s="510">
        <f t="shared" ref="P142:P156" si="2">J142+M142+N142-O142</f>
        <v>1655.23</v>
      </c>
    </row>
    <row r="143" spans="1:241" s="223" customFormat="1" x14ac:dyDescent="0.3">
      <c r="A143" s="214" t="s">
        <v>403</v>
      </c>
      <c r="B143" s="334" t="s">
        <v>404</v>
      </c>
      <c r="C143" s="362">
        <v>2498966480</v>
      </c>
      <c r="D143" s="336" t="s">
        <v>534</v>
      </c>
      <c r="E143" s="337">
        <v>3</v>
      </c>
      <c r="F143" s="356">
        <v>513425</v>
      </c>
      <c r="G143" s="339" t="s">
        <v>1456</v>
      </c>
      <c r="H143" s="220">
        <v>1</v>
      </c>
      <c r="I143" s="380">
        <v>44</v>
      </c>
      <c r="J143" s="341">
        <v>1320</v>
      </c>
      <c r="K143" s="343">
        <v>0</v>
      </c>
      <c r="L143" s="510">
        <v>0</v>
      </c>
      <c r="M143" s="343">
        <v>478.27</v>
      </c>
      <c r="N143" s="510">
        <v>0</v>
      </c>
      <c r="O143" s="343">
        <v>222.24</v>
      </c>
      <c r="P143" s="510">
        <f t="shared" si="2"/>
        <v>1576.03</v>
      </c>
    </row>
    <row r="144" spans="1:241" s="223" customFormat="1" x14ac:dyDescent="0.3">
      <c r="A144" s="214" t="s">
        <v>403</v>
      </c>
      <c r="B144" s="334" t="s">
        <v>404</v>
      </c>
      <c r="C144" s="335">
        <v>50934384487</v>
      </c>
      <c r="D144" s="336" t="s">
        <v>535</v>
      </c>
      <c r="E144" s="373">
        <v>2</v>
      </c>
      <c r="F144" s="370">
        <v>223505</v>
      </c>
      <c r="G144" s="339" t="s">
        <v>1456</v>
      </c>
      <c r="H144" s="226">
        <v>1</v>
      </c>
      <c r="I144" s="374">
        <v>40</v>
      </c>
      <c r="J144" s="341">
        <v>2394.2600000000002</v>
      </c>
      <c r="K144" s="343">
        <v>0</v>
      </c>
      <c r="L144" s="343">
        <v>0</v>
      </c>
      <c r="M144" s="343">
        <v>382.67</v>
      </c>
      <c r="N144" s="343">
        <v>131.68</v>
      </c>
      <c r="O144" s="343">
        <v>273.23</v>
      </c>
      <c r="P144" s="343">
        <f t="shared" si="2"/>
        <v>2635.38</v>
      </c>
    </row>
    <row r="145" spans="1:16" s="223" customFormat="1" x14ac:dyDescent="0.3">
      <c r="A145" s="214" t="s">
        <v>403</v>
      </c>
      <c r="B145" s="334" t="s">
        <v>404</v>
      </c>
      <c r="C145" s="362">
        <v>6789214402</v>
      </c>
      <c r="D145" s="336" t="s">
        <v>536</v>
      </c>
      <c r="E145" s="337">
        <v>1</v>
      </c>
      <c r="F145" s="360">
        <v>225125</v>
      </c>
      <c r="G145" s="339" t="s">
        <v>1456</v>
      </c>
      <c r="H145" s="220">
        <v>1</v>
      </c>
      <c r="I145" s="380">
        <v>24</v>
      </c>
      <c r="J145" s="341">
        <v>8000</v>
      </c>
      <c r="K145" s="343">
        <v>0</v>
      </c>
      <c r="L145" s="510">
        <v>0</v>
      </c>
      <c r="M145" s="343">
        <v>2918.4</v>
      </c>
      <c r="N145" s="510">
        <v>0</v>
      </c>
      <c r="O145" s="343">
        <v>4626.6899999999996</v>
      </c>
      <c r="P145" s="510">
        <f t="shared" si="2"/>
        <v>6291.71</v>
      </c>
    </row>
    <row r="146" spans="1:16" s="223" customFormat="1" x14ac:dyDescent="0.3">
      <c r="A146" s="214" t="s">
        <v>403</v>
      </c>
      <c r="B146" s="334" t="s">
        <v>404</v>
      </c>
      <c r="C146" s="361">
        <v>6525990440</v>
      </c>
      <c r="D146" s="352" t="s">
        <v>537</v>
      </c>
      <c r="E146" s="337">
        <v>2</v>
      </c>
      <c r="F146" s="356">
        <v>515205</v>
      </c>
      <c r="G146" s="339" t="s">
        <v>1456</v>
      </c>
      <c r="H146" s="220">
        <v>1</v>
      </c>
      <c r="I146" s="380">
        <v>44</v>
      </c>
      <c r="J146" s="341">
        <v>1340.21</v>
      </c>
      <c r="K146" s="343">
        <v>0</v>
      </c>
      <c r="L146" s="510">
        <v>0</v>
      </c>
      <c r="M146" s="343">
        <v>437.6</v>
      </c>
      <c r="N146" s="510">
        <v>0</v>
      </c>
      <c r="O146" s="343">
        <v>141.19999999999999</v>
      </c>
      <c r="P146" s="510">
        <f t="shared" si="2"/>
        <v>1636.61</v>
      </c>
    </row>
    <row r="147" spans="1:16" s="223" customFormat="1" x14ac:dyDescent="0.3">
      <c r="A147" s="214" t="s">
        <v>403</v>
      </c>
      <c r="B147" s="334" t="s">
        <v>404</v>
      </c>
      <c r="C147" s="361">
        <v>9794893420</v>
      </c>
      <c r="D147" s="352" t="s">
        <v>538</v>
      </c>
      <c r="E147" s="337">
        <v>2</v>
      </c>
      <c r="F147" s="356">
        <v>223505</v>
      </c>
      <c r="G147" s="339" t="s">
        <v>1456</v>
      </c>
      <c r="H147" s="220">
        <v>1</v>
      </c>
      <c r="I147" s="380">
        <v>40</v>
      </c>
      <c r="J147" s="341">
        <v>2394.2600000000002</v>
      </c>
      <c r="K147" s="343">
        <v>0</v>
      </c>
      <c r="L147" s="510">
        <v>0</v>
      </c>
      <c r="M147" s="343">
        <v>659.55</v>
      </c>
      <c r="N147" s="510">
        <v>0</v>
      </c>
      <c r="O147" s="343">
        <v>301.55</v>
      </c>
      <c r="P147" s="510">
        <f t="shared" si="2"/>
        <v>2752.26</v>
      </c>
    </row>
    <row r="148" spans="1:16" s="223" customFormat="1" x14ac:dyDescent="0.3">
      <c r="A148" s="214" t="s">
        <v>403</v>
      </c>
      <c r="B148" s="334" t="s">
        <v>404</v>
      </c>
      <c r="C148" s="361">
        <v>70776361430</v>
      </c>
      <c r="D148" s="352" t="s">
        <v>539</v>
      </c>
      <c r="E148" s="337">
        <v>3</v>
      </c>
      <c r="F148" s="356">
        <v>515215</v>
      </c>
      <c r="G148" s="339" t="s">
        <v>1456</v>
      </c>
      <c r="H148" s="220">
        <v>1</v>
      </c>
      <c r="I148" s="380">
        <v>44</v>
      </c>
      <c r="J148" s="341">
        <v>1056</v>
      </c>
      <c r="K148" s="343">
        <v>0</v>
      </c>
      <c r="L148" s="510">
        <v>0</v>
      </c>
      <c r="M148" s="343">
        <v>614.08000000000004</v>
      </c>
      <c r="N148" s="510">
        <v>0</v>
      </c>
      <c r="O148" s="343">
        <v>403.17</v>
      </c>
      <c r="P148" s="510">
        <f t="shared" si="2"/>
        <v>1266.9099999999999</v>
      </c>
    </row>
    <row r="149" spans="1:16" s="223" customFormat="1" x14ac:dyDescent="0.3">
      <c r="A149" s="214" t="s">
        <v>403</v>
      </c>
      <c r="B149" s="334" t="s">
        <v>404</v>
      </c>
      <c r="C149" s="361">
        <v>6440151444</v>
      </c>
      <c r="D149" s="352" t="s">
        <v>540</v>
      </c>
      <c r="E149" s="337">
        <v>3</v>
      </c>
      <c r="F149" s="356">
        <v>422105</v>
      </c>
      <c r="G149" s="339" t="s">
        <v>1456</v>
      </c>
      <c r="H149" s="220">
        <v>1</v>
      </c>
      <c r="I149" s="380">
        <v>44</v>
      </c>
      <c r="J149" s="341">
        <v>1320</v>
      </c>
      <c r="K149" s="343">
        <v>0</v>
      </c>
      <c r="L149" s="510">
        <v>0</v>
      </c>
      <c r="M149" s="343">
        <v>478.27</v>
      </c>
      <c r="N149" s="510">
        <v>0</v>
      </c>
      <c r="O149" s="343">
        <v>222.24</v>
      </c>
      <c r="P149" s="510">
        <f t="shared" si="2"/>
        <v>1576.03</v>
      </c>
    </row>
    <row r="150" spans="1:16" s="223" customFormat="1" x14ac:dyDescent="0.3">
      <c r="A150" s="214" t="s">
        <v>403</v>
      </c>
      <c r="B150" s="334" t="s">
        <v>404</v>
      </c>
      <c r="C150" s="362">
        <v>6440151444</v>
      </c>
      <c r="D150" s="336" t="s">
        <v>541</v>
      </c>
      <c r="E150" s="337">
        <v>3</v>
      </c>
      <c r="F150" s="356">
        <v>422105</v>
      </c>
      <c r="G150" s="339" t="s">
        <v>1456</v>
      </c>
      <c r="H150" s="220">
        <v>1</v>
      </c>
      <c r="I150" s="380">
        <v>44</v>
      </c>
      <c r="J150" s="341">
        <v>1320</v>
      </c>
      <c r="K150" s="343">
        <v>0</v>
      </c>
      <c r="L150" s="510">
        <v>0</v>
      </c>
      <c r="M150" s="343">
        <v>485.41</v>
      </c>
      <c r="N150" s="510">
        <v>0</v>
      </c>
      <c r="O150" s="343">
        <v>222.88</v>
      </c>
      <c r="P150" s="510">
        <f t="shared" si="2"/>
        <v>1582.5300000000002</v>
      </c>
    </row>
    <row r="151" spans="1:16" s="223" customFormat="1" x14ac:dyDescent="0.3">
      <c r="A151" s="214" t="s">
        <v>403</v>
      </c>
      <c r="B151" s="334" t="s">
        <v>404</v>
      </c>
      <c r="C151" s="362">
        <v>4454849420</v>
      </c>
      <c r="D151" s="336" t="s">
        <v>542</v>
      </c>
      <c r="E151" s="337">
        <v>3</v>
      </c>
      <c r="F151" s="360">
        <v>514310</v>
      </c>
      <c r="G151" s="339" t="s">
        <v>1456</v>
      </c>
      <c r="H151" s="220">
        <v>2</v>
      </c>
      <c r="I151" s="380">
        <v>44</v>
      </c>
      <c r="J151" s="341">
        <v>1787.68</v>
      </c>
      <c r="K151" s="343">
        <v>0</v>
      </c>
      <c r="L151" s="510">
        <v>0</v>
      </c>
      <c r="M151" s="343">
        <v>264</v>
      </c>
      <c r="N151" s="510">
        <v>0</v>
      </c>
      <c r="O151" s="343">
        <v>273.11</v>
      </c>
      <c r="P151" s="510">
        <f t="shared" si="2"/>
        <v>1778.5700000000002</v>
      </c>
    </row>
    <row r="152" spans="1:16" s="223" customFormat="1" x14ac:dyDescent="0.3">
      <c r="A152" s="214" t="s">
        <v>403</v>
      </c>
      <c r="B152" s="334" t="s">
        <v>404</v>
      </c>
      <c r="C152" s="347" t="s">
        <v>543</v>
      </c>
      <c r="D152" s="369" t="s">
        <v>544</v>
      </c>
      <c r="E152" s="337">
        <v>2</v>
      </c>
      <c r="F152" s="356">
        <v>322205</v>
      </c>
      <c r="G152" s="339" t="s">
        <v>1456</v>
      </c>
      <c r="H152" s="225">
        <v>1</v>
      </c>
      <c r="I152" s="382">
        <v>44</v>
      </c>
      <c r="J152" s="341">
        <v>1259.5</v>
      </c>
      <c r="K152" s="343">
        <v>0</v>
      </c>
      <c r="L152" s="510">
        <v>0</v>
      </c>
      <c r="M152" s="343">
        <v>604.70000000000005</v>
      </c>
      <c r="N152" s="510">
        <v>0</v>
      </c>
      <c r="O152" s="343">
        <v>353.74</v>
      </c>
      <c r="P152" s="510">
        <f t="shared" si="2"/>
        <v>1510.46</v>
      </c>
    </row>
    <row r="153" spans="1:16" s="223" customFormat="1" x14ac:dyDescent="0.3">
      <c r="A153" s="214" t="s">
        <v>403</v>
      </c>
      <c r="B153" s="334" t="s">
        <v>404</v>
      </c>
      <c r="C153" s="347" t="s">
        <v>545</v>
      </c>
      <c r="D153" s="369" t="s">
        <v>546</v>
      </c>
      <c r="E153" s="337">
        <v>2</v>
      </c>
      <c r="F153" s="356">
        <v>322205</v>
      </c>
      <c r="G153" s="339" t="s">
        <v>1456</v>
      </c>
      <c r="H153" s="225">
        <v>1</v>
      </c>
      <c r="I153" s="382">
        <v>44</v>
      </c>
      <c r="J153" s="341">
        <v>1399.45</v>
      </c>
      <c r="K153" s="343">
        <v>0</v>
      </c>
      <c r="L153" s="510">
        <v>0</v>
      </c>
      <c r="M153" s="343">
        <v>294.01</v>
      </c>
      <c r="N153" s="510">
        <v>0</v>
      </c>
      <c r="O153" s="343">
        <v>245.57</v>
      </c>
      <c r="P153" s="510">
        <f t="shared" si="2"/>
        <v>1447.89</v>
      </c>
    </row>
    <row r="154" spans="1:16" s="223" customFormat="1" x14ac:dyDescent="0.3">
      <c r="A154" s="214" t="s">
        <v>403</v>
      </c>
      <c r="B154" s="334" t="s">
        <v>404</v>
      </c>
      <c r="C154" s="347" t="s">
        <v>973</v>
      </c>
      <c r="D154" s="369" t="s">
        <v>974</v>
      </c>
      <c r="E154" s="337">
        <v>2</v>
      </c>
      <c r="F154" s="360">
        <v>223505</v>
      </c>
      <c r="G154" s="339" t="s">
        <v>1456</v>
      </c>
      <c r="H154" s="220">
        <v>1</v>
      </c>
      <c r="I154" s="380">
        <v>40</v>
      </c>
      <c r="J154" s="341">
        <v>2394.2600000000002</v>
      </c>
      <c r="K154" s="343">
        <v>0</v>
      </c>
      <c r="L154" s="510">
        <v>0</v>
      </c>
      <c r="M154" s="343">
        <v>725.31</v>
      </c>
      <c r="N154" s="510">
        <v>0</v>
      </c>
      <c r="O154" s="343">
        <v>334.33</v>
      </c>
      <c r="P154" s="510">
        <f t="shared" si="2"/>
        <v>2785.2400000000002</v>
      </c>
    </row>
    <row r="155" spans="1:16" s="223" customFormat="1" x14ac:dyDescent="0.3">
      <c r="A155" s="214" t="s">
        <v>403</v>
      </c>
      <c r="B155" s="334" t="s">
        <v>404</v>
      </c>
      <c r="C155" s="347" t="s">
        <v>547</v>
      </c>
      <c r="D155" s="369" t="s">
        <v>548</v>
      </c>
      <c r="E155" s="337">
        <v>2</v>
      </c>
      <c r="F155" s="360">
        <v>223405</v>
      </c>
      <c r="G155" s="339" t="s">
        <v>1456</v>
      </c>
      <c r="H155" s="225">
        <v>1</v>
      </c>
      <c r="I155" s="382">
        <v>26</v>
      </c>
      <c r="J155" s="341">
        <v>3368.21</v>
      </c>
      <c r="K155" s="343">
        <v>0</v>
      </c>
      <c r="L155" s="510">
        <v>0</v>
      </c>
      <c r="M155" s="343">
        <v>2818.42</v>
      </c>
      <c r="N155" s="510">
        <v>0</v>
      </c>
      <c r="O155" s="343">
        <v>1771.84</v>
      </c>
      <c r="P155" s="510">
        <f t="shared" si="2"/>
        <v>4414.79</v>
      </c>
    </row>
    <row r="156" spans="1:16" s="223" customFormat="1" x14ac:dyDescent="0.3">
      <c r="A156" s="214" t="s">
        <v>403</v>
      </c>
      <c r="B156" s="334" t="s">
        <v>404</v>
      </c>
      <c r="C156" s="347" t="s">
        <v>1014</v>
      </c>
      <c r="D156" s="369" t="s">
        <v>549</v>
      </c>
      <c r="E156" s="337">
        <v>2</v>
      </c>
      <c r="F156" s="356">
        <v>322205</v>
      </c>
      <c r="G156" s="339" t="s">
        <v>1456</v>
      </c>
      <c r="H156" s="225">
        <v>1</v>
      </c>
      <c r="I156" s="382">
        <v>44</v>
      </c>
      <c r="J156" s="341">
        <v>1399.45</v>
      </c>
      <c r="K156" s="343">
        <v>0</v>
      </c>
      <c r="L156" s="510">
        <v>0</v>
      </c>
      <c r="M156" s="343">
        <v>264</v>
      </c>
      <c r="N156" s="510">
        <v>0</v>
      </c>
      <c r="O156" s="343">
        <v>214.88</v>
      </c>
      <c r="P156" s="510">
        <f t="shared" si="2"/>
        <v>1448.5700000000002</v>
      </c>
    </row>
    <row r="157" spans="1:16" x14ac:dyDescent="0.25">
      <c r="D157" s="230"/>
      <c r="G157" s="511"/>
      <c r="J157" s="512"/>
      <c r="L157" s="514"/>
    </row>
    <row r="158" spans="1:16" x14ac:dyDescent="0.25">
      <c r="G158" s="511"/>
      <c r="J158" s="512"/>
      <c r="O158" s="515"/>
      <c r="P158" s="515"/>
    </row>
    <row r="159" spans="1:16" x14ac:dyDescent="0.25">
      <c r="G159" s="511"/>
      <c r="J159" s="512"/>
      <c r="O159" s="516"/>
      <c r="P159" s="516"/>
    </row>
    <row r="160" spans="1:16" x14ac:dyDescent="0.25">
      <c r="G160" s="511"/>
      <c r="J160" s="512"/>
    </row>
    <row r="161" spans="7:10" x14ac:dyDescent="0.25">
      <c r="G161" s="511"/>
      <c r="J161" s="512"/>
    </row>
    <row r="162" spans="7:10" x14ac:dyDescent="0.25">
      <c r="G162" s="511"/>
      <c r="J162" s="512"/>
    </row>
    <row r="163" spans="7:10" x14ac:dyDescent="0.25">
      <c r="G163" s="511"/>
      <c r="J163" s="512"/>
    </row>
    <row r="164" spans="7:10" x14ac:dyDescent="0.25">
      <c r="G164" s="511"/>
      <c r="J164" s="512"/>
    </row>
    <row r="165" spans="7:10" x14ac:dyDescent="0.25">
      <c r="G165" s="511"/>
      <c r="J165" s="512"/>
    </row>
    <row r="166" spans="7:10" x14ac:dyDescent="0.25">
      <c r="G166" s="511"/>
      <c r="J166" s="512"/>
    </row>
    <row r="167" spans="7:10" x14ac:dyDescent="0.25">
      <c r="G167" s="511"/>
      <c r="J167" s="512"/>
    </row>
    <row r="168" spans="7:10" x14ac:dyDescent="0.25">
      <c r="G168" s="511"/>
      <c r="J168" s="512"/>
    </row>
    <row r="169" spans="7:10" x14ac:dyDescent="0.25">
      <c r="G169" s="511"/>
      <c r="J169" s="512"/>
    </row>
    <row r="170" spans="7:10" x14ac:dyDescent="0.25">
      <c r="G170" s="511"/>
      <c r="J170" s="512"/>
    </row>
    <row r="171" spans="7:10" x14ac:dyDescent="0.25">
      <c r="G171" s="511"/>
      <c r="J171" s="512"/>
    </row>
    <row r="172" spans="7:10" x14ac:dyDescent="0.25">
      <c r="G172" s="511"/>
      <c r="J172" s="512"/>
    </row>
    <row r="173" spans="7:10" x14ac:dyDescent="0.25">
      <c r="G173" s="511"/>
      <c r="J173" s="512"/>
    </row>
    <row r="174" spans="7:10" x14ac:dyDescent="0.25">
      <c r="G174" s="511"/>
      <c r="J174" s="512"/>
    </row>
    <row r="175" spans="7:10" x14ac:dyDescent="0.25">
      <c r="G175" s="511"/>
      <c r="J175" s="512"/>
    </row>
    <row r="176" spans="7:10" x14ac:dyDescent="0.25">
      <c r="G176" s="511"/>
      <c r="J176" s="512"/>
    </row>
    <row r="177" spans="7:10" x14ac:dyDescent="0.25">
      <c r="G177" s="511"/>
      <c r="J177" s="512"/>
    </row>
    <row r="178" spans="7:10" x14ac:dyDescent="0.25">
      <c r="G178" s="511"/>
      <c r="J178" s="512"/>
    </row>
    <row r="179" spans="7:10" x14ac:dyDescent="0.25">
      <c r="G179" s="511"/>
      <c r="J179" s="512"/>
    </row>
    <row r="180" spans="7:10" x14ac:dyDescent="0.25">
      <c r="G180" s="511"/>
      <c r="J180" s="512"/>
    </row>
    <row r="181" spans="7:10" x14ac:dyDescent="0.25">
      <c r="G181" s="511"/>
      <c r="J181" s="512"/>
    </row>
    <row r="182" spans="7:10" x14ac:dyDescent="0.25">
      <c r="G182" s="511"/>
      <c r="J182" s="512"/>
    </row>
    <row r="183" spans="7:10" x14ac:dyDescent="0.25">
      <c r="G183" s="511"/>
      <c r="J183" s="512"/>
    </row>
    <row r="184" spans="7:10" x14ac:dyDescent="0.25">
      <c r="G184" s="511"/>
      <c r="J184" s="512"/>
    </row>
    <row r="185" spans="7:10" x14ac:dyDescent="0.25">
      <c r="G185" s="511"/>
      <c r="J185" s="512"/>
    </row>
    <row r="186" spans="7:10" x14ac:dyDescent="0.25">
      <c r="G186" s="511"/>
      <c r="J186" s="512"/>
    </row>
    <row r="187" spans="7:10" x14ac:dyDescent="0.25">
      <c r="G187" s="511"/>
      <c r="J187" s="512"/>
    </row>
    <row r="188" spans="7:10" x14ac:dyDescent="0.25">
      <c r="G188" s="511"/>
      <c r="J188" s="512"/>
    </row>
    <row r="189" spans="7:10" x14ac:dyDescent="0.25">
      <c r="G189" s="511"/>
      <c r="J189" s="512"/>
    </row>
    <row r="190" spans="7:10" x14ac:dyDescent="0.25">
      <c r="G190" s="511"/>
      <c r="J190" s="512"/>
    </row>
    <row r="191" spans="7:10" x14ac:dyDescent="0.25">
      <c r="G191" s="511"/>
      <c r="J191" s="512"/>
    </row>
    <row r="192" spans="7:10" x14ac:dyDescent="0.25">
      <c r="G192" s="511"/>
      <c r="J192" s="512"/>
    </row>
    <row r="193" spans="7:10" x14ac:dyDescent="0.25">
      <c r="G193" s="511"/>
      <c r="J193" s="512"/>
    </row>
    <row r="194" spans="7:10" x14ac:dyDescent="0.25">
      <c r="G194" s="511"/>
      <c r="J194" s="512"/>
    </row>
    <row r="195" spans="7:10" x14ac:dyDescent="0.25">
      <c r="G195" s="511"/>
      <c r="J195" s="512"/>
    </row>
    <row r="196" spans="7:10" x14ac:dyDescent="0.25">
      <c r="G196" s="511"/>
      <c r="J196" s="512"/>
    </row>
    <row r="197" spans="7:10" x14ac:dyDescent="0.25">
      <c r="G197" s="511"/>
      <c r="J197" s="512"/>
    </row>
    <row r="198" spans="7:10" x14ac:dyDescent="0.25">
      <c r="G198" s="511"/>
      <c r="J198" s="512"/>
    </row>
    <row r="199" spans="7:10" x14ac:dyDescent="0.25">
      <c r="G199" s="511"/>
      <c r="J199" s="512"/>
    </row>
    <row r="200" spans="7:10" x14ac:dyDescent="0.25">
      <c r="G200" s="511"/>
      <c r="J200" s="512"/>
    </row>
    <row r="201" spans="7:10" x14ac:dyDescent="0.25">
      <c r="G201" s="511"/>
      <c r="J201" s="512"/>
    </row>
    <row r="202" spans="7:10" x14ac:dyDescent="0.25">
      <c r="G202" s="511"/>
      <c r="J202" s="512"/>
    </row>
    <row r="203" spans="7:10" x14ac:dyDescent="0.25">
      <c r="G203" s="511"/>
      <c r="J203" s="512"/>
    </row>
    <row r="204" spans="7:10" x14ac:dyDescent="0.25">
      <c r="G204" s="511"/>
      <c r="J204" s="512"/>
    </row>
    <row r="205" spans="7:10" x14ac:dyDescent="0.25">
      <c r="G205" s="511"/>
      <c r="J205" s="512"/>
    </row>
    <row r="206" spans="7:10" x14ac:dyDescent="0.25">
      <c r="G206" s="511"/>
      <c r="J206" s="512"/>
    </row>
    <row r="207" spans="7:10" x14ac:dyDescent="0.25">
      <c r="G207" s="511"/>
      <c r="J207" s="512"/>
    </row>
    <row r="208" spans="7:10" x14ac:dyDescent="0.25">
      <c r="G208" s="511"/>
      <c r="J208" s="512"/>
    </row>
    <row r="209" spans="7:10" x14ac:dyDescent="0.25">
      <c r="G209" s="511"/>
      <c r="J209" s="512"/>
    </row>
    <row r="210" spans="7:10" x14ac:dyDescent="0.25">
      <c r="G210" s="511"/>
      <c r="J210" s="512"/>
    </row>
    <row r="211" spans="7:10" x14ac:dyDescent="0.25">
      <c r="G211" s="511"/>
      <c r="J211" s="512"/>
    </row>
    <row r="212" spans="7:10" x14ac:dyDescent="0.25">
      <c r="G212" s="511"/>
      <c r="J212" s="512"/>
    </row>
    <row r="213" spans="7:10" x14ac:dyDescent="0.25">
      <c r="G213" s="511"/>
      <c r="J213" s="512"/>
    </row>
    <row r="214" spans="7:10" x14ac:dyDescent="0.25">
      <c r="G214" s="511"/>
      <c r="J214" s="512"/>
    </row>
    <row r="215" spans="7:10" x14ac:dyDescent="0.25">
      <c r="G215" s="511"/>
      <c r="J215" s="512"/>
    </row>
    <row r="216" spans="7:10" x14ac:dyDescent="0.25">
      <c r="G216" s="511"/>
      <c r="J216" s="512"/>
    </row>
    <row r="217" spans="7:10" x14ac:dyDescent="0.25">
      <c r="G217" s="511"/>
      <c r="J217" s="512"/>
    </row>
    <row r="218" spans="7:10" x14ac:dyDescent="0.25">
      <c r="G218" s="511"/>
      <c r="J218" s="512"/>
    </row>
    <row r="219" spans="7:10" x14ac:dyDescent="0.25">
      <c r="G219" s="511"/>
      <c r="J219" s="512"/>
    </row>
    <row r="220" spans="7:10" x14ac:dyDescent="0.25">
      <c r="G220" s="511"/>
      <c r="J220" s="512"/>
    </row>
    <row r="221" spans="7:10" x14ac:dyDescent="0.25">
      <c r="G221" s="511"/>
      <c r="J221" s="512"/>
    </row>
    <row r="222" spans="7:10" x14ac:dyDescent="0.25">
      <c r="G222" s="511"/>
      <c r="J222" s="512"/>
    </row>
    <row r="223" spans="7:10" x14ac:dyDescent="0.25">
      <c r="G223" s="511"/>
      <c r="J223" s="512"/>
    </row>
    <row r="224" spans="7:10" x14ac:dyDescent="0.25">
      <c r="G224" s="511"/>
      <c r="J224" s="512"/>
    </row>
    <row r="225" spans="7:10" x14ac:dyDescent="0.25">
      <c r="G225" s="511"/>
      <c r="J225" s="512"/>
    </row>
    <row r="226" spans="7:10" x14ac:dyDescent="0.25">
      <c r="G226" s="511"/>
      <c r="J226" s="512"/>
    </row>
    <row r="227" spans="7:10" x14ac:dyDescent="0.25">
      <c r="G227" s="511"/>
      <c r="J227" s="512"/>
    </row>
    <row r="228" spans="7:10" x14ac:dyDescent="0.25">
      <c r="G228" s="511"/>
      <c r="J228" s="512"/>
    </row>
    <row r="229" spans="7:10" x14ac:dyDescent="0.25">
      <c r="G229" s="511"/>
      <c r="J229" s="512"/>
    </row>
    <row r="230" spans="7:10" x14ac:dyDescent="0.25">
      <c r="G230" s="511"/>
      <c r="J230" s="512"/>
    </row>
    <row r="231" spans="7:10" x14ac:dyDescent="0.25">
      <c r="G231" s="511"/>
      <c r="J231" s="512"/>
    </row>
    <row r="232" spans="7:10" x14ac:dyDescent="0.25">
      <c r="G232" s="511"/>
      <c r="J232" s="512"/>
    </row>
    <row r="233" spans="7:10" x14ac:dyDescent="0.25">
      <c r="G233" s="511"/>
      <c r="J233" s="512"/>
    </row>
    <row r="234" spans="7:10" x14ac:dyDescent="0.25">
      <c r="G234" s="511"/>
      <c r="J234" s="512"/>
    </row>
    <row r="235" spans="7:10" x14ac:dyDescent="0.25">
      <c r="G235" s="511"/>
      <c r="J235" s="512"/>
    </row>
    <row r="236" spans="7:10" x14ac:dyDescent="0.25">
      <c r="G236" s="511"/>
      <c r="J236" s="512"/>
    </row>
    <row r="237" spans="7:10" x14ac:dyDescent="0.25">
      <c r="G237" s="511"/>
      <c r="J237" s="512"/>
    </row>
    <row r="238" spans="7:10" x14ac:dyDescent="0.25">
      <c r="G238" s="511"/>
      <c r="J238" s="512"/>
    </row>
    <row r="239" spans="7:10" x14ac:dyDescent="0.25">
      <c r="G239" s="511"/>
      <c r="J239" s="512"/>
    </row>
    <row r="240" spans="7:10" x14ac:dyDescent="0.25">
      <c r="G240" s="511"/>
      <c r="J240" s="512"/>
    </row>
    <row r="241" spans="7:10" x14ac:dyDescent="0.25">
      <c r="G241" s="511"/>
      <c r="J241" s="512"/>
    </row>
    <row r="242" spans="7:10" x14ac:dyDescent="0.25">
      <c r="G242" s="511"/>
      <c r="J242" s="512"/>
    </row>
    <row r="243" spans="7:10" x14ac:dyDescent="0.25">
      <c r="G243" s="511"/>
      <c r="J243" s="512"/>
    </row>
    <row r="244" spans="7:10" x14ac:dyDescent="0.25">
      <c r="G244" s="511"/>
      <c r="J244" s="512"/>
    </row>
    <row r="245" spans="7:10" x14ac:dyDescent="0.25">
      <c r="G245" s="511"/>
      <c r="J245" s="512"/>
    </row>
    <row r="246" spans="7:10" x14ac:dyDescent="0.25">
      <c r="G246" s="511"/>
      <c r="J246" s="512"/>
    </row>
    <row r="247" spans="7:10" x14ac:dyDescent="0.25">
      <c r="G247" s="511"/>
      <c r="J247" s="512"/>
    </row>
    <row r="248" spans="7:10" x14ac:dyDescent="0.25">
      <c r="G248" s="511"/>
      <c r="J248" s="512"/>
    </row>
    <row r="249" spans="7:10" x14ac:dyDescent="0.25">
      <c r="G249" s="511"/>
      <c r="J249" s="512"/>
    </row>
    <row r="250" spans="7:10" x14ac:dyDescent="0.25">
      <c r="G250" s="511"/>
      <c r="J250" s="512"/>
    </row>
  </sheetData>
  <protectedRanges>
    <protectedRange sqref="B2:B156" name="Intervalo2_1_1_1_1_1"/>
    <protectedRange sqref="D7" name="Intervalo1_2_1_2_1_1_1"/>
    <protectedRange sqref="I84 I7" name="Intervalo1_2_1_1_1_1_1_1_1"/>
  </protectedRanges>
  <conditionalFormatting sqref="D1:D1048576">
    <cfRule type="duplicateValues" dxfId="6" priority="1"/>
  </conditionalFormatting>
  <printOptions horizontalCentered="1" verticalCentered="1"/>
  <pageMargins left="0.31496062992125984" right="0.31496062992125984" top="0.59055118110236227" bottom="0.59055118110236227" header="0" footer="0"/>
  <pageSetup paperSize="9"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7</vt:i4>
      </vt:variant>
    </vt:vector>
  </HeadingPairs>
  <TitlesOfParts>
    <vt:vector size="25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2023-11-16T13:51:45Z</cp:lastPrinted>
  <dcterms:created xsi:type="dcterms:W3CDTF">2019-12-13T12:34:00Z</dcterms:created>
  <dcterms:modified xsi:type="dcterms:W3CDTF">2023-11-16T14:42:19Z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