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15"/>
  </bookViews>
  <sheets>
    <sheet name="1º TRIMESTRE" sheetId="1" r:id="rId1"/>
  </sheets>
  <definedNames>
    <definedName name="_xlnm._FilterDatabase" localSheetId="0" hidden="1">'1º TRIMESTRE'!$A$5:$I$61</definedName>
  </definedNames>
  <calcPr calcId="144525"/>
</workbook>
</file>

<file path=xl/sharedStrings.xml><?xml version="1.0" encoding="utf-8"?>
<sst xmlns="http://schemas.openxmlformats.org/spreadsheetml/2006/main" count="173">
  <si>
    <t>ACOMPANHAMENTO DE OBRAS PÚBLICAS - 2º TRIMESTRE</t>
  </si>
  <si>
    <t>ATUALIZAÇÃO</t>
  </si>
  <si>
    <t>Objeto</t>
  </si>
  <si>
    <t>Origem do recurso</t>
  </si>
  <si>
    <t>Valor total</t>
  </si>
  <si>
    <t>Empresa contratada</t>
  </si>
  <si>
    <t>Número do Contrato</t>
  </si>
  <si>
    <t>Data de início</t>
  </si>
  <si>
    <t xml:space="preserve">Data prevista para término </t>
  </si>
  <si>
    <t>Valor total já pago ou percentual de execução financeira</t>
  </si>
  <si>
    <t>Situação atual da obra</t>
  </si>
  <si>
    <t>Contratação de serviços especializados para execução do Projeto Técnico Social - PTS, para a Zeis de Aritana em Piedade no município do Jaboatão dos Guararapes/ PE.</t>
  </si>
  <si>
    <t>Ministério das Cidades</t>
  </si>
  <si>
    <t>PROATEC - PROJETOS, ASSESSORIA TÉCNICA E CONSULTORIA LTDA</t>
  </si>
  <si>
    <t>352.714-67/2011</t>
  </si>
  <si>
    <t>DEZ/2020</t>
  </si>
  <si>
    <t>Em andamento</t>
  </si>
  <si>
    <t>Serviços espcializados para a execução do Projeto Técnico Social - PTS, visando apoiar açoes socioeducativas e de risco de deslizamentos (ETAPA I) em 26 (Vinte e seis) Setores, no município do Jaboatão dos Guararapes/ PE.</t>
  </si>
  <si>
    <t xml:space="preserve">GEOSISTEMAS ENGENHARIA E PLANEJAMENTO LTDA </t>
  </si>
  <si>
    <t>402.318-30/2012</t>
  </si>
  <si>
    <t>DEZ/2019</t>
  </si>
  <si>
    <t>Serviços espcializados para a execução do Projeto Técnico Social - PTS, no âmbito do empreendimento dos Canais de Cajueiro Seco e Nova Divinéia, no município do Jaboatão dos Guararapes/ PE.</t>
  </si>
  <si>
    <t>Grupo Figem &amp; Associados - Gonçalves &amp; Albuquerque LTDA</t>
  </si>
  <si>
    <t>351.044-37/2011</t>
  </si>
  <si>
    <t>PARALISAÇÃO "SINE DIE"</t>
  </si>
  <si>
    <t>Empresa especializada para execução do Projeto Técnico Social - PTS em 10 (Dez) Setores nas áreas de risco de desabamento no município do Jaboatão dos Guararapes/ PE.</t>
  </si>
  <si>
    <t>INSTITUTO DE PESQUISAS SOCIAIS E APLICADAS - IPSA</t>
  </si>
  <si>
    <t>351.549-39/2011</t>
  </si>
  <si>
    <t>CONTRATO FINALIZADO</t>
  </si>
  <si>
    <t>Execução dos serviços de limpeza urbana no Município de Jaboatão dos Guararapes - Lote - 01</t>
  </si>
  <si>
    <t>Recursos do Municipio</t>
  </si>
  <si>
    <t>Locar Saneamento Ambiental LTDA</t>
  </si>
  <si>
    <t>018/2013</t>
  </si>
  <si>
    <t>Contratação de Serviços especializados de coleta e limpeza urbana no município do Jaboatão dos Guararapes - Lote 02</t>
  </si>
  <si>
    <t>Via Ambiental Engenharia e Serviços Ltda</t>
  </si>
  <si>
    <t>005/2013</t>
  </si>
  <si>
    <t>Execução dos serviços de limpeza urbana no Município de Jaboatão dos Guararapes - Lote - 03</t>
  </si>
  <si>
    <t>003/2013</t>
  </si>
  <si>
    <t>Encerrado</t>
  </si>
  <si>
    <t>Execução dos Serviços de tratamento e destinação final dos resíduos sólidos urbanos gerados no Município do Jaboatão dos Guararapes</t>
  </si>
  <si>
    <t>Ecopesa Ambiental S/A.</t>
  </si>
  <si>
    <t>030/2013</t>
  </si>
  <si>
    <t>Locação de sanitários químicos para serem utilizados na orla da praia no município de Jaboatão dos Guararapes - PE</t>
  </si>
  <si>
    <t>S&amp;C Banheiros Químicos e Limpeza em Geral LTDA - ME</t>
  </si>
  <si>
    <t>003/2014</t>
  </si>
  <si>
    <t>Execução de Serviços de Poda de Árvores nos canteiros de ruas e avenidas, praças públicas e órgãos do Município do Jaboatão dos Guararapes.</t>
  </si>
  <si>
    <t>Universo Empreendimentos Eireli</t>
  </si>
  <si>
    <t>012/2016</t>
  </si>
  <si>
    <t>Contratação de empresa especializada para apoio à fiscalização dos serviços de limpeza urbana no município de Jaboatão dos Guararapes – PE</t>
  </si>
  <si>
    <t>Geosistemas - Eng e Planejamento Ltda</t>
  </si>
  <si>
    <t>005/2014</t>
  </si>
  <si>
    <t>001/2019</t>
  </si>
  <si>
    <t>Contratação de Empresa de engenharia para serviços técnicos especializados de manutenção para recuperação de pontos críticos do sistema de drenagem, no município do Jaboatão dos Guararapes.</t>
  </si>
  <si>
    <t>LUZ ENGENHARIA LTDA.</t>
  </si>
  <si>
    <t>003/2016</t>
  </si>
  <si>
    <t>Contratação de empresa especializada para execução dos serviços de manutenção de vias pavimentadas com CBUQ, do município do Jaboatão dos Guararapes, através dos serviços de fresagem e recapeamento asfáltico.</t>
  </si>
  <si>
    <t>Recurso do Município/FINISA (Empréstimo Caixa Econômica Federal)</t>
  </si>
  <si>
    <t>EMPERTEC</t>
  </si>
  <si>
    <t>025/2014</t>
  </si>
  <si>
    <t>Contratação de Empresa Especializada para execução dos serviços de tapa buraco em PMF em vias urbanas do Municipio de Jaboatão dos Guararapes – Lote 01</t>
  </si>
  <si>
    <t>BR CONSTRUÇÕES LTDA</t>
  </si>
  <si>
    <t>15/2015</t>
  </si>
  <si>
    <t>Contratação de Empresa Especializada para execução dos serviços de tapa buraco em PMF em vias urbanas do Municipio de Jaboatão dos Guararapes – Lote 02</t>
  </si>
  <si>
    <t>Recursos do Município</t>
  </si>
  <si>
    <t>VIACON CONSTRUÇÕES E MONTAGENS LTDA</t>
  </si>
  <si>
    <t>16/2015</t>
  </si>
  <si>
    <t>Contratação de empresa de engenharia para execução dos serviços especializados de limpeza de canais e galerias no Município do Jaboatão dos Guararapes, inseridos no Programa Caminho das Águas - Lote 01</t>
  </si>
  <si>
    <t>SERVITIUM LTDA</t>
  </si>
  <si>
    <t>008/2012</t>
  </si>
  <si>
    <t>Até a presente data não houve pagamento</t>
  </si>
  <si>
    <t>Contratação de empresa de engenharia para execução dos serviços especializados de limpeza de canais e galerias no Município do Jaboatão dos Guararapes, inseridos no Programa Caminho das Águas - Lote 02</t>
  </si>
  <si>
    <t>009/2012</t>
  </si>
  <si>
    <t>Contratação de Empresa Especializada para prestação de serviço complementares de limpeza urbana de áreas planas e de talude, vistorias e proteção de Defesa Civil, fiscalização urbana e ambiental e morros, incluindo o fornecimento de veículos equipamentos no Município de Jaboatão dos Guararapes</t>
  </si>
  <si>
    <t>LOQUIPE</t>
  </si>
  <si>
    <t>002/2017</t>
  </si>
  <si>
    <t>Contratação de empresa para prestação de serviços especializados de engenharia para regularização e melhoria de diversas ruas não pavimentadas localizadas nas regionais administrativas do município de Jaboatão - Lote 02.</t>
  </si>
  <si>
    <t>005/2017</t>
  </si>
  <si>
    <t>Contratação de empresa para prestação de serviços especializados de engenharia para regularização e melhoria de diversas ruas não pavimentadas localizadas nas regionais administrativas do município de Jaboatão - Lote 01.</t>
  </si>
  <si>
    <t>CONSÓRCIO
 BR – SAM</t>
  </si>
  <si>
    <t>006/2017</t>
  </si>
  <si>
    <t>11/22/2017</t>
  </si>
  <si>
    <t>Contratação de Empresa de engenharia para serviços técnicos especializados de manutenção para recuperação de pontos críticos do sistema de micro-drenagem, no município do Jaboatão dos Guararapes. (Lote 01: regionais 05,06 e 07</t>
  </si>
  <si>
    <t>009/2017</t>
  </si>
  <si>
    <t>Contratação de empresa especializada na execução dos serviços de limpeza de canais (Macrodrenagem) galerias e canaletas do Município de Jaboatão dos Guararapes – Lote 02</t>
  </si>
  <si>
    <t>002/2019</t>
  </si>
  <si>
    <t>Contratação de empresa especializada na execução dos serviços de manutenção para recuperação de pavimentos em paralelepípedos, em intertravados e passeio em pedras portuguesas em vias urbanas – Lote II – regionais 1,2,3 e 4</t>
  </si>
  <si>
    <t>CONCIP – CONSTRUÇÃO CIVIL POTIGUAR</t>
  </si>
  <si>
    <t>008/2018</t>
  </si>
  <si>
    <t>Contratação de empresa de engenharia para execução dos serviços especializados de limpeza de canais e galerias no Município do Jaboatão dos Guararapes</t>
  </si>
  <si>
    <t>011/2018</t>
  </si>
  <si>
    <t>Contratação de empresa especializada na execução dos serviços de limpeza de canais (Macrodrenagem) galerias e canaletas do Município de Jaboatão dos Guararapes – Lote 01</t>
  </si>
  <si>
    <t>CONSTRUTORA EVIDÊNCIA</t>
  </si>
  <si>
    <t>003/2019</t>
  </si>
  <si>
    <t>ANDRADE ENGENHARIA LTDA</t>
  </si>
  <si>
    <t>31/2018</t>
  </si>
  <si>
    <t>Contratação de serviços Especializados de engenharia de obras de macro drenagem para contenção de inundações e deságuos finais da bacia do rio Jaboatão, compreendendo o revestimento dos canais, quatro de outubro, cajueiro seco, nova Divineia, Aritana garapeira e Rio da Velhas, nas regionais 05 e 06 do Município do Jaboatão dos Guararapes.Contratação de serviços Especializados de engenharia de obras de macro drenagem para contenção de inundações e deságuos finais da bacia do rio Jaboatão, compreendendo o revestimento dos canais, quatro de outubro, cajueiro seco, nova Divineia, Aritana garapeira e Rio da Velhas, nas regionais 05 e 06 do Município do Jaboatão dos Guararapes.</t>
  </si>
  <si>
    <t>Antigo : Ministério da Integração Nacional; Atual: Ministério do Desenvolvimento Regional e Contra-partida</t>
  </si>
  <si>
    <t>CONSTRUTORA ANCAR LTDA</t>
  </si>
  <si>
    <t>023/2011-SEO</t>
  </si>
  <si>
    <t>25.05.2011</t>
  </si>
  <si>
    <t>Ministério das Cidades e Recursos do Município</t>
  </si>
  <si>
    <t>30.06.2011</t>
  </si>
  <si>
    <t>Contratação de Empresa Especializada em Engenharia para execução das obras de Urbanização Integrada de Assentamentos Precários na ZEIS Aritana no Município de Jaboatão dos Guararapes.Contratação de Empresa Especializada em Engenharia para execução das obras de Urbanização Integrada de Assentamentos Precários na ZEIS Aritana no Município de Jaboatão dos Guararapes.</t>
  </si>
  <si>
    <t>Ministério das Cidades ; Contra-partida e Recursos do Município</t>
  </si>
  <si>
    <t>ECAM TERRAPLENAGEM E PAVIMENTAÇÃO LTDA.</t>
  </si>
  <si>
    <t>015/2013 SEINFRA</t>
  </si>
  <si>
    <t>Contratação ede Empresa de Engenharia para Execução de Serviços de Pavimentação e Drenagem da Rua Antônio Carlos Zazar no Município do Jaboatão dos Guararapes.Contratação ede Empresa de Engenharia para Execução de Serviços de Pavimentação e Drenagem da Rua Antônio Carlos Zazar no Município do Jaboatão dos Guararapes.</t>
  </si>
  <si>
    <t xml:space="preserve">Ministério das Cidades e Contrapartida </t>
  </si>
  <si>
    <t>002/2016 SEINFRA</t>
  </si>
  <si>
    <t>Contratação de Empresa Especializada para Execução dos serviços de Pavimentação e Drenagem das Ruas: Químico Antônio Victor, Kleber de Andrade e Antônio Carlos Zazar em Candeias, no Município do Jaboatão dos Guararapes – LOTE I.Contratação de Empresa Especializada para Execução dos serviços de Pavimentação e Drenagem das Ruas: Químico Antônio Victor, Kleber de Andrade e Antônio Carlos Zazar em Candeias, no Município do Jaboatão dos Guararapes – LOTE I.</t>
  </si>
  <si>
    <t>Recursos do Município e Contrapartida</t>
  </si>
  <si>
    <t>011/2015 SEINFRA</t>
  </si>
  <si>
    <t>Concluída</t>
  </si>
  <si>
    <t>Contratação de Empresa Especializada para Execução dos serviços de Pavimentação e Drenagem das Ruas: Químico Antônio Victor, Kleber de Andrade e Antônio Carlos Zazar em Candeias, no Município do Jaboatão dos Guararapes – LOTE II.Contratação de Empresa Especializada para Execução dos serviços de Pavimentação e Drenagem das Ruas: Químico Antônio Victor, Kleber de Andrade e Antônio Carlos Zazar em Candeias, no Município do Jaboatão dos Guararapes – LOTE II.</t>
  </si>
  <si>
    <t>012/2015 SEINFRA</t>
  </si>
  <si>
    <t>Contratação de Empresa Especializada para Execução de Serviços de Urbanização, Pavimentação, Drenagem, Aecessibilidade e Sinalização das Ruas Chapadinha do Tum Tum, 02, Gonzagão, Itaituba, Jangadeiro, Princial e São José, Localizadas em diversos Bairros do Municipio do Jaboatão dos Guararapes.Contratação de Empresa Especializada para Execução de Serviços de Urbanização, Pavimentação, Drenagem, Aecessibilidade e Sinalização das Ruas Chapadinha do Tum Tum, 02, Gonzagão, Itaituba, Jangadeiro, Princial e São José, Localizadas em diversos Bairros do Municipio do Jaboatão dos Guararapes.</t>
  </si>
  <si>
    <t>FEM( Fundo de apoio ao Desenvolvimento Municipal) e Contrapartida</t>
  </si>
  <si>
    <t>CONSTRUTORA EVIDÊNCIA – LTDA</t>
  </si>
  <si>
    <t>009/2016 SEINFRA</t>
  </si>
  <si>
    <t>Contratação de Empresas para Serviços de Pavimentação e Drenagem da Rua Terezinha do Municipio do Jaboatão dos Guararapes.Contratação de Empresas para Serviços de Pavimentação e Drenagem da Rua Terezinha do Municipio do Jaboatão dos Guararapes.</t>
  </si>
  <si>
    <t>020/2018</t>
  </si>
  <si>
    <t>Contratação de Empresas para Serviços de Pavimentação e Drenagem da Rua Major Médico Vicente do Municipio do Jaboatão dos Guararapes.Contratação de Empresas para Serviços de Pavimentação e Drenagem da Rua Major Médico Vicente do Municipio do Jaboatão dos Guararapes.</t>
  </si>
  <si>
    <t>ROAD CONSTRUTORA EIRELI</t>
  </si>
  <si>
    <t>021/2018</t>
  </si>
  <si>
    <t>Contratação de Empresa Especializada para Execução de Ponte Ligando o Bairro das Malvinas com o Bairro de Santo Aleixo, no Município do Jaboatão dos Guararapes.Contratação de Empresa Especializada para Execução de Ponte Ligando o Bairro das Malvinas com o Bairro de Santo Aleixo, no Município do Jaboatão dos Guararapes.</t>
  </si>
  <si>
    <t>BARROS E ARAÚJO ENGENHARIA LTDA.</t>
  </si>
  <si>
    <t>017/2015 SEINFRA</t>
  </si>
  <si>
    <t>Contratação de Empresa Especializada para Execução de Serviços de Revitalização do Centro Adensado de Prazeres – Av. General Barreto de Menezes.Contratação de Empresa Especializada para Execução de Serviços de Revitalização do Centro Adensado de Prazeres – Av. General Barreto de Menezes.</t>
  </si>
  <si>
    <t>UNIVERSO EMPREENDIMENTO EIRELI</t>
  </si>
  <si>
    <t>011/2016 SEINFRA</t>
  </si>
  <si>
    <t>PARALISADO “SINE DIE”</t>
  </si>
  <si>
    <t>Contratação de Empresa Especializada para Execução de Serviços de Pavimentação e Drenagem de 18 (dezoito) ruas, nas regionais 1, 2, 3, 4, 5 e 6, no Município do Jaboatão dos Guararapes.Contratação de Empresa Especializada para Execução de Serviços de Pavimentação e Drenagem de 18 (dezoito) ruas, nas regionais 1, 2, 3, 4, 5 e 6, no Município do Jaboatão dos Guararapes.</t>
  </si>
  <si>
    <t>Antigo: Recursos do Municipo; Atual: Finisa</t>
  </si>
  <si>
    <t>010/2016 SEINFRA</t>
  </si>
  <si>
    <t>Contratação de empresa de engenharia para estabilização de áreas de riscos de deslizamento de encostas em (10) dez setores: ur6-3 (zumbi do Pacheco), ur11 (zumbi do Pacheco), adb-2 (alto do bartolomeu/cavaleiro), ass-11 (alto são sebastião), vsj-4 (vila São José)Contratação de empresa de engenharia para estabilização de áreas de riscos de deslizamento de encostas em (10) dez setores: ur6-3 (zumbi do Pacheco), ur11 (zumbi do Pacheco), adb-2 (alto do bartolomeu/cavaleiro), ass-11 (alto são sebastião), vsj-4 (vila São José)</t>
  </si>
  <si>
    <t>WB CONTRUTORA LTDA.</t>
  </si>
  <si>
    <t>007/2012-SEO</t>
  </si>
  <si>
    <t>26.10.2011</t>
  </si>
  <si>
    <t>Contratação de Empresa Especializada para Prestação de Serviços de Engenharia Para Estabilização de Áreas de Risco de Deslizamentos nos 26(vinte e seis) Setores do Plano Municipal de Redução de Riscos no Município do Jaboatão dos Guararapes. (Lote 01)Contratação de Empresa Especializada para Prestação de Serviços de Engenharia Para Estabilização de Áreas de Risco de Deslizamentos nos 26(vinte e seis) Setores do Plano Municipal de Redução de Riscos no Município do Jaboatão dos Guararapes. (Lote 01)</t>
  </si>
  <si>
    <t>CONSTRUTORA SAM LTDA..</t>
  </si>
  <si>
    <t>010/2013-SEINFRA</t>
  </si>
  <si>
    <t>Contratação de Empresa Especializada para Prestação de Serviços de Engenharia Para Estabilização de Áreas de Risco de Deslizamentos nos 26(vinte e seis) Setores do Plano Municipal de Redução de Riscos no Município do Jaboatão dos Guararapes. (Lote 02)Contratação de Empresa Especializada para Prestação de Serviços de Engenharia Para Estabilização de Áreas de Risco de Deslizamentos nos 26(vinte e seis) Setores do Plano Municipal de Redução de Riscos no Município do Jaboatão dos Guararapes. (Lote 02)</t>
  </si>
  <si>
    <t>MF ENGENHARIA E EQUIPAMENTOS LTDA.</t>
  </si>
  <si>
    <t>012/2013-SEINFRA</t>
  </si>
  <si>
    <t>TERMO DE RESCISÃO AMIGAVÉL ASSINADO EM 03/03/2016</t>
  </si>
  <si>
    <t>Contratação de Empresa Especializada para Prestação de Serviços de Engenharia Para Estabilização de Áreas de Risco de Deslizamentos nos 26(vinte e seis) Setores do Plano Municipal de Redução de Riscos no Município do Jaboatão dos Guararapes. Lote 03</t>
  </si>
  <si>
    <t>LOQUIPE LOCAÇÃO DE EQUIPAMENTOS E MÃO DE OBRA LTDA.</t>
  </si>
  <si>
    <t>013/2013-SEINFRA</t>
  </si>
  <si>
    <t>EM ANDAMENTO</t>
  </si>
  <si>
    <t>Contratação de Empresa Especializada para Prestação de Serviços de Engenharia Para Estabilização de Áreas de Risco de Deslizamentos nos 26(vinte e seis) Setores do Plano Municipal de Redução de Riscos no Município do Jaboatão dos Guararapes. (Lote 04)</t>
  </si>
  <si>
    <t>WB CONSTRUTORA LTDA.</t>
  </si>
  <si>
    <t>014/2013-SEINFRA</t>
  </si>
  <si>
    <t>Contratação de Empresa Especializada no fornecimento de material e execução dos serviços técnicos de pintura, para conservação física e manutenção corretiva nos Prédios Públicos e Instalações onde funcionam Serviços Públicos Municipais no Município de Jaboatão dos Guararapes</t>
  </si>
  <si>
    <t>RECURSO DO MUNICÍPIO</t>
  </si>
  <si>
    <t>ALCA ENGENHARIA LTDA</t>
  </si>
  <si>
    <t>002/2018 - SEINFRA</t>
  </si>
  <si>
    <t>23/02/2020 1ª RENOVAÇÃO</t>
  </si>
  <si>
    <t>CBL EMPREENDIMENTOS LTDA – EPP</t>
  </si>
  <si>
    <t>003/2018 - SEINFRA</t>
  </si>
  <si>
    <t>VASCONCELOS &amp; MAGALHÃES EMPREENDIMENTOS LTDA</t>
  </si>
  <si>
    <t>004/2018 - SEINFRA</t>
  </si>
  <si>
    <t>Contratação de Empresa Especializada no fornecimento de material e execução dos serviços de manutenção, nos prédios e instalçaões onde funcionam Serviços Públicos Municipais no Município de Jaboatão dos Guararapes</t>
  </si>
  <si>
    <t>015/2018 - SEINFRA</t>
  </si>
  <si>
    <t>31/09/19 CONTRATO  PRORROGADO POR 120 DD PARA REALIZAÇÃO DE PROCESSO LICITATÓRIO</t>
  </si>
  <si>
    <t>034/2018 - SESAU</t>
  </si>
  <si>
    <t>CONSTRUTORA SBM LTDA</t>
  </si>
  <si>
    <t>032/2018 SESAU</t>
  </si>
  <si>
    <t>033/2018 SESAU</t>
  </si>
  <si>
    <t>013/2018 SEINFRA</t>
  </si>
  <si>
    <t>014/2018 SEINFRA</t>
  </si>
  <si>
    <t>062/2018 - SME</t>
  </si>
  <si>
    <t>060/2018 SME</t>
  </si>
  <si>
    <t>061/2018 SME</t>
  </si>
</sst>
</file>

<file path=xl/styles.xml><?xml version="1.0" encoding="utf-8"?>
<styleSheet xmlns="http://schemas.openxmlformats.org/spreadsheetml/2006/main">
  <numFmts count="10">
    <numFmt numFmtId="176" formatCode="_-* #,##0.00_-;\-* #,##0.00_-;_-* &quot;-&quot;??_-;_-@_-"/>
    <numFmt numFmtId="177" formatCode="_-&quot;R$&quot;* #,##0.00_-;\-&quot;R$&quot;* #,##0.00_-;_-&quot;R$&quot;* &quot;-&quot;??_-;_-@_-"/>
    <numFmt numFmtId="178" formatCode="_-&quot;R$&quot;* #,##0_-;\-&quot;R$&quot;* #,##0_-;_-&quot;R$&quot;* &quot;-&quot;_-;_-@_-"/>
    <numFmt numFmtId="179" formatCode="_-* #,##0_-;\-* #,##0_-;_-* &quot;-&quot;_-;_-@_-"/>
    <numFmt numFmtId="180" formatCode="_-&quot;R$&quot;\ * #,##0.00_-;\-&quot;R$&quot;\ * #,##0.00_-;_-&quot;R$&quot;\ * &quot;-&quot;??_-;_-@_-"/>
    <numFmt numFmtId="181" formatCode="&quot;R$&quot;\ #,##0.00;[Red]\-&quot;R$&quot;\ #,##0.00"/>
    <numFmt numFmtId="182" formatCode="&quot;R$&quot;\ #,##0.00"/>
    <numFmt numFmtId="183" formatCode="&quot;R$ &quot;#,##0.00"/>
    <numFmt numFmtId="184" formatCode="_-[$R$-416]\ * #,##0.00_-;\-[$R$-416]\ * #,##0.00_-;_-[$R$-416]\ * &quot;-&quot;??_-;_-@_-"/>
    <numFmt numFmtId="185" formatCode="[$R$-416]\ #,##0.00;[Red]\-[$R$-416]\ #,##0.00"/>
  </numFmts>
  <fonts count="33">
    <font>
      <sz val="10"/>
      <color theme="1"/>
      <name val="Calibri"/>
      <charset val="134"/>
      <scheme val="minor"/>
    </font>
    <font>
      <b/>
      <sz val="18"/>
      <color theme="1"/>
      <name val="Arial"/>
      <charset val="134"/>
    </font>
    <font>
      <b/>
      <sz val="11"/>
      <name val="Arial"/>
      <charset val="134"/>
    </font>
    <font>
      <b/>
      <sz val="10"/>
      <color theme="1"/>
      <name val="Arial"/>
      <charset val="134"/>
    </font>
    <font>
      <b/>
      <sz val="14"/>
      <color theme="1"/>
      <name val="Arial"/>
      <charset val="134"/>
    </font>
    <font>
      <sz val="10"/>
      <color theme="1"/>
      <name val="Arial"/>
      <charset val="0"/>
    </font>
    <font>
      <sz val="10"/>
      <color theme="1"/>
      <name val="Arial"/>
      <charset val="134"/>
    </font>
    <font>
      <sz val="10"/>
      <name val="Arial"/>
      <charset val="0"/>
    </font>
    <font>
      <sz val="10"/>
      <name val="Arial"/>
      <charset val="134"/>
    </font>
    <font>
      <sz val="10"/>
      <color rgb="FF000000"/>
      <name val="Arial"/>
      <charset val="134"/>
    </font>
    <font>
      <b/>
      <sz val="10"/>
      <color rgb="FF000000"/>
      <name val="Arial"/>
      <charset val="134"/>
    </font>
    <font>
      <sz val="10"/>
      <color rgb="FF111111"/>
      <name val="Arial"/>
      <charset val="134"/>
    </font>
    <font>
      <sz val="10"/>
      <color indexed="8"/>
      <name val="Arial"/>
      <charset val="134"/>
    </font>
    <font>
      <b/>
      <sz val="11"/>
      <color rgb="FF3F3F3F"/>
      <name val="Calibri"/>
      <charset val="0"/>
      <scheme val="minor"/>
    </font>
    <font>
      <b/>
      <sz val="18"/>
      <color theme="3"/>
      <name val="Calibri"/>
      <charset val="134"/>
      <scheme val="minor"/>
    </font>
    <font>
      <b/>
      <sz val="15"/>
      <color theme="3"/>
      <name val="Calibri"/>
      <charset val="134"/>
      <scheme val="minor"/>
    </font>
    <font>
      <u/>
      <sz val="11"/>
      <color rgb="FF800080"/>
      <name val="Calibri"/>
      <charset val="0"/>
      <scheme val="minor"/>
    </font>
    <font>
      <b/>
      <sz val="11"/>
      <color theme="3"/>
      <name val="Calibri"/>
      <charset val="134"/>
      <scheme val="minor"/>
    </font>
    <font>
      <i/>
      <sz val="11"/>
      <color rgb="FF7F7F7F"/>
      <name val="Calibri"/>
      <charset val="0"/>
      <scheme val="minor"/>
    </font>
    <font>
      <sz val="11"/>
      <color indexed="8"/>
      <name val="Microsoft YaHei"/>
      <charset val="134"/>
    </font>
    <font>
      <sz val="11"/>
      <color theme="0"/>
      <name val="Calibri"/>
      <charset val="0"/>
      <scheme val="minor"/>
    </font>
    <font>
      <sz val="11"/>
      <color theme="1"/>
      <name val="Calibri"/>
      <charset val="0"/>
      <scheme val="minor"/>
    </font>
    <font>
      <sz val="11"/>
      <color rgb="FFFA7D00"/>
      <name val="Calibri"/>
      <charset val="0"/>
      <scheme val="minor"/>
    </font>
    <font>
      <b/>
      <sz val="11"/>
      <color rgb="FFFFFFFF"/>
      <name val="Calibri"/>
      <charset val="0"/>
      <scheme val="minor"/>
    </font>
    <font>
      <b/>
      <sz val="11"/>
      <color rgb="FFFA7D00"/>
      <name val="Calibri"/>
      <charset val="0"/>
      <scheme val="minor"/>
    </font>
    <font>
      <u/>
      <sz val="11"/>
      <color rgb="FF0000FF"/>
      <name val="Calibri"/>
      <charset val="0"/>
      <scheme val="minor"/>
    </font>
    <font>
      <sz val="11"/>
      <color rgb="FFFF0000"/>
      <name val="Calibri"/>
      <charset val="0"/>
      <scheme val="minor"/>
    </font>
    <font>
      <sz val="11"/>
      <color rgb="FF9C0006"/>
      <name val="Calibri"/>
      <charset val="0"/>
      <scheme val="minor"/>
    </font>
    <font>
      <sz val="11"/>
      <color rgb="FF3F3F76"/>
      <name val="Calibri"/>
      <charset val="0"/>
      <scheme val="minor"/>
    </font>
    <font>
      <b/>
      <sz val="13"/>
      <color theme="3"/>
      <name val="Calibri"/>
      <charset val="134"/>
      <scheme val="minor"/>
    </font>
    <font>
      <sz val="11"/>
      <color rgb="FF006100"/>
      <name val="Calibri"/>
      <charset val="0"/>
      <scheme val="minor"/>
    </font>
    <font>
      <b/>
      <sz val="11"/>
      <color theme="1"/>
      <name val="Calibri"/>
      <charset val="0"/>
      <scheme val="minor"/>
    </font>
    <font>
      <sz val="11"/>
      <color rgb="FF9C6500"/>
      <name val="Calibri"/>
      <charset val="0"/>
      <scheme val="minor"/>
    </font>
  </fonts>
  <fills count="37">
    <fill>
      <patternFill patternType="none"/>
    </fill>
    <fill>
      <patternFill patternType="gray125"/>
    </fill>
    <fill>
      <patternFill patternType="solid">
        <fgColor theme="4" tint="0.8"/>
        <bgColor indexed="64"/>
      </patternFill>
    </fill>
    <fill>
      <patternFill patternType="solid">
        <fgColor theme="0"/>
        <bgColor indexed="64"/>
      </patternFill>
    </fill>
    <fill>
      <patternFill patternType="solid">
        <fgColor rgb="FFFFFFFF"/>
        <bgColor indexed="64"/>
      </patternFill>
    </fill>
    <fill>
      <patternFill patternType="solid">
        <fgColor indexed="9"/>
        <bgColor indexed="26"/>
      </patternFill>
    </fill>
    <fill>
      <patternFill patternType="solid">
        <fgColor rgb="FFF2F2F2"/>
        <bgColor indexed="64"/>
      </patternFill>
    </fill>
    <fill>
      <patternFill patternType="solid">
        <fgColor theme="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theme="6"/>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tint="0.399975585192419"/>
        <bgColor indexed="64"/>
      </patternFill>
    </fill>
    <fill>
      <patternFill patternType="solid">
        <fgColor rgb="FFC6EFCE"/>
        <bgColor indexed="64"/>
      </patternFill>
    </fill>
    <fill>
      <patternFill patternType="solid">
        <fgColor theme="6" tint="0.399975585192419"/>
        <bgColor indexed="64"/>
      </patternFill>
    </fill>
    <fill>
      <patternFill patternType="solid">
        <fgColor rgb="FFFFEB9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alignment vertical="center"/>
    </xf>
    <xf numFmtId="176" fontId="0" fillId="0" borderId="0" applyFont="0" applyFill="0" applyBorder="0" applyAlignment="0" applyProtection="0">
      <alignment vertical="center"/>
    </xf>
    <xf numFmtId="179" fontId="0" fillId="0" borderId="0" applyFont="0" applyFill="0" applyBorder="0" applyAlignment="0" applyProtection="0">
      <alignment vertical="center"/>
    </xf>
    <xf numFmtId="0" fontId="21" fillId="8" borderId="0" applyNumberFormat="0" applyBorder="0" applyAlignment="0" applyProtection="0">
      <alignment vertical="center"/>
    </xf>
    <xf numFmtId="9" fontId="0" fillId="0" borderId="0" applyFont="0" applyFill="0" applyBorder="0" applyAlignment="0" applyProtection="0">
      <alignment vertical="center"/>
    </xf>
    <xf numFmtId="0" fontId="22" fillId="0" borderId="5" applyNumberFormat="0" applyFill="0" applyAlignment="0" applyProtection="0">
      <alignment vertical="center"/>
    </xf>
    <xf numFmtId="0" fontId="23" fillId="10" borderId="6" applyNumberFormat="0" applyAlignment="0" applyProtection="0">
      <alignment vertical="center"/>
    </xf>
    <xf numFmtId="178" fontId="0" fillId="0" borderId="0" applyFont="0" applyFill="0" applyBorder="0" applyAlignment="0" applyProtection="0">
      <alignment vertical="center"/>
    </xf>
    <xf numFmtId="0" fontId="21" fillId="9" borderId="0" applyNumberFormat="0" applyBorder="0" applyAlignment="0" applyProtection="0">
      <alignment vertical="center"/>
    </xf>
    <xf numFmtId="177"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14" borderId="0" applyNumberFormat="0" applyBorder="0" applyAlignment="0" applyProtection="0">
      <alignment vertical="center"/>
    </xf>
    <xf numFmtId="0" fontId="0" fillId="15" borderId="8" applyNumberFormat="0" applyFont="0" applyAlignment="0" applyProtection="0">
      <alignment vertical="center"/>
    </xf>
    <xf numFmtId="0" fontId="8" fillId="0" borderId="0"/>
    <xf numFmtId="0" fontId="21" fillId="13" borderId="0" applyNumberFormat="0" applyBorder="0" applyAlignment="0" applyProtection="0">
      <alignment vertical="center"/>
    </xf>
    <xf numFmtId="0" fontId="2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23" borderId="0" applyNumberFormat="0" applyBorder="0" applyAlignment="0" applyProtection="0">
      <alignment vertical="center"/>
    </xf>
    <xf numFmtId="0" fontId="15" fillId="0" borderId="3" applyNumberFormat="0" applyFill="0" applyAlignment="0" applyProtection="0">
      <alignment vertical="center"/>
    </xf>
    <xf numFmtId="0" fontId="20" fillId="19" borderId="0" applyNumberFormat="0" applyBorder="0" applyAlignment="0" applyProtection="0">
      <alignment vertical="center"/>
    </xf>
    <xf numFmtId="0" fontId="29" fillId="0" borderId="3" applyNumberFormat="0" applyFill="0" applyAlignment="0" applyProtection="0">
      <alignment vertical="center"/>
    </xf>
    <xf numFmtId="0" fontId="20" fillId="28" borderId="0" applyNumberFormat="0" applyBorder="0" applyAlignment="0" applyProtection="0">
      <alignment vertical="center"/>
    </xf>
    <xf numFmtId="0" fontId="17" fillId="0" borderId="4" applyNumberFormat="0" applyFill="0" applyAlignment="0" applyProtection="0">
      <alignment vertical="center"/>
    </xf>
    <xf numFmtId="0" fontId="20" fillId="7" borderId="0" applyNumberFormat="0" applyBorder="0" applyAlignment="0" applyProtection="0">
      <alignment vertical="center"/>
    </xf>
    <xf numFmtId="0" fontId="17" fillId="0" borderId="0" applyNumberFormat="0" applyFill="0" applyBorder="0" applyAlignment="0" applyProtection="0">
      <alignment vertical="center"/>
    </xf>
    <xf numFmtId="0" fontId="28" fillId="24" borderId="7" applyNumberFormat="0" applyAlignment="0" applyProtection="0">
      <alignment vertical="center"/>
    </xf>
    <xf numFmtId="0" fontId="13" fillId="6" borderId="2" applyNumberFormat="0" applyAlignment="0" applyProtection="0">
      <alignment vertical="center"/>
    </xf>
    <xf numFmtId="0" fontId="24" fillId="6" borderId="7" applyNumberFormat="0" applyAlignment="0" applyProtection="0">
      <alignment vertical="center"/>
    </xf>
    <xf numFmtId="0" fontId="31" fillId="0" borderId="9" applyNumberFormat="0" applyFill="0" applyAlignment="0" applyProtection="0">
      <alignment vertical="center"/>
    </xf>
    <xf numFmtId="0" fontId="21" fillId="33" borderId="0" applyNumberFormat="0" applyBorder="0" applyAlignment="0" applyProtection="0">
      <alignment vertical="center"/>
    </xf>
    <xf numFmtId="0" fontId="30" fillId="30" borderId="0" applyNumberFormat="0" applyBorder="0" applyAlignment="0" applyProtection="0">
      <alignment vertical="center"/>
    </xf>
    <xf numFmtId="0" fontId="27" fillId="22" borderId="0" applyNumberFormat="0" applyBorder="0" applyAlignment="0" applyProtection="0">
      <alignment vertical="center"/>
    </xf>
    <xf numFmtId="0" fontId="32" fillId="32" borderId="0" applyNumberFormat="0" applyBorder="0" applyAlignment="0" applyProtection="0">
      <alignment vertical="center"/>
    </xf>
    <xf numFmtId="0" fontId="21" fillId="36" borderId="0" applyNumberFormat="0" applyBorder="0" applyAlignment="0" applyProtection="0">
      <alignment vertical="center"/>
    </xf>
    <xf numFmtId="0" fontId="20" fillId="35" borderId="0" applyNumberFormat="0" applyBorder="0" applyAlignment="0" applyProtection="0">
      <alignment vertical="center"/>
    </xf>
    <xf numFmtId="0" fontId="21" fillId="27" borderId="0" applyNumberFormat="0" applyBorder="0" applyAlignment="0" applyProtection="0">
      <alignment vertical="center"/>
    </xf>
    <xf numFmtId="0" fontId="20" fillId="21" borderId="0" applyNumberFormat="0" applyBorder="0" applyAlignment="0" applyProtection="0">
      <alignment vertical="center"/>
    </xf>
    <xf numFmtId="0" fontId="21" fillId="18" borderId="0" applyNumberFormat="0" applyBorder="0" applyAlignment="0" applyProtection="0">
      <alignment vertical="center"/>
    </xf>
    <xf numFmtId="0" fontId="20" fillId="12" borderId="0" applyNumberFormat="0" applyBorder="0" applyAlignment="0" applyProtection="0">
      <alignment vertical="center"/>
    </xf>
    <xf numFmtId="0" fontId="21" fillId="17" borderId="0" applyNumberFormat="0" applyBorder="0" applyAlignment="0" applyProtection="0">
      <alignment vertical="center"/>
    </xf>
    <xf numFmtId="0" fontId="20" fillId="26" borderId="0" applyNumberFormat="0" applyBorder="0" applyAlignment="0" applyProtection="0">
      <alignment vertical="center"/>
    </xf>
    <xf numFmtId="0" fontId="21" fillId="34" borderId="0" applyNumberFormat="0" applyBorder="0" applyAlignment="0" applyProtection="0">
      <alignment vertical="center"/>
    </xf>
    <xf numFmtId="0" fontId="20" fillId="31" borderId="0" applyNumberFormat="0" applyBorder="0" applyAlignment="0" applyProtection="0">
      <alignment vertical="center"/>
    </xf>
    <xf numFmtId="0" fontId="21" fillId="16" borderId="0" applyNumberFormat="0" applyBorder="0" applyAlignment="0" applyProtection="0">
      <alignment vertical="center"/>
    </xf>
    <xf numFmtId="0" fontId="20" fillId="29" borderId="0" applyNumberFormat="0" applyBorder="0" applyAlignment="0" applyProtection="0">
      <alignment vertical="center"/>
    </xf>
    <xf numFmtId="0" fontId="21" fillId="11" borderId="0" applyNumberFormat="0" applyBorder="0" applyAlignment="0" applyProtection="0">
      <alignment vertical="center"/>
    </xf>
    <xf numFmtId="0" fontId="20" fillId="20" borderId="0" applyNumberFormat="0" applyBorder="0" applyAlignment="0" applyProtection="0">
      <alignment vertical="center"/>
    </xf>
    <xf numFmtId="0" fontId="20" fillId="25" borderId="0" applyNumberFormat="0" applyBorder="0" applyAlignment="0" applyProtection="0">
      <alignment vertical="center"/>
    </xf>
    <xf numFmtId="0" fontId="19" fillId="0" borderId="0"/>
  </cellStyleXfs>
  <cellXfs count="60">
    <xf numFmtId="0" fontId="0" fillId="0" borderId="0" xfId="0">
      <alignment vertical="center"/>
    </xf>
    <xf numFmtId="0" fontId="0" fillId="0" borderId="0" xfId="0" applyAlignment="1">
      <alignment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right" vertical="center" wrapText="1"/>
    </xf>
    <xf numFmtId="0" fontId="3" fillId="0" borderId="1" xfId="0" applyFont="1" applyBorder="1" applyAlignment="1">
      <alignment horizontal="center" vertical="center" wrapText="1"/>
    </xf>
    <xf numFmtId="0" fontId="3" fillId="0" borderId="1" xfId="0" applyFont="1" applyBorder="1" applyAlignment="1">
      <alignment horizontal="right" vertical="center"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justify" wrapText="1"/>
    </xf>
    <xf numFmtId="0" fontId="5" fillId="0" borderId="1" xfId="0" applyFont="1" applyFill="1" applyBorder="1" applyAlignment="1">
      <alignment horizontal="center" vertical="center" wrapText="1"/>
    </xf>
    <xf numFmtId="182" fontId="5"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6" fillId="0" borderId="1" xfId="0" applyFont="1" applyBorder="1" applyAlignment="1">
      <alignment horizontal="center" vertical="center"/>
    </xf>
    <xf numFmtId="58" fontId="5" fillId="0" borderId="1" xfId="0" applyNumberFormat="1" applyFont="1" applyFill="1" applyBorder="1" applyAlignment="1">
      <alignment horizontal="center" vertical="center"/>
    </xf>
    <xf numFmtId="58" fontId="7" fillId="0" borderId="1" xfId="0" applyNumberFormat="1" applyFont="1" applyFill="1" applyBorder="1" applyAlignment="1">
      <alignment horizontal="center" vertical="center" wrapText="1"/>
    </xf>
    <xf numFmtId="182" fontId="7" fillId="0" borderId="1" xfId="0" applyNumberFormat="1" applyFont="1" applyFill="1" applyBorder="1" applyAlignment="1">
      <alignment horizontal="center" vertical="center"/>
    </xf>
    <xf numFmtId="182" fontId="5" fillId="3"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58" fontId="5" fillId="3" borderId="1" xfId="0" applyNumberFormat="1" applyFont="1" applyFill="1" applyBorder="1" applyAlignment="1">
      <alignment horizontal="center" vertical="center"/>
    </xf>
    <xf numFmtId="58" fontId="7" fillId="3" borderId="1" xfId="0" applyNumberFormat="1" applyFont="1" applyFill="1" applyBorder="1" applyAlignment="1">
      <alignment horizontal="center" vertical="center" wrapText="1"/>
    </xf>
    <xf numFmtId="182" fontId="7" fillId="3" borderId="1" xfId="0" applyNumberFormat="1" applyFont="1" applyFill="1" applyBorder="1" applyAlignment="1">
      <alignment horizontal="center" vertical="center"/>
    </xf>
    <xf numFmtId="0" fontId="5" fillId="0" borderId="1" xfId="0" applyFont="1" applyFill="1" applyBorder="1" applyAlignment="1">
      <alignment horizontal="justify" vertical="center" wrapText="1"/>
    </xf>
    <xf numFmtId="181" fontId="7"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Border="1" applyAlignment="1">
      <alignment horizontal="justify" vertical="center" wrapText="1"/>
    </xf>
    <xf numFmtId="0" fontId="6" fillId="0" borderId="1" xfId="0" applyFont="1" applyFill="1" applyBorder="1" applyAlignment="1">
      <alignment horizontal="center" vertical="center" wrapText="1"/>
    </xf>
    <xf numFmtId="177" fontId="6" fillId="0" borderId="1" xfId="9"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58" fontId="6" fillId="0" borderId="1" xfId="0" applyNumberFormat="1" applyFont="1" applyBorder="1" applyAlignment="1">
      <alignment horizontal="center" vertical="center" wrapText="1"/>
    </xf>
    <xf numFmtId="58" fontId="6" fillId="0"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180" fontId="6" fillId="0" borderId="1" xfId="9" applyNumberFormat="1" applyFont="1" applyBorder="1" applyAlignment="1">
      <alignment horizontal="center" vertical="center" wrapText="1"/>
    </xf>
    <xf numFmtId="180" fontId="6" fillId="0" borderId="1" xfId="9" applyNumberFormat="1" applyFont="1" applyFill="1" applyBorder="1" applyAlignment="1">
      <alignment horizontal="center" vertical="center" wrapText="1"/>
    </xf>
    <xf numFmtId="0" fontId="6" fillId="0" borderId="1" xfId="0" applyNumberFormat="1" applyFont="1" applyBorder="1" applyAlignment="1">
      <alignment horizontal="justify" vertical="center" wrapText="1"/>
    </xf>
    <xf numFmtId="0" fontId="8" fillId="0" borderId="1" xfId="0" applyFont="1" applyBorder="1" applyAlignment="1">
      <alignment horizontal="center" vertical="center" wrapText="1"/>
    </xf>
    <xf numFmtId="0" fontId="9" fillId="4" borderId="1" xfId="0" applyFont="1" applyFill="1" applyBorder="1" applyAlignment="1">
      <alignment horizontal="justify" vertical="top" wrapText="1"/>
    </xf>
    <xf numFmtId="0" fontId="9" fillId="4" borderId="1" xfId="0"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58" fontId="9" fillId="4" borderId="1" xfId="0" applyNumberFormat="1" applyFont="1" applyFill="1" applyBorder="1" applyAlignment="1">
      <alignment horizontal="center" vertical="center" wrapText="1"/>
    </xf>
    <xf numFmtId="4" fontId="9" fillId="0" borderId="1" xfId="0" applyNumberFormat="1" applyFont="1" applyBorder="1" applyAlignment="1">
      <alignment horizontal="center" vertical="center" wrapText="1"/>
    </xf>
    <xf numFmtId="0" fontId="9" fillId="4" borderId="1" xfId="0" applyFont="1" applyFill="1" applyBorder="1" applyAlignment="1">
      <alignment horizontal="justify" vertical="center" wrapText="1"/>
    </xf>
    <xf numFmtId="0" fontId="10" fillId="4" borderId="1" xfId="0" applyFont="1" applyFill="1" applyBorder="1" applyAlignment="1">
      <alignment horizontal="center" vertical="center" wrapText="1"/>
    </xf>
    <xf numFmtId="58"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justify" vertical="top" wrapText="1"/>
    </xf>
    <xf numFmtId="0" fontId="10" fillId="0" borderId="1" xfId="0" applyFont="1" applyBorder="1" applyAlignment="1">
      <alignment horizontal="center" vertical="center" wrapText="1"/>
    </xf>
    <xf numFmtId="58" fontId="9" fillId="0" borderId="1" xfId="0" applyNumberFormat="1" applyFont="1" applyFill="1" applyBorder="1" applyAlignment="1">
      <alignment horizontal="center" vertical="center" wrapText="1"/>
    </xf>
    <xf numFmtId="4" fontId="11" fillId="4" borderId="1" xfId="0" applyNumberFormat="1" applyFont="1" applyFill="1" applyBorder="1" applyAlignment="1">
      <alignment horizontal="center" vertical="center" wrapText="1"/>
    </xf>
    <xf numFmtId="0" fontId="8" fillId="5" borderId="1" xfId="50" applyFont="1" applyFill="1" applyBorder="1" applyAlignment="1" applyProtection="1">
      <alignment vertical="center" wrapText="1"/>
      <protection locked="0"/>
    </xf>
    <xf numFmtId="183" fontId="12" fillId="0" borderId="1" xfId="50" applyNumberFormat="1" applyFont="1" applyFill="1" applyBorder="1" applyAlignment="1" applyProtection="1">
      <alignment horizontal="center" vertical="center" wrapText="1"/>
      <protection locked="0"/>
    </xf>
    <xf numFmtId="49" fontId="8" fillId="0" borderId="1" xfId="50" applyNumberFormat="1" applyFont="1" applyFill="1" applyBorder="1" applyAlignment="1" applyProtection="1">
      <alignment horizontal="center" vertical="center" wrapText="1"/>
      <protection locked="0"/>
    </xf>
    <xf numFmtId="58" fontId="12" fillId="0" borderId="1" xfId="50" applyNumberFormat="1" applyFont="1" applyFill="1" applyBorder="1" applyAlignment="1" applyProtection="1">
      <alignment horizontal="center" vertical="center" wrapText="1"/>
      <protection locked="0"/>
    </xf>
    <xf numFmtId="180" fontId="9" fillId="0" borderId="1" xfId="9" applyNumberFormat="1" applyFont="1" applyBorder="1" applyAlignment="1">
      <alignment horizontal="center" vertical="center" wrapText="1"/>
    </xf>
    <xf numFmtId="184" fontId="8" fillId="3" borderId="1" xfId="0" applyNumberFormat="1" applyFont="1" applyFill="1" applyBorder="1" applyAlignment="1">
      <alignment vertical="center"/>
    </xf>
    <xf numFmtId="180" fontId="8" fillId="0" borderId="1" xfId="9" applyNumberFormat="1" applyFont="1" applyFill="1" applyBorder="1" applyAlignment="1" applyProtection="1">
      <alignment horizontal="center" vertical="center" wrapText="1"/>
      <protection locked="0"/>
    </xf>
    <xf numFmtId="0" fontId="12" fillId="0" borderId="1" xfId="50" applyFont="1" applyFill="1" applyBorder="1" applyAlignment="1" applyProtection="1">
      <alignment horizontal="center" vertical="center" wrapText="1"/>
      <protection locked="0"/>
    </xf>
    <xf numFmtId="185" fontId="8" fillId="0" borderId="1" xfId="50" applyNumberFormat="1" applyFont="1" applyFill="1" applyBorder="1" applyAlignment="1" applyProtection="1">
      <alignment horizontal="right" vertical="center" wrapText="1"/>
      <protection locked="0"/>
    </xf>
    <xf numFmtId="58" fontId="2" fillId="0" borderId="1" xfId="0" applyNumberFormat="1" applyFont="1" applyBorder="1" applyAlignment="1">
      <alignment horizontal="center" vertical="center" wrapText="1"/>
    </xf>
    <xf numFmtId="58" fontId="3" fillId="0" borderId="1" xfId="0" applyNumberFormat="1" applyFont="1" applyBorder="1" applyAlignment="1">
      <alignment horizontal="center" vertical="center" wrapText="1"/>
    </xf>
  </cellXfs>
  <cellStyles count="51">
    <cellStyle name="Normal" xfId="0" builtinId="0"/>
    <cellStyle name="Comma" xfId="1" builtinId="3"/>
    <cellStyle name="Comma [0]" xfId="2" builtinId="6"/>
    <cellStyle name="40% - Ênfase 4" xfId="3" builtinId="43"/>
    <cellStyle name="Porcentagem" xfId="4" builtinId="5"/>
    <cellStyle name="Célula Vinculada" xfId="5" builtinId="24"/>
    <cellStyle name="Célula de Verificação" xfId="6" builtinId="23"/>
    <cellStyle name="Moeda [0]" xfId="7" builtinId="7"/>
    <cellStyle name="20% - Ênfase 3" xfId="8" builtinId="38"/>
    <cellStyle name="Moeda" xfId="9" builtinId="4"/>
    <cellStyle name="Hyperlink seguido" xfId="10" builtinId="9"/>
    <cellStyle name="Hyperlink" xfId="11" builtinId="8"/>
    <cellStyle name="40% - Ênfase 2" xfId="12" builtinId="35"/>
    <cellStyle name="Observação" xfId="13" builtinId="10"/>
    <cellStyle name="Normal 2" xfId="14"/>
    <cellStyle name="40% - Ênfase 6" xfId="15" builtinId="51"/>
    <cellStyle name="Texto de Aviso" xfId="16" builtinId="11"/>
    <cellStyle name="Título" xfId="17" builtinId="15"/>
    <cellStyle name="Texto Explicativo" xfId="18" builtinId="53"/>
    <cellStyle name="Ênfase 3" xfId="19" builtinId="37"/>
    <cellStyle name="Título 1" xfId="20" builtinId="16"/>
    <cellStyle name="Ênfase 4" xfId="21" builtinId="41"/>
    <cellStyle name="Título 2" xfId="22" builtinId="17"/>
    <cellStyle name="Ênfase 5" xfId="23" builtinId="45"/>
    <cellStyle name="Título 3" xfId="24" builtinId="18"/>
    <cellStyle name="Ênfase 6" xfId="25" builtinId="49"/>
    <cellStyle name="Título 4" xfId="26" builtinId="19"/>
    <cellStyle name="Entrada" xfId="27" builtinId="20"/>
    <cellStyle name="Saída" xfId="28" builtinId="21"/>
    <cellStyle name="Cálculo" xfId="29" builtinId="22"/>
    <cellStyle name="Total" xfId="30" builtinId="25"/>
    <cellStyle name="40% - Ênfase 1" xfId="31" builtinId="31"/>
    <cellStyle name="Bom" xfId="32" builtinId="26"/>
    <cellStyle name="Ruim" xfId="33" builtinId="27"/>
    <cellStyle name="Neutro" xfId="34" builtinId="28"/>
    <cellStyle name="20% - Ênfase 5" xfId="35" builtinId="46"/>
    <cellStyle name="Ênfase 1" xfId="36" builtinId="29"/>
    <cellStyle name="20% - Ênfase 1" xfId="37" builtinId="30"/>
    <cellStyle name="60% - Ênfase 1" xfId="38" builtinId="32"/>
    <cellStyle name="20% - Ênfase 6" xfId="39" builtinId="50"/>
    <cellStyle name="Ênfase 2" xfId="40" builtinId="33"/>
    <cellStyle name="20% - Ênfase 2" xfId="41" builtinId="34"/>
    <cellStyle name="60% - Ênfase 2" xfId="42" builtinId="36"/>
    <cellStyle name="40% - Ênfase 3" xfId="43" builtinId="39"/>
    <cellStyle name="60% - Ênfase 3" xfId="44" builtinId="40"/>
    <cellStyle name="20% - Ênfase 4" xfId="45" builtinId="42"/>
    <cellStyle name="60% - Ênfase 4" xfId="46" builtinId="44"/>
    <cellStyle name="40% - Ênfase 5" xfId="47" builtinId="47"/>
    <cellStyle name="60% - Ênfase 5" xfId="48" builtinId="48"/>
    <cellStyle name="60% - Ênfase 6" xfId="49" builtinId="52"/>
    <cellStyle name="Cálculo 37"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3</xdr:col>
      <xdr:colOff>248285</xdr:colOff>
      <xdr:row>0</xdr:row>
      <xdr:rowOff>19685</xdr:rowOff>
    </xdr:from>
    <xdr:to>
      <xdr:col>4</xdr:col>
      <xdr:colOff>675640</xdr:colOff>
      <xdr:row>0</xdr:row>
      <xdr:rowOff>1064260</xdr:rowOff>
    </xdr:to>
    <xdr:pic>
      <xdr:nvPicPr>
        <xdr:cNvPr id="2" name="Imagem 1"/>
        <xdr:cNvPicPr>
          <a:picLocks noChangeAspect="1"/>
        </xdr:cNvPicPr>
      </xdr:nvPicPr>
      <xdr:blipFill>
        <a:blip r:embed="rId1"/>
        <a:stretch>
          <a:fillRect/>
        </a:stretch>
      </xdr:blipFill>
      <xdr:spPr>
        <a:xfrm>
          <a:off x="5877560" y="19685"/>
          <a:ext cx="2513330" cy="104457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1"/>
  <sheetViews>
    <sheetView tabSelected="1" workbookViewId="0">
      <selection activeCell="H72" sqref="H72"/>
    </sheetView>
  </sheetViews>
  <sheetFormatPr defaultColWidth="9.14285714285714" defaultRowHeight="12.75"/>
  <cols>
    <col min="1" max="1" width="50.5714285714286" style="1" customWidth="1"/>
    <col min="2" max="2" width="17.4285714285714" style="1" customWidth="1"/>
    <col min="3" max="3" width="16.4285714285714" style="1" customWidth="1"/>
    <col min="4" max="4" width="31.2857142857143" style="1" customWidth="1"/>
    <col min="5" max="5" width="17.8571428571429" style="1" customWidth="1"/>
    <col min="6" max="6" width="14.8571428571429" style="1" customWidth="1"/>
    <col min="7" max="7" width="22.4285714285714" style="1" customWidth="1"/>
    <col min="8" max="8" width="23" style="1" customWidth="1"/>
    <col min="9" max="9" width="19.5714285714286" style="1" customWidth="1"/>
    <col min="10" max="14" width="9.14285714285714" style="1"/>
  </cols>
  <sheetData>
    <row r="1" ht="93" customHeight="1" spans="1:9">
      <c r="A1" s="2"/>
      <c r="B1" s="2"/>
      <c r="C1" s="2"/>
      <c r="D1" s="2"/>
      <c r="E1" s="2"/>
      <c r="F1" s="2"/>
      <c r="G1" s="2"/>
      <c r="H1" s="2"/>
      <c r="I1" s="2"/>
    </row>
    <row r="2" ht="23.25" spans="1:9">
      <c r="A2" s="3" t="s">
        <v>0</v>
      </c>
      <c r="B2" s="3"/>
      <c r="C2" s="3"/>
      <c r="D2" s="3"/>
      <c r="E2" s="3"/>
      <c r="F2" s="3"/>
      <c r="G2" s="3"/>
      <c r="H2" s="3"/>
      <c r="I2" s="3"/>
    </row>
    <row r="3" ht="15" spans="1:9">
      <c r="A3" s="4" t="s">
        <v>1</v>
      </c>
      <c r="B3" s="4"/>
      <c r="C3" s="4"/>
      <c r="D3" s="4"/>
      <c r="E3" s="4"/>
      <c r="F3" s="4"/>
      <c r="G3" s="4"/>
      <c r="H3" s="4"/>
      <c r="I3" s="58">
        <v>43651</v>
      </c>
    </row>
    <row r="4" spans="1:9">
      <c r="A4" s="5"/>
      <c r="B4" s="5"/>
      <c r="C4" s="5"/>
      <c r="D4" s="5"/>
      <c r="E4" s="5"/>
      <c r="F4" s="5"/>
      <c r="G4" s="5"/>
      <c r="H4" s="6"/>
      <c r="I4" s="59"/>
    </row>
    <row r="5" ht="90" spans="1:9">
      <c r="A5" s="7" t="s">
        <v>2</v>
      </c>
      <c r="B5" s="7" t="s">
        <v>3</v>
      </c>
      <c r="C5" s="7" t="s">
        <v>4</v>
      </c>
      <c r="D5" s="7" t="s">
        <v>5</v>
      </c>
      <c r="E5" s="7" t="s">
        <v>6</v>
      </c>
      <c r="F5" s="7" t="s">
        <v>7</v>
      </c>
      <c r="G5" s="7" t="s">
        <v>8</v>
      </c>
      <c r="H5" s="7" t="s">
        <v>9</v>
      </c>
      <c r="I5" s="7" t="s">
        <v>10</v>
      </c>
    </row>
    <row r="6" ht="38.25" spans="1:9">
      <c r="A6" s="8" t="s">
        <v>11</v>
      </c>
      <c r="B6" s="9" t="s">
        <v>12</v>
      </c>
      <c r="C6" s="10">
        <v>873331.17</v>
      </c>
      <c r="D6" s="11" t="s">
        <v>13</v>
      </c>
      <c r="E6" s="12" t="s">
        <v>14</v>
      </c>
      <c r="F6" s="13">
        <v>42009</v>
      </c>
      <c r="G6" s="14" t="s">
        <v>15</v>
      </c>
      <c r="H6" s="15">
        <v>205642.08</v>
      </c>
      <c r="I6" s="9" t="s">
        <v>16</v>
      </c>
    </row>
    <row r="7" ht="51" spans="1:9">
      <c r="A7" s="8" t="s">
        <v>17</v>
      </c>
      <c r="B7" s="9" t="s">
        <v>12</v>
      </c>
      <c r="C7" s="16">
        <v>1179948.96</v>
      </c>
      <c r="D7" s="11" t="s">
        <v>18</v>
      </c>
      <c r="E7" s="17" t="s">
        <v>19</v>
      </c>
      <c r="F7" s="18">
        <v>42248</v>
      </c>
      <c r="G7" s="19" t="s">
        <v>20</v>
      </c>
      <c r="H7" s="20">
        <v>214530.45</v>
      </c>
      <c r="I7" s="9" t="s">
        <v>16</v>
      </c>
    </row>
    <row r="8" ht="51" spans="1:9">
      <c r="A8" s="21" t="s">
        <v>21</v>
      </c>
      <c r="B8" s="9" t="s">
        <v>12</v>
      </c>
      <c r="C8" s="10">
        <v>273000</v>
      </c>
      <c r="D8" s="11" t="s">
        <v>22</v>
      </c>
      <c r="E8" s="17" t="s">
        <v>23</v>
      </c>
      <c r="F8" s="13">
        <v>42248</v>
      </c>
      <c r="G8" s="22" t="s">
        <v>24</v>
      </c>
      <c r="H8" s="15">
        <v>29261.08</v>
      </c>
      <c r="I8" s="9" t="s">
        <v>24</v>
      </c>
    </row>
    <row r="9" ht="51" spans="1:9">
      <c r="A9" s="8" t="s">
        <v>25</v>
      </c>
      <c r="B9" s="9" t="s">
        <v>12</v>
      </c>
      <c r="C9" s="10">
        <v>133346.84</v>
      </c>
      <c r="D9" s="23" t="s">
        <v>26</v>
      </c>
      <c r="E9" s="17" t="s">
        <v>27</v>
      </c>
      <c r="F9" s="13">
        <v>42492</v>
      </c>
      <c r="G9" s="9" t="s">
        <v>28</v>
      </c>
      <c r="H9" s="15">
        <v>17970.04</v>
      </c>
      <c r="I9" s="9" t="s">
        <v>28</v>
      </c>
    </row>
    <row r="10" ht="35" customHeight="1" spans="1:9">
      <c r="A10" s="24" t="s">
        <v>29</v>
      </c>
      <c r="B10" s="25" t="s">
        <v>30</v>
      </c>
      <c r="C10" s="26">
        <v>16449015.01</v>
      </c>
      <c r="D10" s="27" t="s">
        <v>31</v>
      </c>
      <c r="E10" s="28" t="s">
        <v>32</v>
      </c>
      <c r="F10" s="29">
        <v>41548</v>
      </c>
      <c r="G10" s="29">
        <v>43733</v>
      </c>
      <c r="H10" s="26">
        <v>5824862.01</v>
      </c>
      <c r="I10" s="9" t="s">
        <v>16</v>
      </c>
    </row>
    <row r="11" ht="25.5" spans="1:9">
      <c r="A11" s="24" t="s">
        <v>33</v>
      </c>
      <c r="B11" s="25" t="s">
        <v>30</v>
      </c>
      <c r="C11" s="26">
        <v>9348779.08</v>
      </c>
      <c r="D11" s="27" t="s">
        <v>34</v>
      </c>
      <c r="E11" s="28" t="s">
        <v>35</v>
      </c>
      <c r="F11" s="30">
        <v>41282</v>
      </c>
      <c r="G11" s="29">
        <v>43664</v>
      </c>
      <c r="H11" s="26">
        <v>5450006.16</v>
      </c>
      <c r="I11" s="9" t="s">
        <v>16</v>
      </c>
    </row>
    <row r="12" ht="25.5" spans="1:9">
      <c r="A12" s="24" t="s">
        <v>36</v>
      </c>
      <c r="B12" s="25" t="s">
        <v>30</v>
      </c>
      <c r="C12" s="26">
        <v>26042866.07</v>
      </c>
      <c r="D12" s="27" t="s">
        <v>31</v>
      </c>
      <c r="E12" s="28" t="s">
        <v>37</v>
      </c>
      <c r="F12" s="29">
        <v>41334</v>
      </c>
      <c r="G12" s="29">
        <v>43525</v>
      </c>
      <c r="H12" s="26">
        <v>8807713.47</v>
      </c>
      <c r="I12" s="28" t="s">
        <v>38</v>
      </c>
    </row>
    <row r="13" ht="38.25" spans="1:9">
      <c r="A13" s="24" t="s">
        <v>39</v>
      </c>
      <c r="B13" s="25" t="s">
        <v>30</v>
      </c>
      <c r="C13" s="26">
        <v>9614520</v>
      </c>
      <c r="D13" s="27" t="s">
        <v>40</v>
      </c>
      <c r="E13" s="28" t="s">
        <v>41</v>
      </c>
      <c r="F13" s="29">
        <v>41628</v>
      </c>
      <c r="G13" s="29">
        <v>43819</v>
      </c>
      <c r="H13" s="26">
        <v>4014654.27</v>
      </c>
      <c r="I13" s="9" t="s">
        <v>16</v>
      </c>
    </row>
    <row r="14" ht="25.5" spans="1:9">
      <c r="A14" s="24" t="s">
        <v>42</v>
      </c>
      <c r="B14" s="25" t="s">
        <v>30</v>
      </c>
      <c r="C14" s="26">
        <v>500207.4</v>
      </c>
      <c r="D14" s="27" t="s">
        <v>43</v>
      </c>
      <c r="E14" s="28" t="s">
        <v>44</v>
      </c>
      <c r="F14" s="30">
        <v>41821</v>
      </c>
      <c r="G14" s="29">
        <v>43554</v>
      </c>
      <c r="H14" s="26">
        <v>160648.62</v>
      </c>
      <c r="I14" s="28" t="s">
        <v>38</v>
      </c>
    </row>
    <row r="15" ht="38.25" spans="1:9">
      <c r="A15" s="24" t="s">
        <v>45</v>
      </c>
      <c r="B15" s="25" t="s">
        <v>30</v>
      </c>
      <c r="C15" s="26">
        <v>1196707.5</v>
      </c>
      <c r="D15" s="27" t="s">
        <v>46</v>
      </c>
      <c r="E15" s="28" t="s">
        <v>47</v>
      </c>
      <c r="F15" s="29">
        <v>42587</v>
      </c>
      <c r="G15" s="29">
        <v>43683</v>
      </c>
      <c r="H15" s="26">
        <v>476440.53</v>
      </c>
      <c r="I15" s="9" t="s">
        <v>16</v>
      </c>
    </row>
    <row r="16" ht="38.25" spans="1:9">
      <c r="A16" s="24" t="s">
        <v>48</v>
      </c>
      <c r="B16" s="25" t="s">
        <v>30</v>
      </c>
      <c r="C16" s="26">
        <v>1773067.63</v>
      </c>
      <c r="D16" s="27" t="s">
        <v>49</v>
      </c>
      <c r="E16" s="28" t="s">
        <v>50</v>
      </c>
      <c r="F16" s="30">
        <v>41677</v>
      </c>
      <c r="G16" s="29">
        <v>43694</v>
      </c>
      <c r="H16" s="26">
        <v>739619.66</v>
      </c>
      <c r="I16" s="9" t="s">
        <v>16</v>
      </c>
    </row>
    <row r="17" ht="25.5" spans="1:9">
      <c r="A17" s="24" t="s">
        <v>36</v>
      </c>
      <c r="B17" s="25" t="s">
        <v>30</v>
      </c>
      <c r="C17" s="26">
        <v>21059709.16</v>
      </c>
      <c r="D17" s="27" t="s">
        <v>31</v>
      </c>
      <c r="E17" s="28" t="s">
        <v>51</v>
      </c>
      <c r="F17" s="29">
        <v>43525</v>
      </c>
      <c r="G17" s="29">
        <v>43705</v>
      </c>
      <c r="H17" s="26">
        <v>5266651.01</v>
      </c>
      <c r="I17" s="9" t="s">
        <v>16</v>
      </c>
    </row>
    <row r="18" ht="51" spans="1:9">
      <c r="A18" s="24" t="s">
        <v>52</v>
      </c>
      <c r="B18" s="25" t="s">
        <v>30</v>
      </c>
      <c r="C18" s="31">
        <v>3534999.86</v>
      </c>
      <c r="D18" s="31" t="s">
        <v>53</v>
      </c>
      <c r="E18" s="28" t="s">
        <v>54</v>
      </c>
      <c r="F18" s="29">
        <v>42452</v>
      </c>
      <c r="G18" s="29">
        <v>43913</v>
      </c>
      <c r="H18" s="32">
        <v>474013.05</v>
      </c>
      <c r="I18" s="9" t="s">
        <v>16</v>
      </c>
    </row>
    <row r="19" ht="51" spans="1:9">
      <c r="A19" s="24" t="s">
        <v>55</v>
      </c>
      <c r="B19" s="25" t="s">
        <v>56</v>
      </c>
      <c r="C19" s="31">
        <v>6397633.83</v>
      </c>
      <c r="D19" s="31" t="s">
        <v>57</v>
      </c>
      <c r="E19" s="28" t="s">
        <v>58</v>
      </c>
      <c r="F19" s="29">
        <v>43340</v>
      </c>
      <c r="G19" s="29">
        <v>43705</v>
      </c>
      <c r="H19" s="32">
        <v>3426634.27</v>
      </c>
      <c r="I19" s="9" t="s">
        <v>16</v>
      </c>
    </row>
    <row r="20" ht="38.25" spans="1:9">
      <c r="A20" s="24" t="s">
        <v>59</v>
      </c>
      <c r="B20" s="25" t="s">
        <v>30</v>
      </c>
      <c r="C20" s="31">
        <v>5383900.12</v>
      </c>
      <c r="D20" s="31" t="s">
        <v>60</v>
      </c>
      <c r="E20" s="28" t="s">
        <v>61</v>
      </c>
      <c r="F20" s="29">
        <v>42249</v>
      </c>
      <c r="G20" s="29">
        <v>43710</v>
      </c>
      <c r="H20" s="32">
        <v>1086909.59</v>
      </c>
      <c r="I20" s="9" t="s">
        <v>16</v>
      </c>
    </row>
    <row r="21" ht="38.25" spans="1:9">
      <c r="A21" s="24" t="s">
        <v>62</v>
      </c>
      <c r="B21" s="25" t="s">
        <v>63</v>
      </c>
      <c r="C21" s="31">
        <v>4000000</v>
      </c>
      <c r="D21" s="31" t="s">
        <v>64</v>
      </c>
      <c r="E21" s="28" t="s">
        <v>65</v>
      </c>
      <c r="F21" s="29">
        <v>42044</v>
      </c>
      <c r="G21" s="29">
        <v>43710</v>
      </c>
      <c r="H21" s="32">
        <v>813880.83</v>
      </c>
      <c r="I21" s="9" t="s">
        <v>16</v>
      </c>
    </row>
    <row r="22" ht="51" spans="1:9">
      <c r="A22" s="24" t="s">
        <v>66</v>
      </c>
      <c r="B22" s="25" t="s">
        <v>30</v>
      </c>
      <c r="C22" s="31">
        <v>3777392.88</v>
      </c>
      <c r="D22" s="31" t="s">
        <v>67</v>
      </c>
      <c r="E22" s="28" t="s">
        <v>68</v>
      </c>
      <c r="F22" s="29">
        <v>40943</v>
      </c>
      <c r="G22" s="29">
        <v>43557</v>
      </c>
      <c r="H22" s="33" t="s">
        <v>69</v>
      </c>
      <c r="I22" s="28" t="s">
        <v>38</v>
      </c>
    </row>
    <row r="23" ht="51" spans="1:9">
      <c r="A23" s="24" t="s">
        <v>70</v>
      </c>
      <c r="B23" s="25" t="s">
        <v>30</v>
      </c>
      <c r="C23" s="31">
        <v>2853368.97</v>
      </c>
      <c r="D23" s="31" t="s">
        <v>67</v>
      </c>
      <c r="E23" s="28" t="s">
        <v>71</v>
      </c>
      <c r="F23" s="29">
        <v>40943</v>
      </c>
      <c r="G23" s="29">
        <v>43557</v>
      </c>
      <c r="H23" s="33" t="s">
        <v>69</v>
      </c>
      <c r="I23" s="28" t="s">
        <v>38</v>
      </c>
    </row>
    <row r="24" ht="76.5" spans="1:9">
      <c r="A24" s="34" t="s">
        <v>72</v>
      </c>
      <c r="B24" s="25" t="s">
        <v>30</v>
      </c>
      <c r="C24" s="31">
        <v>14645041.91</v>
      </c>
      <c r="D24" s="31" t="s">
        <v>73</v>
      </c>
      <c r="E24" s="28" t="s">
        <v>74</v>
      </c>
      <c r="F24" s="29">
        <v>42984</v>
      </c>
      <c r="G24" s="29">
        <v>43635</v>
      </c>
      <c r="H24" s="32">
        <v>2769137.69</v>
      </c>
      <c r="I24" s="9" t="s">
        <v>16</v>
      </c>
    </row>
    <row r="25" ht="63.75" spans="1:9">
      <c r="A25" s="24" t="s">
        <v>75</v>
      </c>
      <c r="B25" s="25" t="s">
        <v>30</v>
      </c>
      <c r="C25" s="31">
        <v>3295000</v>
      </c>
      <c r="D25" s="31" t="s">
        <v>57</v>
      </c>
      <c r="E25" s="28" t="s">
        <v>76</v>
      </c>
      <c r="F25" s="29">
        <v>43040</v>
      </c>
      <c r="G25" s="29">
        <v>43770</v>
      </c>
      <c r="H25" s="32">
        <v>640047.03</v>
      </c>
      <c r="I25" s="9" t="s">
        <v>16</v>
      </c>
    </row>
    <row r="26" ht="63.75" spans="1:9">
      <c r="A26" s="24" t="s">
        <v>77</v>
      </c>
      <c r="B26" s="25" t="s">
        <v>30</v>
      </c>
      <c r="C26" s="31">
        <v>6338414.56</v>
      </c>
      <c r="D26" s="31" t="s">
        <v>78</v>
      </c>
      <c r="E26" s="28" t="s">
        <v>79</v>
      </c>
      <c r="F26" s="29" t="s">
        <v>80</v>
      </c>
      <c r="G26" s="29">
        <v>43791</v>
      </c>
      <c r="H26" s="32">
        <v>1706904.18</v>
      </c>
      <c r="I26" s="9" t="s">
        <v>16</v>
      </c>
    </row>
    <row r="27" ht="63.75" spans="1:9">
      <c r="A27" s="24" t="s">
        <v>81</v>
      </c>
      <c r="B27" s="25" t="s">
        <v>30</v>
      </c>
      <c r="C27" s="31">
        <v>8111762.92</v>
      </c>
      <c r="D27" s="31" t="s">
        <v>53</v>
      </c>
      <c r="E27" s="28" t="s">
        <v>82</v>
      </c>
      <c r="F27" s="29">
        <v>43063</v>
      </c>
      <c r="G27" s="29">
        <v>43793</v>
      </c>
      <c r="H27" s="32">
        <v>1019913.75</v>
      </c>
      <c r="I27" s="9" t="s">
        <v>16</v>
      </c>
    </row>
    <row r="28" ht="51" spans="1:9">
      <c r="A28" s="24" t="s">
        <v>83</v>
      </c>
      <c r="B28" s="25" t="s">
        <v>30</v>
      </c>
      <c r="C28" s="31">
        <v>5571614.01</v>
      </c>
      <c r="D28" s="31" t="s">
        <v>67</v>
      </c>
      <c r="E28" s="28" t="s">
        <v>84</v>
      </c>
      <c r="F28" s="29">
        <v>43537</v>
      </c>
      <c r="G28" s="29">
        <v>43903</v>
      </c>
      <c r="H28" s="32">
        <v>101527.54</v>
      </c>
      <c r="I28" s="9" t="s">
        <v>16</v>
      </c>
    </row>
    <row r="29" ht="51" spans="1:9">
      <c r="A29" s="24" t="s">
        <v>85</v>
      </c>
      <c r="B29" s="25" t="s">
        <v>30</v>
      </c>
      <c r="C29" s="31">
        <v>2702569.22</v>
      </c>
      <c r="D29" s="31" t="s">
        <v>86</v>
      </c>
      <c r="E29" s="35" t="s">
        <v>87</v>
      </c>
      <c r="F29" s="29">
        <v>43195</v>
      </c>
      <c r="G29" s="29">
        <v>43560</v>
      </c>
      <c r="H29" s="32">
        <v>170873.89</v>
      </c>
      <c r="I29" s="28" t="s">
        <v>38</v>
      </c>
    </row>
    <row r="30" ht="38.25" spans="1:9">
      <c r="A30" s="24" t="s">
        <v>88</v>
      </c>
      <c r="B30" s="25" t="s">
        <v>30</v>
      </c>
      <c r="C30" s="31">
        <v>1395871.57</v>
      </c>
      <c r="D30" s="31" t="s">
        <v>67</v>
      </c>
      <c r="E30" s="28" t="s">
        <v>89</v>
      </c>
      <c r="F30" s="29">
        <v>43195</v>
      </c>
      <c r="G30" s="29">
        <v>43589</v>
      </c>
      <c r="H30" s="33" t="s">
        <v>69</v>
      </c>
      <c r="I30" s="28" t="s">
        <v>38</v>
      </c>
    </row>
    <row r="31" ht="51" spans="1:9">
      <c r="A31" s="24" t="s">
        <v>90</v>
      </c>
      <c r="B31" s="25" t="s">
        <v>30</v>
      </c>
      <c r="C31" s="31">
        <v>5924835.29</v>
      </c>
      <c r="D31" s="28" t="s">
        <v>91</v>
      </c>
      <c r="E31" s="28" t="s">
        <v>92</v>
      </c>
      <c r="F31" s="29">
        <v>43537</v>
      </c>
      <c r="G31" s="29">
        <v>43903</v>
      </c>
      <c r="H31" s="32">
        <v>140909.61</v>
      </c>
      <c r="I31" s="9" t="s">
        <v>16</v>
      </c>
    </row>
    <row r="32" ht="51" spans="1:9">
      <c r="A32" s="24" t="s">
        <v>85</v>
      </c>
      <c r="B32" s="25" t="s">
        <v>30</v>
      </c>
      <c r="C32" s="31">
        <v>2344437.93</v>
      </c>
      <c r="D32" s="28" t="s">
        <v>93</v>
      </c>
      <c r="E32" s="28" t="s">
        <v>94</v>
      </c>
      <c r="F32" s="29">
        <v>43447</v>
      </c>
      <c r="G32" s="29">
        <v>43677</v>
      </c>
      <c r="H32" s="32">
        <v>227304.92</v>
      </c>
      <c r="I32" s="9" t="s">
        <v>16</v>
      </c>
    </row>
    <row r="33" ht="165.75" spans="1:9">
      <c r="A33" s="36" t="s">
        <v>95</v>
      </c>
      <c r="B33" s="37" t="s">
        <v>96</v>
      </c>
      <c r="C33" s="38">
        <v>11148410.19</v>
      </c>
      <c r="D33" s="37" t="s">
        <v>97</v>
      </c>
      <c r="E33" s="37" t="s">
        <v>98</v>
      </c>
      <c r="F33" s="37" t="s">
        <v>99</v>
      </c>
      <c r="G33" s="39">
        <v>43892</v>
      </c>
      <c r="H33" s="40">
        <v>6774479.7</v>
      </c>
      <c r="I33" s="9" t="s">
        <v>16</v>
      </c>
    </row>
    <row r="34" ht="165.75" spans="1:9">
      <c r="A34" s="41" t="s">
        <v>95</v>
      </c>
      <c r="B34" s="37" t="s">
        <v>100</v>
      </c>
      <c r="C34" s="38">
        <v>13529999.4</v>
      </c>
      <c r="D34" s="37" t="s">
        <v>97</v>
      </c>
      <c r="E34" s="37" t="s">
        <v>98</v>
      </c>
      <c r="F34" s="37" t="s">
        <v>101</v>
      </c>
      <c r="G34" s="39">
        <v>43892</v>
      </c>
      <c r="H34" s="40">
        <v>3726169.75</v>
      </c>
      <c r="I34" s="9" t="s">
        <v>16</v>
      </c>
    </row>
    <row r="35" ht="89.25" spans="1:9">
      <c r="A35" s="36" t="s">
        <v>102</v>
      </c>
      <c r="B35" s="37" t="s">
        <v>103</v>
      </c>
      <c r="C35" s="38">
        <v>9907062.56</v>
      </c>
      <c r="D35" s="37" t="s">
        <v>104</v>
      </c>
      <c r="E35" s="42" t="s">
        <v>105</v>
      </c>
      <c r="F35" s="39">
        <v>41535</v>
      </c>
      <c r="G35" s="39">
        <v>43798</v>
      </c>
      <c r="H35" s="40">
        <v>1546701.86</v>
      </c>
      <c r="I35" s="9" t="s">
        <v>16</v>
      </c>
    </row>
    <row r="36" ht="89.25" spans="1:9">
      <c r="A36" s="41" t="s">
        <v>106</v>
      </c>
      <c r="B36" s="37" t="s">
        <v>107</v>
      </c>
      <c r="C36" s="38">
        <v>452474.48</v>
      </c>
      <c r="D36" s="37" t="s">
        <v>97</v>
      </c>
      <c r="E36" s="42" t="s">
        <v>108</v>
      </c>
      <c r="F36" s="39">
        <v>42452</v>
      </c>
      <c r="G36" s="43">
        <v>43740</v>
      </c>
      <c r="H36" s="44">
        <v>123169.37</v>
      </c>
      <c r="I36" s="44" t="s">
        <v>16</v>
      </c>
    </row>
    <row r="37" ht="114.75" spans="1:9">
      <c r="A37" s="36" t="s">
        <v>109</v>
      </c>
      <c r="B37" s="37" t="s">
        <v>110</v>
      </c>
      <c r="C37" s="38">
        <v>469729.11</v>
      </c>
      <c r="D37" s="37" t="s">
        <v>97</v>
      </c>
      <c r="E37" s="42" t="s">
        <v>111</v>
      </c>
      <c r="F37" s="39">
        <v>42214</v>
      </c>
      <c r="G37" s="43">
        <v>43260</v>
      </c>
      <c r="H37" s="40">
        <v>390365.33</v>
      </c>
      <c r="I37" s="44" t="s">
        <v>112</v>
      </c>
    </row>
    <row r="38" ht="114.75" spans="1:9">
      <c r="A38" s="36" t="s">
        <v>113</v>
      </c>
      <c r="B38" s="37" t="s">
        <v>107</v>
      </c>
      <c r="C38" s="38">
        <v>2081680.11</v>
      </c>
      <c r="D38" s="37" t="s">
        <v>97</v>
      </c>
      <c r="E38" s="42" t="s">
        <v>114</v>
      </c>
      <c r="F38" s="39">
        <v>42216</v>
      </c>
      <c r="G38" s="39">
        <v>43155</v>
      </c>
      <c r="H38" s="38">
        <v>1979315.78</v>
      </c>
      <c r="I38" s="44" t="s">
        <v>112</v>
      </c>
    </row>
    <row r="39" ht="140.25" spans="1:9">
      <c r="A39" s="36" t="s">
        <v>115</v>
      </c>
      <c r="B39" s="37" t="s">
        <v>116</v>
      </c>
      <c r="C39" s="38">
        <v>4902338.79</v>
      </c>
      <c r="D39" s="37" t="s">
        <v>117</v>
      </c>
      <c r="E39" s="42" t="s">
        <v>118</v>
      </c>
      <c r="F39" s="39">
        <v>42585</v>
      </c>
      <c r="G39" s="43">
        <v>43729</v>
      </c>
      <c r="H39" s="40">
        <v>4540102.81</v>
      </c>
      <c r="I39" s="9" t="s">
        <v>16</v>
      </c>
    </row>
    <row r="40" ht="63.75" spans="1:9">
      <c r="A40" s="36" t="s">
        <v>119</v>
      </c>
      <c r="B40" s="37" t="s">
        <v>100</v>
      </c>
      <c r="C40" s="38">
        <v>737000</v>
      </c>
      <c r="D40" s="37" t="s">
        <v>117</v>
      </c>
      <c r="E40" s="42" t="s">
        <v>120</v>
      </c>
      <c r="F40" s="39">
        <v>43278</v>
      </c>
      <c r="G40" s="43">
        <v>43578</v>
      </c>
      <c r="H40" s="40">
        <v>241083.7</v>
      </c>
      <c r="I40" s="9" t="s">
        <v>16</v>
      </c>
    </row>
    <row r="41" ht="63.75" spans="1:9">
      <c r="A41" s="36" t="s">
        <v>121</v>
      </c>
      <c r="B41" s="37" t="s">
        <v>107</v>
      </c>
      <c r="C41" s="38">
        <v>468600</v>
      </c>
      <c r="D41" s="37" t="s">
        <v>122</v>
      </c>
      <c r="E41" s="42" t="s">
        <v>123</v>
      </c>
      <c r="F41" s="39">
        <v>43278</v>
      </c>
      <c r="G41" s="43">
        <v>43698</v>
      </c>
      <c r="H41" s="40">
        <v>278104.91</v>
      </c>
      <c r="I41" s="9" t="s">
        <v>16</v>
      </c>
    </row>
    <row r="42" ht="89.25" spans="1:9">
      <c r="A42" s="45" t="s">
        <v>124</v>
      </c>
      <c r="B42" s="44" t="s">
        <v>30</v>
      </c>
      <c r="C42" s="40">
        <v>1332398.58</v>
      </c>
      <c r="D42" s="44" t="s">
        <v>125</v>
      </c>
      <c r="E42" s="46" t="s">
        <v>126</v>
      </c>
      <c r="F42" s="43">
        <v>42262</v>
      </c>
      <c r="G42" s="43">
        <v>42704</v>
      </c>
      <c r="H42" s="40">
        <v>1525339.14</v>
      </c>
      <c r="I42" s="44" t="s">
        <v>112</v>
      </c>
    </row>
    <row r="43" ht="76.5" spans="1:9">
      <c r="A43" s="36" t="s">
        <v>127</v>
      </c>
      <c r="B43" s="44" t="s">
        <v>30</v>
      </c>
      <c r="C43" s="38">
        <v>1925345.72</v>
      </c>
      <c r="D43" s="37" t="s">
        <v>128</v>
      </c>
      <c r="E43" s="37" t="s">
        <v>129</v>
      </c>
      <c r="F43" s="47">
        <v>42498</v>
      </c>
      <c r="G43" s="25" t="s">
        <v>24</v>
      </c>
      <c r="H43" s="40">
        <v>294865.22</v>
      </c>
      <c r="I43" s="44" t="s">
        <v>130</v>
      </c>
    </row>
    <row r="44" ht="89.25" spans="1:9">
      <c r="A44" s="36" t="s">
        <v>131</v>
      </c>
      <c r="B44" s="37" t="s">
        <v>132</v>
      </c>
      <c r="C44" s="38">
        <v>11581838.34</v>
      </c>
      <c r="D44" s="37" t="s">
        <v>97</v>
      </c>
      <c r="E44" s="42" t="s">
        <v>133</v>
      </c>
      <c r="F44" s="39">
        <v>42591</v>
      </c>
      <c r="G44" s="43">
        <v>43983</v>
      </c>
      <c r="H44" s="40">
        <v>5197815.32</v>
      </c>
      <c r="I44" s="9" t="s">
        <v>16</v>
      </c>
    </row>
    <row r="45" ht="127.5" spans="1:9">
      <c r="A45" s="36" t="s">
        <v>134</v>
      </c>
      <c r="B45" s="37" t="s">
        <v>107</v>
      </c>
      <c r="C45" s="38">
        <v>7466368.64</v>
      </c>
      <c r="D45" s="37" t="s">
        <v>135</v>
      </c>
      <c r="E45" s="37" t="s">
        <v>136</v>
      </c>
      <c r="F45" s="37" t="s">
        <v>137</v>
      </c>
      <c r="G45" s="39">
        <v>43817</v>
      </c>
      <c r="H45" s="38">
        <v>5999093.22</v>
      </c>
      <c r="I45" s="9" t="s">
        <v>16</v>
      </c>
    </row>
    <row r="46" ht="127.5" spans="1:9">
      <c r="A46" s="41" t="s">
        <v>138</v>
      </c>
      <c r="B46" s="37" t="s">
        <v>107</v>
      </c>
      <c r="C46" s="38">
        <v>10937391.29</v>
      </c>
      <c r="D46" s="37" t="s">
        <v>139</v>
      </c>
      <c r="E46" s="37" t="s">
        <v>140</v>
      </c>
      <c r="F46" s="39">
        <v>41235</v>
      </c>
      <c r="G46" s="39">
        <v>43622</v>
      </c>
      <c r="H46" s="38">
        <v>3131972.26</v>
      </c>
      <c r="I46" s="9" t="s">
        <v>16</v>
      </c>
    </row>
    <row r="47" ht="127.5" spans="1:9">
      <c r="A47" s="41" t="s">
        <v>141</v>
      </c>
      <c r="B47" s="37" t="s">
        <v>107</v>
      </c>
      <c r="C47" s="38">
        <v>10298756.54</v>
      </c>
      <c r="D47" s="37" t="s">
        <v>142</v>
      </c>
      <c r="E47" s="37" t="s">
        <v>143</v>
      </c>
      <c r="F47" s="39">
        <v>41556</v>
      </c>
      <c r="G47" s="39">
        <v>42433</v>
      </c>
      <c r="H47" s="38">
        <v>220069.89</v>
      </c>
      <c r="I47" s="37" t="s">
        <v>144</v>
      </c>
    </row>
    <row r="48" ht="63.75" spans="1:9">
      <c r="A48" s="41" t="s">
        <v>145</v>
      </c>
      <c r="B48" s="37" t="s">
        <v>107</v>
      </c>
      <c r="C48" s="38">
        <v>9654205.97</v>
      </c>
      <c r="D48" s="37" t="s">
        <v>146</v>
      </c>
      <c r="E48" s="37" t="s">
        <v>147</v>
      </c>
      <c r="F48" s="39">
        <v>41556</v>
      </c>
      <c r="G48" s="39">
        <v>43946</v>
      </c>
      <c r="H48" s="48">
        <v>3789032.44</v>
      </c>
      <c r="I48" s="37" t="s">
        <v>148</v>
      </c>
    </row>
    <row r="49" ht="63.75" spans="1:9">
      <c r="A49" s="41" t="s">
        <v>149</v>
      </c>
      <c r="B49" s="37" t="s">
        <v>107</v>
      </c>
      <c r="C49" s="38">
        <v>9362292.69</v>
      </c>
      <c r="D49" s="37" t="s">
        <v>150</v>
      </c>
      <c r="E49" s="37" t="s">
        <v>151</v>
      </c>
      <c r="F49" s="39">
        <v>41556</v>
      </c>
      <c r="G49" s="39">
        <v>43801</v>
      </c>
      <c r="H49" s="38">
        <v>5449734.29</v>
      </c>
      <c r="I49" s="9" t="s">
        <v>16</v>
      </c>
    </row>
    <row r="50" ht="63.75" spans="1:9">
      <c r="A50" s="49" t="s">
        <v>152</v>
      </c>
      <c r="B50" s="38" t="s">
        <v>153</v>
      </c>
      <c r="C50" s="50">
        <v>4865000</v>
      </c>
      <c r="D50" s="51" t="s">
        <v>154</v>
      </c>
      <c r="E50" s="51" t="s">
        <v>155</v>
      </c>
      <c r="F50" s="52">
        <v>43154</v>
      </c>
      <c r="G50" s="39" t="s">
        <v>156</v>
      </c>
      <c r="H50" s="53">
        <v>2494753.84</v>
      </c>
      <c r="I50" s="9" t="s">
        <v>16</v>
      </c>
    </row>
    <row r="51" ht="63.75" spans="1:9">
      <c r="A51" s="49" t="s">
        <v>152</v>
      </c>
      <c r="B51" s="38" t="s">
        <v>153</v>
      </c>
      <c r="C51" s="50">
        <v>3360000</v>
      </c>
      <c r="D51" s="51" t="s">
        <v>157</v>
      </c>
      <c r="E51" s="51" t="s">
        <v>158</v>
      </c>
      <c r="F51" s="52">
        <v>43154</v>
      </c>
      <c r="G51" s="39" t="s">
        <v>156</v>
      </c>
      <c r="H51" s="54">
        <f>1925520.18+52109.31</f>
        <v>1977629.49</v>
      </c>
      <c r="I51" s="9" t="s">
        <v>16</v>
      </c>
    </row>
    <row r="52" ht="63.75" spans="1:9">
      <c r="A52" s="49" t="s">
        <v>152</v>
      </c>
      <c r="B52" s="38" t="s">
        <v>153</v>
      </c>
      <c r="C52" s="50">
        <v>2440000</v>
      </c>
      <c r="D52" s="51" t="s">
        <v>159</v>
      </c>
      <c r="E52" s="51" t="s">
        <v>160</v>
      </c>
      <c r="F52" s="52">
        <v>43154</v>
      </c>
      <c r="G52" s="39" t="s">
        <v>156</v>
      </c>
      <c r="H52" s="55">
        <f>1279435.7+604026.12</f>
        <v>1883461.82</v>
      </c>
      <c r="I52" s="9" t="s">
        <v>16</v>
      </c>
    </row>
    <row r="53" ht="63.75" spans="1:9">
      <c r="A53" s="49" t="s">
        <v>161</v>
      </c>
      <c r="B53" s="38" t="s">
        <v>153</v>
      </c>
      <c r="C53" s="50">
        <v>7811685.36</v>
      </c>
      <c r="D53" s="51" t="s">
        <v>157</v>
      </c>
      <c r="E53" s="51" t="s">
        <v>162</v>
      </c>
      <c r="F53" s="52">
        <v>43251</v>
      </c>
      <c r="G53" s="44" t="s">
        <v>163</v>
      </c>
      <c r="H53" s="55">
        <f>800347.99+411110.87</f>
        <v>1211458.86</v>
      </c>
      <c r="I53" s="9" t="s">
        <v>16</v>
      </c>
    </row>
    <row r="54" ht="63.75" spans="1:9">
      <c r="A54" s="49" t="s">
        <v>161</v>
      </c>
      <c r="B54" s="38" t="s">
        <v>153</v>
      </c>
      <c r="C54" s="50">
        <v>7811685.36</v>
      </c>
      <c r="D54" s="51" t="s">
        <v>157</v>
      </c>
      <c r="E54" s="51" t="s">
        <v>164</v>
      </c>
      <c r="F54" s="52">
        <v>43251</v>
      </c>
      <c r="G54" s="44" t="s">
        <v>163</v>
      </c>
      <c r="H54" s="55">
        <f>517081.69+36909.89</f>
        <v>553991.58</v>
      </c>
      <c r="I54" s="9" t="s">
        <v>16</v>
      </c>
    </row>
    <row r="55" ht="63.75" spans="1:9">
      <c r="A55" s="49" t="s">
        <v>161</v>
      </c>
      <c r="B55" s="38" t="s">
        <v>153</v>
      </c>
      <c r="C55" s="50">
        <v>3818672.49</v>
      </c>
      <c r="D55" s="56" t="s">
        <v>165</v>
      </c>
      <c r="E55" s="51" t="s">
        <v>166</v>
      </c>
      <c r="F55" s="52">
        <v>43251</v>
      </c>
      <c r="G55" s="44" t="s">
        <v>163</v>
      </c>
      <c r="H55" s="57">
        <v>749623.35</v>
      </c>
      <c r="I55" s="9" t="s">
        <v>16</v>
      </c>
    </row>
    <row r="56" ht="63.75" spans="1:9">
      <c r="A56" s="49" t="s">
        <v>161</v>
      </c>
      <c r="B56" s="38" t="s">
        <v>153</v>
      </c>
      <c r="C56" s="50">
        <v>2092793.52</v>
      </c>
      <c r="D56" s="56" t="s">
        <v>165</v>
      </c>
      <c r="E56" s="51" t="s">
        <v>167</v>
      </c>
      <c r="F56" s="52">
        <v>43251</v>
      </c>
      <c r="G56" s="44" t="s">
        <v>163</v>
      </c>
      <c r="H56" s="57">
        <f>191063.48+233799.85</f>
        <v>424863.33</v>
      </c>
      <c r="I56" s="9" t="s">
        <v>16</v>
      </c>
    </row>
    <row r="57" ht="63.75" spans="1:9">
      <c r="A57" s="49" t="s">
        <v>161</v>
      </c>
      <c r="B57" s="38" t="s">
        <v>153</v>
      </c>
      <c r="C57" s="50">
        <v>3739587.56</v>
      </c>
      <c r="D57" s="56" t="s">
        <v>165</v>
      </c>
      <c r="E57" s="51" t="s">
        <v>168</v>
      </c>
      <c r="F57" s="52">
        <v>43251</v>
      </c>
      <c r="G57" s="44" t="s">
        <v>163</v>
      </c>
      <c r="H57" s="57">
        <f>227127.8+234778.55</f>
        <v>461906.35</v>
      </c>
      <c r="I57" s="9" t="s">
        <v>16</v>
      </c>
    </row>
    <row r="58" ht="63.75" spans="1:9">
      <c r="A58" s="49" t="s">
        <v>161</v>
      </c>
      <c r="B58" s="38" t="s">
        <v>153</v>
      </c>
      <c r="C58" s="50">
        <v>2049451.64</v>
      </c>
      <c r="D58" s="56" t="s">
        <v>165</v>
      </c>
      <c r="E58" s="51" t="s">
        <v>169</v>
      </c>
      <c r="F58" s="52">
        <v>43251</v>
      </c>
      <c r="G58" s="44" t="s">
        <v>163</v>
      </c>
      <c r="H58" s="57">
        <f>332702.47+237838.89</f>
        <v>570541.36</v>
      </c>
      <c r="I58" s="9" t="s">
        <v>16</v>
      </c>
    </row>
    <row r="59" ht="51" spans="1:9">
      <c r="A59" s="49" t="s">
        <v>161</v>
      </c>
      <c r="B59" s="38" t="s">
        <v>153</v>
      </c>
      <c r="C59" s="32">
        <v>1685667.85</v>
      </c>
      <c r="D59" s="51" t="s">
        <v>157</v>
      </c>
      <c r="E59" s="51" t="s">
        <v>170</v>
      </c>
      <c r="F59" s="29">
        <v>43381</v>
      </c>
      <c r="G59" s="43">
        <v>43746</v>
      </c>
      <c r="H59" s="32">
        <f>1037361.49+42790.86</f>
        <v>1080152.35</v>
      </c>
      <c r="I59" s="9" t="s">
        <v>16</v>
      </c>
    </row>
    <row r="60" ht="51" spans="1:9">
      <c r="A60" s="49" t="s">
        <v>161</v>
      </c>
      <c r="B60" s="38" t="s">
        <v>153</v>
      </c>
      <c r="C60" s="32">
        <v>1399451.64</v>
      </c>
      <c r="D60" s="56" t="s">
        <v>165</v>
      </c>
      <c r="E60" s="51" t="s">
        <v>171</v>
      </c>
      <c r="F60" s="52">
        <v>43391</v>
      </c>
      <c r="G60" s="29">
        <v>43756</v>
      </c>
      <c r="H60" s="32">
        <f>688276.25+46185.18</f>
        <v>734461.43</v>
      </c>
      <c r="I60" s="9" t="s">
        <v>16</v>
      </c>
    </row>
    <row r="61" ht="51" spans="1:9">
      <c r="A61" s="49" t="s">
        <v>161</v>
      </c>
      <c r="B61" s="38" t="s">
        <v>153</v>
      </c>
      <c r="C61" s="32">
        <v>1399451.64</v>
      </c>
      <c r="D61" s="56" t="s">
        <v>165</v>
      </c>
      <c r="E61" s="51" t="s">
        <v>172</v>
      </c>
      <c r="F61" s="52">
        <v>43383</v>
      </c>
      <c r="G61" s="29">
        <v>43748</v>
      </c>
      <c r="H61" s="32">
        <f>1195878.24+76233.19</f>
        <v>1272111.43</v>
      </c>
      <c r="I61" s="9" t="s">
        <v>16</v>
      </c>
    </row>
  </sheetData>
  <autoFilter ref="A5:I61">
    <extLst/>
  </autoFilter>
  <mergeCells count="3">
    <mergeCell ref="A1:I1"/>
    <mergeCell ref="A2:I2"/>
    <mergeCell ref="A3:H3"/>
  </mergeCells>
  <pageMargins left="0.235416666666667" right="0.75" top="1" bottom="1" header="0.511805555555556" footer="0.511805555555556"/>
  <pageSetup paperSize="9" scale="75"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1º TRIMESTRE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pricylla.xavier</dc:creator>
  <cp:lastModifiedBy>pricylla.xavier</cp:lastModifiedBy>
  <dcterms:created xsi:type="dcterms:W3CDTF">2019-03-28T13:04:00Z</dcterms:created>
  <dcterms:modified xsi:type="dcterms:W3CDTF">2019-08-28T15:50:41Z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1046-10.2.0.7587</vt:lpwstr>
  </property>
</Properties>
</file>