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CAPACIDADE CRECHES" sheetId="4" r:id="rId1"/>
    <sheet name="lista_id" sheetId="1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<sst xmlns="http://schemas.openxmlformats.org/spreadsheetml/2006/main" count="1250" uniqueCount="382">
  <si>
    <t>CRECHES MUNICIPAIS 2025</t>
  </si>
  <si>
    <t>CAPACIDADE, MATRICULADOS E VAGAS - REGIONAL 1</t>
  </si>
  <si>
    <t>Atualizada: 28/03/2025</t>
  </si>
  <si>
    <t>ESCOLA</t>
  </si>
  <si>
    <t>CAPACIDADES / MATRICULADOS / VAGAS</t>
  </si>
  <si>
    <t>Educação Infantil</t>
  </si>
  <si>
    <t>CRECHE</t>
  </si>
  <si>
    <t>CEMEI</t>
  </si>
  <si>
    <t>PRÉ-ESCOLA</t>
  </si>
  <si>
    <t>TOTAL INFANTIL</t>
  </si>
  <si>
    <t>INFANTIL 1</t>
  </si>
  <si>
    <t>INFANTIL 2</t>
  </si>
  <si>
    <t>INFANTIL 3</t>
  </si>
  <si>
    <t>Subtotal</t>
  </si>
  <si>
    <t>INFANTIL 4</t>
  </si>
  <si>
    <t>INFANTIL 5</t>
  </si>
  <si>
    <t>Integral</t>
  </si>
  <si>
    <t>M</t>
  </si>
  <si>
    <t>T</t>
  </si>
  <si>
    <t>I + M + T</t>
  </si>
  <si>
    <t>CEMEI PROFª MARIA JOSE DA SILVA</t>
  </si>
  <si>
    <t>CAPACIDADE</t>
  </si>
  <si>
    <t>MATRICULADOS</t>
  </si>
  <si>
    <t>VAGAS</t>
  </si>
  <si>
    <t>CEMEI SANTO AMARO</t>
  </si>
  <si>
    <t>CRECHE CIRANDA CIRANDINHA</t>
  </si>
  <si>
    <t>CRECHE PROFESSORA MARIA RITA LINS MARTINS</t>
  </si>
  <si>
    <t>CAPACIDADE, MATRICULADOS E VAGAS - REGIONAL 2</t>
  </si>
  <si>
    <t>CEMEI LUIZ FERNANDO DE CARVALHO ARCOVERDE</t>
  </si>
  <si>
    <t/>
  </si>
  <si>
    <t>CRECHE MUNICIPAL ALAYDE MARIA DA CONCEICAO</t>
  </si>
  <si>
    <t>CRECHE PROFESSORA LEDA MARIA QUEIROZ DO REGO BARROS</t>
  </si>
  <si>
    <t>CAPACIDADE, MATRICULADOS E VAGAS - REGIONAL 3</t>
  </si>
  <si>
    <t>CEMEI EDVALDO SEVERIANO DE OLIVEIRA</t>
  </si>
  <si>
    <t>CRECHE MUNDO ENCANTADO</t>
  </si>
  <si>
    <t>CAPACIDADE, MATRICULADOS E VAGAS - REGIONAL 4</t>
  </si>
  <si>
    <t>CEMEI MARCOS FREIRE</t>
  </si>
  <si>
    <t>CEMEI PROFª MARINALVA MARIA VICENTE</t>
  </si>
  <si>
    <t>CAPACIDADE, MATRICULADOS E VAGAS - REGIONAL 5</t>
  </si>
  <si>
    <t>CEMEI PROFª LINDOMAR DOMINGOS DA SILVA ANJOS</t>
  </si>
  <si>
    <t>CEMEI PROFª MARIA DE FATIMA DA SILVA</t>
  </si>
  <si>
    <t>CEMEI PROFª MARIA LUZIA RIO LIMA</t>
  </si>
  <si>
    <t>CEMEI SILVIA MARIA DE OLIVEIRA</t>
  </si>
  <si>
    <t>CAPACIDADE, MATRICULADOS E VAGAS - REGIONAL 6</t>
  </si>
  <si>
    <t>CEMEI PROFª LIGIA ARAUJO DE OLIVEIRA</t>
  </si>
  <si>
    <t>CEMEI PROFª MARLUCIA EVANGELISTA DE SOUZA</t>
  </si>
  <si>
    <t>CEMEI PROFª RAKELLY NOGUEIRA DO NASCIMENTO</t>
  </si>
  <si>
    <t>CEMEI PROFª SIMONE PATRICIA FERREIRA DA SILVA</t>
  </si>
  <si>
    <t>CRECHE MERCIA DE ALBUQUERQUE</t>
  </si>
  <si>
    <t>CAPACIDADE, MATRICULADOS E VAGAS - REGIONAL 7</t>
  </si>
  <si>
    <t>CEMEI DR PAULO MENDES</t>
  </si>
  <si>
    <t>CEMEI ELIEL EUSTAQUIO DA SILVA</t>
  </si>
  <si>
    <t>CEMEI JOAO FERNANDES VIEIRA</t>
  </si>
  <si>
    <t>CEMEI PROFª CIBELE DE ANDRADE MENDES DE AZEVEDO</t>
  </si>
  <si>
    <t>CRECHE PROFª SILVIA CRISTINA BOTELHO</t>
  </si>
  <si>
    <t>QTD</t>
  </si>
  <si>
    <t>REGIONAL</t>
  </si>
  <si>
    <t>NOME ESCOLA PONTO ID</t>
  </si>
  <si>
    <t>ID</t>
  </si>
  <si>
    <t>REGIONAL 1</t>
  </si>
  <si>
    <t>CEMEI PROFESSORA MARIA JOSÉ DA SILVA</t>
  </si>
  <si>
    <t>1lRqBQQXPuk2pRQFrntkOT0KBaxUNaIKMjRo0KL88w9Q</t>
  </si>
  <si>
    <t>1jRfwj2J682Ce0Yz2X--lI2cT_tSjfivef3JgDFlZS6s</t>
  </si>
  <si>
    <t>COLEGIO MUNICIPAL HUMBERTO BARRADAS</t>
  </si>
  <si>
    <t>1NEoUHVszCuiv5sNxVcXC4BVDq28ThNoksxWCU5tMHyA</t>
  </si>
  <si>
    <t>1tL6QeWBtsdyOBg0kLhM5f-cFJH36PwKwGcHyl7Eyd64</t>
  </si>
  <si>
    <t>CRECHE PROFESSORA MARIA RITA LINS</t>
  </si>
  <si>
    <t>CRECHE MUNICIPAL PROFESSORA MARIA RITA LINS MARTINS</t>
  </si>
  <si>
    <t>1Fdrl5mJAGd2Uh9KlnHVwhZPyMs7q1_SlLUAECjXiNd4</t>
  </si>
  <si>
    <t>ESCOLA MUNICIPAL ALICE VILAR</t>
  </si>
  <si>
    <t>1wm2dFnT5mrhGNpESqjxguhNq63TE7y3kKPjXv9uexyI</t>
  </si>
  <si>
    <t>ESCOLA MUNICIPAL ANÍBAL VAREJÃO</t>
  </si>
  <si>
    <t>1zWjykojKVubONs_2uY1RdcbhrUABfUDud8Qch1lHQko</t>
  </si>
  <si>
    <t>ESCOLA MUNICIPAL ARNALDO PEIXOTO</t>
  </si>
  <si>
    <t>1f9nt8MjVFj6uTW2LSNPsoqRy-0yURbu5AlSuPHXN8jw</t>
  </si>
  <si>
    <t>ESCOLA MUNICIPAL BENJAMIN CONSTANT</t>
  </si>
  <si>
    <t>1pxEtTbEMKrIzkLu1PlzUGVbbPIinYTtHdmOh2j43CKM</t>
  </si>
  <si>
    <t>ESCOLA MUNICIPAL DOM BOSCO</t>
  </si>
  <si>
    <t>1ej52GJr6x8lyfjWgpitweprpwyyHGMCUaH2B4AJr4GU</t>
  </si>
  <si>
    <t>ESCOLA MUNICIPAL DR JOSÉ LEOPOLDINO</t>
  </si>
  <si>
    <t>ESCOLA MUNICIPAL DR JOSE LEOPOLDINO</t>
  </si>
  <si>
    <t>11i4fnW3jM7PugexT8b4s_N1Y4YP1vdk1KomMyWOzp58</t>
  </si>
  <si>
    <t>ESCOLA MUNICIPAL DR LUIZ GONZAGA MARANHAO</t>
  </si>
  <si>
    <t>1QDoYktHtnimu3E8rsTLMeyZykOaE1ceWWsc93-JTyo4</t>
  </si>
  <si>
    <t>ESCOLA MUNICIPAL DR MAURICIO MARTINS DE ALBUQUERQUE</t>
  </si>
  <si>
    <t>ESCOLA MUNICIPAL DOUTOR MAURÍCIO MARTINS DE ALBUQUERQUE</t>
  </si>
  <si>
    <t>1V6px_3M6Y2wC3TYkH2nyyouJPhKxKSMKdarUeYGqZqo</t>
  </si>
  <si>
    <t>ESCOLA MUNICIPAL JOAO BOSCO DE SENA</t>
  </si>
  <si>
    <t>1GiohSC82JPgQdaaOhJ40_vvMmz5dngXEfLivH3bLD3Q</t>
  </si>
  <si>
    <t>ESCOLA MUNICIPAL JOSE CARNEIRO</t>
  </si>
  <si>
    <t>1jRqGNIKqKKnuMq-HrC69luU0701ooKqIelAm-W_wX8U</t>
  </si>
  <si>
    <t>ESCOLA MUNICIPAL JUDITH FIGUEIROA</t>
  </si>
  <si>
    <t>1gPZkPn7FZdPvzfA1l3eoxWlHfqVHmdnrSxtiIZ4eNxU</t>
  </si>
  <si>
    <t>ESCOLA MUNICIPAL LEUZA PEREIRA</t>
  </si>
  <si>
    <t>1BGPECQmNhWWadOBSNW_-PUFYvZxOgE6AfFCosrYHjVI</t>
  </si>
  <si>
    <t>ESCOLA MUNICIPAL LILIOSA RAMOS</t>
  </si>
  <si>
    <t>1NYL0SA0KOsZ_LHtrDpiNYZ2Fw1y9f3UHFXkGqlEWv3w</t>
  </si>
  <si>
    <t>ESCOLA MUNICIPAL MARECHAL CASTELO BRANCO</t>
  </si>
  <si>
    <t>1IqOKzyID96XWhEl-IlAyTpG5I53grwTFoI51DQe-BrY</t>
  </si>
  <si>
    <t>ESCOLA MUNICIPAL MARIA DE LOURDES RAMOS</t>
  </si>
  <si>
    <t>11KYXZDiYTWyu33bK4fjHIVtC4KEhbQH7jaB9grLo7ls</t>
  </si>
  <si>
    <t>ESCOLA MUNICIPAL MEDALHA MILAGROSA</t>
  </si>
  <si>
    <t>1-efXuVaY-DrEApQ39dbm_GCH-fPVi8SnzyQ2cwIDzLc</t>
  </si>
  <si>
    <t>ESCOLA MUNICIPAL NOVA VISAO</t>
  </si>
  <si>
    <t>1x3H-Y7kJXtxDx4FEftbXF70QOAVqVVFvE_5PVWioZ0g</t>
  </si>
  <si>
    <t>ESCOLA MUNICIPAL PADRE AURINO CARACCIOLO</t>
  </si>
  <si>
    <t>1K7-63sNMXV7XM9dbaBFlweLkCEfTZPQJ2vNJzmL8KGM</t>
  </si>
  <si>
    <t>ESCOLA MUNICIPAL PASTOR JOAO ADALGISO</t>
  </si>
  <si>
    <t>10uTwuZS9RPDoJWEU69haLRm3WxvQyO_hQ8sa9PJxW38</t>
  </si>
  <si>
    <t>ESCOLA MUNICIPAL POETA MANUEL BANDEIRA</t>
  </si>
  <si>
    <t>1dSPg1Aekk1PSrlRIFKirXJghUPpiPeaqbqc9yWMZPag</t>
  </si>
  <si>
    <t>ESCOLA MUNICIPAL POETA VINICIUS DE MORAIS</t>
  </si>
  <si>
    <t>1GFuMarST7lDQwEC2qbpC2ySzbcQC5O9I2HCoMumqv7s</t>
  </si>
  <si>
    <t>ESCOLA MUNICIPAL PROF. AUGUSTO PEREIRA JUNIOR</t>
  </si>
  <si>
    <t>ESCOLA MUNICIPAL PROFESSOR AUGUSTO PEREIRA JUNIOR</t>
  </si>
  <si>
    <t>1sy0jI-2i0g4ESL4zT0flNn6D0fowzphresI7XNUXoGM</t>
  </si>
  <si>
    <t>ESCOLA MUNICIPAL PROF. EDWARD BERNARDINO</t>
  </si>
  <si>
    <t>ESCOLA MUNICIPAL PROFESSOR EDWARD BERNARDINO</t>
  </si>
  <si>
    <t>1MYjJIHrqWKCq8oh6nXg5gzqFYNWLWa4iYN9U2V9tz4E</t>
  </si>
  <si>
    <t>ESCOLA MUNICIPAL PROF. ROBERTO INACIO DA SILVA</t>
  </si>
  <si>
    <t>1nD3KQ3XEsIU62NUTu2zB7e3y2c_kAr1ufhO4UVWu3Mg</t>
  </si>
  <si>
    <t>ESCOLA MUNICIPAL RURAL MARIA ANGELA DE ALBUQUERQUE MARANHAO</t>
  </si>
  <si>
    <t>1tbKYpIhYEQvj1NdHEIifU0ZMsxVTdi20bLaU5cXTHf4</t>
  </si>
  <si>
    <t>ESCOLA MUNICIPAL RURAL PAULO FREIRE</t>
  </si>
  <si>
    <t>1jsZGzklycR_2lYlZBKxcO709zuzigVts12y97rfNb0w</t>
  </si>
  <si>
    <t>ESCOLA MUNICIPAL RURAL PROFESSORA ELIZABETH MENEZES</t>
  </si>
  <si>
    <t>1I8YLlLxOTuwB84wXeQdeeVFsoLS37Lm2XFYWHnns6bc</t>
  </si>
  <si>
    <t>ESCOLA MUNICIPAL SANTA CATHERINE LABOURE</t>
  </si>
  <si>
    <t>ESCOLA MUNICIPAL SANTA CATHERINE LABOURÉ</t>
  </si>
  <si>
    <t>1A6OBBH4YHMav0NrmPzYJW16QTyhYBtYAMuonaXomrEg</t>
  </si>
  <si>
    <t>ESCOLA MUNICIPAL SAO SEBASTIAO</t>
  </si>
  <si>
    <t>1zOhL74TfaREbKWYSNG55Il54VzpAqV63MWDI6gDBLro</t>
  </si>
  <si>
    <t>REGIONAL 2</t>
  </si>
  <si>
    <t>1scT5Q6bolkKJkmx-EZl2a8VwRUoAv0T3q8jnVbdU9Kk</t>
  </si>
  <si>
    <t>CENTRO EDUCACIONAL CRISTO REDENTOR</t>
  </si>
  <si>
    <t>1YJ-sgqly5DNk64C5jIn42jXaNrb_f2nlaU-EKoLwtOc</t>
  </si>
  <si>
    <t>CRECHE ALAYDE MARIA DA CONCEICAO</t>
  </si>
  <si>
    <t>ESCOLA MUNICIPAL ALAYDE MARIA DA CONCEICAO</t>
  </si>
  <si>
    <t>1BTiflswUW5OMqk-WDl6maMzP_sPnY2hnB7fRCa4cK5s</t>
  </si>
  <si>
    <t>1olNYS7VzZ7zyHmpWhF2ACIO9Di1A3DX2w_vVud5fNj4</t>
  </si>
  <si>
    <t>ESCOLA MUNICIPAL ALAIDE PEDROSA</t>
  </si>
  <si>
    <t>1tkyB_K1FDstUVyidJ4ZMWLNI6RjSlambFli4-M7tKq8</t>
  </si>
  <si>
    <t>ESCOLA MUNICIPAL ALBENICE MARIA DA SILVA</t>
  </si>
  <si>
    <t>1uTXUWFK-vj_Ur5KEVsl2Cbe3IM4O2O6a87dei7L2KqE</t>
  </si>
  <si>
    <t>ESCOLA MUNICIPAL ALBERTO SANTOS DUMONT</t>
  </si>
  <si>
    <t>1C_kReyi9TmxOLZ6mvRTIHvGott2AzY-Sbo4fT7sNy7Q</t>
  </si>
  <si>
    <t>ESCOLA MUNICIPAL ANTONIO VIEIRA DE MELO</t>
  </si>
  <si>
    <t>19j1wJCgKP9P-HdBwt1bj9Rb9SDjK4V7wtuWwQoSu2xI</t>
  </si>
  <si>
    <t>ESCOLA MUNICIPAL BELEM DE JUDA</t>
  </si>
  <si>
    <t>1K8meAyt-Fa952x7ecfdIPiuJzryV02hraHCmteFai1g</t>
  </si>
  <si>
    <t>ESCOLA MUNICIPAL DAVINO TENORIO</t>
  </si>
  <si>
    <t>1YqEFF0vdQ3bBnVav1lLfOKdR7J8u98m4tQ1j2NPgkXk</t>
  </si>
  <si>
    <t>ESCOLA MUNICIPAL DEMERY CARNEIRO</t>
  </si>
  <si>
    <t>1D08Zeg5lylYaPY0USu74ePK3OjQJ8LdrN3z9_hiScJI</t>
  </si>
  <si>
    <t>ESCOLA MUNICIPAL DOM PEDRO DE ALCANTARA</t>
  </si>
  <si>
    <t>1XI2b-YoEfqlbc8-ZfZxdo7pTs4nbuBoCNE7ihQMAG7U</t>
  </si>
  <si>
    <t>ESCOLA MUNICIPAL DR LUIZ REGUEIRA</t>
  </si>
  <si>
    <t>1FoDtlRFxrdN-55wZyFCGUAkEU-ieyy-4jsT1rAYRVIM</t>
  </si>
  <si>
    <t>ESCOLA MUNICIPAL DUQUE DE CAXIAS</t>
  </si>
  <si>
    <t>1AeZGYj2-EPw-Y7AC1BGx-XSJl_GF3h0bxqJYjDO3PVQ</t>
  </si>
  <si>
    <t>ESCOLA MUNICIPAL ESTER CAMPELO</t>
  </si>
  <si>
    <t>149ezD76k6JsZohFlPXTiH4v755iYMGoiEM_FV-Pupb0</t>
  </si>
  <si>
    <t>ESCOLA MUNICIPAL GILDO VERISSIMO</t>
  </si>
  <si>
    <t>1bHwNzXD3ncAJaoRaXIHO2YG1LbPah-PaW8M5Ay-HGpk</t>
  </si>
  <si>
    <t>ESCOLA MUNICIPAL JOSE CARLOS RIBEIRO</t>
  </si>
  <si>
    <t>1-ituVEbjSu7ZNuceqVLqNWmoMGOg8G_unxB9yQH_tTU</t>
  </si>
  <si>
    <t>ESCOLA MUNICIPAL JOSE CLAUDINO DA SILVA</t>
  </si>
  <si>
    <t>17MHD1J1LhhFCvQNMX803b7iFqEBfY-kNZldYrXksbQw</t>
  </si>
  <si>
    <t>ESCOLA MUNICIPAL MARIA AUGUSTA DUTRA</t>
  </si>
  <si>
    <t>ESCOLA MUNICIPAL EM TEMPO INTEGRAL MARIA AUGUSTA DUTRA</t>
  </si>
  <si>
    <t>1n6h6xmtkZufLSMA4ZJQ4ybklNmoLDqVfSaVfiG8Dsxw</t>
  </si>
  <si>
    <t>ESCOLA MUNICIPAL NOSSA SENHORA DA CONCEIÇÃO</t>
  </si>
  <si>
    <t>1T4NILWWFSbbD4SbQNtrPsRAboYpIIxMztsuT6gp0Nlo</t>
  </si>
  <si>
    <t>ESCOLA MUNICIPAL ODETTE PEREIRA CARNEIRO</t>
  </si>
  <si>
    <t>1BKcwwPAbxkAEhJ5qKL7lDhseJ0pT2f0WsPk2mOMGU3U</t>
  </si>
  <si>
    <t>ESCOLA MUNICIPAL OLAVO BILAC</t>
  </si>
  <si>
    <t>1EoFsoGm1mifQrL0lIblYkdf3KsYQkQa240QDoakmyJY</t>
  </si>
  <si>
    <t>ESCOLA MUNICIPAL PEDRO ALVARES CABRAL</t>
  </si>
  <si>
    <t>1ATuOKhjtI9vcXnK2T0FX9yepLmi81kjcUavu_Z7gzsk</t>
  </si>
  <si>
    <t>ESCOLA MUNICIPAL PROFESSORA ODETE GOMES DE MORAIS</t>
  </si>
  <si>
    <t>1Tdnqqw7KwT4QcmJ0pru4Z7NskwlUjNbxS7SigZg1fAc</t>
  </si>
  <si>
    <t>ESCOLA MUNICIPAL VEREADOR OTAVIO MIRANDA</t>
  </si>
  <si>
    <t>17_HFnMmmW9wqiNiaOt0dfWXSuGOTwucQMcaIc9Vs6UQ</t>
  </si>
  <si>
    <t>REGIONAL 3</t>
  </si>
  <si>
    <t>1-WhoKoLqJPMdNSCZCuSrUpdFRr8ortBCW-sw6Y7DNoc</t>
  </si>
  <si>
    <t>19BY4xiPjxLF3df6Ry2wE8W1P1IiKGw4kIMPsPsTee_o</t>
  </si>
  <si>
    <t>ESCOLA MUNICIPAL CECILIA BRANDAO</t>
  </si>
  <si>
    <t>1wEqyurmD03GgZwiRarRhS5IYPmhmIykRPBTndsuMLFQ</t>
  </si>
  <si>
    <t>ESCOLA MUNICIPAL IRACI RODOVALHO</t>
  </si>
  <si>
    <t>13nw7B9EROLZZWPKm_1W4V0uiT0XVeTo15qeBjSPiVVs</t>
  </si>
  <si>
    <t>ESCOLA MUNICIPAL JOSEFA BATISTA DA SILVA</t>
  </si>
  <si>
    <t>1be7QPlLdyn4zRMqHMESDGUDgLqRf5faYDuR23eJjEQE</t>
  </si>
  <si>
    <t>ESCOLA MUNICIPAL PROF. COSTA PINTO</t>
  </si>
  <si>
    <t>1nYnZSrvP94F6pp3kUDkyShHvJgqjV8pPl5WomyyEJGk</t>
  </si>
  <si>
    <t>ESCOLA MUNICIPAL PROF. ORLANDO BRENO</t>
  </si>
  <si>
    <t>ESCOLA MUNICIPAL PROFESSOR ORLANDO BRENO</t>
  </si>
  <si>
    <t>1VvSAkKfmYQm3PDKPCgFM29GItPPlOvAxyDTd63K8500</t>
  </si>
  <si>
    <t>ESCOLA MUNICIPAL PROFESSORA LENITA RIBEIRO DE CASTRO</t>
  </si>
  <si>
    <t>1SbSOxJALtGaIz-4O1yz8UrKrbA1975W3Ps6VNFLkoDc</t>
  </si>
  <si>
    <t>ESCOLA MUNICIPAL PROFESSORA MARIA JOSE BEZERRA</t>
  </si>
  <si>
    <t>1x91xWqhI2BSG98H4XtQmgtOKXDqNfOZk874PPYgZ41k</t>
  </si>
  <si>
    <t>ESCOLA MUNICIPAL PROFESSORA NAZETE VIEIRA DE LIMA</t>
  </si>
  <si>
    <t>1YLmWn-wjYybecHCR_Gj9dY7U5x7YfVXbHRfKmNCaPt8</t>
  </si>
  <si>
    <t>REGIONAL 4</t>
  </si>
  <si>
    <t>CENTRO MUNICIPAL DE EDUCAÇÃO INFANTIL MARCOS FREIRE</t>
  </si>
  <si>
    <t>1-YAOCecICTMk34G_OiH_PgAUXhttIfxA7KDDf8mgc7g</t>
  </si>
  <si>
    <t>CEMEI PROFESSORA MARINALVA MARIA VICENTE</t>
  </si>
  <si>
    <t>CENTRO MUNICIPAL PROFESSORA MARINALVA MARIA VICENTE</t>
  </si>
  <si>
    <t>1YptTbp43P5pIwoIpM76Z-1fDLTv1W5c6Urq-sLV5x7Y</t>
  </si>
  <si>
    <t>ESCOLA MUNICIPAL ALBERTO LUIZ RUSSO</t>
  </si>
  <si>
    <t>12-O8QYZ_pfiRdQRzaww0_5s_fRNlQBy3k_a_CkgH7To</t>
  </si>
  <si>
    <t>ESCOLA MUNICIPAL ANA FARIAS DE SOUZA</t>
  </si>
  <si>
    <t>1LOt-3evvcFbMyIkiLcXa2R5uCqh2bdj1-kIgkV52hz8</t>
  </si>
  <si>
    <t>ESCOLA MUNICIPAL BARÃO DE MURIBECA</t>
  </si>
  <si>
    <t>ESCOLA MUNICIPAL BARAO DE MURIBECA</t>
  </si>
  <si>
    <t>1Zpx-reZ-hEeAZWFwDko2OFCvWBwqG9Gzv77rTypmzB0</t>
  </si>
  <si>
    <t>ESCOLA MUNICIPAL COMPOSITOR LUIZ GONZAGA</t>
  </si>
  <si>
    <t>18h-EYn1mk5XET6E_HfZK8aR_RN7REi73Xo0eSjPBRyo</t>
  </si>
  <si>
    <t>ESCOLA MUNICIPAL ESTELITA MARIA MENDES</t>
  </si>
  <si>
    <t>1CHvTysppBzMlNrcQpGyNwBX_oNVhMqM4GW1jK9Gxxd0</t>
  </si>
  <si>
    <t>ESCOLA MUNICIPAL MARIA FEIJÓ</t>
  </si>
  <si>
    <t>ESCOLA MUNICIPAL RURAL MARIA FEIJÓ</t>
  </si>
  <si>
    <t>1c2hWtHXZDHcCtzXqvqAnpjSoNR8RcMlsEWPlTTN9k2Y</t>
  </si>
  <si>
    <t>ESCOLA MUNICIPAL PROFESSORA TECLA TEIXEIRA DE ARRUDA</t>
  </si>
  <si>
    <t>1pV2fbbCrdOdCqWuVWgxxrNiJIXujUK7u_TKQCoHNl-o</t>
  </si>
  <si>
    <t>ESCOLA MUNICIPAL RURAL MARCELO LAFAYETTE</t>
  </si>
  <si>
    <t>1fRRNUVpUUGYQhSGQc8LKc1Js5NZpuGrPYQzKcsO-6xk</t>
  </si>
  <si>
    <t>ESCOLA MUNICIPAL VALDEMIRO VIEIRA DE ALBUQUERQUE</t>
  </si>
  <si>
    <t>1EdL6xt8TQqTZix9EHHMBJELBEav_WAIyrXDUs_23UJM</t>
  </si>
  <si>
    <t>REGIONAL 5</t>
  </si>
  <si>
    <t>CEMEI PROFESSORA LINDOMAR DOMINGOS DA SILVA ANJOS</t>
  </si>
  <si>
    <t>1f_-TYSWD4bM84qgjF-b77kXuLQFYD16kC-RULRkLurA</t>
  </si>
  <si>
    <t>CEMEI PROFESSORA MARIA DE FATIMA DA SILVA</t>
  </si>
  <si>
    <t>CEMEI PROFESSORA MARIA DE FÁTIMA DA SILVA</t>
  </si>
  <si>
    <t>1B760IWn5WmKc0_A3W2bbhQzvd5eBprEFoB22nrGF8lQ</t>
  </si>
  <si>
    <t>CEMEI PROFESSORA MARIA LUZIA RIO LIMA</t>
  </si>
  <si>
    <t>1RTiMqcpqt3BkxW4jGxydsOd0_IOHtk8zXHm-uUvQEBY</t>
  </si>
  <si>
    <t>1Qz8EgvWKclxxQTjNdRgRerKwr6_p-NvFxkp--CGSDHs</t>
  </si>
  <si>
    <t>ESCOLA MUNICIPAL CHICO MENDES</t>
  </si>
  <si>
    <t>1nQ57n9RjJQQQ2gPVTujZTmAVrdamfYVzoHp0E9O2pE4</t>
  </si>
  <si>
    <t>ESCOLA MUNICIPAL DIVINA PROVIDENCIA</t>
  </si>
  <si>
    <t>ESCOLA DIVINA PROVIDENCIA</t>
  </si>
  <si>
    <t>1ZXTvFvRITt2SeW_j9bmemZqQdaQJGbZRz2fBgpnHQyw</t>
  </si>
  <si>
    <t>ESCOLA MUNICIPAL DJACY GLICERIO</t>
  </si>
  <si>
    <t>1kqrfO8P-bcg9P5PLx5MjpALaooTIoUx0-nJq_wVIDtM</t>
  </si>
  <si>
    <t>ESCOLA MUNICIPAL GIANE FREITAS DE LIMA</t>
  </si>
  <si>
    <t>11ld62HFjnd8tH815nqIjD44BqXX9Jgs-IpPNcNe-wBE</t>
  </si>
  <si>
    <t>ESCOLA MUNICIPAL LUIZ LUA GONZAGA</t>
  </si>
  <si>
    <t>18bhbHwDrRFpeFVZhZ3p7cS-Ft30cWF4O4uytkN8KkrM</t>
  </si>
  <si>
    <t>ESCOLA MUNICIPAL MARECHAL COSTA E SILVA</t>
  </si>
  <si>
    <t>1o6quh5FEfAmK9JEkcIXijpfgdQ4GvrmSOdhb5INXj4A</t>
  </si>
  <si>
    <t>ESCOLA MUNICIPAL NATIVIDADE SALDANHA</t>
  </si>
  <si>
    <t>1MFW6mXpgk_oTskY0wC0Y6nuyQpZGWOOB4_qynC8Bczo</t>
  </si>
  <si>
    <t>ESCOLA MUNICIPAL NICIA ANACLETO CAHU</t>
  </si>
  <si>
    <t>1oA5JLM863_QDlAORZPLPWhsiQhg0zZsIfcnUvDMzeCc</t>
  </si>
  <si>
    <t>ESCOLA MUNICIPAL NOSSA SENHORA APARECIDA</t>
  </si>
  <si>
    <t>1e1GL5XCLpke3Gj6MhBcVtwOI_XvO_vR1piI_4_pAros</t>
  </si>
  <si>
    <t>ESCOLA MUNICIPAL NOSSA SENHORA DO CARMO</t>
  </si>
  <si>
    <t>1MQ-v64P5-xXTPSXoq5uCxIxPZQw-0RW9yk-GB3wQZ3A</t>
  </si>
  <si>
    <t>ESCOLA MUNICIPAL NOVA DIVINEA</t>
  </si>
  <si>
    <t>1RLsPDnStf1yS0jKmhOoa7S8lRDMB9yAvGadksxPAjSg</t>
  </si>
  <si>
    <t>ESCOLA MUNICIPAL PAULO MENELAU</t>
  </si>
  <si>
    <t>1qm9I_3hIJ4dDBGGAlWvZuKzJNWq3MW80jXq8iur43qs</t>
  </si>
  <si>
    <t>ESCOLA MUNICIPAL POETA CASTRO ALVES</t>
  </si>
  <si>
    <t>1zH2cRsTgeEqaYIrskvdCXMdX67cLTjpGcRJnKtikbHY</t>
  </si>
  <si>
    <t>ESCOLA MUNICIPAL POETISA FRANCISCA IZIDORA</t>
  </si>
  <si>
    <t>1g2RIxZuVpKtzZV5uHQRBlNSpO7me54CuMYIYJjEFzaM</t>
  </si>
  <si>
    <t>ESCOLA MUNICIPAL PORTO DA CIDADANIA</t>
  </si>
  <si>
    <t>1SF9TFmhYw19QVle6gX3PdzaFPurJPNwCDckNvY9WCxY</t>
  </si>
  <si>
    <t>ESCOLA MUNICIPAL PROFESSORA CANDIDA DE ANDRADE MACIEL</t>
  </si>
  <si>
    <t>1LDHD0G8M7lSGAGxSTBmQDTOI5LHMld085GcUi0RXC2A</t>
  </si>
  <si>
    <t>ESCOLA MUNICIPAL PROFESSORA FRANCISCA ARAUJO DE SOUZA</t>
  </si>
  <si>
    <t>1L062Zq4vs5cO_RpZa1W-DVBQRQH-2j06oGhtkWaV_ls</t>
  </si>
  <si>
    <t>ESCOLA MUNICIPAL RURAL PROF. AUGUSTO DE CASTRO</t>
  </si>
  <si>
    <t>1PDbmQfT7UYymcoHuvcucitYn0-u11F9mD99UOiEpxK4</t>
  </si>
  <si>
    <t>ESCOLA MUNICIPAL VANIA LARANJEIRA</t>
  </si>
  <si>
    <t>1isyholnRrbFMUzrkOFQKvI1jQM2P9xBZrQnFadlkFwU</t>
  </si>
  <si>
    <t>REGIONAL 6</t>
  </si>
  <si>
    <t>CEMEI PROFESSORA LIGIA ARAÚJO DE OLIVEIRA</t>
  </si>
  <si>
    <t>CEMEI LIGIA ARAUJO DE OLIVEIRA</t>
  </si>
  <si>
    <t>1RMdXFbsvAm4qYOMPtI491GkeFbimFwB79v77s-hPpB0</t>
  </si>
  <si>
    <t>CEMEI PROFESSORA MARLUCIA EVANGELISTA DE SOUZA</t>
  </si>
  <si>
    <t>1uQmbt6oBTagqJURSE0Uots0fbj6RkEjZDZMXG_Wau-g</t>
  </si>
  <si>
    <t>CEMEI PROFESSORA RAKELLY NOGUEIRA DO NASCIMENTO</t>
  </si>
  <si>
    <t>1SKN09SFE5xnbLI1GJnUv8N_HBbXeM_DVluzCbTrBrTs</t>
  </si>
  <si>
    <t>CEMEI PROFESSORA SIMONE PATRICIA FERREIRA DA SILVA</t>
  </si>
  <si>
    <t>CENTRO MUNICIPAL PROFESSORA SIMONE PATRICIA FERREIRA DA SILVA</t>
  </si>
  <si>
    <t>1m3HNqc3igc2MWqNovIYrkYcWMOk_BcfeXnKJZgP2su8</t>
  </si>
  <si>
    <t>COLÉGIO MUNICIPAL VISCONDE DE SUASSUNA</t>
  </si>
  <si>
    <t>1J9DHRHL1iD80hiUypoJfpsv6mbokLHbRmRaLv6QutRk</t>
  </si>
  <si>
    <t>1nnszCmY5MKwkDn34HAMVG6xyUJete8Da-DTQv3tJpTA</t>
  </si>
  <si>
    <t>ESCOLA MUNICIPAL ALMIRANTE TAMANDARE</t>
  </si>
  <si>
    <t>1NfVwhbRiFBP9TEd9qiFGTYrFnDi8j0Ft8K9tXyNtOKU</t>
  </si>
  <si>
    <t>ESCOLA MUNICIPAL ALUISIO DA CUNHA MORAIS</t>
  </si>
  <si>
    <t>12AW6sjq6gqqZ4KI8J9VXbdhwem2prxHBnX7m2OChSbU</t>
  </si>
  <si>
    <t>ESCOLA MUNICIPAL EM T.I. NOSSA ESCOLA ANOS FINAIS</t>
  </si>
  <si>
    <t>1YcbicYtRV6kzfuJ7DUOz8jTPfhyFNPc_HHtlpJP2TRo</t>
  </si>
  <si>
    <t>ESCOLA MUNICIPAL GALBA MATOS</t>
  </si>
  <si>
    <t>1tpIsRUrI5t1lxLHQUSrxizz3hAZCVOcZn3PvfQbYuWQ</t>
  </si>
  <si>
    <t>ESCOLA MUNICIPAL JOSE RODOVALHO</t>
  </si>
  <si>
    <t>ESCOLA MUNICIPAL JOSE RODOVALHO - ESCOLA DE TEMPO INTEGRAL</t>
  </si>
  <si>
    <t>1It9R8f05Yt_BRqiVAgUyKYmGEm79_RlCXn4gSr8nGS8</t>
  </si>
  <si>
    <t>ESCOLA MUNICIPAL MARIZIA DOS SANTOS MELO</t>
  </si>
  <si>
    <t>1JLDUJTJbrh-NsgBAbvvht0frGes_hzD_kcWOLdo1KA8</t>
  </si>
  <si>
    <t>ESCOLA MUNICIPAL NINA DE OLIVEIRA</t>
  </si>
  <si>
    <t>14jMv5kcJStj1iHmcVPH0rl9fuzUhOZxXiFIhjSwbxE4</t>
  </si>
  <si>
    <t>ESCOLA MUNICIPAL NOSSA SENHORA DO LORETO</t>
  </si>
  <si>
    <t>1gLy4HfBH8Cafzl59WUF-2it0KvXY3w7I-ssb1D8LsxU</t>
  </si>
  <si>
    <t>ESCOLA MUNICIPAL NOVO HORIZONTE</t>
  </si>
  <si>
    <t>1cjtIZ88mC9IMATcGPAC5I0SLYwhaO1WwULkvbZd7fnc</t>
  </si>
  <si>
    <t>ESCOLA MUNICIPAL OSCAR MOURA</t>
  </si>
  <si>
    <t>1oC1mUixO7fRa50t5SXENv6mmqhjFhC90Lchbcyeu7nw</t>
  </si>
  <si>
    <t>ESCOLA MUNICIPAL PAULINO MENELAU</t>
  </si>
  <si>
    <t>1E4aQSL-ng_2VHM42nK3zApg82bDxPqOm_UVzuHCyT64</t>
  </si>
  <si>
    <t>ESCOLA MUNICIPAL PROF. ALMIR OLIMPIO ALVES</t>
  </si>
  <si>
    <t>ESCOLA MUNICIPAL PROFESSOR ALMIR OLÍMPIO ALVES</t>
  </si>
  <si>
    <t>120ztr7CebRKiCqDMygWNn7nwYOdbbcyKXGjvrPu8Z3c</t>
  </si>
  <si>
    <t>ESCOLA MUNICIPAL PROF. CARLOS JOSE RIBEIRO JUNIOR</t>
  </si>
  <si>
    <t>1hUUyOm2T9XrMyYKgbg7pFbN0I4jk4qC2JMlqZbHm6kk</t>
  </si>
  <si>
    <t>ESCOLA MUNICIPAL PROF. SALVIO SANTOS FARIAS</t>
  </si>
  <si>
    <t>1sPSCCNzgWU3xRYQ60QFaizb0BWkB9ao3P2e65CJqcIo</t>
  </si>
  <si>
    <t>ESCOLA MUNICIPAL PROF. SILVIO ROMERO VIEIRA</t>
  </si>
  <si>
    <t>ESCOLA MUNICIPAL PROFESSOR SILVIO ROMERO VIEIRA</t>
  </si>
  <si>
    <t>15pNeF4kPJAbAUsp7iQUBQOGsLlrJ1YM867OEIuAMQdw</t>
  </si>
  <si>
    <t>ESCOLA MUNICIPAL PROFESSORA RAQUEL GOMES DO NASCIMENTO</t>
  </si>
  <si>
    <t>1HP1csHmOh9ZI64LFhpv-kbbjq7jL7X5Ltv--3DjAB-c</t>
  </si>
  <si>
    <t>ESCOLA MUNICIPAL SANTA EDWIRGES</t>
  </si>
  <si>
    <t>1JQQXErkxw09wbEzI95dXDOA9UXqON609DCOSphrSS7A</t>
  </si>
  <si>
    <t>ESCOLA MUNICIPAL SANTA TEREZA DE AVILA</t>
  </si>
  <si>
    <t>1cba2kG9P2cRiKJmKrlIO4x-5mW6hv9_3zj0Ug300_GM</t>
  </si>
  <si>
    <t>ESCOLA MUNICIPAL UBALDINO FIGUEIROA</t>
  </si>
  <si>
    <t>1C5xEcNAQNs787bGjM26hbCaf7Q4YwF6f7IaVFvEtPCw</t>
  </si>
  <si>
    <t>ESCOLA MUNICIPAL VIDAL DE NEGREIROS</t>
  </si>
  <si>
    <t>1SFwH81-xChn_aRqUNt9waZSL-XAa3v6Ii_MCrlEZUSo</t>
  </si>
  <si>
    <t>ESCOLA MUNICIPAL WALFRIDO COELHO</t>
  </si>
  <si>
    <t>13N-UlBBY0i922hlApszJ7VnKqrVT-PjWkKfyRM9tZqE</t>
  </si>
  <si>
    <t>REGIONAL 7</t>
  </si>
  <si>
    <t xml:space="preserve">CEMEI DR PAULO MENDES												</t>
  </si>
  <si>
    <t>1KiekjetdiBB6PeazSg53fagrDxvCxNm6duQrKLOaOsA</t>
  </si>
  <si>
    <t>1idWg_n2n8-s268lxc9hFdN8NriZwPGNV56sCBSs5JGU</t>
  </si>
  <si>
    <t>CEMEI JOÃO FERNANDES VIEIRA</t>
  </si>
  <si>
    <t>14Gu9-5aev1Pc-sbx_399wlBGtyehnzO-QLQ4X0XNLN0</t>
  </si>
  <si>
    <t>CEMEI PROFESSORA CIBELE DE ANDRADE MENDES DE AZEVEDO</t>
  </si>
  <si>
    <t>1Q5ac3jMHHsVBYB1ylf8_X9DMssm37R-xeVAX_SjzZfA</t>
  </si>
  <si>
    <t>COLEGIO MUNICIPAL JABOATAO DOS GUARARAPES</t>
  </si>
  <si>
    <t>COLÉGIO MUNICIPAL JABOATAO DOS GUARARAPES (ECO)</t>
  </si>
  <si>
    <t>1uO50PPyaxsCLvtFEu0LmN7fXD32lXnYqkzgt7bUPbZY</t>
  </si>
  <si>
    <t>CRECHE PROFESSORA SILVIA CRISTINA SANTOS BOTELHO</t>
  </si>
  <si>
    <t>CRECHE MUNICIPAL PROFESSORA SILVIA CRISTINA SANTOS BOTELHO</t>
  </si>
  <si>
    <t>1aN9uMPqzc8iAgUDc1E57-8wNgj6TXy4ATS1cdO7mk88</t>
  </si>
  <si>
    <t>ESCOLA MUNICIPAL BARTOLOMEU DE GUSMAO</t>
  </si>
  <si>
    <t>1aLTFBGlOfka597hlqFFk8t4ZQv31i6SjhO3MSmChKhk</t>
  </si>
  <si>
    <t>ESCOLA MUNICIPAL CLAUDIO AGRICIO</t>
  </si>
  <si>
    <t>1xUhjygdO7TpBfEL5w_6AfcNlcEIy84cSxC3zLrXyOEA</t>
  </si>
  <si>
    <t>ESCOLA MUNICIPAL DJALMA FARIAS</t>
  </si>
  <si>
    <t>1cLBzxOH9EcpgYhCfcyyUA6n-FCbvVRVPiZ49QHabsdg</t>
  </si>
  <si>
    <t>ESCOLA MUNICIPAL DOM BENO</t>
  </si>
  <si>
    <t>1dx8WL9ibdpIRZYhbuL1iRmIsLi2K2-LJcNDtZfm0eGQ</t>
  </si>
  <si>
    <t>ESCOLA MUNICIPAL DOM CARLOS COELHO</t>
  </si>
  <si>
    <t>11tgGiM2QCRu1ZPr6-k1Y6AtqHX0AXO1lNLwtDHk_6T0</t>
  </si>
  <si>
    <t>ESCOLA MUNICIPAL HENRIQUE DIAS</t>
  </si>
  <si>
    <t>1i8Sh8_w6ojYPHaTi_mFjQhka1c68MUJiUf5qoF92Kz8</t>
  </si>
  <si>
    <t>ESCOLA MUNICIPAL JESUS DE NAZARE</t>
  </si>
  <si>
    <t>ESCOLA MUNICIPAL JESUS DE NAZARÉ</t>
  </si>
  <si>
    <t>12t3MjtwmUkNB2enduGJXMA7QlsqMH6akkV7rrV3Oi3o</t>
  </si>
  <si>
    <t>ESCOLA MUNICIPAL NOSSA SENHORA DE FATIMA</t>
  </si>
  <si>
    <t>1CCCn_gdP0pa2k0TWxZdTUrBAE--EOPKORiKprE4L2Wc</t>
  </si>
  <si>
    <t>ESCOLA MUNICIPAL NOSSA SENHORA DOS PRAZERES</t>
  </si>
  <si>
    <t>1mpoJlaoEttOVq5nlr4DU066CtbU6SEEqcUgHWsx4cC0</t>
  </si>
  <si>
    <t>ESCOLA MUNICIPAL PROF. ACHILES SALES DA SILVA</t>
  </si>
  <si>
    <t>1Qx_1pVWReBLETa0LlCz1MHLQ8O0juJYLbq7R9eu8qm0</t>
  </si>
  <si>
    <t>ESCOLA MUNICIPAL PROF. MARCONIEDSON RODRIGUES MOREIRA</t>
  </si>
  <si>
    <t>ESCOLA MUNICIPAL MARCONIEDSON RODRIGUES MOREIRA</t>
  </si>
  <si>
    <t>1zqwqr4wKfBGS3QuCw5ajgaWb-2GyDgIPEY2NH7pa5HU</t>
  </si>
  <si>
    <t>ESCOLA MUNICIPAL PROFESSORA EUNICE FELIX SILVA</t>
  </si>
  <si>
    <t>1i147PmJuBp-GAdNbBClRp9R1rZ7stH-ysGrmPiB0oFM</t>
  </si>
  <si>
    <t>ESCOLA MUNICIPAL PROFESSORA EXPEDITA HELENA ALMEIDA DA SILVA</t>
  </si>
  <si>
    <t>1UpFJhjLzdQz7Jiskd-u6Rv7Fa7Gu2aSFAthO20jg53w</t>
  </si>
  <si>
    <t>ESCOLA MUNICIPAL PROFESSORA LUZIANA MARIA PEREIRA</t>
  </si>
  <si>
    <t>1vTvTJVpp77ie4I28-AjttbzqhS6XfNXktRHigL_Ko-8</t>
  </si>
  <si>
    <t>ESCOLA MUNICIPAL VEREADOR ANTONIO JANUARIO</t>
  </si>
  <si>
    <t>1VlhfKJGbt8h3jZWzKZzK3xMJfKU2vb_wJ8YN03Zn66M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</si>
</sst>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31">
    <font>
      <sz val="10"/>
      <color rgb="FF000000"/>
      <name val="Calibri"/>
      <charset val="134"/>
      <scheme val="minor"/>
    </font>
    <font>
      <b/>
      <sz val="10"/>
      <color rgb="FFFFFFFF"/>
      <name val="Arial"/>
      <charset val="134"/>
    </font>
    <font>
      <sz val="10"/>
      <color theme="1"/>
      <name val="Arial"/>
      <charset val="134"/>
    </font>
    <font>
      <b/>
      <sz val="22"/>
      <color theme="1"/>
      <name val="Calibri"/>
      <charset val="134"/>
    </font>
    <font>
      <b/>
      <sz val="14"/>
      <color theme="1"/>
      <name val="Arial"/>
      <charset val="134"/>
    </font>
    <font>
      <b/>
      <sz val="13"/>
      <color theme="1"/>
      <name val="Calibri"/>
      <charset val="134"/>
    </font>
    <font>
      <sz val="13"/>
      <color theme="1"/>
      <name val="Calibri"/>
      <charset val="134"/>
      <scheme val="minor"/>
    </font>
    <font>
      <sz val="10"/>
      <name val="Calibri"/>
      <charset val="134"/>
      <scheme val="minor"/>
    </font>
    <font>
      <sz val="13"/>
      <color theme="1"/>
      <name val="Calibri"/>
      <charset val="134"/>
    </font>
    <font>
      <b/>
      <sz val="13"/>
      <color theme="1"/>
      <name val="Arial"/>
      <charset val="134"/>
    </font>
    <font>
      <b/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5B95F9"/>
        <bgColor rgb="FF5B95F9"/>
      </patternFill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  <fill>
      <patternFill patternType="solid">
        <fgColor rgb="FFFFFF00"/>
        <bgColor rgb="FFFFFF00"/>
      </patternFill>
    </fill>
    <fill>
      <patternFill patternType="solid">
        <fgColor rgb="FF8DB4E2"/>
        <bgColor rgb="FF8DB4E2"/>
      </patternFill>
    </fill>
    <fill>
      <patternFill patternType="solid">
        <fgColor rgb="FFCCFFFF"/>
        <bgColor rgb="FFCCFFFF"/>
      </patternFill>
    </fill>
    <fill>
      <patternFill patternType="solid">
        <fgColor rgb="FFD9D9D9"/>
        <bgColor rgb="FFD9D9D9"/>
      </patternFill>
    </fill>
    <fill>
      <patternFill patternType="solid">
        <fgColor rgb="FF00FFFF"/>
        <bgColor rgb="FF00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</cellStyleXfs>
  <cellXfs count="65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/>
    <xf numFmtId="0" fontId="2" fillId="4" borderId="0" xfId="0" applyFont="1" applyFill="1" applyAlignment="1">
      <alignment horizontal="center"/>
    </xf>
    <xf numFmtId="0" fontId="2" fillId="4" borderId="0" xfId="0" applyFont="1" applyFill="1" applyAlignment="1"/>
    <xf numFmtId="0" fontId="2" fillId="5" borderId="0" xfId="0" applyFont="1" applyFill="1" applyAlignment="1"/>
    <xf numFmtId="0" fontId="0" fillId="0" borderId="0" xfId="0" applyFont="1" applyFill="1" applyAlignme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4" xfId="0" applyFont="1" applyBorder="1"/>
    <xf numFmtId="0" fontId="5" fillId="6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3" fontId="5" fillId="5" borderId="4" xfId="0" applyNumberFormat="1" applyFont="1" applyFill="1" applyBorder="1" applyAlignment="1">
      <alignment horizontal="center" vertical="center" wrapText="1"/>
    </xf>
    <xf numFmtId="3" fontId="8" fillId="8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wrapText="1"/>
    </xf>
    <xf numFmtId="0" fontId="7" fillId="0" borderId="3" xfId="0" applyFont="1" applyFill="1" applyBorder="1" applyAlignment="1"/>
    <xf numFmtId="0" fontId="7" fillId="0" borderId="1" xfId="0" applyFont="1" applyFill="1" applyBorder="1" applyAlignment="1"/>
    <xf numFmtId="0" fontId="7" fillId="0" borderId="2" xfId="0" applyFont="1" applyFill="1" applyBorder="1" applyAlignment="1"/>
    <xf numFmtId="0" fontId="7" fillId="0" borderId="4" xfId="0" applyFont="1" applyFill="1" applyBorder="1" applyAlignment="1"/>
    <xf numFmtId="0" fontId="5" fillId="6" borderId="4" xfId="0" applyFont="1" applyFill="1" applyBorder="1" applyAlignment="1">
      <alignment horizontal="center" wrapText="1"/>
    </xf>
    <xf numFmtId="0" fontId="5" fillId="7" borderId="4" xfId="0" applyFont="1" applyFill="1" applyBorder="1" applyAlignment="1">
      <alignment horizontal="center" wrapText="1"/>
    </xf>
    <xf numFmtId="0" fontId="7" fillId="0" borderId="5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3" fontId="5" fillId="9" borderId="6" xfId="0" applyNumberFormat="1" applyFont="1" applyFill="1" applyBorder="1" applyAlignment="1">
      <alignment horizontal="center" vertical="center" wrapText="1"/>
    </xf>
    <xf numFmtId="3" fontId="5" fillId="9" borderId="4" xfId="0" applyNumberFormat="1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center" wrapText="1"/>
    </xf>
    <xf numFmtId="0" fontId="5" fillId="9" borderId="4" xfId="0" applyFont="1" applyFill="1" applyBorder="1" applyAlignment="1">
      <alignment horizontal="center" wrapText="1"/>
    </xf>
    <xf numFmtId="3" fontId="5" fillId="7" borderId="4" xfId="0" applyNumberFormat="1" applyFont="1" applyFill="1" applyBorder="1" applyAlignment="1">
      <alignment horizontal="center" wrapText="1"/>
    </xf>
    <xf numFmtId="3" fontId="5" fillId="9" borderId="6" xfId="0" applyNumberFormat="1" applyFont="1" applyFill="1" applyBorder="1" applyAlignment="1">
      <alignment horizontal="center" wrapText="1"/>
    </xf>
    <xf numFmtId="3" fontId="5" fillId="9" borderId="4" xfId="0" applyNumberFormat="1" applyFont="1" applyFill="1" applyBorder="1" applyAlignment="1">
      <alignment horizontal="center" wrapText="1"/>
    </xf>
    <xf numFmtId="3" fontId="5" fillId="5" borderId="4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3" fontId="8" fillId="0" borderId="4" xfId="0" applyNumberFormat="1" applyFont="1" applyFill="1" applyBorder="1" applyAlignment="1">
      <alignment horizontal="center" wrapText="1"/>
    </xf>
    <xf numFmtId="3" fontId="8" fillId="8" borderId="4" xfId="0" applyNumberFormat="1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3" fontId="8" fillId="8" borderId="4" xfId="0" applyNumberFormat="1" applyFont="1" applyFill="1" applyBorder="1" applyAlignment="1">
      <alignment vertical="center" wrapText="1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31">
    <dxf>
      <fill>
        <patternFill patternType="solid">
          <fgColor rgb="FFD9D9D9"/>
          <bgColor rgb="FFD9D9D9"/>
        </patternFill>
      </fill>
    </dxf>
    <dxf>
      <font>
        <name val="Calibri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Calibri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Calibri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Calibri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Calibri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Calibri"/>
        <scheme val="none"/>
        <charset val="134"/>
        <family val="0"/>
        <b val="0"/>
        <i val="0"/>
        <strike val="0"/>
        <u val="none"/>
        <sz val="10"/>
        <color rgb="FF000000"/>
      </font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  <dxf>
      <fill>
        <patternFill patternType="solid">
          <fgColor rgb="FFFFE6DD"/>
          <bgColor rgb="FFFFE6D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6524"/>
          <bgColor rgb="FFF46524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</dxfs>
  <tableStyles count="8">
    <tableStyle name="regional_01-style" pivot="0" count="3" xr9:uid="{1975E88C-12E4-4DD9-83EC-CA9DA4CA21C5}">
      <tableStyleElement type="headerRow" dxfId="9"/>
      <tableStyleElement type="firstRowStripe" dxfId="8"/>
      <tableStyleElement type="secondRowStripe" dxfId="7"/>
    </tableStyle>
    <tableStyle name="regional_02-style" pivot="0" count="3" xr9:uid="{65F94E89-3020-46DE-B7CE-EEA147AD82F2}">
      <tableStyleElement type="headerRow" dxfId="12"/>
      <tableStyleElement type="firstRowStripe" dxfId="11"/>
      <tableStyleElement type="secondRowStripe" dxfId="10"/>
    </tableStyle>
    <tableStyle name="regional_03-style" pivot="0" count="3" xr9:uid="{9E594A74-EFA9-48EB-A037-88E29452A641}">
      <tableStyleElement type="headerRow" dxfId="15"/>
      <tableStyleElement type="firstRowStripe" dxfId="14"/>
      <tableStyleElement type="secondRowStripe" dxfId="13"/>
    </tableStyle>
    <tableStyle name="regional_04-style" pivot="0" count="3" xr9:uid="{3C199DBA-010B-4E59-BA59-C5C248127C0C}">
      <tableStyleElement type="headerRow" dxfId="18"/>
      <tableStyleElement type="firstRowStripe" dxfId="17"/>
      <tableStyleElement type="secondRowStripe" dxfId="16"/>
    </tableStyle>
    <tableStyle name="regional_05-style" pivot="0" count="3" xr9:uid="{937C442E-B60A-4F3B-A33F-4BBCE5A9A10F}">
      <tableStyleElement type="headerRow" dxfId="21"/>
      <tableStyleElement type="firstRowStripe" dxfId="20"/>
      <tableStyleElement type="secondRowStripe" dxfId="19"/>
    </tableStyle>
    <tableStyle name="regional_06-style" pivot="0" count="3" xr9:uid="{F308D7E0-4BCE-4091-B838-FC311FFC4473}">
      <tableStyleElement type="headerRow" dxfId="24"/>
      <tableStyleElement type="firstRowStripe" dxfId="23"/>
      <tableStyleElement type="secondRowStripe" dxfId="22"/>
    </tableStyle>
    <tableStyle name="regional_07-style" pivot="0" count="3" xr9:uid="{4122B362-9C00-4F7F-BA6A-797524D6BDEC}">
      <tableStyleElement type="headerRow" dxfId="27"/>
      <tableStyleElement type="firstRowStripe" dxfId="26"/>
      <tableStyleElement type="secondRowStripe" dxfId="25"/>
    </tableStyle>
    <tableStyle name="lista_id-style" pivot="0" count="3" xr9:uid="{D71F6F0D-6E32-4DEE-9842-3F6321D3866B}">
      <tableStyleElement type="headerRow" dxfId="30"/>
      <tableStyleElement type="firstRowStripe" dxfId="29"/>
      <tableStyleElement type="secondRowStripe" dxfId="2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8" name="Table_8" displayName="Table_8" ref="A1:F152" headerRowCount="0">
  <tableColumns count="6">
    <tableColumn id="1" name="Column1" dataDxfId="1"/>
    <tableColumn id="2" name="Column2" dataDxfId="2"/>
    <tableColumn id="3" name="Column3" dataDxfId="3"/>
    <tableColumn id="4" name="Column4" dataDxfId="4"/>
    <tableColumn id="5" name="Column5" dataDxfId="5"/>
    <tableColumn id="6" name="Column6" dataDxfId="6"/>
  </tableColumns>
  <tableStyleInfo name="lista_id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60"/>
  <sheetViews>
    <sheetView tabSelected="1" workbookViewId="0">
      <selection activeCell="Q2" sqref="Q2:R3"/>
    </sheetView>
  </sheetViews>
  <sheetFormatPr defaultColWidth="14.4285714285714" defaultRowHeight="15" customHeight="1"/>
  <cols>
    <col min="1" max="1" width="31.2857142857143" customWidth="1"/>
    <col min="2" max="2" width="10.7142857142857" customWidth="1"/>
    <col min="3" max="3" width="29" customWidth="1"/>
    <col min="4" max="4" width="20" customWidth="1"/>
    <col min="5" max="5" width="17.7142857142857" customWidth="1"/>
    <col min="6" max="6" width="14.1428571428571" customWidth="1"/>
    <col min="7" max="7" width="32.4285714285714" customWidth="1"/>
    <col min="8" max="8" width="8.14285714285714" customWidth="1"/>
    <col min="9" max="9" width="5.28571428571429" customWidth="1"/>
    <col min="10" max="10" width="9.71428571428571" customWidth="1"/>
    <col min="11" max="11" width="4.71428571428571" customWidth="1"/>
    <col min="12" max="12" width="9.57142857142857" customWidth="1"/>
    <col min="13" max="13" width="7" customWidth="1"/>
    <col min="14" max="14" width="10.4285714285714" customWidth="1"/>
    <col min="15" max="15" width="5.14285714285714" customWidth="1"/>
    <col min="16" max="16" width="11.1428571428571" customWidth="1"/>
    <col min="18" max="18" width="9" customWidth="1"/>
  </cols>
  <sheetData>
    <row r="1" ht="25" customHeight="1" spans="1:1">
      <c r="A1" s="8" t="s">
        <v>0</v>
      </c>
    </row>
    <row r="2" ht="21" customHeight="1" spans="1:18">
      <c r="A2" s="9" t="s">
        <v>1</v>
      </c>
      <c r="Q2" s="58" t="s">
        <v>2</v>
      </c>
      <c r="R2" s="58"/>
    </row>
    <row r="3" customHeight="1" spans="1:18">
      <c r="A3" s="10"/>
      <c r="B3" s="10"/>
      <c r="C3" s="10"/>
      <c r="D3" s="10"/>
      <c r="E3" s="10"/>
      <c r="F3" s="10"/>
      <c r="G3" s="10"/>
      <c r="H3" s="11"/>
      <c r="I3" s="11"/>
      <c r="J3" s="11"/>
      <c r="K3" s="11"/>
      <c r="L3" s="11"/>
      <c r="M3" s="11"/>
      <c r="N3" s="11"/>
      <c r="O3" s="11"/>
      <c r="P3" s="11"/>
      <c r="Q3" s="58"/>
      <c r="R3" s="58"/>
    </row>
    <row r="4" customHeight="1" spans="1:17">
      <c r="A4" s="12" t="s">
        <v>3</v>
      </c>
      <c r="C4" s="13" t="s">
        <v>4</v>
      </c>
      <c r="D4" s="14" t="s">
        <v>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8"/>
      <c r="Q4" s="10"/>
    </row>
    <row r="5" customHeight="1" spans="1:17">
      <c r="A5" s="16"/>
      <c r="C5" s="17"/>
      <c r="D5" s="14" t="s">
        <v>6</v>
      </c>
      <c r="E5" s="15"/>
      <c r="F5" s="15"/>
      <c r="G5" s="18"/>
      <c r="H5" s="14" t="s">
        <v>7</v>
      </c>
      <c r="I5" s="18"/>
      <c r="J5" s="14" t="s">
        <v>8</v>
      </c>
      <c r="K5" s="15"/>
      <c r="L5" s="15"/>
      <c r="M5" s="15"/>
      <c r="N5" s="15"/>
      <c r="O5" s="18"/>
      <c r="P5" s="46" t="s">
        <v>9</v>
      </c>
      <c r="Q5" s="10"/>
    </row>
    <row r="6" customHeight="1" spans="1:17">
      <c r="A6" s="16"/>
      <c r="C6" s="17"/>
      <c r="D6" s="19" t="s">
        <v>10</v>
      </c>
      <c r="E6" s="19" t="s">
        <v>11</v>
      </c>
      <c r="F6" s="19" t="s">
        <v>12</v>
      </c>
      <c r="G6" s="20" t="s">
        <v>13</v>
      </c>
      <c r="H6" s="14" t="s">
        <v>12</v>
      </c>
      <c r="I6" s="18"/>
      <c r="J6" s="14" t="s">
        <v>14</v>
      </c>
      <c r="K6" s="18"/>
      <c r="L6" s="14" t="s">
        <v>15</v>
      </c>
      <c r="M6" s="18"/>
      <c r="N6" s="47" t="s">
        <v>13</v>
      </c>
      <c r="O6" s="18"/>
      <c r="P6" s="18"/>
      <c r="Q6" s="10"/>
    </row>
    <row r="7" customHeight="1" spans="1:17">
      <c r="A7" s="21"/>
      <c r="B7" s="15"/>
      <c r="C7" s="18"/>
      <c r="D7" s="19" t="s">
        <v>16</v>
      </c>
      <c r="E7" s="19" t="s">
        <v>16</v>
      </c>
      <c r="F7" s="19" t="s">
        <v>16</v>
      </c>
      <c r="G7" s="20" t="s">
        <v>16</v>
      </c>
      <c r="H7" s="19" t="s">
        <v>17</v>
      </c>
      <c r="I7" s="19" t="s">
        <v>18</v>
      </c>
      <c r="J7" s="19" t="s">
        <v>17</v>
      </c>
      <c r="K7" s="19" t="s">
        <v>18</v>
      </c>
      <c r="L7" s="19" t="s">
        <v>17</v>
      </c>
      <c r="M7" s="19" t="s">
        <v>18</v>
      </c>
      <c r="N7" s="20" t="s">
        <v>17</v>
      </c>
      <c r="O7" s="20" t="s">
        <v>18</v>
      </c>
      <c r="P7" s="48" t="s">
        <v>19</v>
      </c>
      <c r="Q7" s="10"/>
    </row>
    <row r="8" customHeight="1" spans="1:17">
      <c r="A8" s="22" t="s">
        <v>20</v>
      </c>
      <c r="B8" s="17"/>
      <c r="C8" s="23" t="s">
        <v>21</v>
      </c>
      <c r="D8" s="24">
        <f>IFERROR(__xludf.DUMMYFUNCTION("IMPORTRANGE(""1A89iZIhpbPu6KGtWzxtYdCzwvWAjAS-kHmSXnI_4TNo"",""REGIONAL 1!C8"")"),15)</f>
        <v>15</v>
      </c>
      <c r="E8" s="24">
        <f>IFERROR(__xludf.DUMMYFUNCTION("IMPORTRANGE(""1A89iZIhpbPu6KGtWzxtYdCzwvWAjAS-kHmSXnI_4TNo"",""REGIONAL 1!D8"")"),30)</f>
        <v>30</v>
      </c>
      <c r="F8" s="24" t="str">
        <f>IFERROR(__xludf.DUMMYFUNCTION("IMPORTRANGE(""1A89iZIhpbPu6KGtWzxtYdCzwvWAjAS-kHmSXnI_4TNo"",""REGIONAL 1!E8"")"),"")</f>
        <v/>
      </c>
      <c r="G8" s="25">
        <f t="shared" ref="G8:G12" si="0">SUM(D8:F8)</f>
        <v>45</v>
      </c>
      <c r="H8" s="24">
        <f>IFERROR(__xludf.DUMMYFUNCTION("IMPORTRANGE(""1A89iZIhpbPu6KGtWzxtYdCzwvWAjAS-kHmSXnI_4TNo"",""REGIONAL 1!G8"")"),20)</f>
        <v>20</v>
      </c>
      <c r="I8" s="24">
        <f>IFERROR(__xludf.DUMMYFUNCTION("IMPORTRANGE(""1A89iZIhpbPu6KGtWzxtYdCzwvWAjAS-kHmSXnI_4TNo"",""REGIONAL 1!H8"")"),20)</f>
        <v>20</v>
      </c>
      <c r="J8" s="24">
        <f>IFERROR(__xludf.DUMMYFUNCTION("IMPORTRANGE(""1A89iZIhpbPu6KGtWzxtYdCzwvWAjAS-kHmSXnI_4TNo"",""REGIONAL 1!I8"")"),20)</f>
        <v>20</v>
      </c>
      <c r="K8" s="24">
        <f>IFERROR(__xludf.DUMMYFUNCTION("IMPORTRANGE(""1A89iZIhpbPu6KGtWzxtYdCzwvWAjAS-kHmSXnI_4TNo"",""REGIONAL 1!J8"")"),40)</f>
        <v>40</v>
      </c>
      <c r="L8" s="24">
        <f>IFERROR(__xludf.DUMMYFUNCTION("IMPORTRANGE(""1A89iZIhpbPu6KGtWzxtYdCzwvWAjAS-kHmSXnI_4TNo"",""REGIONAL 1!K8"")"),50)</f>
        <v>50</v>
      </c>
      <c r="M8" s="24">
        <f>IFERROR(__xludf.DUMMYFUNCTION("IMPORTRANGE(""1A89iZIhpbPu6KGtWzxtYdCzwvWAjAS-kHmSXnI_4TNo"",""REGIONAL 1!L8"")"),25)</f>
        <v>25</v>
      </c>
      <c r="N8" s="25">
        <f t="shared" ref="N8:N12" si="1">SUM(H8,J8,L8)</f>
        <v>90</v>
      </c>
      <c r="O8" s="25">
        <f t="shared" ref="O8:O12" si="2">SUM(I8,K8,M8)</f>
        <v>85</v>
      </c>
      <c r="P8" s="49">
        <f t="shared" ref="P8:P12" si="3">SUM(G8,N8:O8)</f>
        <v>220</v>
      </c>
      <c r="Q8" s="59"/>
    </row>
    <row r="9" customHeight="1" spans="1:17">
      <c r="A9" s="16"/>
      <c r="B9" s="17"/>
      <c r="C9" s="23" t="s">
        <v>22</v>
      </c>
      <c r="D9" s="24">
        <f>IFERROR(__xludf.DUMMYFUNCTION("IMPORTRANGE(""1pHsYX0oOvSBMV8hMbdq27p17ZVBggMBGNcoiE1y4-zk"",""REGIONAL 1!C8"")"),15)</f>
        <v>15</v>
      </c>
      <c r="E9" s="24">
        <f>IFERROR(__xludf.DUMMYFUNCTION("IMPORTRANGE(""1pHsYX0oOvSBMV8hMbdq27p17ZVBggMBGNcoiE1y4-zk"",""REGIONAL 1!D8"")"),29)</f>
        <v>29</v>
      </c>
      <c r="F9" s="24" t="str">
        <f>IFERROR(__xludf.DUMMYFUNCTION("IMPORTRANGE(""1pHsYX0oOvSBMV8hMbdq27p17ZVBggMBGNcoiE1y4-zk"",""REGIONAL 1!E8"")"),"")</f>
        <v/>
      </c>
      <c r="G9" s="25">
        <f t="shared" si="0"/>
        <v>44</v>
      </c>
      <c r="H9" s="24">
        <f>IFERROR(__xludf.DUMMYFUNCTION("IMPORTRANGE(""1pHsYX0oOvSBMV8hMbdq27p17ZVBggMBGNcoiE1y4-zk"",""REGIONAL 1!G8"")"),20)</f>
        <v>20</v>
      </c>
      <c r="I9" s="24">
        <f>IFERROR(__xludf.DUMMYFUNCTION("IMPORTRANGE(""1pHsYX0oOvSBMV8hMbdq27p17ZVBggMBGNcoiE1y4-zk"",""REGIONAL 1!H8"")"),20)</f>
        <v>20</v>
      </c>
      <c r="J9" s="24">
        <f>IFERROR(__xludf.DUMMYFUNCTION("IMPORTRANGE(""1pHsYX0oOvSBMV8hMbdq27p17ZVBggMBGNcoiE1y4-zk"",""REGIONAL 1!I8"")"),20)</f>
        <v>20</v>
      </c>
      <c r="K9" s="24">
        <f>IFERROR(__xludf.DUMMYFUNCTION("IMPORTRANGE(""1pHsYX0oOvSBMV8hMbdq27p17ZVBggMBGNcoiE1y4-zk"",""REGIONAL 1!J8"")"),30)</f>
        <v>30</v>
      </c>
      <c r="L9" s="24">
        <f>IFERROR(__xludf.DUMMYFUNCTION("IMPORTRANGE(""1pHsYX0oOvSBMV8hMbdq27p17ZVBggMBGNcoiE1y4-zk"",""REGIONAL 1!K8"")"),37)</f>
        <v>37</v>
      </c>
      <c r="M9" s="24">
        <f>IFERROR(__xludf.DUMMYFUNCTION("IMPORTRANGE(""1pHsYX0oOvSBMV8hMbdq27p17ZVBggMBGNcoiE1y4-zk"",""REGIONAL 1!L8"")"),17)</f>
        <v>17</v>
      </c>
      <c r="N9" s="25">
        <f t="shared" si="1"/>
        <v>77</v>
      </c>
      <c r="O9" s="25">
        <f t="shared" si="2"/>
        <v>67</v>
      </c>
      <c r="P9" s="50">
        <f t="shared" si="3"/>
        <v>188</v>
      </c>
      <c r="Q9" s="59"/>
    </row>
    <row r="10" customHeight="1" spans="1:17">
      <c r="A10" s="21"/>
      <c r="B10" s="18"/>
      <c r="C10" s="26" t="s">
        <v>23</v>
      </c>
      <c r="D10" s="27">
        <f t="shared" ref="D10:P10" si="4">D8-D9</f>
        <v>0</v>
      </c>
      <c r="E10" s="27">
        <f t="shared" si="4"/>
        <v>1</v>
      </c>
      <c r="F10" s="27" t="e">
        <f t="shared" si="4"/>
        <v>#VALUE!</v>
      </c>
      <c r="G10" s="27">
        <f t="shared" si="4"/>
        <v>1</v>
      </c>
      <c r="H10" s="27">
        <f t="shared" si="4"/>
        <v>0</v>
      </c>
      <c r="I10" s="27">
        <f t="shared" si="4"/>
        <v>0</v>
      </c>
      <c r="J10" s="27">
        <f t="shared" si="4"/>
        <v>0</v>
      </c>
      <c r="K10" s="27">
        <f t="shared" si="4"/>
        <v>10</v>
      </c>
      <c r="L10" s="27">
        <f t="shared" si="4"/>
        <v>13</v>
      </c>
      <c r="M10" s="27">
        <f t="shared" si="4"/>
        <v>8</v>
      </c>
      <c r="N10" s="27">
        <f t="shared" si="4"/>
        <v>13</v>
      </c>
      <c r="O10" s="27">
        <f t="shared" si="4"/>
        <v>18</v>
      </c>
      <c r="P10" s="27">
        <f t="shared" si="4"/>
        <v>32</v>
      </c>
      <c r="Q10" s="59"/>
    </row>
    <row r="11" customHeight="1" spans="1:17">
      <c r="A11" s="22" t="s">
        <v>24</v>
      </c>
      <c r="B11" s="17"/>
      <c r="C11" s="23" t="s">
        <v>21</v>
      </c>
      <c r="D11" s="24" t="str">
        <f>IFERROR(__xludf.DUMMYFUNCTION("IMPORTRANGE(""1A89iZIhpbPu6KGtWzxtYdCzwvWAjAS-kHmSXnI_4TNo"",""REGIONAL 1!C10"")"),"")</f>
        <v/>
      </c>
      <c r="E11" s="24" t="str">
        <f>IFERROR(__xludf.DUMMYFUNCTION("IMPORTRANGE(""1A89iZIhpbPu6KGtWzxtYdCzwvWAjAS-kHmSXnI_4TNo"",""REGIONAL 1!D10"")"),"")</f>
        <v/>
      </c>
      <c r="F11" s="24" t="str">
        <f>IFERROR(__xludf.DUMMYFUNCTION("IMPORTRANGE(""1A89iZIhpbPu6KGtWzxtYdCzwvWAjAS-kHmSXnI_4TNo"",""REGIONAL 1!E10"")"),"")</f>
        <v/>
      </c>
      <c r="G11" s="25">
        <f t="shared" si="0"/>
        <v>0</v>
      </c>
      <c r="H11" s="24">
        <f>IFERROR(__xludf.DUMMYFUNCTION("IMPORTRANGE(""1A89iZIhpbPu6KGtWzxtYdCzwvWAjAS-kHmSXnI_4TNo"",""REGIONAL 1!G10"")"),44)</f>
        <v>44</v>
      </c>
      <c r="I11" s="24">
        <f>IFERROR(__xludf.DUMMYFUNCTION("IMPORTRANGE(""1A89iZIhpbPu6KGtWzxtYdCzwvWAjAS-kHmSXnI_4TNo"",""REGIONAL 1!H10"")"),32)</f>
        <v>32</v>
      </c>
      <c r="J11" s="24">
        <f>IFERROR(__xludf.DUMMYFUNCTION("IMPORTRANGE(""1A89iZIhpbPu6KGtWzxtYdCzwvWAjAS-kHmSXnI_4TNo"",""REGIONAL 1!I10"")"),50)</f>
        <v>50</v>
      </c>
      <c r="K11" s="24">
        <f>IFERROR(__xludf.DUMMYFUNCTION("IMPORTRANGE(""1A89iZIhpbPu6KGtWzxtYdCzwvWAjAS-kHmSXnI_4TNo"",""REGIONAL 1!J10"")"),44)</f>
        <v>44</v>
      </c>
      <c r="L11" s="24">
        <f>IFERROR(__xludf.DUMMYFUNCTION("IMPORTRANGE(""1A89iZIhpbPu6KGtWzxtYdCzwvWAjAS-kHmSXnI_4TNo"",""REGIONAL 1!K10"")"),35)</f>
        <v>35</v>
      </c>
      <c r="M11" s="24">
        <f>IFERROR(__xludf.DUMMYFUNCTION("IMPORTRANGE(""1A89iZIhpbPu6KGtWzxtYdCzwvWAjAS-kHmSXnI_4TNo"",""REGIONAL 1!L10"")"),52)</f>
        <v>52</v>
      </c>
      <c r="N11" s="25">
        <f t="shared" si="1"/>
        <v>129</v>
      </c>
      <c r="O11" s="25">
        <f t="shared" si="2"/>
        <v>128</v>
      </c>
      <c r="P11" s="49">
        <f t="shared" si="3"/>
        <v>257</v>
      </c>
      <c r="Q11" s="59"/>
    </row>
    <row r="12" customHeight="1" spans="1:17">
      <c r="A12" s="16"/>
      <c r="B12" s="17"/>
      <c r="C12" s="23" t="s">
        <v>22</v>
      </c>
      <c r="D12" s="24" t="str">
        <f>IFERROR(__xludf.DUMMYFUNCTION("IMPORTRANGE(""1pHsYX0oOvSBMV8hMbdq27p17ZVBggMBGNcoiE1y4-zk"",""REGIONAL 1!C10"")"),"")</f>
        <v/>
      </c>
      <c r="E12" s="24" t="str">
        <f>IFERROR(__xludf.DUMMYFUNCTION("IMPORTRANGE(""1pHsYX0oOvSBMV8hMbdq27p17ZVBggMBGNcoiE1y4-zk"",""REGIONAL 1!D10"")"),"")</f>
        <v/>
      </c>
      <c r="F12" s="24" t="str">
        <f>IFERROR(__xludf.DUMMYFUNCTION("IMPORTRANGE(""1pHsYX0oOvSBMV8hMbdq27p17ZVBggMBGNcoiE1y4-zk"",""REGIONAL 1!E10"")"),"")</f>
        <v/>
      </c>
      <c r="G12" s="25">
        <f t="shared" si="0"/>
        <v>0</v>
      </c>
      <c r="H12" s="24">
        <f>IFERROR(__xludf.DUMMYFUNCTION("IMPORTRANGE(""1pHsYX0oOvSBMV8hMbdq27p17ZVBggMBGNcoiE1y4-zk"",""REGIONAL 1!G10"")"),43)</f>
        <v>43</v>
      </c>
      <c r="I12" s="24">
        <f>IFERROR(__xludf.DUMMYFUNCTION("IMPORTRANGE(""1pHsYX0oOvSBMV8hMbdq27p17ZVBggMBGNcoiE1y4-zk"",""REGIONAL 1!H10"")"),32)</f>
        <v>32</v>
      </c>
      <c r="J12" s="24">
        <f>IFERROR(__xludf.DUMMYFUNCTION("IMPORTRANGE(""1pHsYX0oOvSBMV8hMbdq27p17ZVBggMBGNcoiE1y4-zk"",""REGIONAL 1!I10"")"),50)</f>
        <v>50</v>
      </c>
      <c r="K12" s="24">
        <f>IFERROR(__xludf.DUMMYFUNCTION("IMPORTRANGE(""1pHsYX0oOvSBMV8hMbdq27p17ZVBggMBGNcoiE1y4-zk"",""REGIONAL 1!J10"")"),42)</f>
        <v>42</v>
      </c>
      <c r="L12" s="24">
        <f>IFERROR(__xludf.DUMMYFUNCTION("IMPORTRANGE(""1pHsYX0oOvSBMV8hMbdq27p17ZVBggMBGNcoiE1y4-zk"",""REGIONAL 1!K10"")"),34)</f>
        <v>34</v>
      </c>
      <c r="M12" s="24">
        <f>IFERROR(__xludf.DUMMYFUNCTION("IMPORTRANGE(""1pHsYX0oOvSBMV8hMbdq27p17ZVBggMBGNcoiE1y4-zk"",""REGIONAL 1!L10"")"),49)</f>
        <v>49</v>
      </c>
      <c r="N12" s="25">
        <f t="shared" si="1"/>
        <v>127</v>
      </c>
      <c r="O12" s="25">
        <f t="shared" si="2"/>
        <v>123</v>
      </c>
      <c r="P12" s="50">
        <f t="shared" si="3"/>
        <v>250</v>
      </c>
      <c r="Q12" s="59"/>
    </row>
    <row r="13" customHeight="1" spans="1:17">
      <c r="A13" s="21"/>
      <c r="B13" s="18"/>
      <c r="C13" s="26" t="s">
        <v>23</v>
      </c>
      <c r="D13" s="27" t="e">
        <f t="shared" ref="D13:P13" si="5">D11-D12</f>
        <v>#VALUE!</v>
      </c>
      <c r="E13" s="27" t="e">
        <f t="shared" si="5"/>
        <v>#VALUE!</v>
      </c>
      <c r="F13" s="27" t="e">
        <f t="shared" si="5"/>
        <v>#VALUE!</v>
      </c>
      <c r="G13" s="27">
        <f t="shared" si="5"/>
        <v>0</v>
      </c>
      <c r="H13" s="27">
        <f t="shared" si="5"/>
        <v>1</v>
      </c>
      <c r="I13" s="27">
        <f t="shared" si="5"/>
        <v>0</v>
      </c>
      <c r="J13" s="27">
        <f t="shared" si="5"/>
        <v>0</v>
      </c>
      <c r="K13" s="27">
        <f t="shared" si="5"/>
        <v>2</v>
      </c>
      <c r="L13" s="27">
        <f t="shared" si="5"/>
        <v>1</v>
      </c>
      <c r="M13" s="27">
        <f t="shared" si="5"/>
        <v>3</v>
      </c>
      <c r="N13" s="27">
        <f t="shared" si="5"/>
        <v>2</v>
      </c>
      <c r="O13" s="27">
        <f t="shared" si="5"/>
        <v>5</v>
      </c>
      <c r="P13" s="27">
        <f t="shared" si="5"/>
        <v>7</v>
      </c>
      <c r="Q13" s="59"/>
    </row>
    <row r="14" customHeight="1" spans="1:17">
      <c r="A14" s="22" t="s">
        <v>25</v>
      </c>
      <c r="B14" s="17"/>
      <c r="C14" s="23" t="s">
        <v>21</v>
      </c>
      <c r="D14" s="24">
        <f>IFERROR(__xludf.DUMMYFUNCTION("IMPORTRANGE(""1A89iZIhpbPu6KGtWzxtYdCzwvWAjAS-kHmSXnI_4TNo"",""REGIONAL 1!C12"")"),30)</f>
        <v>30</v>
      </c>
      <c r="E14" s="24">
        <f>IFERROR(__xludf.DUMMYFUNCTION("IMPORTRANGE(""1A89iZIhpbPu6KGtWzxtYdCzwvWAjAS-kHmSXnI_4TNo"",""REGIONAL 1!D12"")"),45)</f>
        <v>45</v>
      </c>
      <c r="F14" s="24">
        <f>IFERROR(__xludf.DUMMYFUNCTION("IMPORTRANGE(""1A89iZIhpbPu6KGtWzxtYdCzwvWAjAS-kHmSXnI_4TNo"",""REGIONAL 1!E12"")"),36)</f>
        <v>36</v>
      </c>
      <c r="G14" s="25">
        <f t="shared" ref="G14:G18" si="6">SUM(D14:F14)</f>
        <v>111</v>
      </c>
      <c r="H14" s="24" t="str">
        <f>IFERROR(__xludf.DUMMYFUNCTION("IMPORTRANGE(""1A89iZIhpbPu6KGtWzxtYdCzwvWAjAS-kHmSXnI_4TNo"",""REGIONAL 1!G12"")"),"")</f>
        <v/>
      </c>
      <c r="I14" s="24" t="str">
        <f>IFERROR(__xludf.DUMMYFUNCTION("IMPORTRANGE(""1A89iZIhpbPu6KGtWzxtYdCzwvWAjAS-kHmSXnI_4TNo"",""REGIONAL 1!H12"")"),"")</f>
        <v/>
      </c>
      <c r="J14" s="24" t="str">
        <f>IFERROR(__xludf.DUMMYFUNCTION("IMPORTRANGE(""1A89iZIhpbPu6KGtWzxtYdCzwvWAjAS-kHmSXnI_4TNo"",""REGIONAL 1!I12"")"),"")</f>
        <v/>
      </c>
      <c r="K14" s="24" t="str">
        <f>IFERROR(__xludf.DUMMYFUNCTION("IMPORTRANGE(""1A89iZIhpbPu6KGtWzxtYdCzwvWAjAS-kHmSXnI_4TNo"",""REGIONAL 1!J12"")"),"")</f>
        <v/>
      </c>
      <c r="L14" s="24" t="str">
        <f>IFERROR(__xludf.DUMMYFUNCTION("IMPORTRANGE(""1A89iZIhpbPu6KGtWzxtYdCzwvWAjAS-kHmSXnI_4TNo"",""REGIONAL 1!K12"")"),"")</f>
        <v/>
      </c>
      <c r="M14" s="24" t="str">
        <f>IFERROR(__xludf.DUMMYFUNCTION("IMPORTRANGE(""1A89iZIhpbPu6KGtWzxtYdCzwvWAjAS-kHmSXnI_4TNo"",""REGIONAL 1!L12"")"),"")</f>
        <v/>
      </c>
      <c r="N14" s="25">
        <f t="shared" ref="N14:N18" si="7">SUM(H14,J14,L14)</f>
        <v>0</v>
      </c>
      <c r="O14" s="25">
        <f t="shared" ref="O14:O18" si="8">SUM(I14,K14,M14)</f>
        <v>0</v>
      </c>
      <c r="P14" s="49">
        <f t="shared" ref="P14:P18" si="9">SUM(G14,N14:O14)</f>
        <v>111</v>
      </c>
      <c r="Q14" s="59"/>
    </row>
    <row r="15" customHeight="1" spans="1:17">
      <c r="A15" s="16"/>
      <c r="B15" s="17"/>
      <c r="C15" s="23" t="s">
        <v>22</v>
      </c>
      <c r="D15" s="24">
        <f>IFERROR(__xludf.DUMMYFUNCTION("IMPORTRANGE(""1pHsYX0oOvSBMV8hMbdq27p17ZVBggMBGNcoiE1y4-zk"",""REGIONAL 1!C12"")"),29)</f>
        <v>29</v>
      </c>
      <c r="E15" s="24">
        <f>IFERROR(__xludf.DUMMYFUNCTION("IMPORTRANGE(""1pHsYX0oOvSBMV8hMbdq27p17ZVBggMBGNcoiE1y4-zk"",""REGIONAL 1!D12"")"),41)</f>
        <v>41</v>
      </c>
      <c r="F15" s="24">
        <f>IFERROR(__xludf.DUMMYFUNCTION("IMPORTRANGE(""1pHsYX0oOvSBMV8hMbdq27p17ZVBggMBGNcoiE1y4-zk"",""REGIONAL 1!E12"")"),37)</f>
        <v>37</v>
      </c>
      <c r="G15" s="25">
        <f t="shared" si="6"/>
        <v>107</v>
      </c>
      <c r="H15" s="24" t="str">
        <f>IFERROR(__xludf.DUMMYFUNCTION("IMPORTRANGE(""1pHsYX0oOvSBMV8hMbdq27p17ZVBggMBGNcoiE1y4-zk"",""REGIONAL 1!G12"")"),"")</f>
        <v/>
      </c>
      <c r="I15" s="24" t="str">
        <f>IFERROR(__xludf.DUMMYFUNCTION("IMPORTRANGE(""1pHsYX0oOvSBMV8hMbdq27p17ZVBggMBGNcoiE1y4-zk"",""REGIONAL 1!H12"")"),"")</f>
        <v/>
      </c>
      <c r="J15" s="24" t="str">
        <f>IFERROR(__xludf.DUMMYFUNCTION("IMPORTRANGE(""1pHsYX0oOvSBMV8hMbdq27p17ZVBggMBGNcoiE1y4-zk"",""REGIONAL 1!I12"")"),"")</f>
        <v/>
      </c>
      <c r="K15" s="24" t="str">
        <f>IFERROR(__xludf.DUMMYFUNCTION("IMPORTRANGE(""1pHsYX0oOvSBMV8hMbdq27p17ZVBggMBGNcoiE1y4-zk"",""REGIONAL 1!J12"")"),"")</f>
        <v/>
      </c>
      <c r="L15" s="24" t="str">
        <f>IFERROR(__xludf.DUMMYFUNCTION("IMPORTRANGE(""1pHsYX0oOvSBMV8hMbdq27p17ZVBggMBGNcoiE1y4-zk"",""REGIONAL 1!K12"")"),"")</f>
        <v/>
      </c>
      <c r="M15" s="24" t="str">
        <f>IFERROR(__xludf.DUMMYFUNCTION("IMPORTRANGE(""1pHsYX0oOvSBMV8hMbdq27p17ZVBggMBGNcoiE1y4-zk"",""REGIONAL 1!L12"")"),"")</f>
        <v/>
      </c>
      <c r="N15" s="25">
        <f t="shared" si="7"/>
        <v>0</v>
      </c>
      <c r="O15" s="25">
        <f t="shared" si="8"/>
        <v>0</v>
      </c>
      <c r="P15" s="50">
        <f t="shared" si="9"/>
        <v>107</v>
      </c>
      <c r="Q15" s="59"/>
    </row>
    <row r="16" customHeight="1" spans="1:17">
      <c r="A16" s="21"/>
      <c r="B16" s="18"/>
      <c r="C16" s="26" t="s">
        <v>23</v>
      </c>
      <c r="D16" s="27">
        <f t="shared" ref="D16:P16" si="10">D14-D15</f>
        <v>1</v>
      </c>
      <c r="E16" s="27">
        <f t="shared" si="10"/>
        <v>4</v>
      </c>
      <c r="F16" s="27">
        <f t="shared" si="10"/>
        <v>-1</v>
      </c>
      <c r="G16" s="27">
        <f t="shared" si="10"/>
        <v>4</v>
      </c>
      <c r="H16" s="27" t="e">
        <f t="shared" si="10"/>
        <v>#VALUE!</v>
      </c>
      <c r="I16" s="27" t="e">
        <f t="shared" si="10"/>
        <v>#VALUE!</v>
      </c>
      <c r="J16" s="27" t="e">
        <f t="shared" si="10"/>
        <v>#VALUE!</v>
      </c>
      <c r="K16" s="27" t="e">
        <f t="shared" si="10"/>
        <v>#VALUE!</v>
      </c>
      <c r="L16" s="27" t="e">
        <f t="shared" si="10"/>
        <v>#VALUE!</v>
      </c>
      <c r="M16" s="27" t="e">
        <f t="shared" si="10"/>
        <v>#VALUE!</v>
      </c>
      <c r="N16" s="27">
        <f t="shared" si="10"/>
        <v>0</v>
      </c>
      <c r="O16" s="27">
        <f t="shared" si="10"/>
        <v>0</v>
      </c>
      <c r="P16" s="27">
        <f t="shared" si="10"/>
        <v>4</v>
      </c>
      <c r="Q16" s="59"/>
    </row>
    <row r="17" customHeight="1" spans="1:17">
      <c r="A17" s="22" t="s">
        <v>26</v>
      </c>
      <c r="B17" s="17"/>
      <c r="C17" s="23" t="s">
        <v>21</v>
      </c>
      <c r="D17" s="24">
        <f>IFERROR(__xludf.DUMMYFUNCTION("IMPORTRANGE(""1A89iZIhpbPu6KGtWzxtYdCzwvWAjAS-kHmSXnI_4TNo"",""REGIONAL 1!C14"")"),15)</f>
        <v>15</v>
      </c>
      <c r="E17" s="24">
        <f>IFERROR(__xludf.DUMMYFUNCTION("IMPORTRANGE(""1A89iZIhpbPu6KGtWzxtYdCzwvWAjAS-kHmSXnI_4TNo"",""REGIONAL 1!D14"")"),30)</f>
        <v>30</v>
      </c>
      <c r="F17" s="24">
        <f>IFERROR(__xludf.DUMMYFUNCTION("IMPORTRANGE(""1A89iZIhpbPu6KGtWzxtYdCzwvWAjAS-kHmSXnI_4TNo"",""REGIONAL 1!E14"")"),20)</f>
        <v>20</v>
      </c>
      <c r="G17" s="25">
        <f t="shared" si="6"/>
        <v>65</v>
      </c>
      <c r="H17" s="24" t="str">
        <f>IFERROR(__xludf.DUMMYFUNCTION("IMPORTRANGE(""1A89iZIhpbPu6KGtWzxtYdCzwvWAjAS-kHmSXnI_4TNo"",""REGIONAL 1!G14"")"),"")</f>
        <v/>
      </c>
      <c r="I17" s="24" t="str">
        <f>IFERROR(__xludf.DUMMYFUNCTION("IMPORTRANGE(""1A89iZIhpbPu6KGtWzxtYdCzwvWAjAS-kHmSXnI_4TNo"",""REGIONAL 1!H14"")"),"")</f>
        <v/>
      </c>
      <c r="J17" s="24" t="str">
        <f>IFERROR(__xludf.DUMMYFUNCTION("IMPORTRANGE(""1A89iZIhpbPu6KGtWzxtYdCzwvWAjAS-kHmSXnI_4TNo"",""REGIONAL 1!I14"")"),"")</f>
        <v/>
      </c>
      <c r="K17" s="24" t="str">
        <f>IFERROR(__xludf.DUMMYFUNCTION("IMPORTRANGE(""1A89iZIhpbPu6KGtWzxtYdCzwvWAjAS-kHmSXnI_4TNo"",""REGIONAL 1!J14"")"),"")</f>
        <v/>
      </c>
      <c r="L17" s="24" t="str">
        <f>IFERROR(__xludf.DUMMYFUNCTION("IMPORTRANGE(""1A89iZIhpbPu6KGtWzxtYdCzwvWAjAS-kHmSXnI_4TNo"",""REGIONAL 1!K14"")"),"")</f>
        <v/>
      </c>
      <c r="M17" s="24" t="str">
        <f>IFERROR(__xludf.DUMMYFUNCTION("IMPORTRANGE(""1A89iZIhpbPu6KGtWzxtYdCzwvWAjAS-kHmSXnI_4TNo"",""REGIONAL 1!L14"")"),"")</f>
        <v/>
      </c>
      <c r="N17" s="25">
        <f t="shared" si="7"/>
        <v>0</v>
      </c>
      <c r="O17" s="25">
        <f t="shared" si="8"/>
        <v>0</v>
      </c>
      <c r="P17" s="49">
        <f t="shared" si="9"/>
        <v>65</v>
      </c>
      <c r="Q17" s="59"/>
    </row>
    <row r="18" customHeight="1" spans="1:17">
      <c r="A18" s="16"/>
      <c r="B18" s="17"/>
      <c r="C18" s="23" t="s">
        <v>22</v>
      </c>
      <c r="D18" s="24">
        <f>IFERROR(__xludf.DUMMYFUNCTION("IMPORTRANGE(""1pHsYX0oOvSBMV8hMbdq27p17ZVBggMBGNcoiE1y4-zk"",""REGIONAL 1!C14"")"),16)</f>
        <v>16</v>
      </c>
      <c r="E18" s="24">
        <f>IFERROR(__xludf.DUMMYFUNCTION("IMPORTRANGE(""1pHsYX0oOvSBMV8hMbdq27p17ZVBggMBGNcoiE1y4-zk"",""REGIONAL 1!D14"")"),29)</f>
        <v>29</v>
      </c>
      <c r="F18" s="24">
        <f>IFERROR(__xludf.DUMMYFUNCTION("IMPORTRANGE(""1pHsYX0oOvSBMV8hMbdq27p17ZVBggMBGNcoiE1y4-zk"",""REGIONAL 1!E14"")"),20)</f>
        <v>20</v>
      </c>
      <c r="G18" s="25">
        <f t="shared" si="6"/>
        <v>65</v>
      </c>
      <c r="H18" s="28" t="str">
        <f>IFERROR(__xludf.DUMMYFUNCTION("IMPORTRANGE(""1pHsYX0oOvSBMV8hMbdq27p17ZVBggMBGNcoiE1y4-zk"",""REGIONAL 1!G14"")"),"")</f>
        <v/>
      </c>
      <c r="I18" s="28" t="str">
        <f>IFERROR(__xludf.DUMMYFUNCTION("IMPORTRANGE(""1pHsYX0oOvSBMV8hMbdq27p17ZVBggMBGNcoiE1y4-zk"",""REGIONAL 1!H14"")"),"")</f>
        <v/>
      </c>
      <c r="J18" s="24" t="str">
        <f>IFERROR(__xludf.DUMMYFUNCTION("IMPORTRANGE(""1pHsYX0oOvSBMV8hMbdq27p17ZVBggMBGNcoiE1y4-zk"",""REGIONAL 1!I14"")"),"")</f>
        <v/>
      </c>
      <c r="K18" s="24" t="str">
        <f>IFERROR(__xludf.DUMMYFUNCTION("IMPORTRANGE(""1pHsYX0oOvSBMV8hMbdq27p17ZVBggMBGNcoiE1y4-zk"",""REGIONAL 1!J14"")"),"")</f>
        <v/>
      </c>
      <c r="L18" s="24" t="str">
        <f>IFERROR(__xludf.DUMMYFUNCTION("IMPORTRANGE(""1pHsYX0oOvSBMV8hMbdq27p17ZVBggMBGNcoiE1y4-zk"",""REGIONAL 1!K14"")"),"")</f>
        <v/>
      </c>
      <c r="M18" s="24" t="str">
        <f>IFERROR(__xludf.DUMMYFUNCTION("IMPORTRANGE(""1pHsYX0oOvSBMV8hMbdq27p17ZVBggMBGNcoiE1y4-zk"",""REGIONAL 1!L14"")"),"")</f>
        <v/>
      </c>
      <c r="N18" s="25">
        <f t="shared" si="7"/>
        <v>0</v>
      </c>
      <c r="O18" s="25">
        <f t="shared" si="8"/>
        <v>0</v>
      </c>
      <c r="P18" s="50">
        <f t="shared" si="9"/>
        <v>65</v>
      </c>
      <c r="Q18" s="59"/>
    </row>
    <row r="19" customHeight="1" spans="1:17">
      <c r="A19" s="21"/>
      <c r="B19" s="18"/>
      <c r="C19" s="26" t="s">
        <v>23</v>
      </c>
      <c r="D19" s="27">
        <f t="shared" ref="D19:P19" si="11">D17-D18</f>
        <v>-1</v>
      </c>
      <c r="E19" s="27">
        <f t="shared" si="11"/>
        <v>1</v>
      </c>
      <c r="F19" s="27">
        <f t="shared" si="11"/>
        <v>0</v>
      </c>
      <c r="G19" s="27">
        <f t="shared" si="11"/>
        <v>0</v>
      </c>
      <c r="H19" s="27" t="e">
        <f t="shared" si="11"/>
        <v>#VALUE!</v>
      </c>
      <c r="I19" s="27" t="e">
        <f t="shared" si="11"/>
        <v>#VALUE!</v>
      </c>
      <c r="J19" s="27" t="e">
        <f t="shared" si="11"/>
        <v>#VALUE!</v>
      </c>
      <c r="K19" s="27" t="e">
        <f t="shared" si="11"/>
        <v>#VALUE!</v>
      </c>
      <c r="L19" s="27" t="e">
        <f t="shared" si="11"/>
        <v>#VALUE!</v>
      </c>
      <c r="M19" s="27" t="e">
        <f t="shared" si="11"/>
        <v>#VALUE!</v>
      </c>
      <c r="N19" s="27">
        <f t="shared" si="11"/>
        <v>0</v>
      </c>
      <c r="O19" s="27">
        <f t="shared" si="11"/>
        <v>0</v>
      </c>
      <c r="P19" s="27">
        <f t="shared" si="11"/>
        <v>0</v>
      </c>
      <c r="Q19" s="59"/>
    </row>
    <row r="20" customHeight="1" spans="1:17">
      <c r="A20" s="10"/>
      <c r="B20" s="10"/>
      <c r="C20" s="10"/>
      <c r="D20" s="10"/>
      <c r="E20" s="10"/>
      <c r="F20" s="10"/>
      <c r="G20" s="10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customHeight="1" spans="12:17">
      <c r="L21" s="11"/>
      <c r="M21" s="11"/>
      <c r="N21" s="11"/>
      <c r="O21" s="11"/>
      <c r="P21" s="11"/>
      <c r="Q21" s="11"/>
    </row>
    <row r="22" customHeight="1" spans="12:17">
      <c r="L22" s="11"/>
      <c r="M22" s="11"/>
      <c r="N22" s="11"/>
      <c r="O22" s="11"/>
      <c r="P22" s="11"/>
      <c r="Q22" s="11"/>
    </row>
    <row r="23" customHeight="1" spans="1:17">
      <c r="A23" s="29" t="s">
        <v>27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11"/>
    </row>
    <row r="24" customHeight="1" spans="12:17">
      <c r="L24" s="11"/>
      <c r="M24" s="11"/>
      <c r="N24" s="11"/>
      <c r="O24" s="11"/>
      <c r="P24" s="11"/>
      <c r="Q24" s="11"/>
    </row>
    <row r="25" customHeight="1" spans="1:17">
      <c r="A25" s="30" t="s">
        <v>3</v>
      </c>
      <c r="B25" s="7"/>
      <c r="C25" s="31" t="s">
        <v>4</v>
      </c>
      <c r="D25" s="32" t="s">
        <v>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6"/>
      <c r="Q25" s="11"/>
    </row>
    <row r="26" customHeight="1" spans="1:17">
      <c r="A26" s="34"/>
      <c r="B26" s="7"/>
      <c r="C26" s="35"/>
      <c r="D26" s="32" t="s">
        <v>6</v>
      </c>
      <c r="E26" s="33"/>
      <c r="F26" s="33"/>
      <c r="G26" s="36"/>
      <c r="H26" s="32" t="s">
        <v>7</v>
      </c>
      <c r="I26" s="36"/>
      <c r="J26" s="32" t="s">
        <v>8</v>
      </c>
      <c r="K26" s="33"/>
      <c r="L26" s="33"/>
      <c r="M26" s="33"/>
      <c r="N26" s="33"/>
      <c r="O26" s="36"/>
      <c r="P26" s="51" t="s">
        <v>9</v>
      </c>
      <c r="Q26" s="11"/>
    </row>
    <row r="27" customHeight="1" spans="1:17">
      <c r="A27" s="34"/>
      <c r="B27" s="7"/>
      <c r="C27" s="35"/>
      <c r="D27" s="37" t="s">
        <v>10</v>
      </c>
      <c r="E27" s="37" t="s">
        <v>11</v>
      </c>
      <c r="F27" s="37" t="s">
        <v>12</v>
      </c>
      <c r="G27" s="38" t="s">
        <v>13</v>
      </c>
      <c r="H27" s="32" t="s">
        <v>12</v>
      </c>
      <c r="I27" s="36"/>
      <c r="J27" s="32" t="s">
        <v>14</v>
      </c>
      <c r="K27" s="36"/>
      <c r="L27" s="32" t="s">
        <v>15</v>
      </c>
      <c r="M27" s="36"/>
      <c r="N27" s="52" t="s">
        <v>13</v>
      </c>
      <c r="O27" s="36"/>
      <c r="P27" s="36"/>
      <c r="Q27" s="11"/>
    </row>
    <row r="28" customHeight="1" spans="1:17">
      <c r="A28" s="39"/>
      <c r="B28" s="33"/>
      <c r="C28" s="36"/>
      <c r="D28" s="37" t="s">
        <v>16</v>
      </c>
      <c r="E28" s="37" t="s">
        <v>16</v>
      </c>
      <c r="F28" s="37" t="s">
        <v>16</v>
      </c>
      <c r="G28" s="38" t="s">
        <v>16</v>
      </c>
      <c r="H28" s="37" t="s">
        <v>17</v>
      </c>
      <c r="I28" s="37" t="s">
        <v>18</v>
      </c>
      <c r="J28" s="37" t="s">
        <v>17</v>
      </c>
      <c r="K28" s="37" t="s">
        <v>18</v>
      </c>
      <c r="L28" s="37" t="s">
        <v>17</v>
      </c>
      <c r="M28" s="37" t="s">
        <v>18</v>
      </c>
      <c r="N28" s="38" t="s">
        <v>17</v>
      </c>
      <c r="O28" s="38" t="s">
        <v>18</v>
      </c>
      <c r="P28" s="53" t="s">
        <v>19</v>
      </c>
      <c r="Q28" s="11"/>
    </row>
    <row r="29" customHeight="1" spans="1:17">
      <c r="A29" s="40" t="s">
        <v>28</v>
      </c>
      <c r="B29" s="35"/>
      <c r="C29" s="41" t="s">
        <v>21</v>
      </c>
      <c r="D29" s="42" t="s">
        <v>29</v>
      </c>
      <c r="E29" s="42">
        <v>15</v>
      </c>
      <c r="F29" s="42">
        <v>59</v>
      </c>
      <c r="G29" s="25">
        <v>74</v>
      </c>
      <c r="H29" s="42" t="s">
        <v>29</v>
      </c>
      <c r="I29" s="42" t="s">
        <v>29</v>
      </c>
      <c r="J29" s="42">
        <v>20</v>
      </c>
      <c r="K29" s="42">
        <v>20</v>
      </c>
      <c r="L29" s="42">
        <v>20</v>
      </c>
      <c r="M29" s="42">
        <v>20</v>
      </c>
      <c r="N29" s="54">
        <v>40</v>
      </c>
      <c r="O29" s="54">
        <v>40</v>
      </c>
      <c r="P29" s="55">
        <v>154</v>
      </c>
      <c r="Q29" s="11"/>
    </row>
    <row r="30" customHeight="1" spans="1:17">
      <c r="A30" s="34"/>
      <c r="B30" s="35"/>
      <c r="C30" s="41" t="s">
        <v>22</v>
      </c>
      <c r="D30" s="42" t="s">
        <v>29</v>
      </c>
      <c r="E30" s="42">
        <v>15</v>
      </c>
      <c r="F30" s="42">
        <v>51</v>
      </c>
      <c r="G30" s="25">
        <v>66</v>
      </c>
      <c r="H30" s="42" t="s">
        <v>29</v>
      </c>
      <c r="I30" s="42" t="s">
        <v>29</v>
      </c>
      <c r="J30" s="42">
        <v>19</v>
      </c>
      <c r="K30" s="42">
        <v>20</v>
      </c>
      <c r="L30" s="42">
        <v>9</v>
      </c>
      <c r="M30" s="42">
        <v>16</v>
      </c>
      <c r="N30" s="54">
        <v>28</v>
      </c>
      <c r="O30" s="54">
        <v>36</v>
      </c>
      <c r="P30" s="56">
        <v>130</v>
      </c>
      <c r="Q30" s="11"/>
    </row>
    <row r="31" customHeight="1" spans="1:17">
      <c r="A31" s="39"/>
      <c r="B31" s="36"/>
      <c r="C31" s="43" t="s">
        <v>23</v>
      </c>
      <c r="D31" s="27" t="e">
        <v>#VALUE!</v>
      </c>
      <c r="E31" s="27">
        <v>0</v>
      </c>
      <c r="F31" s="27">
        <v>8</v>
      </c>
      <c r="G31" s="27">
        <v>8</v>
      </c>
      <c r="H31" s="27" t="e">
        <v>#VALUE!</v>
      </c>
      <c r="I31" s="27" t="e">
        <v>#VALUE!</v>
      </c>
      <c r="J31" s="27">
        <v>1</v>
      </c>
      <c r="K31" s="27">
        <v>0</v>
      </c>
      <c r="L31" s="27">
        <v>11</v>
      </c>
      <c r="M31" s="27">
        <v>4</v>
      </c>
      <c r="N31" s="57">
        <v>12</v>
      </c>
      <c r="O31" s="57">
        <v>4</v>
      </c>
      <c r="P31" s="57">
        <v>24</v>
      </c>
      <c r="Q31" s="11"/>
    </row>
    <row r="32" customHeight="1" spans="1:17">
      <c r="A32" s="40" t="s">
        <v>30</v>
      </c>
      <c r="B32" s="35"/>
      <c r="C32" s="41" t="s">
        <v>21</v>
      </c>
      <c r="D32" s="42">
        <v>15</v>
      </c>
      <c r="E32" s="42">
        <v>45</v>
      </c>
      <c r="F32" s="42">
        <v>40</v>
      </c>
      <c r="G32" s="25">
        <v>100</v>
      </c>
      <c r="H32" s="42" t="s">
        <v>29</v>
      </c>
      <c r="I32" s="42" t="s">
        <v>29</v>
      </c>
      <c r="J32" s="42" t="s">
        <v>29</v>
      </c>
      <c r="K32" s="42" t="s">
        <v>29</v>
      </c>
      <c r="L32" s="42" t="s">
        <v>29</v>
      </c>
      <c r="M32" s="42" t="s">
        <v>29</v>
      </c>
      <c r="N32" s="54">
        <v>0</v>
      </c>
      <c r="O32" s="54">
        <v>0</v>
      </c>
      <c r="P32" s="55">
        <v>100</v>
      </c>
      <c r="Q32" s="11"/>
    </row>
    <row r="33" customHeight="1" spans="1:17">
      <c r="A33" s="34"/>
      <c r="B33" s="35"/>
      <c r="C33" s="41" t="s">
        <v>22</v>
      </c>
      <c r="D33" s="42">
        <v>14</v>
      </c>
      <c r="E33" s="42">
        <v>40</v>
      </c>
      <c r="F33" s="42">
        <v>36</v>
      </c>
      <c r="G33" s="25">
        <v>90</v>
      </c>
      <c r="H33" s="42" t="s">
        <v>29</v>
      </c>
      <c r="I33" s="42" t="s">
        <v>29</v>
      </c>
      <c r="J33" s="42" t="s">
        <v>29</v>
      </c>
      <c r="K33" s="42" t="s">
        <v>29</v>
      </c>
      <c r="L33" s="42" t="s">
        <v>29</v>
      </c>
      <c r="M33" s="42" t="s">
        <v>29</v>
      </c>
      <c r="N33" s="54">
        <v>0</v>
      </c>
      <c r="O33" s="54">
        <v>0</v>
      </c>
      <c r="P33" s="56">
        <v>90</v>
      </c>
      <c r="Q33" s="11"/>
    </row>
    <row r="34" customHeight="1" spans="1:17">
      <c r="A34" s="39"/>
      <c r="B34" s="36"/>
      <c r="C34" s="43" t="s">
        <v>23</v>
      </c>
      <c r="D34" s="27">
        <v>1</v>
      </c>
      <c r="E34" s="27">
        <v>5</v>
      </c>
      <c r="F34" s="27">
        <v>4</v>
      </c>
      <c r="G34" s="27">
        <v>10</v>
      </c>
      <c r="H34" s="27" t="e">
        <v>#VALUE!</v>
      </c>
      <c r="I34" s="27" t="e">
        <v>#VALUE!</v>
      </c>
      <c r="J34" s="27" t="e">
        <v>#VALUE!</v>
      </c>
      <c r="K34" s="27" t="e">
        <v>#VALUE!</v>
      </c>
      <c r="L34" s="27" t="e">
        <v>#VALUE!</v>
      </c>
      <c r="M34" s="27" t="e">
        <v>#VALUE!</v>
      </c>
      <c r="N34" s="57">
        <v>0</v>
      </c>
      <c r="O34" s="57">
        <v>0</v>
      </c>
      <c r="P34" s="57">
        <v>10</v>
      </c>
      <c r="Q34" s="11"/>
    </row>
    <row r="35" customHeight="1" spans="1:17">
      <c r="A35" s="40" t="s">
        <v>31</v>
      </c>
      <c r="B35" s="35"/>
      <c r="C35" s="41" t="s">
        <v>21</v>
      </c>
      <c r="D35" s="42">
        <v>15</v>
      </c>
      <c r="E35" s="42">
        <v>15</v>
      </c>
      <c r="F35" s="42">
        <v>40</v>
      </c>
      <c r="G35" s="25">
        <v>70</v>
      </c>
      <c r="H35" s="42" t="s">
        <v>29</v>
      </c>
      <c r="I35" s="42" t="s">
        <v>29</v>
      </c>
      <c r="J35" s="42" t="s">
        <v>29</v>
      </c>
      <c r="K35" s="42" t="s">
        <v>29</v>
      </c>
      <c r="L35" s="42" t="s">
        <v>29</v>
      </c>
      <c r="M35" s="42" t="s">
        <v>29</v>
      </c>
      <c r="N35" s="54">
        <v>0</v>
      </c>
      <c r="O35" s="54">
        <v>0</v>
      </c>
      <c r="P35" s="55">
        <v>70</v>
      </c>
      <c r="Q35" s="11"/>
    </row>
    <row r="36" customHeight="1" spans="1:17">
      <c r="A36" s="34"/>
      <c r="B36" s="35"/>
      <c r="C36" s="41" t="s">
        <v>22</v>
      </c>
      <c r="D36" s="42">
        <v>15</v>
      </c>
      <c r="E36" s="42">
        <v>17</v>
      </c>
      <c r="F36" s="42">
        <v>39</v>
      </c>
      <c r="G36" s="25">
        <v>71</v>
      </c>
      <c r="H36" s="42" t="s">
        <v>29</v>
      </c>
      <c r="I36" s="42" t="s">
        <v>29</v>
      </c>
      <c r="J36" s="42" t="s">
        <v>29</v>
      </c>
      <c r="K36" s="42" t="s">
        <v>29</v>
      </c>
      <c r="L36" s="42" t="s">
        <v>29</v>
      </c>
      <c r="M36" s="42" t="s">
        <v>29</v>
      </c>
      <c r="N36" s="54">
        <v>0</v>
      </c>
      <c r="O36" s="54">
        <v>0</v>
      </c>
      <c r="P36" s="56">
        <v>71</v>
      </c>
      <c r="Q36" s="11"/>
    </row>
    <row r="37" customHeight="1" spans="1:17">
      <c r="A37" s="39"/>
      <c r="B37" s="36"/>
      <c r="C37" s="43" t="s">
        <v>23</v>
      </c>
      <c r="D37" s="27">
        <v>0</v>
      </c>
      <c r="E37" s="27">
        <v>-2</v>
      </c>
      <c r="F37" s="27">
        <v>1</v>
      </c>
      <c r="G37" s="27">
        <v>-1</v>
      </c>
      <c r="H37" s="27" t="e">
        <v>#VALUE!</v>
      </c>
      <c r="I37" s="27" t="e">
        <v>#VALUE!</v>
      </c>
      <c r="J37" s="27" t="e">
        <v>#VALUE!</v>
      </c>
      <c r="K37" s="27" t="e">
        <v>#VALUE!</v>
      </c>
      <c r="L37" s="27" t="e">
        <v>#VALUE!</v>
      </c>
      <c r="M37" s="27" t="e">
        <v>#VALUE!</v>
      </c>
      <c r="N37" s="57">
        <v>0</v>
      </c>
      <c r="O37" s="57">
        <v>0</v>
      </c>
      <c r="P37" s="57">
        <v>-1</v>
      </c>
      <c r="Q37" s="11"/>
    </row>
    <row r="38" customHeight="1" spans="12:17">
      <c r="L38" s="11"/>
      <c r="M38" s="11"/>
      <c r="N38" s="11"/>
      <c r="O38" s="11"/>
      <c r="P38" s="11"/>
      <c r="Q38" s="11"/>
    </row>
    <row r="39" customHeight="1" spans="12:17">
      <c r="L39" s="11"/>
      <c r="M39" s="11"/>
      <c r="N39" s="11"/>
      <c r="O39" s="11"/>
      <c r="P39" s="11"/>
      <c r="Q39" s="11"/>
    </row>
    <row r="40" customHeight="1" spans="12:17">
      <c r="L40" s="11"/>
      <c r="M40" s="11"/>
      <c r="N40" s="11"/>
      <c r="O40" s="11"/>
      <c r="P40" s="11"/>
      <c r="Q40" s="11"/>
    </row>
    <row r="41" customHeight="1" spans="12:17">
      <c r="L41" s="11"/>
      <c r="M41" s="11"/>
      <c r="N41" s="11"/>
      <c r="O41" s="11"/>
      <c r="P41" s="11"/>
      <c r="Q41" s="11"/>
    </row>
    <row r="42" s="7" customFormat="1" customHeight="1" spans="1:23">
      <c r="A42" s="44" t="s">
        <v>32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60"/>
      <c r="R42" s="60"/>
      <c r="S42" s="60"/>
      <c r="T42" s="60"/>
      <c r="U42" s="60"/>
      <c r="V42" s="60"/>
      <c r="W42" s="60"/>
    </row>
    <row r="43" customHeight="1" spans="12:17">
      <c r="L43" s="11"/>
      <c r="M43" s="11"/>
      <c r="N43" s="11"/>
      <c r="O43" s="11"/>
      <c r="P43" s="11"/>
      <c r="Q43" s="11"/>
    </row>
    <row r="44" customHeight="1" spans="1:17">
      <c r="A44" s="12" t="s">
        <v>3</v>
      </c>
      <c r="B44" s="7"/>
      <c r="C44" s="13" t="s">
        <v>4</v>
      </c>
      <c r="D44" s="14" t="s">
        <v>5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6"/>
      <c r="Q44" s="11"/>
    </row>
    <row r="45" customHeight="1" spans="1:17">
      <c r="A45" s="34"/>
      <c r="B45" s="7"/>
      <c r="C45" s="35"/>
      <c r="D45" s="14" t="s">
        <v>6</v>
      </c>
      <c r="E45" s="33"/>
      <c r="F45" s="33"/>
      <c r="G45" s="36"/>
      <c r="H45" s="14" t="s">
        <v>7</v>
      </c>
      <c r="I45" s="36"/>
      <c r="J45" s="14" t="s">
        <v>8</v>
      </c>
      <c r="K45" s="33"/>
      <c r="L45" s="33"/>
      <c r="M45" s="33"/>
      <c r="N45" s="33"/>
      <c r="O45" s="36"/>
      <c r="P45" s="46" t="s">
        <v>9</v>
      </c>
      <c r="Q45" s="11"/>
    </row>
    <row r="46" customHeight="1" spans="1:17">
      <c r="A46" s="34"/>
      <c r="B46" s="7"/>
      <c r="C46" s="35"/>
      <c r="D46" s="19" t="s">
        <v>10</v>
      </c>
      <c r="E46" s="19" t="s">
        <v>11</v>
      </c>
      <c r="F46" s="19" t="s">
        <v>12</v>
      </c>
      <c r="G46" s="20" t="s">
        <v>13</v>
      </c>
      <c r="H46" s="14" t="s">
        <v>12</v>
      </c>
      <c r="I46" s="36"/>
      <c r="J46" s="14" t="s">
        <v>14</v>
      </c>
      <c r="K46" s="36"/>
      <c r="L46" s="14" t="s">
        <v>15</v>
      </c>
      <c r="M46" s="36"/>
      <c r="N46" s="47" t="s">
        <v>13</v>
      </c>
      <c r="O46" s="36"/>
      <c r="P46" s="36"/>
      <c r="Q46" s="11"/>
    </row>
    <row r="47" customHeight="1" spans="1:17">
      <c r="A47" s="39"/>
      <c r="B47" s="33"/>
      <c r="C47" s="36"/>
      <c r="D47" s="19" t="s">
        <v>16</v>
      </c>
      <c r="E47" s="19" t="s">
        <v>16</v>
      </c>
      <c r="F47" s="19" t="s">
        <v>16</v>
      </c>
      <c r="G47" s="20" t="s">
        <v>16</v>
      </c>
      <c r="H47" s="19" t="s">
        <v>17</v>
      </c>
      <c r="I47" s="19" t="s">
        <v>18</v>
      </c>
      <c r="J47" s="19" t="s">
        <v>17</v>
      </c>
      <c r="K47" s="19" t="s">
        <v>18</v>
      </c>
      <c r="L47" s="19" t="s">
        <v>17</v>
      </c>
      <c r="M47" s="19" t="s">
        <v>18</v>
      </c>
      <c r="N47" s="20" t="s">
        <v>17</v>
      </c>
      <c r="O47" s="20" t="s">
        <v>18</v>
      </c>
      <c r="P47" s="48" t="s">
        <v>19</v>
      </c>
      <c r="Q47" s="11"/>
    </row>
    <row r="48" customHeight="1" spans="1:17">
      <c r="A48" s="40" t="s">
        <v>33</v>
      </c>
      <c r="B48" s="35"/>
      <c r="C48" s="45" t="s">
        <v>21</v>
      </c>
      <c r="D48" s="42" t="s">
        <v>29</v>
      </c>
      <c r="E48" s="42" t="s">
        <v>29</v>
      </c>
      <c r="F48" s="42" t="s">
        <v>29</v>
      </c>
      <c r="G48" s="25">
        <v>0</v>
      </c>
      <c r="H48" s="42">
        <v>36</v>
      </c>
      <c r="I48" s="42">
        <v>36</v>
      </c>
      <c r="J48" s="42">
        <v>60</v>
      </c>
      <c r="K48" s="42">
        <v>60</v>
      </c>
      <c r="L48" s="42">
        <v>75</v>
      </c>
      <c r="M48" s="42">
        <v>75</v>
      </c>
      <c r="N48" s="25">
        <v>171</v>
      </c>
      <c r="O48" s="25">
        <v>171</v>
      </c>
      <c r="P48" s="49">
        <v>342</v>
      </c>
      <c r="Q48" s="11"/>
    </row>
    <row r="49" customHeight="1" spans="1:17">
      <c r="A49" s="34"/>
      <c r="B49" s="35"/>
      <c r="C49" s="45" t="s">
        <v>22</v>
      </c>
      <c r="D49" s="42" t="s">
        <v>29</v>
      </c>
      <c r="E49" s="42" t="s">
        <v>29</v>
      </c>
      <c r="F49" s="42" t="s">
        <v>29</v>
      </c>
      <c r="G49" s="25">
        <v>0</v>
      </c>
      <c r="H49" s="42">
        <v>23</v>
      </c>
      <c r="I49" s="42">
        <v>36</v>
      </c>
      <c r="J49" s="42">
        <v>52</v>
      </c>
      <c r="K49" s="42">
        <v>58</v>
      </c>
      <c r="L49" s="42">
        <v>44</v>
      </c>
      <c r="M49" s="42">
        <v>65</v>
      </c>
      <c r="N49" s="25">
        <v>119</v>
      </c>
      <c r="O49" s="25">
        <v>159</v>
      </c>
      <c r="P49" s="50">
        <v>278</v>
      </c>
      <c r="Q49" s="11"/>
    </row>
    <row r="50" customHeight="1" spans="1:17">
      <c r="A50" s="39"/>
      <c r="B50" s="36"/>
      <c r="C50" s="26" t="s">
        <v>23</v>
      </c>
      <c r="D50" s="27" t="e">
        <v>#VALUE!</v>
      </c>
      <c r="E50" s="27" t="e">
        <v>#VALUE!</v>
      </c>
      <c r="F50" s="27" t="e">
        <v>#VALUE!</v>
      </c>
      <c r="G50" s="27">
        <v>0</v>
      </c>
      <c r="H50" s="27">
        <v>13</v>
      </c>
      <c r="I50" s="27">
        <v>0</v>
      </c>
      <c r="J50" s="27">
        <v>8</v>
      </c>
      <c r="K50" s="27">
        <v>2</v>
      </c>
      <c r="L50" s="27">
        <v>31</v>
      </c>
      <c r="M50" s="27">
        <v>10</v>
      </c>
      <c r="N50" s="27">
        <v>52</v>
      </c>
      <c r="O50" s="27">
        <v>12</v>
      </c>
      <c r="P50" s="27">
        <v>64</v>
      </c>
      <c r="Q50" s="11"/>
    </row>
    <row r="51" customHeight="1" spans="1:17">
      <c r="A51" s="40" t="s">
        <v>34</v>
      </c>
      <c r="B51" s="35"/>
      <c r="C51" s="45" t="s">
        <v>21</v>
      </c>
      <c r="D51" s="42">
        <v>30</v>
      </c>
      <c r="E51" s="42">
        <v>45</v>
      </c>
      <c r="F51" s="42">
        <v>40</v>
      </c>
      <c r="G51" s="25">
        <v>115</v>
      </c>
      <c r="H51" s="42" t="s">
        <v>29</v>
      </c>
      <c r="I51" s="42" t="s">
        <v>29</v>
      </c>
      <c r="J51" s="42" t="s">
        <v>29</v>
      </c>
      <c r="K51" s="42" t="s">
        <v>29</v>
      </c>
      <c r="L51" s="42" t="s">
        <v>29</v>
      </c>
      <c r="M51" s="42" t="s">
        <v>29</v>
      </c>
      <c r="N51" s="25">
        <v>0</v>
      </c>
      <c r="O51" s="25">
        <v>0</v>
      </c>
      <c r="P51" s="49">
        <v>115</v>
      </c>
      <c r="Q51" s="11"/>
    </row>
    <row r="52" customHeight="1" spans="1:17">
      <c r="A52" s="34"/>
      <c r="B52" s="35"/>
      <c r="C52" s="45" t="s">
        <v>22</v>
      </c>
      <c r="D52" s="42">
        <v>28</v>
      </c>
      <c r="E52" s="42">
        <v>47</v>
      </c>
      <c r="F52" s="42">
        <v>40</v>
      </c>
      <c r="G52" s="25">
        <v>115</v>
      </c>
      <c r="H52" s="42" t="s">
        <v>29</v>
      </c>
      <c r="I52" s="42" t="s">
        <v>29</v>
      </c>
      <c r="J52" s="42" t="s">
        <v>29</v>
      </c>
      <c r="K52" s="42" t="s">
        <v>29</v>
      </c>
      <c r="L52" s="42" t="s">
        <v>29</v>
      </c>
      <c r="M52" s="42" t="s">
        <v>29</v>
      </c>
      <c r="N52" s="25">
        <v>0</v>
      </c>
      <c r="O52" s="25">
        <v>0</v>
      </c>
      <c r="P52" s="50">
        <v>115</v>
      </c>
      <c r="Q52" s="11"/>
    </row>
    <row r="53" customHeight="1" spans="1:17">
      <c r="A53" s="39"/>
      <c r="B53" s="36"/>
      <c r="C53" s="26" t="s">
        <v>23</v>
      </c>
      <c r="D53" s="27">
        <v>2</v>
      </c>
      <c r="E53" s="27">
        <v>-2</v>
      </c>
      <c r="F53" s="27">
        <v>0</v>
      </c>
      <c r="G53" s="27">
        <v>0</v>
      </c>
      <c r="H53" s="27" t="e">
        <v>#VALUE!</v>
      </c>
      <c r="I53" s="27" t="e">
        <v>#VALUE!</v>
      </c>
      <c r="J53" s="27" t="e">
        <v>#VALUE!</v>
      </c>
      <c r="K53" s="27" t="e">
        <v>#VALUE!</v>
      </c>
      <c r="L53" s="27" t="e">
        <v>#VALUE!</v>
      </c>
      <c r="M53" s="27" t="e">
        <v>#VALUE!</v>
      </c>
      <c r="N53" s="27">
        <v>0</v>
      </c>
      <c r="O53" s="27">
        <v>0</v>
      </c>
      <c r="P53" s="27">
        <v>0</v>
      </c>
      <c r="Q53" s="11"/>
    </row>
    <row r="54" customHeight="1" spans="1:17">
      <c r="A54" s="40" t="s">
        <v>31</v>
      </c>
      <c r="B54" s="35"/>
      <c r="C54" s="45" t="s">
        <v>21</v>
      </c>
      <c r="D54" s="42" t="s">
        <v>29</v>
      </c>
      <c r="E54" s="42" t="s">
        <v>29</v>
      </c>
      <c r="F54" s="42" t="s">
        <v>29</v>
      </c>
      <c r="G54" s="25">
        <v>0</v>
      </c>
      <c r="H54" s="42" t="s">
        <v>29</v>
      </c>
      <c r="I54" s="42" t="s">
        <v>29</v>
      </c>
      <c r="J54" s="42" t="s">
        <v>29</v>
      </c>
      <c r="K54" s="42" t="s">
        <v>29</v>
      </c>
      <c r="L54" s="42" t="s">
        <v>29</v>
      </c>
      <c r="M54" s="42" t="s">
        <v>29</v>
      </c>
      <c r="N54" s="25">
        <v>0</v>
      </c>
      <c r="O54" s="25">
        <v>0</v>
      </c>
      <c r="P54" s="49">
        <v>0</v>
      </c>
      <c r="Q54" s="11"/>
    </row>
    <row r="55" customHeight="1" spans="1:17">
      <c r="A55" s="34"/>
      <c r="B55" s="35"/>
      <c r="C55" s="45" t="s">
        <v>22</v>
      </c>
      <c r="D55" s="42" t="s">
        <v>29</v>
      </c>
      <c r="E55" s="42" t="s">
        <v>29</v>
      </c>
      <c r="F55" s="42" t="s">
        <v>29</v>
      </c>
      <c r="G55" s="25">
        <v>0</v>
      </c>
      <c r="H55" s="42" t="s">
        <v>29</v>
      </c>
      <c r="I55" s="42" t="s">
        <v>29</v>
      </c>
      <c r="J55" s="42" t="s">
        <v>29</v>
      </c>
      <c r="K55" s="42" t="s">
        <v>29</v>
      </c>
      <c r="L55" s="42" t="s">
        <v>29</v>
      </c>
      <c r="M55" s="42" t="s">
        <v>29</v>
      </c>
      <c r="N55" s="25">
        <v>0</v>
      </c>
      <c r="O55" s="25">
        <v>0</v>
      </c>
      <c r="P55" s="50">
        <v>0</v>
      </c>
      <c r="Q55" s="11"/>
    </row>
    <row r="56" customHeight="1" spans="1:17">
      <c r="A56" s="39"/>
      <c r="B56" s="36"/>
      <c r="C56" s="26" t="s">
        <v>23</v>
      </c>
      <c r="D56" s="27" t="e">
        <v>#VALUE!</v>
      </c>
      <c r="E56" s="27" t="e">
        <v>#VALUE!</v>
      </c>
      <c r="F56" s="27" t="e">
        <v>#VALUE!</v>
      </c>
      <c r="G56" s="27">
        <v>0</v>
      </c>
      <c r="H56" s="27" t="e">
        <v>#VALUE!</v>
      </c>
      <c r="I56" s="27" t="e">
        <v>#VALUE!</v>
      </c>
      <c r="J56" s="27" t="e">
        <v>#VALUE!</v>
      </c>
      <c r="K56" s="27" t="e">
        <v>#VALUE!</v>
      </c>
      <c r="L56" s="27" t="e">
        <v>#VALUE!</v>
      </c>
      <c r="M56" s="27" t="e">
        <v>#VALUE!</v>
      </c>
      <c r="N56" s="27">
        <v>0</v>
      </c>
      <c r="O56" s="27">
        <v>0</v>
      </c>
      <c r="P56" s="27">
        <v>0</v>
      </c>
      <c r="Q56" s="11"/>
    </row>
    <row r="57" customHeight="1" spans="12:17">
      <c r="L57" s="11"/>
      <c r="M57" s="11"/>
      <c r="N57" s="11"/>
      <c r="O57" s="11"/>
      <c r="P57" s="11"/>
      <c r="Q57" s="11"/>
    </row>
    <row r="58" customHeight="1" spans="12:17">
      <c r="L58" s="11"/>
      <c r="M58" s="11"/>
      <c r="N58" s="11"/>
      <c r="O58" s="11"/>
      <c r="P58" s="11"/>
      <c r="Q58" s="11"/>
    </row>
    <row r="59" customHeight="1" spans="12:17">
      <c r="L59" s="11"/>
      <c r="M59" s="11"/>
      <c r="N59" s="11"/>
      <c r="O59" s="11"/>
      <c r="P59" s="11"/>
      <c r="Q59" s="11"/>
    </row>
    <row r="60" customHeight="1" spans="12:17">
      <c r="L60" s="11"/>
      <c r="M60" s="11"/>
      <c r="N60" s="11"/>
      <c r="O60" s="11"/>
      <c r="P60" s="11"/>
      <c r="Q60" s="11"/>
    </row>
    <row r="61" s="7" customFormat="1" customHeight="1" spans="1:23">
      <c r="A61" s="44" t="s">
        <v>35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60"/>
      <c r="R61" s="60"/>
      <c r="S61" s="60"/>
      <c r="T61" s="60"/>
      <c r="U61" s="60"/>
      <c r="V61" s="60"/>
      <c r="W61" s="60"/>
    </row>
    <row r="62" customHeight="1" spans="12:17">
      <c r="L62" s="11"/>
      <c r="M62" s="11"/>
      <c r="N62" s="11"/>
      <c r="O62" s="11"/>
      <c r="P62" s="11"/>
      <c r="Q62" s="11"/>
    </row>
    <row r="63" customHeight="1" spans="1:17">
      <c r="A63" s="12" t="s">
        <v>3</v>
      </c>
      <c r="B63" s="7"/>
      <c r="C63" s="13" t="s">
        <v>4</v>
      </c>
      <c r="D63" s="14" t="s">
        <v>5</v>
      </c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6"/>
      <c r="Q63" s="11"/>
    </row>
    <row r="64" customHeight="1" spans="1:17">
      <c r="A64" s="34"/>
      <c r="B64" s="7"/>
      <c r="C64" s="35"/>
      <c r="D64" s="14" t="s">
        <v>6</v>
      </c>
      <c r="E64" s="33"/>
      <c r="F64" s="33"/>
      <c r="G64" s="36"/>
      <c r="H64" s="14" t="s">
        <v>7</v>
      </c>
      <c r="I64" s="36"/>
      <c r="J64" s="14" t="s">
        <v>8</v>
      </c>
      <c r="K64" s="33"/>
      <c r="L64" s="33"/>
      <c r="M64" s="33"/>
      <c r="N64" s="33"/>
      <c r="O64" s="36"/>
      <c r="P64" s="46" t="s">
        <v>9</v>
      </c>
      <c r="Q64" s="11"/>
    </row>
    <row r="65" customHeight="1" spans="1:17">
      <c r="A65" s="34"/>
      <c r="B65" s="7"/>
      <c r="C65" s="35"/>
      <c r="D65" s="19" t="s">
        <v>10</v>
      </c>
      <c r="E65" s="19" t="s">
        <v>11</v>
      </c>
      <c r="F65" s="19" t="s">
        <v>12</v>
      </c>
      <c r="G65" s="20" t="s">
        <v>13</v>
      </c>
      <c r="H65" s="14" t="s">
        <v>12</v>
      </c>
      <c r="I65" s="36"/>
      <c r="J65" s="14" t="s">
        <v>14</v>
      </c>
      <c r="K65" s="36"/>
      <c r="L65" s="14" t="s">
        <v>15</v>
      </c>
      <c r="M65" s="36"/>
      <c r="N65" s="47" t="s">
        <v>13</v>
      </c>
      <c r="O65" s="36"/>
      <c r="P65" s="36"/>
      <c r="Q65" s="11"/>
    </row>
    <row r="66" customHeight="1" spans="1:17">
      <c r="A66" s="39"/>
      <c r="B66" s="33"/>
      <c r="C66" s="36"/>
      <c r="D66" s="19" t="s">
        <v>16</v>
      </c>
      <c r="E66" s="19" t="s">
        <v>16</v>
      </c>
      <c r="F66" s="19" t="s">
        <v>16</v>
      </c>
      <c r="G66" s="20" t="s">
        <v>16</v>
      </c>
      <c r="H66" s="19" t="s">
        <v>17</v>
      </c>
      <c r="I66" s="19" t="s">
        <v>18</v>
      </c>
      <c r="J66" s="19" t="s">
        <v>17</v>
      </c>
      <c r="K66" s="19" t="s">
        <v>18</v>
      </c>
      <c r="L66" s="19" t="s">
        <v>17</v>
      </c>
      <c r="M66" s="19" t="s">
        <v>18</v>
      </c>
      <c r="N66" s="20" t="s">
        <v>17</v>
      </c>
      <c r="O66" s="20" t="s">
        <v>18</v>
      </c>
      <c r="P66" s="48" t="s">
        <v>19</v>
      </c>
      <c r="Q66" s="11"/>
    </row>
    <row r="67" customHeight="1" spans="1:17">
      <c r="A67" s="40" t="s">
        <v>36</v>
      </c>
      <c r="B67" s="35"/>
      <c r="C67" s="45" t="s">
        <v>21</v>
      </c>
      <c r="D67" s="42">
        <v>30</v>
      </c>
      <c r="E67" s="42">
        <v>36</v>
      </c>
      <c r="F67" s="42">
        <v>60</v>
      </c>
      <c r="G67" s="25">
        <v>126</v>
      </c>
      <c r="H67" s="42" t="s">
        <v>29</v>
      </c>
      <c r="I67" s="42" t="s">
        <v>29</v>
      </c>
      <c r="J67" s="42">
        <v>40</v>
      </c>
      <c r="K67" s="42">
        <v>40</v>
      </c>
      <c r="L67" s="42">
        <v>50</v>
      </c>
      <c r="M67" s="42">
        <v>50</v>
      </c>
      <c r="N67" s="25">
        <v>90</v>
      </c>
      <c r="O67" s="25">
        <v>90</v>
      </c>
      <c r="P67" s="49">
        <v>306</v>
      </c>
      <c r="Q67" s="11"/>
    </row>
    <row r="68" customHeight="1" spans="1:17">
      <c r="A68" s="34"/>
      <c r="B68" s="35"/>
      <c r="C68" s="45" t="s">
        <v>22</v>
      </c>
      <c r="D68" s="42">
        <v>30</v>
      </c>
      <c r="E68" s="42">
        <v>37</v>
      </c>
      <c r="F68" s="42">
        <v>60</v>
      </c>
      <c r="G68" s="25">
        <v>127</v>
      </c>
      <c r="H68" s="42" t="s">
        <v>29</v>
      </c>
      <c r="I68" s="42" t="s">
        <v>29</v>
      </c>
      <c r="J68" s="42">
        <v>36</v>
      </c>
      <c r="K68" s="42">
        <v>50</v>
      </c>
      <c r="L68" s="42">
        <v>51</v>
      </c>
      <c r="M68" s="42">
        <v>50</v>
      </c>
      <c r="N68" s="25">
        <v>87</v>
      </c>
      <c r="O68" s="25">
        <v>100</v>
      </c>
      <c r="P68" s="50">
        <v>314</v>
      </c>
      <c r="Q68" s="11"/>
    </row>
    <row r="69" customHeight="1" spans="1:17">
      <c r="A69" s="39"/>
      <c r="B69" s="36"/>
      <c r="C69" s="26" t="s">
        <v>23</v>
      </c>
      <c r="D69" s="27">
        <v>0</v>
      </c>
      <c r="E69" s="27">
        <v>-1</v>
      </c>
      <c r="F69" s="27">
        <v>0</v>
      </c>
      <c r="G69" s="27">
        <v>-1</v>
      </c>
      <c r="H69" s="27" t="e">
        <v>#VALUE!</v>
      </c>
      <c r="I69" s="27" t="e">
        <v>#VALUE!</v>
      </c>
      <c r="J69" s="27">
        <v>4</v>
      </c>
      <c r="K69" s="27">
        <v>-10</v>
      </c>
      <c r="L69" s="27">
        <v>-1</v>
      </c>
      <c r="M69" s="27">
        <v>0</v>
      </c>
      <c r="N69" s="27">
        <v>3</v>
      </c>
      <c r="O69" s="27">
        <v>-10</v>
      </c>
      <c r="P69" s="27">
        <v>-8</v>
      </c>
      <c r="Q69" s="11"/>
    </row>
    <row r="70" customHeight="1" spans="1:17">
      <c r="A70" s="40" t="s">
        <v>37</v>
      </c>
      <c r="B70" s="35"/>
      <c r="C70" s="45" t="s">
        <v>21</v>
      </c>
      <c r="D70" s="42" t="s">
        <v>29</v>
      </c>
      <c r="E70" s="42" t="s">
        <v>29</v>
      </c>
      <c r="F70" s="42" t="s">
        <v>29</v>
      </c>
      <c r="G70" s="25">
        <v>0</v>
      </c>
      <c r="H70" s="42">
        <v>20</v>
      </c>
      <c r="I70" s="42">
        <v>40</v>
      </c>
      <c r="J70" s="42">
        <v>35</v>
      </c>
      <c r="K70" s="42">
        <v>20</v>
      </c>
      <c r="L70" s="42">
        <v>40</v>
      </c>
      <c r="M70" s="42">
        <v>20</v>
      </c>
      <c r="N70" s="25">
        <v>95</v>
      </c>
      <c r="O70" s="25">
        <v>80</v>
      </c>
      <c r="P70" s="49">
        <v>175</v>
      </c>
      <c r="Q70" s="11"/>
    </row>
    <row r="71" customHeight="1" spans="1:17">
      <c r="A71" s="34"/>
      <c r="B71" s="35"/>
      <c r="C71" s="45" t="s">
        <v>22</v>
      </c>
      <c r="D71" s="42" t="s">
        <v>29</v>
      </c>
      <c r="E71" s="42" t="s">
        <v>29</v>
      </c>
      <c r="F71" s="42" t="s">
        <v>29</v>
      </c>
      <c r="G71" s="25">
        <v>0</v>
      </c>
      <c r="H71" s="42">
        <v>20</v>
      </c>
      <c r="I71" s="42">
        <v>22</v>
      </c>
      <c r="J71" s="42">
        <v>35</v>
      </c>
      <c r="K71" s="42">
        <v>20</v>
      </c>
      <c r="L71" s="42">
        <v>31</v>
      </c>
      <c r="M71" s="42">
        <v>18</v>
      </c>
      <c r="N71" s="25">
        <v>86</v>
      </c>
      <c r="O71" s="25">
        <v>60</v>
      </c>
      <c r="P71" s="50">
        <v>146</v>
      </c>
      <c r="Q71" s="11"/>
    </row>
    <row r="72" customHeight="1" spans="1:17">
      <c r="A72" s="39"/>
      <c r="B72" s="36"/>
      <c r="C72" s="26" t="s">
        <v>23</v>
      </c>
      <c r="D72" s="27" t="e">
        <v>#VALUE!</v>
      </c>
      <c r="E72" s="27" t="e">
        <v>#VALUE!</v>
      </c>
      <c r="F72" s="27" t="e">
        <v>#VALUE!</v>
      </c>
      <c r="G72" s="27">
        <v>0</v>
      </c>
      <c r="H72" s="27">
        <v>0</v>
      </c>
      <c r="I72" s="27">
        <v>18</v>
      </c>
      <c r="J72" s="27">
        <v>0</v>
      </c>
      <c r="K72" s="27">
        <v>0</v>
      </c>
      <c r="L72" s="27">
        <v>9</v>
      </c>
      <c r="M72" s="27">
        <v>2</v>
      </c>
      <c r="N72" s="27">
        <v>9</v>
      </c>
      <c r="O72" s="27">
        <v>20</v>
      </c>
      <c r="P72" s="27">
        <v>29</v>
      </c>
      <c r="Q72" s="11"/>
    </row>
    <row r="73" customHeight="1" spans="12:17">
      <c r="L73" s="11"/>
      <c r="M73" s="11"/>
      <c r="N73" s="11"/>
      <c r="O73" s="11"/>
      <c r="P73" s="11"/>
      <c r="Q73" s="11"/>
    </row>
    <row r="74" customHeight="1" spans="12:17">
      <c r="L74" s="11"/>
      <c r="M74" s="11"/>
      <c r="N74" s="11"/>
      <c r="O74" s="11"/>
      <c r="P74" s="11"/>
      <c r="Q74" s="11"/>
    </row>
    <row r="75" customHeight="1" spans="12:17">
      <c r="L75" s="11"/>
      <c r="M75" s="11"/>
      <c r="N75" s="11"/>
      <c r="O75" s="11"/>
      <c r="P75" s="11"/>
      <c r="Q75" s="11"/>
    </row>
    <row r="76" customHeight="1" spans="12:17">
      <c r="L76" s="11"/>
      <c r="M76" s="11"/>
      <c r="N76" s="11"/>
      <c r="O76" s="11"/>
      <c r="P76" s="11"/>
      <c r="Q76" s="11"/>
    </row>
    <row r="77" s="7" customFormat="1" customHeight="1" spans="1:23">
      <c r="A77" s="44" t="s">
        <v>38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60"/>
      <c r="R77" s="60"/>
      <c r="S77" s="60"/>
      <c r="T77" s="60"/>
      <c r="U77" s="60"/>
      <c r="V77" s="60"/>
      <c r="W77" s="60"/>
    </row>
    <row r="78" customHeight="1" spans="12:17">
      <c r="L78" s="11"/>
      <c r="M78" s="11"/>
      <c r="N78" s="11"/>
      <c r="O78" s="11"/>
      <c r="P78" s="11"/>
      <c r="Q78" s="11"/>
    </row>
    <row r="79" customHeight="1" spans="1:17">
      <c r="A79" s="12" t="s">
        <v>3</v>
      </c>
      <c r="B79" s="7"/>
      <c r="C79" s="13" t="s">
        <v>4</v>
      </c>
      <c r="D79" s="14" t="s">
        <v>5</v>
      </c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6"/>
      <c r="Q79" s="11"/>
    </row>
    <row r="80" customHeight="1" spans="1:17">
      <c r="A80" s="34"/>
      <c r="B80" s="7"/>
      <c r="C80" s="35"/>
      <c r="D80" s="14" t="s">
        <v>6</v>
      </c>
      <c r="E80" s="33"/>
      <c r="F80" s="33"/>
      <c r="G80" s="36"/>
      <c r="H80" s="14" t="s">
        <v>7</v>
      </c>
      <c r="I80" s="36"/>
      <c r="J80" s="14" t="s">
        <v>8</v>
      </c>
      <c r="K80" s="33"/>
      <c r="L80" s="33"/>
      <c r="M80" s="33"/>
      <c r="N80" s="33"/>
      <c r="O80" s="36"/>
      <c r="P80" s="46" t="s">
        <v>9</v>
      </c>
      <c r="Q80" s="11"/>
    </row>
    <row r="81" customHeight="1" spans="1:17">
      <c r="A81" s="34"/>
      <c r="B81" s="7"/>
      <c r="C81" s="35"/>
      <c r="D81" s="19" t="s">
        <v>10</v>
      </c>
      <c r="E81" s="19" t="s">
        <v>11</v>
      </c>
      <c r="F81" s="19" t="s">
        <v>12</v>
      </c>
      <c r="G81" s="20" t="s">
        <v>13</v>
      </c>
      <c r="H81" s="14" t="s">
        <v>12</v>
      </c>
      <c r="I81" s="36"/>
      <c r="J81" s="14" t="s">
        <v>14</v>
      </c>
      <c r="K81" s="36"/>
      <c r="L81" s="14" t="s">
        <v>15</v>
      </c>
      <c r="M81" s="36"/>
      <c r="N81" s="47" t="s">
        <v>13</v>
      </c>
      <c r="O81" s="36"/>
      <c r="P81" s="36"/>
      <c r="Q81" s="11"/>
    </row>
    <row r="82" customHeight="1" spans="1:17">
      <c r="A82" s="39"/>
      <c r="B82" s="33"/>
      <c r="C82" s="36"/>
      <c r="D82" s="19" t="s">
        <v>16</v>
      </c>
      <c r="E82" s="19" t="s">
        <v>16</v>
      </c>
      <c r="F82" s="19" t="s">
        <v>16</v>
      </c>
      <c r="G82" s="20" t="s">
        <v>16</v>
      </c>
      <c r="H82" s="19" t="s">
        <v>17</v>
      </c>
      <c r="I82" s="19" t="s">
        <v>18</v>
      </c>
      <c r="J82" s="19" t="s">
        <v>17</v>
      </c>
      <c r="K82" s="19" t="s">
        <v>18</v>
      </c>
      <c r="L82" s="19" t="s">
        <v>17</v>
      </c>
      <c r="M82" s="19" t="s">
        <v>18</v>
      </c>
      <c r="N82" s="20" t="s">
        <v>17</v>
      </c>
      <c r="O82" s="20" t="s">
        <v>18</v>
      </c>
      <c r="P82" s="48" t="s">
        <v>19</v>
      </c>
      <c r="Q82" s="11"/>
    </row>
    <row r="83" customHeight="1" spans="1:17">
      <c r="A83" s="40" t="s">
        <v>39</v>
      </c>
      <c r="B83" s="35"/>
      <c r="C83" s="45" t="s">
        <v>21</v>
      </c>
      <c r="D83" s="42">
        <v>30</v>
      </c>
      <c r="E83" s="42">
        <v>30</v>
      </c>
      <c r="F83" s="42">
        <v>40</v>
      </c>
      <c r="G83" s="25">
        <v>100</v>
      </c>
      <c r="H83" s="42" t="s">
        <v>29</v>
      </c>
      <c r="I83" s="42" t="s">
        <v>29</v>
      </c>
      <c r="J83" s="42">
        <v>80</v>
      </c>
      <c r="K83" s="42">
        <v>60</v>
      </c>
      <c r="L83" s="42">
        <v>75</v>
      </c>
      <c r="M83" s="42">
        <v>100</v>
      </c>
      <c r="N83" s="25">
        <v>155</v>
      </c>
      <c r="O83" s="25">
        <v>160</v>
      </c>
      <c r="P83" s="49">
        <v>415</v>
      </c>
      <c r="Q83" s="11"/>
    </row>
    <row r="84" customHeight="1" spans="1:17">
      <c r="A84" s="34"/>
      <c r="B84" s="35"/>
      <c r="C84" s="45" t="s">
        <v>22</v>
      </c>
      <c r="D84" s="42">
        <v>30</v>
      </c>
      <c r="E84" s="42">
        <v>29</v>
      </c>
      <c r="F84" s="42">
        <v>40</v>
      </c>
      <c r="G84" s="25">
        <v>99</v>
      </c>
      <c r="H84" s="42" t="s">
        <v>29</v>
      </c>
      <c r="I84" s="42" t="s">
        <v>29</v>
      </c>
      <c r="J84" s="42">
        <v>78</v>
      </c>
      <c r="K84" s="42">
        <v>58</v>
      </c>
      <c r="L84" s="42">
        <v>75</v>
      </c>
      <c r="M84" s="42">
        <v>96</v>
      </c>
      <c r="N84" s="25">
        <v>153</v>
      </c>
      <c r="O84" s="25">
        <v>154</v>
      </c>
      <c r="P84" s="50">
        <v>406</v>
      </c>
      <c r="Q84" s="11"/>
    </row>
    <row r="85" customHeight="1" spans="1:17">
      <c r="A85" s="39"/>
      <c r="B85" s="36"/>
      <c r="C85" s="26" t="s">
        <v>23</v>
      </c>
      <c r="D85" s="27">
        <v>0</v>
      </c>
      <c r="E85" s="27">
        <v>1</v>
      </c>
      <c r="F85" s="27">
        <v>0</v>
      </c>
      <c r="G85" s="27">
        <v>1</v>
      </c>
      <c r="H85" s="27" t="e">
        <v>#VALUE!</v>
      </c>
      <c r="I85" s="27" t="e">
        <v>#VALUE!</v>
      </c>
      <c r="J85" s="27">
        <v>2</v>
      </c>
      <c r="K85" s="27">
        <v>2</v>
      </c>
      <c r="L85" s="27">
        <v>0</v>
      </c>
      <c r="M85" s="27">
        <v>4</v>
      </c>
      <c r="N85" s="27">
        <v>2</v>
      </c>
      <c r="O85" s="27">
        <v>6</v>
      </c>
      <c r="P85" s="27">
        <v>9</v>
      </c>
      <c r="Q85" s="11"/>
    </row>
    <row r="86" customHeight="1" spans="1:17">
      <c r="A86" s="40" t="s">
        <v>40</v>
      </c>
      <c r="B86" s="35"/>
      <c r="C86" s="45" t="s">
        <v>21</v>
      </c>
      <c r="D86" s="42" t="s">
        <v>29</v>
      </c>
      <c r="E86" s="42" t="s">
        <v>29</v>
      </c>
      <c r="F86" s="42" t="s">
        <v>29</v>
      </c>
      <c r="G86" s="25">
        <v>0</v>
      </c>
      <c r="H86" s="42">
        <v>40</v>
      </c>
      <c r="I86" s="42">
        <v>40</v>
      </c>
      <c r="J86" s="42">
        <v>60</v>
      </c>
      <c r="K86" s="42">
        <v>60</v>
      </c>
      <c r="L86" s="42">
        <v>75</v>
      </c>
      <c r="M86" s="42">
        <v>75</v>
      </c>
      <c r="N86" s="25">
        <v>175</v>
      </c>
      <c r="O86" s="25">
        <v>175</v>
      </c>
      <c r="P86" s="49">
        <v>350</v>
      </c>
      <c r="Q86" s="11"/>
    </row>
    <row r="87" customHeight="1" spans="1:17">
      <c r="A87" s="34"/>
      <c r="B87" s="35"/>
      <c r="C87" s="45" t="s">
        <v>22</v>
      </c>
      <c r="D87" s="42" t="s">
        <v>29</v>
      </c>
      <c r="E87" s="42" t="s">
        <v>29</v>
      </c>
      <c r="F87" s="42" t="s">
        <v>29</v>
      </c>
      <c r="G87" s="25">
        <v>0</v>
      </c>
      <c r="H87" s="42">
        <v>41</v>
      </c>
      <c r="I87" s="42">
        <v>41</v>
      </c>
      <c r="J87" s="42">
        <v>57</v>
      </c>
      <c r="K87" s="42">
        <v>59</v>
      </c>
      <c r="L87" s="42">
        <v>58</v>
      </c>
      <c r="M87" s="42">
        <v>73</v>
      </c>
      <c r="N87" s="25">
        <v>156</v>
      </c>
      <c r="O87" s="25">
        <v>173</v>
      </c>
      <c r="P87" s="50">
        <v>329</v>
      </c>
      <c r="Q87" s="11"/>
    </row>
    <row r="88" customHeight="1" spans="1:17">
      <c r="A88" s="39"/>
      <c r="B88" s="36"/>
      <c r="C88" s="26" t="s">
        <v>23</v>
      </c>
      <c r="D88" s="27" t="e">
        <v>#VALUE!</v>
      </c>
      <c r="E88" s="27" t="e">
        <v>#VALUE!</v>
      </c>
      <c r="F88" s="27" t="e">
        <v>#VALUE!</v>
      </c>
      <c r="G88" s="27">
        <v>0</v>
      </c>
      <c r="H88" s="27">
        <v>-1</v>
      </c>
      <c r="I88" s="27">
        <v>-1</v>
      </c>
      <c r="J88" s="27">
        <v>3</v>
      </c>
      <c r="K88" s="27">
        <v>1</v>
      </c>
      <c r="L88" s="27">
        <v>17</v>
      </c>
      <c r="M88" s="27">
        <v>2</v>
      </c>
      <c r="N88" s="27">
        <v>19</v>
      </c>
      <c r="O88" s="27">
        <v>2</v>
      </c>
      <c r="P88" s="27">
        <v>21</v>
      </c>
      <c r="Q88" s="11"/>
    </row>
    <row r="89" customHeight="1" spans="1:17">
      <c r="A89" s="40" t="s">
        <v>41</v>
      </c>
      <c r="B89" s="35"/>
      <c r="C89" s="45" t="s">
        <v>21</v>
      </c>
      <c r="D89" s="42">
        <v>15</v>
      </c>
      <c r="E89" s="42">
        <v>30</v>
      </c>
      <c r="F89" s="42">
        <v>40</v>
      </c>
      <c r="G89" s="25">
        <v>85</v>
      </c>
      <c r="H89" s="42" t="s">
        <v>29</v>
      </c>
      <c r="I89" s="42" t="s">
        <v>29</v>
      </c>
      <c r="J89" s="42">
        <v>40</v>
      </c>
      <c r="K89" s="42">
        <v>40</v>
      </c>
      <c r="L89" s="42">
        <v>50</v>
      </c>
      <c r="M89" s="42">
        <v>50</v>
      </c>
      <c r="N89" s="25">
        <v>90</v>
      </c>
      <c r="O89" s="25">
        <v>90</v>
      </c>
      <c r="P89" s="49">
        <v>265</v>
      </c>
      <c r="Q89" s="11"/>
    </row>
    <row r="90" customHeight="1" spans="1:17">
      <c r="A90" s="34"/>
      <c r="B90" s="35"/>
      <c r="C90" s="45" t="s">
        <v>22</v>
      </c>
      <c r="D90" s="42">
        <v>15</v>
      </c>
      <c r="E90" s="42">
        <v>26</v>
      </c>
      <c r="F90" s="42">
        <v>40</v>
      </c>
      <c r="G90" s="25">
        <v>81</v>
      </c>
      <c r="H90" s="42" t="s">
        <v>29</v>
      </c>
      <c r="I90" s="42" t="s">
        <v>29</v>
      </c>
      <c r="J90" s="42">
        <v>29</v>
      </c>
      <c r="K90" s="42">
        <v>19</v>
      </c>
      <c r="L90" s="42">
        <v>32</v>
      </c>
      <c r="M90" s="42">
        <v>16</v>
      </c>
      <c r="N90" s="25">
        <v>61</v>
      </c>
      <c r="O90" s="25">
        <v>35</v>
      </c>
      <c r="P90" s="50">
        <v>177</v>
      </c>
      <c r="Q90" s="11"/>
    </row>
    <row r="91" customHeight="1" spans="1:17">
      <c r="A91" s="39"/>
      <c r="B91" s="36"/>
      <c r="C91" s="26" t="s">
        <v>23</v>
      </c>
      <c r="D91" s="27">
        <v>0</v>
      </c>
      <c r="E91" s="27">
        <v>4</v>
      </c>
      <c r="F91" s="27">
        <v>0</v>
      </c>
      <c r="G91" s="27">
        <v>4</v>
      </c>
      <c r="H91" s="27" t="e">
        <v>#VALUE!</v>
      </c>
      <c r="I91" s="27" t="e">
        <v>#VALUE!</v>
      </c>
      <c r="J91" s="27">
        <v>11</v>
      </c>
      <c r="K91" s="27">
        <v>21</v>
      </c>
      <c r="L91" s="27">
        <v>18</v>
      </c>
      <c r="M91" s="27">
        <v>34</v>
      </c>
      <c r="N91" s="27">
        <v>29</v>
      </c>
      <c r="O91" s="27">
        <v>55</v>
      </c>
      <c r="P91" s="27">
        <v>88</v>
      </c>
      <c r="Q91" s="11"/>
    </row>
    <row r="92" customHeight="1" spans="1:17">
      <c r="A92" s="40" t="s">
        <v>42</v>
      </c>
      <c r="B92" s="35"/>
      <c r="C92" s="45" t="s">
        <v>21</v>
      </c>
      <c r="D92" s="42">
        <v>15</v>
      </c>
      <c r="E92" s="42">
        <v>15</v>
      </c>
      <c r="F92" s="42">
        <v>40</v>
      </c>
      <c r="G92" s="25">
        <v>70</v>
      </c>
      <c r="H92" s="42" t="s">
        <v>29</v>
      </c>
      <c r="I92" s="42" t="s">
        <v>29</v>
      </c>
      <c r="J92" s="42">
        <v>70</v>
      </c>
      <c r="K92" s="42" t="s">
        <v>29</v>
      </c>
      <c r="L92" s="42" t="s">
        <v>29</v>
      </c>
      <c r="M92" s="42">
        <v>80</v>
      </c>
      <c r="N92" s="25">
        <v>70</v>
      </c>
      <c r="O92" s="25">
        <v>80</v>
      </c>
      <c r="P92" s="49">
        <v>220</v>
      </c>
      <c r="Q92" s="11"/>
    </row>
    <row r="93" customHeight="1" spans="1:17">
      <c r="A93" s="34"/>
      <c r="B93" s="35"/>
      <c r="C93" s="45" t="s">
        <v>22</v>
      </c>
      <c r="D93" s="42">
        <v>15</v>
      </c>
      <c r="E93" s="42">
        <v>15</v>
      </c>
      <c r="F93" s="42">
        <v>37</v>
      </c>
      <c r="G93" s="25">
        <v>67</v>
      </c>
      <c r="H93" s="28" t="s">
        <v>29</v>
      </c>
      <c r="I93" s="28" t="s">
        <v>29</v>
      </c>
      <c r="J93" s="42">
        <v>45</v>
      </c>
      <c r="K93" s="42" t="s">
        <v>29</v>
      </c>
      <c r="L93" s="42" t="s">
        <v>29</v>
      </c>
      <c r="M93" s="42">
        <v>59</v>
      </c>
      <c r="N93" s="25">
        <v>45</v>
      </c>
      <c r="O93" s="25">
        <v>59</v>
      </c>
      <c r="P93" s="50">
        <v>171</v>
      </c>
      <c r="Q93" s="11"/>
    </row>
    <row r="94" customHeight="1" spans="1:17">
      <c r="A94" s="39"/>
      <c r="B94" s="36"/>
      <c r="C94" s="26" t="s">
        <v>23</v>
      </c>
      <c r="D94" s="27">
        <v>0</v>
      </c>
      <c r="E94" s="27">
        <v>0</v>
      </c>
      <c r="F94" s="27">
        <v>3</v>
      </c>
      <c r="G94" s="27">
        <v>3</v>
      </c>
      <c r="H94" s="27" t="e">
        <v>#VALUE!</v>
      </c>
      <c r="I94" s="27" t="e">
        <v>#VALUE!</v>
      </c>
      <c r="J94" s="27">
        <v>25</v>
      </c>
      <c r="K94" s="27" t="e">
        <v>#VALUE!</v>
      </c>
      <c r="L94" s="27" t="e">
        <v>#VALUE!</v>
      </c>
      <c r="M94" s="27">
        <v>21</v>
      </c>
      <c r="N94" s="27">
        <v>25</v>
      </c>
      <c r="O94" s="27">
        <v>21</v>
      </c>
      <c r="P94" s="27">
        <v>49</v>
      </c>
      <c r="Q94" s="11"/>
    </row>
    <row r="95" customHeight="1" spans="12:17">
      <c r="L95" s="11"/>
      <c r="M95" s="11"/>
      <c r="N95" s="11"/>
      <c r="O95" s="11"/>
      <c r="P95" s="11"/>
      <c r="Q95" s="11"/>
    </row>
    <row r="96" customHeight="1" spans="12:17">
      <c r="L96" s="11"/>
      <c r="M96" s="11"/>
      <c r="N96" s="11"/>
      <c r="O96" s="11"/>
      <c r="P96" s="11"/>
      <c r="Q96" s="11"/>
    </row>
    <row r="97" customHeight="1" spans="12:17">
      <c r="L97" s="11"/>
      <c r="M97" s="11"/>
      <c r="N97" s="11"/>
      <c r="O97" s="11"/>
      <c r="P97" s="11"/>
      <c r="Q97" s="11"/>
    </row>
    <row r="98" s="7" customFormat="1" customHeight="1" spans="1:23">
      <c r="A98" s="29" t="s">
        <v>43</v>
      </c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63"/>
      <c r="R98" s="63"/>
      <c r="S98" s="63"/>
      <c r="T98" s="63"/>
      <c r="U98" s="63"/>
      <c r="V98" s="63"/>
      <c r="W98" s="63"/>
    </row>
    <row r="99" customHeight="1" spans="12:17">
      <c r="L99" s="11"/>
      <c r="M99" s="11"/>
      <c r="N99" s="11"/>
      <c r="O99" s="11"/>
      <c r="P99" s="11"/>
      <c r="Q99" s="11"/>
    </row>
    <row r="100" customHeight="1" spans="1:17">
      <c r="A100" s="30" t="s">
        <v>3</v>
      </c>
      <c r="B100" s="7"/>
      <c r="C100" s="31" t="s">
        <v>4</v>
      </c>
      <c r="D100" s="32" t="s">
        <v>5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6"/>
      <c r="Q100" s="11"/>
    </row>
    <row r="101" customHeight="1" spans="1:17">
      <c r="A101" s="34"/>
      <c r="B101" s="7"/>
      <c r="C101" s="35"/>
      <c r="D101" s="32" t="s">
        <v>6</v>
      </c>
      <c r="E101" s="33"/>
      <c r="F101" s="33"/>
      <c r="G101" s="36"/>
      <c r="H101" s="32" t="s">
        <v>7</v>
      </c>
      <c r="I101" s="36"/>
      <c r="J101" s="32" t="s">
        <v>8</v>
      </c>
      <c r="K101" s="33"/>
      <c r="L101" s="33"/>
      <c r="M101" s="33"/>
      <c r="N101" s="33"/>
      <c r="O101" s="36"/>
      <c r="P101" s="51" t="s">
        <v>9</v>
      </c>
      <c r="Q101" s="11"/>
    </row>
    <row r="102" customHeight="1" spans="1:17">
      <c r="A102" s="34"/>
      <c r="B102" s="7"/>
      <c r="C102" s="35"/>
      <c r="D102" s="37" t="s">
        <v>10</v>
      </c>
      <c r="E102" s="37" t="s">
        <v>11</v>
      </c>
      <c r="F102" s="37" t="s">
        <v>12</v>
      </c>
      <c r="G102" s="38" t="s">
        <v>13</v>
      </c>
      <c r="H102" s="32" t="s">
        <v>12</v>
      </c>
      <c r="I102" s="36"/>
      <c r="J102" s="32" t="s">
        <v>14</v>
      </c>
      <c r="K102" s="36"/>
      <c r="L102" s="32" t="s">
        <v>15</v>
      </c>
      <c r="M102" s="36"/>
      <c r="N102" s="52" t="s">
        <v>13</v>
      </c>
      <c r="O102" s="36"/>
      <c r="P102" s="36"/>
      <c r="Q102" s="11"/>
    </row>
    <row r="103" customHeight="1" spans="1:17">
      <c r="A103" s="39"/>
      <c r="B103" s="33"/>
      <c r="C103" s="36"/>
      <c r="D103" s="19" t="s">
        <v>16</v>
      </c>
      <c r="E103" s="19" t="s">
        <v>16</v>
      </c>
      <c r="F103" s="19" t="s">
        <v>16</v>
      </c>
      <c r="G103" s="20" t="s">
        <v>16</v>
      </c>
      <c r="H103" s="19" t="s">
        <v>17</v>
      </c>
      <c r="I103" s="19" t="s">
        <v>18</v>
      </c>
      <c r="J103" s="19" t="s">
        <v>17</v>
      </c>
      <c r="K103" s="19" t="s">
        <v>18</v>
      </c>
      <c r="L103" s="19" t="s">
        <v>17</v>
      </c>
      <c r="M103" s="19" t="s">
        <v>18</v>
      </c>
      <c r="N103" s="20" t="s">
        <v>17</v>
      </c>
      <c r="O103" s="20" t="s">
        <v>18</v>
      </c>
      <c r="P103" s="48" t="s">
        <v>19</v>
      </c>
      <c r="Q103" s="11"/>
    </row>
    <row r="104" customHeight="1" spans="1:17">
      <c r="A104" s="40" t="s">
        <v>44</v>
      </c>
      <c r="B104" s="35"/>
      <c r="C104" s="41" t="s">
        <v>21</v>
      </c>
      <c r="D104" s="42">
        <v>15</v>
      </c>
      <c r="E104" s="42">
        <v>30</v>
      </c>
      <c r="F104" s="42">
        <v>40</v>
      </c>
      <c r="G104" s="25">
        <v>85</v>
      </c>
      <c r="H104" s="42" t="s">
        <v>29</v>
      </c>
      <c r="I104" s="42" t="s">
        <v>29</v>
      </c>
      <c r="J104" s="42">
        <v>40</v>
      </c>
      <c r="K104" s="42">
        <v>40</v>
      </c>
      <c r="L104" s="42">
        <v>50</v>
      </c>
      <c r="M104" s="42">
        <v>50</v>
      </c>
      <c r="N104" s="25">
        <v>90</v>
      </c>
      <c r="O104" s="25">
        <v>90</v>
      </c>
      <c r="P104" s="49">
        <v>265</v>
      </c>
      <c r="Q104" s="11"/>
    </row>
    <row r="105" customHeight="1" spans="1:17">
      <c r="A105" s="34"/>
      <c r="B105" s="35"/>
      <c r="C105" s="41" t="s">
        <v>22</v>
      </c>
      <c r="D105" s="42">
        <v>15</v>
      </c>
      <c r="E105" s="42">
        <v>29</v>
      </c>
      <c r="F105" s="42">
        <v>38</v>
      </c>
      <c r="G105" s="25">
        <v>82</v>
      </c>
      <c r="H105" s="42" t="s">
        <v>29</v>
      </c>
      <c r="I105" s="42" t="s">
        <v>29</v>
      </c>
      <c r="J105" s="42">
        <v>24</v>
      </c>
      <c r="K105" s="42">
        <v>25</v>
      </c>
      <c r="L105" s="42">
        <v>31</v>
      </c>
      <c r="M105" s="42">
        <v>37</v>
      </c>
      <c r="N105" s="25">
        <v>55</v>
      </c>
      <c r="O105" s="25">
        <v>62</v>
      </c>
      <c r="P105" s="50">
        <v>199</v>
      </c>
      <c r="Q105" s="11"/>
    </row>
    <row r="106" customHeight="1" spans="1:17">
      <c r="A106" s="39"/>
      <c r="B106" s="36"/>
      <c r="C106" s="43" t="s">
        <v>23</v>
      </c>
      <c r="D106" s="27">
        <v>0</v>
      </c>
      <c r="E106" s="27">
        <v>1</v>
      </c>
      <c r="F106" s="27">
        <v>2</v>
      </c>
      <c r="G106" s="27">
        <v>3</v>
      </c>
      <c r="H106" s="27" t="e">
        <v>#VALUE!</v>
      </c>
      <c r="I106" s="27" t="e">
        <v>#VALUE!</v>
      </c>
      <c r="J106" s="27">
        <v>16</v>
      </c>
      <c r="K106" s="27">
        <v>15</v>
      </c>
      <c r="L106" s="27">
        <v>19</v>
      </c>
      <c r="M106" s="27">
        <v>13</v>
      </c>
      <c r="N106" s="27">
        <v>35</v>
      </c>
      <c r="O106" s="27">
        <v>28</v>
      </c>
      <c r="P106" s="27">
        <v>66</v>
      </c>
      <c r="Q106" s="11"/>
    </row>
    <row r="107" customHeight="1" spans="1:17">
      <c r="A107" s="40" t="s">
        <v>45</v>
      </c>
      <c r="B107" s="35"/>
      <c r="C107" s="41" t="s">
        <v>21</v>
      </c>
      <c r="D107" s="42" t="s">
        <v>29</v>
      </c>
      <c r="E107" s="42" t="s">
        <v>29</v>
      </c>
      <c r="F107" s="42" t="s">
        <v>29</v>
      </c>
      <c r="G107" s="25">
        <v>0</v>
      </c>
      <c r="H107" s="42">
        <v>19</v>
      </c>
      <c r="I107" s="42">
        <v>19</v>
      </c>
      <c r="J107" s="42">
        <v>17</v>
      </c>
      <c r="K107" s="42">
        <v>24</v>
      </c>
      <c r="L107" s="42">
        <v>24</v>
      </c>
      <c r="M107" s="42">
        <v>17</v>
      </c>
      <c r="N107" s="25">
        <v>60</v>
      </c>
      <c r="O107" s="25">
        <v>60</v>
      </c>
      <c r="P107" s="49">
        <v>120</v>
      </c>
      <c r="Q107" s="11"/>
    </row>
    <row r="108" customHeight="1" spans="1:17">
      <c r="A108" s="34"/>
      <c r="B108" s="35"/>
      <c r="C108" s="41" t="s">
        <v>22</v>
      </c>
      <c r="D108" s="42" t="s">
        <v>29</v>
      </c>
      <c r="E108" s="42" t="s">
        <v>29</v>
      </c>
      <c r="F108" s="42" t="s">
        <v>29</v>
      </c>
      <c r="G108" s="25">
        <v>0</v>
      </c>
      <c r="H108" s="42">
        <v>19</v>
      </c>
      <c r="I108" s="42">
        <v>19</v>
      </c>
      <c r="J108" s="42">
        <v>19</v>
      </c>
      <c r="K108" s="42">
        <v>32</v>
      </c>
      <c r="L108" s="42">
        <v>23</v>
      </c>
      <c r="M108" s="42">
        <v>19</v>
      </c>
      <c r="N108" s="25">
        <v>61</v>
      </c>
      <c r="O108" s="25">
        <v>70</v>
      </c>
      <c r="P108" s="50">
        <v>131</v>
      </c>
      <c r="Q108" s="11"/>
    </row>
    <row r="109" customHeight="1" spans="1:17">
      <c r="A109" s="39"/>
      <c r="B109" s="36"/>
      <c r="C109" s="43" t="s">
        <v>23</v>
      </c>
      <c r="D109" s="27" t="e">
        <v>#VALUE!</v>
      </c>
      <c r="E109" s="27" t="e">
        <v>#VALUE!</v>
      </c>
      <c r="F109" s="27" t="e">
        <v>#VALUE!</v>
      </c>
      <c r="G109" s="27">
        <v>0</v>
      </c>
      <c r="H109" s="27">
        <v>0</v>
      </c>
      <c r="I109" s="27">
        <v>0</v>
      </c>
      <c r="J109" s="27">
        <v>-2</v>
      </c>
      <c r="K109" s="27">
        <v>-8</v>
      </c>
      <c r="L109" s="27">
        <v>1</v>
      </c>
      <c r="M109" s="27">
        <v>-2</v>
      </c>
      <c r="N109" s="27">
        <v>-1</v>
      </c>
      <c r="O109" s="27">
        <v>-10</v>
      </c>
      <c r="P109" s="27">
        <v>-11</v>
      </c>
      <c r="Q109" s="11"/>
    </row>
    <row r="110" customHeight="1" spans="1:17">
      <c r="A110" s="40" t="s">
        <v>46</v>
      </c>
      <c r="B110" s="35"/>
      <c r="C110" s="41" t="s">
        <v>21</v>
      </c>
      <c r="D110" s="42">
        <v>1</v>
      </c>
      <c r="E110" s="42">
        <v>2</v>
      </c>
      <c r="F110" s="42">
        <v>2</v>
      </c>
      <c r="G110" s="25">
        <v>5</v>
      </c>
      <c r="H110" s="42" t="s">
        <v>29</v>
      </c>
      <c r="I110" s="42" t="s">
        <v>29</v>
      </c>
      <c r="J110" s="42" t="s">
        <v>29</v>
      </c>
      <c r="K110" s="42" t="s">
        <v>29</v>
      </c>
      <c r="L110" s="42" t="s">
        <v>29</v>
      </c>
      <c r="M110" s="42" t="s">
        <v>29</v>
      </c>
      <c r="N110" s="25">
        <v>0</v>
      </c>
      <c r="O110" s="25">
        <v>0</v>
      </c>
      <c r="P110" s="49">
        <v>5</v>
      </c>
      <c r="Q110" s="11"/>
    </row>
    <row r="111" customHeight="1" spans="1:17">
      <c r="A111" s="34"/>
      <c r="B111" s="35"/>
      <c r="C111" s="41" t="s">
        <v>22</v>
      </c>
      <c r="D111" s="42">
        <v>15</v>
      </c>
      <c r="E111" s="42">
        <v>27</v>
      </c>
      <c r="F111" s="42">
        <v>38</v>
      </c>
      <c r="G111" s="25">
        <v>80</v>
      </c>
      <c r="H111" s="42" t="s">
        <v>29</v>
      </c>
      <c r="I111" s="42" t="s">
        <v>29</v>
      </c>
      <c r="J111" s="42" t="s">
        <v>29</v>
      </c>
      <c r="K111" s="42" t="s">
        <v>29</v>
      </c>
      <c r="L111" s="42" t="s">
        <v>29</v>
      </c>
      <c r="M111" s="42" t="s">
        <v>29</v>
      </c>
      <c r="N111" s="25">
        <v>0</v>
      </c>
      <c r="O111" s="25">
        <v>0</v>
      </c>
      <c r="P111" s="50">
        <v>80</v>
      </c>
      <c r="Q111" s="11"/>
    </row>
    <row r="112" customHeight="1" spans="1:17">
      <c r="A112" s="39"/>
      <c r="B112" s="36"/>
      <c r="C112" s="43" t="s">
        <v>23</v>
      </c>
      <c r="D112" s="27">
        <v>-14</v>
      </c>
      <c r="E112" s="27">
        <v>-25</v>
      </c>
      <c r="F112" s="27">
        <v>-36</v>
      </c>
      <c r="G112" s="27">
        <v>-75</v>
      </c>
      <c r="H112" s="27" t="e">
        <v>#VALUE!</v>
      </c>
      <c r="I112" s="27" t="e">
        <v>#VALUE!</v>
      </c>
      <c r="J112" s="27" t="e">
        <v>#VALUE!</v>
      </c>
      <c r="K112" s="27" t="e">
        <v>#VALUE!</v>
      </c>
      <c r="L112" s="27" t="e">
        <v>#VALUE!</v>
      </c>
      <c r="M112" s="27" t="e">
        <v>#VALUE!</v>
      </c>
      <c r="N112" s="27">
        <v>0</v>
      </c>
      <c r="O112" s="27">
        <v>0</v>
      </c>
      <c r="P112" s="27">
        <v>-75</v>
      </c>
      <c r="Q112" s="11"/>
    </row>
    <row r="113" customHeight="1" spans="1:17">
      <c r="A113" s="40" t="s">
        <v>47</v>
      </c>
      <c r="B113" s="35"/>
      <c r="C113" s="41" t="s">
        <v>21</v>
      </c>
      <c r="D113" s="42" t="s">
        <v>29</v>
      </c>
      <c r="E113" s="42" t="s">
        <v>29</v>
      </c>
      <c r="F113" s="42" t="s">
        <v>29</v>
      </c>
      <c r="G113" s="25">
        <v>0</v>
      </c>
      <c r="H113" s="42">
        <v>40</v>
      </c>
      <c r="I113" s="42">
        <v>40</v>
      </c>
      <c r="J113" s="42">
        <v>60</v>
      </c>
      <c r="K113" s="42">
        <v>40</v>
      </c>
      <c r="L113" s="42">
        <v>50</v>
      </c>
      <c r="M113" s="42">
        <v>70</v>
      </c>
      <c r="N113" s="25">
        <v>150</v>
      </c>
      <c r="O113" s="25">
        <v>150</v>
      </c>
      <c r="P113" s="49">
        <v>300</v>
      </c>
      <c r="Q113" s="11"/>
    </row>
    <row r="114" customHeight="1" spans="1:17">
      <c r="A114" s="34"/>
      <c r="B114" s="35"/>
      <c r="C114" s="41" t="s">
        <v>22</v>
      </c>
      <c r="D114" s="42" t="s">
        <v>29</v>
      </c>
      <c r="E114" s="42" t="s">
        <v>29</v>
      </c>
      <c r="F114" s="42" t="s">
        <v>29</v>
      </c>
      <c r="G114" s="25">
        <v>0</v>
      </c>
      <c r="H114" s="28">
        <v>20</v>
      </c>
      <c r="I114" s="28">
        <v>17</v>
      </c>
      <c r="J114" s="42">
        <v>46</v>
      </c>
      <c r="K114" s="42">
        <v>34</v>
      </c>
      <c r="L114" s="42">
        <v>35</v>
      </c>
      <c r="M114" s="42">
        <v>57</v>
      </c>
      <c r="N114" s="25">
        <v>101</v>
      </c>
      <c r="O114" s="25">
        <v>108</v>
      </c>
      <c r="P114" s="50">
        <v>209</v>
      </c>
      <c r="Q114" s="11"/>
    </row>
    <row r="115" customHeight="1" spans="1:17">
      <c r="A115" s="39"/>
      <c r="B115" s="36"/>
      <c r="C115" s="43" t="s">
        <v>23</v>
      </c>
      <c r="D115" s="27" t="e">
        <v>#VALUE!</v>
      </c>
      <c r="E115" s="27" t="e">
        <v>#VALUE!</v>
      </c>
      <c r="F115" s="27" t="e">
        <v>#VALUE!</v>
      </c>
      <c r="G115" s="27">
        <v>0</v>
      </c>
      <c r="H115" s="27">
        <v>20</v>
      </c>
      <c r="I115" s="27">
        <v>23</v>
      </c>
      <c r="J115" s="27">
        <v>14</v>
      </c>
      <c r="K115" s="27">
        <v>6</v>
      </c>
      <c r="L115" s="27">
        <v>15</v>
      </c>
      <c r="M115" s="27">
        <v>13</v>
      </c>
      <c r="N115" s="27">
        <v>49</v>
      </c>
      <c r="O115" s="27">
        <v>42</v>
      </c>
      <c r="P115" s="27">
        <v>91</v>
      </c>
      <c r="Q115" s="11"/>
    </row>
    <row r="116" customHeight="1" spans="1:17">
      <c r="A116" s="40" t="s">
        <v>48</v>
      </c>
      <c r="B116" s="35"/>
      <c r="C116" s="41" t="s">
        <v>21</v>
      </c>
      <c r="D116" s="61">
        <v>20</v>
      </c>
      <c r="E116" s="61">
        <v>15</v>
      </c>
      <c r="F116" s="61" t="s">
        <v>29</v>
      </c>
      <c r="G116" s="54">
        <v>35</v>
      </c>
      <c r="H116" s="62" t="s">
        <v>29</v>
      </c>
      <c r="I116" s="62" t="s">
        <v>29</v>
      </c>
      <c r="J116" s="61" t="s">
        <v>29</v>
      </c>
      <c r="K116" s="62" t="s">
        <v>29</v>
      </c>
      <c r="L116" s="62" t="s">
        <v>29</v>
      </c>
      <c r="M116" s="61" t="s">
        <v>29</v>
      </c>
      <c r="N116" s="54">
        <v>0</v>
      </c>
      <c r="O116" s="54">
        <v>0</v>
      </c>
      <c r="P116" s="55">
        <v>35</v>
      </c>
      <c r="Q116" s="11"/>
    </row>
    <row r="117" customHeight="1" spans="1:17">
      <c r="A117" s="34"/>
      <c r="B117" s="35"/>
      <c r="C117" s="41" t="s">
        <v>22</v>
      </c>
      <c r="D117" s="61">
        <v>20</v>
      </c>
      <c r="E117" s="61">
        <v>15</v>
      </c>
      <c r="F117" s="61" t="s">
        <v>29</v>
      </c>
      <c r="G117" s="54">
        <v>35</v>
      </c>
      <c r="H117" s="62" t="s">
        <v>29</v>
      </c>
      <c r="I117" s="62" t="s">
        <v>29</v>
      </c>
      <c r="J117" s="61" t="s">
        <v>29</v>
      </c>
      <c r="K117" s="62" t="s">
        <v>29</v>
      </c>
      <c r="L117" s="62" t="s">
        <v>29</v>
      </c>
      <c r="M117" s="61" t="s">
        <v>29</v>
      </c>
      <c r="N117" s="54">
        <v>0</v>
      </c>
      <c r="O117" s="54">
        <v>0</v>
      </c>
      <c r="P117" s="56">
        <v>35</v>
      </c>
      <c r="Q117" s="11"/>
    </row>
    <row r="118" customHeight="1" spans="1:17">
      <c r="A118" s="39"/>
      <c r="B118" s="36"/>
      <c r="C118" s="43" t="s">
        <v>23</v>
      </c>
      <c r="D118" s="57">
        <v>0</v>
      </c>
      <c r="E118" s="57">
        <v>0</v>
      </c>
      <c r="F118" s="57" t="e">
        <v>#VALUE!</v>
      </c>
      <c r="G118" s="57">
        <v>0</v>
      </c>
      <c r="H118" s="57" t="e">
        <v>#VALUE!</v>
      </c>
      <c r="I118" s="57" t="e">
        <v>#VALUE!</v>
      </c>
      <c r="J118" s="57" t="e">
        <v>#VALUE!</v>
      </c>
      <c r="K118" s="57" t="e">
        <v>#VALUE!</v>
      </c>
      <c r="L118" s="57" t="e">
        <v>#VALUE!</v>
      </c>
      <c r="M118" s="57" t="e">
        <v>#VALUE!</v>
      </c>
      <c r="N118" s="57">
        <v>0</v>
      </c>
      <c r="O118" s="57">
        <v>0</v>
      </c>
      <c r="P118" s="57">
        <v>0</v>
      </c>
      <c r="Q118" s="11"/>
    </row>
    <row r="119" customHeight="1" spans="12:17">
      <c r="L119" s="11"/>
      <c r="M119" s="11"/>
      <c r="N119" s="11"/>
      <c r="O119" s="11"/>
      <c r="P119" s="11"/>
      <c r="Q119" s="11"/>
    </row>
    <row r="120" customHeight="1" spans="12:17">
      <c r="L120" s="11"/>
      <c r="M120" s="11"/>
      <c r="N120" s="11"/>
      <c r="O120" s="11"/>
      <c r="P120" s="11"/>
      <c r="Q120" s="11"/>
    </row>
    <row r="121" customHeight="1" spans="12:17">
      <c r="L121" s="11"/>
      <c r="M121" s="11"/>
      <c r="N121" s="11"/>
      <c r="O121" s="11"/>
      <c r="P121" s="11"/>
      <c r="Q121" s="11"/>
    </row>
    <row r="122" customHeight="1" spans="12:17">
      <c r="L122" s="11"/>
      <c r="M122" s="11"/>
      <c r="N122" s="11"/>
      <c r="O122" s="11"/>
      <c r="P122" s="11"/>
      <c r="Q122" s="11"/>
    </row>
    <row r="123" s="7" customFormat="1" customHeight="1" spans="1:23">
      <c r="A123" s="44" t="s">
        <v>49</v>
      </c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60"/>
      <c r="R123" s="60"/>
      <c r="S123" s="60"/>
      <c r="T123" s="60"/>
      <c r="U123" s="60"/>
      <c r="V123" s="60"/>
      <c r="W123" s="60"/>
    </row>
    <row r="124" customHeight="1" spans="12:17">
      <c r="L124" s="11"/>
      <c r="M124" s="11"/>
      <c r="N124" s="11"/>
      <c r="O124" s="11"/>
      <c r="P124" s="11"/>
      <c r="Q124" s="11"/>
    </row>
    <row r="125" customHeight="1" spans="1:17">
      <c r="A125" s="12" t="s">
        <v>3</v>
      </c>
      <c r="B125" s="7"/>
      <c r="C125" s="13" t="s">
        <v>4</v>
      </c>
      <c r="D125" s="14" t="s">
        <v>5</v>
      </c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6"/>
      <c r="Q125" s="11"/>
    </row>
    <row r="126" customHeight="1" spans="1:17">
      <c r="A126" s="34"/>
      <c r="B126" s="7"/>
      <c r="C126" s="35"/>
      <c r="D126" s="14" t="s">
        <v>6</v>
      </c>
      <c r="E126" s="33"/>
      <c r="F126" s="33"/>
      <c r="G126" s="36"/>
      <c r="H126" s="14" t="s">
        <v>7</v>
      </c>
      <c r="I126" s="36"/>
      <c r="J126" s="14" t="s">
        <v>8</v>
      </c>
      <c r="K126" s="33"/>
      <c r="L126" s="33"/>
      <c r="M126" s="33"/>
      <c r="N126" s="33"/>
      <c r="O126" s="36"/>
      <c r="P126" s="46" t="s">
        <v>9</v>
      </c>
      <c r="Q126" s="11"/>
    </row>
    <row r="127" customHeight="1" spans="1:17">
      <c r="A127" s="34"/>
      <c r="B127" s="7"/>
      <c r="C127" s="35"/>
      <c r="D127" s="19" t="s">
        <v>10</v>
      </c>
      <c r="E127" s="19" t="s">
        <v>11</v>
      </c>
      <c r="F127" s="19" t="s">
        <v>12</v>
      </c>
      <c r="G127" s="20" t="s">
        <v>13</v>
      </c>
      <c r="H127" s="14" t="s">
        <v>12</v>
      </c>
      <c r="I127" s="36"/>
      <c r="J127" s="14" t="s">
        <v>14</v>
      </c>
      <c r="K127" s="36"/>
      <c r="L127" s="14" t="s">
        <v>15</v>
      </c>
      <c r="M127" s="36"/>
      <c r="N127" s="47" t="s">
        <v>13</v>
      </c>
      <c r="O127" s="36"/>
      <c r="P127" s="36"/>
      <c r="Q127" s="11"/>
    </row>
    <row r="128" customHeight="1" spans="1:17">
      <c r="A128" s="39"/>
      <c r="B128" s="33"/>
      <c r="C128" s="36"/>
      <c r="D128" s="19" t="s">
        <v>16</v>
      </c>
      <c r="E128" s="19" t="s">
        <v>16</v>
      </c>
      <c r="F128" s="19" t="s">
        <v>16</v>
      </c>
      <c r="G128" s="20" t="s">
        <v>16</v>
      </c>
      <c r="H128" s="19" t="s">
        <v>17</v>
      </c>
      <c r="I128" s="19" t="s">
        <v>18</v>
      </c>
      <c r="J128" s="19" t="s">
        <v>17</v>
      </c>
      <c r="K128" s="19" t="s">
        <v>18</v>
      </c>
      <c r="L128" s="19" t="s">
        <v>17</v>
      </c>
      <c r="M128" s="19" t="s">
        <v>18</v>
      </c>
      <c r="N128" s="20" t="s">
        <v>17</v>
      </c>
      <c r="O128" s="20" t="s">
        <v>18</v>
      </c>
      <c r="P128" s="48" t="s">
        <v>19</v>
      </c>
      <c r="Q128" s="11"/>
    </row>
    <row r="129" customHeight="1" spans="1:17">
      <c r="A129" s="40" t="s">
        <v>50</v>
      </c>
      <c r="B129" s="35"/>
      <c r="C129" s="45" t="s">
        <v>21</v>
      </c>
      <c r="D129" s="42">
        <v>15</v>
      </c>
      <c r="E129" s="42">
        <v>15</v>
      </c>
      <c r="F129" s="42">
        <v>20</v>
      </c>
      <c r="G129" s="25">
        <v>50</v>
      </c>
      <c r="H129" s="42" t="s">
        <v>29</v>
      </c>
      <c r="I129" s="42" t="s">
        <v>29</v>
      </c>
      <c r="J129" s="42">
        <v>20</v>
      </c>
      <c r="K129" s="42" t="s">
        <v>29</v>
      </c>
      <c r="L129" s="42" t="s">
        <v>29</v>
      </c>
      <c r="M129" s="42">
        <v>25</v>
      </c>
      <c r="N129" s="25">
        <v>20</v>
      </c>
      <c r="O129" s="25">
        <v>25</v>
      </c>
      <c r="P129" s="49">
        <v>95</v>
      </c>
      <c r="Q129" s="11"/>
    </row>
    <row r="130" customHeight="1" spans="1:17">
      <c r="A130" s="34"/>
      <c r="B130" s="35"/>
      <c r="C130" s="45" t="s">
        <v>22</v>
      </c>
      <c r="D130" s="42">
        <v>15</v>
      </c>
      <c r="E130" s="42">
        <v>15</v>
      </c>
      <c r="F130" s="42">
        <v>20</v>
      </c>
      <c r="G130" s="25">
        <v>50</v>
      </c>
      <c r="H130" s="42" t="s">
        <v>29</v>
      </c>
      <c r="I130" s="42" t="s">
        <v>29</v>
      </c>
      <c r="J130" s="42">
        <v>11</v>
      </c>
      <c r="K130" s="42" t="s">
        <v>29</v>
      </c>
      <c r="L130" s="42" t="s">
        <v>29</v>
      </c>
      <c r="M130" s="42">
        <v>4</v>
      </c>
      <c r="N130" s="25">
        <v>11</v>
      </c>
      <c r="O130" s="25">
        <v>4</v>
      </c>
      <c r="P130" s="50">
        <v>65</v>
      </c>
      <c r="Q130" s="11"/>
    </row>
    <row r="131" customHeight="1" spans="1:17">
      <c r="A131" s="39"/>
      <c r="B131" s="36"/>
      <c r="C131" s="26" t="s">
        <v>23</v>
      </c>
      <c r="D131" s="27">
        <v>0</v>
      </c>
      <c r="E131" s="27">
        <v>0</v>
      </c>
      <c r="F131" s="27">
        <v>0</v>
      </c>
      <c r="G131" s="27">
        <v>0</v>
      </c>
      <c r="H131" s="27" t="e">
        <v>#VALUE!</v>
      </c>
      <c r="I131" s="27" t="e">
        <v>#VALUE!</v>
      </c>
      <c r="J131" s="27">
        <v>9</v>
      </c>
      <c r="K131" s="27" t="e">
        <v>#VALUE!</v>
      </c>
      <c r="L131" s="27" t="e">
        <v>#VALUE!</v>
      </c>
      <c r="M131" s="27">
        <v>21</v>
      </c>
      <c r="N131" s="27">
        <v>9</v>
      </c>
      <c r="O131" s="27">
        <v>21</v>
      </c>
      <c r="P131" s="27">
        <v>30</v>
      </c>
      <c r="Q131" s="11"/>
    </row>
    <row r="132" customHeight="1" spans="1:17">
      <c r="A132" s="40" t="s">
        <v>51</v>
      </c>
      <c r="B132" s="35"/>
      <c r="C132" s="45" t="s">
        <v>21</v>
      </c>
      <c r="D132" s="42" t="s">
        <v>29</v>
      </c>
      <c r="E132" s="42" t="s">
        <v>29</v>
      </c>
      <c r="F132" s="42" t="s">
        <v>29</v>
      </c>
      <c r="G132" s="25">
        <v>0</v>
      </c>
      <c r="H132" s="42">
        <v>20</v>
      </c>
      <c r="I132" s="42" t="s">
        <v>29</v>
      </c>
      <c r="J132" s="42">
        <v>20</v>
      </c>
      <c r="K132" s="42">
        <v>20</v>
      </c>
      <c r="L132" s="42" t="s">
        <v>29</v>
      </c>
      <c r="M132" s="42">
        <v>20</v>
      </c>
      <c r="N132" s="25">
        <v>40</v>
      </c>
      <c r="O132" s="25">
        <v>40</v>
      </c>
      <c r="P132" s="49">
        <v>80</v>
      </c>
      <c r="Q132" s="11"/>
    </row>
    <row r="133" customHeight="1" spans="1:17">
      <c r="A133" s="34"/>
      <c r="B133" s="35"/>
      <c r="C133" s="45" t="s">
        <v>22</v>
      </c>
      <c r="D133" s="42" t="s">
        <v>29</v>
      </c>
      <c r="E133" s="42" t="s">
        <v>29</v>
      </c>
      <c r="F133" s="42" t="s">
        <v>29</v>
      </c>
      <c r="G133" s="25">
        <v>0</v>
      </c>
      <c r="H133" s="42">
        <v>20</v>
      </c>
      <c r="I133" s="42" t="s">
        <v>29</v>
      </c>
      <c r="J133" s="42">
        <v>15</v>
      </c>
      <c r="K133" s="42">
        <v>19</v>
      </c>
      <c r="L133" s="42" t="s">
        <v>29</v>
      </c>
      <c r="M133" s="42">
        <v>21</v>
      </c>
      <c r="N133" s="25">
        <v>35</v>
      </c>
      <c r="O133" s="25">
        <v>40</v>
      </c>
      <c r="P133" s="50">
        <v>75</v>
      </c>
      <c r="Q133" s="11"/>
    </row>
    <row r="134" customHeight="1" spans="1:17">
      <c r="A134" s="39"/>
      <c r="B134" s="36"/>
      <c r="C134" s="26" t="s">
        <v>23</v>
      </c>
      <c r="D134" s="27" t="e">
        <v>#VALUE!</v>
      </c>
      <c r="E134" s="27" t="e">
        <v>#VALUE!</v>
      </c>
      <c r="F134" s="27" t="e">
        <v>#VALUE!</v>
      </c>
      <c r="G134" s="27">
        <v>0</v>
      </c>
      <c r="H134" s="27">
        <v>0</v>
      </c>
      <c r="I134" s="27" t="e">
        <v>#VALUE!</v>
      </c>
      <c r="J134" s="27">
        <v>5</v>
      </c>
      <c r="K134" s="27">
        <v>1</v>
      </c>
      <c r="L134" s="27" t="e">
        <v>#VALUE!</v>
      </c>
      <c r="M134" s="27">
        <v>-1</v>
      </c>
      <c r="N134" s="27">
        <v>5</v>
      </c>
      <c r="O134" s="27">
        <v>0</v>
      </c>
      <c r="P134" s="27">
        <v>5</v>
      </c>
      <c r="Q134" s="11"/>
    </row>
    <row r="135" customHeight="1" spans="1:17">
      <c r="A135" s="40" t="s">
        <v>52</v>
      </c>
      <c r="B135" s="35"/>
      <c r="C135" s="45" t="s">
        <v>21</v>
      </c>
      <c r="D135" s="42" t="s">
        <v>29</v>
      </c>
      <c r="E135" s="42" t="s">
        <v>29</v>
      </c>
      <c r="F135" s="42" t="s">
        <v>29</v>
      </c>
      <c r="G135" s="25">
        <v>0</v>
      </c>
      <c r="H135" s="42">
        <v>20</v>
      </c>
      <c r="I135" s="42">
        <v>20</v>
      </c>
      <c r="J135" s="42">
        <v>20</v>
      </c>
      <c r="K135" s="42">
        <v>20</v>
      </c>
      <c r="L135" s="42">
        <v>25</v>
      </c>
      <c r="M135" s="42">
        <v>25</v>
      </c>
      <c r="N135" s="25">
        <v>65</v>
      </c>
      <c r="O135" s="25">
        <v>65</v>
      </c>
      <c r="P135" s="49">
        <v>130</v>
      </c>
      <c r="Q135" s="11"/>
    </row>
    <row r="136" customHeight="1" spans="1:17">
      <c r="A136" s="34"/>
      <c r="B136" s="35"/>
      <c r="C136" s="45" t="s">
        <v>22</v>
      </c>
      <c r="D136" s="42" t="s">
        <v>29</v>
      </c>
      <c r="E136" s="42" t="s">
        <v>29</v>
      </c>
      <c r="F136" s="42" t="s">
        <v>29</v>
      </c>
      <c r="G136" s="25">
        <v>0</v>
      </c>
      <c r="H136" s="42">
        <v>19</v>
      </c>
      <c r="I136" s="42">
        <v>20</v>
      </c>
      <c r="J136" s="42">
        <v>20</v>
      </c>
      <c r="K136" s="42">
        <v>20</v>
      </c>
      <c r="L136" s="42">
        <v>19</v>
      </c>
      <c r="M136" s="42">
        <v>22</v>
      </c>
      <c r="N136" s="25">
        <v>58</v>
      </c>
      <c r="O136" s="25">
        <v>62</v>
      </c>
      <c r="P136" s="50">
        <v>120</v>
      </c>
      <c r="Q136" s="11"/>
    </row>
    <row r="137" customHeight="1" spans="1:17">
      <c r="A137" s="39"/>
      <c r="B137" s="36"/>
      <c r="C137" s="26" t="s">
        <v>23</v>
      </c>
      <c r="D137" s="27" t="e">
        <v>#VALUE!</v>
      </c>
      <c r="E137" s="27" t="e">
        <v>#VALUE!</v>
      </c>
      <c r="F137" s="27" t="e">
        <v>#VALUE!</v>
      </c>
      <c r="G137" s="27">
        <v>0</v>
      </c>
      <c r="H137" s="27">
        <v>1</v>
      </c>
      <c r="I137" s="27">
        <v>0</v>
      </c>
      <c r="J137" s="27">
        <v>0</v>
      </c>
      <c r="K137" s="27">
        <v>0</v>
      </c>
      <c r="L137" s="27">
        <v>6</v>
      </c>
      <c r="M137" s="27">
        <v>3</v>
      </c>
      <c r="N137" s="27">
        <v>7</v>
      </c>
      <c r="O137" s="27">
        <v>3</v>
      </c>
      <c r="P137" s="27">
        <v>10</v>
      </c>
      <c r="Q137" s="11"/>
    </row>
    <row r="138" customHeight="1" spans="1:17">
      <c r="A138" s="40" t="s">
        <v>53</v>
      </c>
      <c r="B138" s="35"/>
      <c r="C138" s="45" t="s">
        <v>21</v>
      </c>
      <c r="D138" s="42">
        <v>30</v>
      </c>
      <c r="E138" s="42">
        <v>30</v>
      </c>
      <c r="F138" s="42">
        <v>60</v>
      </c>
      <c r="G138" s="25">
        <v>120</v>
      </c>
      <c r="H138" s="42" t="s">
        <v>29</v>
      </c>
      <c r="I138" s="42" t="s">
        <v>29</v>
      </c>
      <c r="J138" s="42">
        <v>40</v>
      </c>
      <c r="K138" s="42">
        <v>40</v>
      </c>
      <c r="L138" s="42">
        <v>25</v>
      </c>
      <c r="M138" s="42">
        <v>40</v>
      </c>
      <c r="N138" s="25">
        <v>65</v>
      </c>
      <c r="O138" s="25">
        <v>80</v>
      </c>
      <c r="P138" s="49">
        <v>265</v>
      </c>
      <c r="Q138" s="11"/>
    </row>
    <row r="139" customHeight="1" spans="1:17">
      <c r="A139" s="34"/>
      <c r="B139" s="35"/>
      <c r="C139" s="45" t="s">
        <v>22</v>
      </c>
      <c r="D139" s="42">
        <v>28</v>
      </c>
      <c r="E139" s="42">
        <v>45</v>
      </c>
      <c r="F139" s="42">
        <v>56</v>
      </c>
      <c r="G139" s="25">
        <v>129</v>
      </c>
      <c r="H139" s="28" t="s">
        <v>29</v>
      </c>
      <c r="I139" s="28" t="s">
        <v>29</v>
      </c>
      <c r="J139" s="42">
        <v>9</v>
      </c>
      <c r="K139" s="42">
        <v>31</v>
      </c>
      <c r="L139" s="42">
        <v>9</v>
      </c>
      <c r="M139" s="42">
        <v>10</v>
      </c>
      <c r="N139" s="25">
        <v>18</v>
      </c>
      <c r="O139" s="25">
        <v>41</v>
      </c>
      <c r="P139" s="50">
        <v>188</v>
      </c>
      <c r="Q139" s="11"/>
    </row>
    <row r="140" customHeight="1" spans="1:17">
      <c r="A140" s="39"/>
      <c r="B140" s="36"/>
      <c r="C140" s="26" t="s">
        <v>23</v>
      </c>
      <c r="D140" s="27">
        <v>2</v>
      </c>
      <c r="E140" s="27">
        <v>-15</v>
      </c>
      <c r="F140" s="27">
        <v>4</v>
      </c>
      <c r="G140" s="27">
        <v>-9</v>
      </c>
      <c r="H140" s="27" t="e">
        <v>#VALUE!</v>
      </c>
      <c r="I140" s="27" t="e">
        <v>#VALUE!</v>
      </c>
      <c r="J140" s="27">
        <v>31</v>
      </c>
      <c r="K140" s="27">
        <v>9</v>
      </c>
      <c r="L140" s="27">
        <v>16</v>
      </c>
      <c r="M140" s="27">
        <v>30</v>
      </c>
      <c r="N140" s="27">
        <v>47</v>
      </c>
      <c r="O140" s="27">
        <v>39</v>
      </c>
      <c r="P140" s="27">
        <v>77</v>
      </c>
      <c r="Q140" s="11"/>
    </row>
    <row r="141" customHeight="1" spans="1:17">
      <c r="A141" s="40" t="s">
        <v>54</v>
      </c>
      <c r="B141" s="35"/>
      <c r="C141" s="45" t="s">
        <v>21</v>
      </c>
      <c r="D141" s="42">
        <v>15</v>
      </c>
      <c r="E141" s="42">
        <v>15</v>
      </c>
      <c r="F141" s="42">
        <v>40</v>
      </c>
      <c r="G141" s="25">
        <v>70</v>
      </c>
      <c r="H141" s="64" t="s">
        <v>29</v>
      </c>
      <c r="I141" s="64" t="s">
        <v>29</v>
      </c>
      <c r="J141" s="42" t="s">
        <v>29</v>
      </c>
      <c r="K141" s="64" t="s">
        <v>29</v>
      </c>
      <c r="L141" s="64" t="s">
        <v>29</v>
      </c>
      <c r="M141" s="42" t="s">
        <v>29</v>
      </c>
      <c r="N141" s="25">
        <v>0</v>
      </c>
      <c r="O141" s="25">
        <v>0</v>
      </c>
      <c r="P141" s="49">
        <v>70</v>
      </c>
      <c r="Q141" s="11"/>
    </row>
    <row r="142" customHeight="1" spans="1:17">
      <c r="A142" s="34"/>
      <c r="B142" s="35"/>
      <c r="C142" s="45" t="s">
        <v>22</v>
      </c>
      <c r="D142" s="42">
        <v>15</v>
      </c>
      <c r="E142" s="42">
        <v>13</v>
      </c>
      <c r="F142" s="42">
        <v>30</v>
      </c>
      <c r="G142" s="25">
        <v>58</v>
      </c>
      <c r="H142" s="64" t="s">
        <v>29</v>
      </c>
      <c r="I142" s="64" t="s">
        <v>29</v>
      </c>
      <c r="J142" s="42" t="s">
        <v>29</v>
      </c>
      <c r="K142" s="64" t="s">
        <v>29</v>
      </c>
      <c r="L142" s="64" t="s">
        <v>29</v>
      </c>
      <c r="M142" s="42" t="s">
        <v>29</v>
      </c>
      <c r="N142" s="25">
        <v>0</v>
      </c>
      <c r="O142" s="25">
        <v>0</v>
      </c>
      <c r="P142" s="50">
        <v>58</v>
      </c>
      <c r="Q142" s="11"/>
    </row>
    <row r="143" customHeight="1" spans="1:17">
      <c r="A143" s="39"/>
      <c r="B143" s="36"/>
      <c r="C143" s="26" t="s">
        <v>23</v>
      </c>
      <c r="D143" s="27">
        <v>0</v>
      </c>
      <c r="E143" s="27">
        <v>2</v>
      </c>
      <c r="F143" s="27">
        <v>10</v>
      </c>
      <c r="G143" s="27">
        <v>12</v>
      </c>
      <c r="H143" s="27" t="e">
        <v>#VALUE!</v>
      </c>
      <c r="I143" s="27" t="e">
        <v>#VALUE!</v>
      </c>
      <c r="J143" s="27" t="e">
        <v>#VALUE!</v>
      </c>
      <c r="K143" s="27" t="e">
        <v>#VALUE!</v>
      </c>
      <c r="L143" s="27" t="e">
        <v>#VALUE!</v>
      </c>
      <c r="M143" s="27" t="e">
        <v>#VALUE!</v>
      </c>
      <c r="N143" s="27">
        <v>0</v>
      </c>
      <c r="O143" s="27">
        <v>0</v>
      </c>
      <c r="P143" s="27">
        <v>12</v>
      </c>
      <c r="Q143" s="11"/>
    </row>
    <row r="144" customHeight="1" spans="12:17">
      <c r="L144" s="11"/>
      <c r="M144" s="11"/>
      <c r="N144" s="11"/>
      <c r="O144" s="11"/>
      <c r="P144" s="11"/>
      <c r="Q144" s="11"/>
    </row>
    <row r="145" customHeight="1" spans="12:17">
      <c r="L145" s="11"/>
      <c r="M145" s="11"/>
      <c r="N145" s="11"/>
      <c r="O145" s="11"/>
      <c r="P145" s="11"/>
      <c r="Q145" s="11"/>
    </row>
    <row r="146" customHeight="1" spans="12:17">
      <c r="L146" s="11"/>
      <c r="M146" s="11"/>
      <c r="N146" s="11"/>
      <c r="O146" s="11"/>
      <c r="P146" s="11"/>
      <c r="Q146" s="11"/>
    </row>
    <row r="147" customHeight="1" spans="12:17">
      <c r="L147" s="11"/>
      <c r="M147" s="11"/>
      <c r="N147" s="11"/>
      <c r="O147" s="11"/>
      <c r="P147" s="11"/>
      <c r="Q147" s="11"/>
    </row>
    <row r="148" customHeight="1" spans="12:17">
      <c r="L148" s="11"/>
      <c r="M148" s="11"/>
      <c r="N148" s="11"/>
      <c r="O148" s="11"/>
      <c r="P148" s="11"/>
      <c r="Q148" s="11"/>
    </row>
    <row r="149" customHeight="1" spans="12:17">
      <c r="L149" s="11"/>
      <c r="M149" s="11"/>
      <c r="N149" s="11"/>
      <c r="O149" s="11"/>
      <c r="P149" s="11"/>
      <c r="Q149" s="11"/>
    </row>
    <row r="150" customHeight="1" spans="12:17">
      <c r="L150" s="11"/>
      <c r="M150" s="11"/>
      <c r="N150" s="11"/>
      <c r="O150" s="11"/>
      <c r="P150" s="11"/>
      <c r="Q150" s="11"/>
    </row>
    <row r="151" customHeight="1" spans="12:17">
      <c r="L151" s="11"/>
      <c r="M151" s="11"/>
      <c r="N151" s="11"/>
      <c r="O151" s="11"/>
      <c r="P151" s="11"/>
      <c r="Q151" s="11"/>
    </row>
    <row r="152" customHeight="1" spans="12:17">
      <c r="L152" s="11"/>
      <c r="M152" s="11"/>
      <c r="N152" s="11"/>
      <c r="O152" s="11"/>
      <c r="P152" s="11"/>
      <c r="Q152" s="11"/>
    </row>
    <row r="153" customHeight="1" spans="12:17">
      <c r="L153" s="11"/>
      <c r="M153" s="11"/>
      <c r="N153" s="11"/>
      <c r="O153" s="11"/>
      <c r="P153" s="11"/>
      <c r="Q153" s="11"/>
    </row>
    <row r="154" customHeight="1" spans="12:17">
      <c r="L154" s="11"/>
      <c r="M154" s="11"/>
      <c r="N154" s="11"/>
      <c r="O154" s="11"/>
      <c r="P154" s="11"/>
      <c r="Q154" s="11"/>
    </row>
    <row r="155" customHeight="1" spans="12:17">
      <c r="L155" s="11"/>
      <c r="M155" s="11"/>
      <c r="N155" s="11"/>
      <c r="O155" s="11"/>
      <c r="P155" s="11"/>
      <c r="Q155" s="11"/>
    </row>
    <row r="156" customHeight="1" spans="12:17">
      <c r="L156" s="11"/>
      <c r="M156" s="11"/>
      <c r="N156" s="11"/>
      <c r="O156" s="11"/>
      <c r="P156" s="11"/>
      <c r="Q156" s="11"/>
    </row>
    <row r="157" customHeight="1" spans="12:17">
      <c r="L157" s="11"/>
      <c r="M157" s="11"/>
      <c r="N157" s="11"/>
      <c r="O157" s="11"/>
      <c r="P157" s="11"/>
      <c r="Q157" s="11"/>
    </row>
    <row r="158" customHeight="1" spans="12:17">
      <c r="L158" s="11"/>
      <c r="M158" s="11"/>
      <c r="N158" s="11"/>
      <c r="O158" s="11"/>
      <c r="P158" s="11"/>
      <c r="Q158" s="11"/>
    </row>
    <row r="159" customHeight="1" spans="12:17">
      <c r="L159" s="11"/>
      <c r="M159" s="11"/>
      <c r="N159" s="11"/>
      <c r="O159" s="11"/>
      <c r="P159" s="11"/>
      <c r="Q159" s="11"/>
    </row>
    <row r="160" customHeight="1" spans="12:17">
      <c r="L160" s="11"/>
      <c r="M160" s="11"/>
      <c r="N160" s="11"/>
      <c r="O160" s="11"/>
      <c r="P160" s="11"/>
      <c r="Q160" s="11"/>
    </row>
  </sheetData>
  <mergeCells count="112">
    <mergeCell ref="A1:Q1"/>
    <mergeCell ref="A2:P2"/>
    <mergeCell ref="D4:P4"/>
    <mergeCell ref="D5:G5"/>
    <mergeCell ref="H5:I5"/>
    <mergeCell ref="J5:O5"/>
    <mergeCell ref="H6:I6"/>
    <mergeCell ref="J6:K6"/>
    <mergeCell ref="L6:M6"/>
    <mergeCell ref="N6:O6"/>
    <mergeCell ref="A23:P23"/>
    <mergeCell ref="D25:P25"/>
    <mergeCell ref="D26:G26"/>
    <mergeCell ref="H26:I26"/>
    <mergeCell ref="J26:O26"/>
    <mergeCell ref="H27:I27"/>
    <mergeCell ref="J27:K27"/>
    <mergeCell ref="L27:M27"/>
    <mergeCell ref="N27:O27"/>
    <mergeCell ref="A42:P42"/>
    <mergeCell ref="D44:P44"/>
    <mergeCell ref="D45:G45"/>
    <mergeCell ref="H45:I45"/>
    <mergeCell ref="J45:O45"/>
    <mergeCell ref="H46:I46"/>
    <mergeCell ref="J46:K46"/>
    <mergeCell ref="L46:M46"/>
    <mergeCell ref="N46:O46"/>
    <mergeCell ref="A61:P61"/>
    <mergeCell ref="D63:P63"/>
    <mergeCell ref="D64:G64"/>
    <mergeCell ref="H64:I64"/>
    <mergeCell ref="J64:O64"/>
    <mergeCell ref="H65:I65"/>
    <mergeCell ref="J65:K65"/>
    <mergeCell ref="L65:M65"/>
    <mergeCell ref="N65:O65"/>
    <mergeCell ref="A77:P77"/>
    <mergeCell ref="D79:P79"/>
    <mergeCell ref="D80:G80"/>
    <mergeCell ref="H80:I80"/>
    <mergeCell ref="J80:O80"/>
    <mergeCell ref="H81:I81"/>
    <mergeCell ref="J81:K81"/>
    <mergeCell ref="L81:M81"/>
    <mergeCell ref="N81:O81"/>
    <mergeCell ref="A98:P98"/>
    <mergeCell ref="D100:P100"/>
    <mergeCell ref="D101:G101"/>
    <mergeCell ref="H101:I101"/>
    <mergeCell ref="J101:O101"/>
    <mergeCell ref="H102:I102"/>
    <mergeCell ref="J102:K102"/>
    <mergeCell ref="L102:M102"/>
    <mergeCell ref="N102:O102"/>
    <mergeCell ref="A123:P123"/>
    <mergeCell ref="D125:P125"/>
    <mergeCell ref="D126:G126"/>
    <mergeCell ref="H126:I126"/>
    <mergeCell ref="J126:O126"/>
    <mergeCell ref="H127:I127"/>
    <mergeCell ref="J127:K127"/>
    <mergeCell ref="L127:M127"/>
    <mergeCell ref="N127:O127"/>
    <mergeCell ref="C4:C7"/>
    <mergeCell ref="C25:C28"/>
    <mergeCell ref="C44:C47"/>
    <mergeCell ref="C63:C66"/>
    <mergeCell ref="C79:C82"/>
    <mergeCell ref="C100:C103"/>
    <mergeCell ref="C125:C128"/>
    <mergeCell ref="P5:P6"/>
    <mergeCell ref="P26:P27"/>
    <mergeCell ref="P45:P46"/>
    <mergeCell ref="P64:P65"/>
    <mergeCell ref="P80:P81"/>
    <mergeCell ref="P101:P102"/>
    <mergeCell ref="P126:P127"/>
    <mergeCell ref="A70:B72"/>
    <mergeCell ref="A135:B137"/>
    <mergeCell ref="A138:B140"/>
    <mergeCell ref="A141:B143"/>
    <mergeCell ref="A29:B31"/>
    <mergeCell ref="A32:B34"/>
    <mergeCell ref="A25:B28"/>
    <mergeCell ref="A35:B37"/>
    <mergeCell ref="A48:B50"/>
    <mergeCell ref="A51:B53"/>
    <mergeCell ref="A44:B47"/>
    <mergeCell ref="A54:B56"/>
    <mergeCell ref="A63:B66"/>
    <mergeCell ref="A67:B69"/>
    <mergeCell ref="A132:B134"/>
    <mergeCell ref="A86:B88"/>
    <mergeCell ref="A89:B91"/>
    <mergeCell ref="A92:B94"/>
    <mergeCell ref="A79:B82"/>
    <mergeCell ref="A83:B85"/>
    <mergeCell ref="A107:B109"/>
    <mergeCell ref="A110:B112"/>
    <mergeCell ref="A113:B115"/>
    <mergeCell ref="A116:B118"/>
    <mergeCell ref="A100:B103"/>
    <mergeCell ref="A104:B106"/>
    <mergeCell ref="A125:B128"/>
    <mergeCell ref="A129:B131"/>
    <mergeCell ref="A4:B7"/>
    <mergeCell ref="A8:B10"/>
    <mergeCell ref="A11:B13"/>
    <mergeCell ref="A14:B16"/>
    <mergeCell ref="A17:B19"/>
    <mergeCell ref="Q2:R3"/>
  </mergeCells>
  <conditionalFormatting sqref="D8:M18">
    <cfRule type="containsBlanks" dxfId="0" priority="1">
      <formula>LEN(TRIM(D8))=0</formula>
    </cfRule>
  </conditionalFormatting>
  <printOptions horizontalCentered="1"/>
  <pageMargins left="0.47244094488189" right="0.47244094488189" top="0.47244094488189" bottom="0.47244094488189" header="0" footer="0"/>
  <pageSetup paperSize="9" fitToHeight="0" pageOrder="overThenDown" orientation="landscape" cellComments="atEnd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52"/>
  <sheetViews>
    <sheetView workbookViewId="0">
      <selection activeCell="A1" sqref="A1"/>
    </sheetView>
  </sheetViews>
  <sheetFormatPr defaultColWidth="14.4285714285714" defaultRowHeight="15" customHeight="1" outlineLevelCol="5"/>
  <cols>
    <col min="1" max="1" width="5.14285714285714" customWidth="1"/>
    <col min="2" max="2" width="12.5714285714286" customWidth="1"/>
    <col min="3" max="3" width="71.2857142857143" customWidth="1"/>
    <col min="4" max="5" width="53.7142857142857" customWidth="1"/>
    <col min="6" max="6" width="12.5714285714286" customWidth="1"/>
  </cols>
  <sheetData>
    <row r="1" customHeight="1" spans="1:6">
      <c r="A1" s="1" t="s">
        <v>55</v>
      </c>
      <c r="B1" s="1" t="s">
        <v>56</v>
      </c>
      <c r="C1" s="1" t="s">
        <v>3</v>
      </c>
      <c r="D1" s="1" t="s">
        <v>57</v>
      </c>
      <c r="E1" s="1" t="s">
        <v>58</v>
      </c>
      <c r="F1" s="1" t="s">
        <v>56</v>
      </c>
    </row>
    <row r="2" customHeight="1" spans="1:6">
      <c r="A2" s="2">
        <v>1</v>
      </c>
      <c r="B2" s="3" t="s">
        <v>59</v>
      </c>
      <c r="C2" s="3" t="s">
        <v>60</v>
      </c>
      <c r="D2" s="3" t="s">
        <v>60</v>
      </c>
      <c r="E2" s="3" t="s">
        <v>61</v>
      </c>
      <c r="F2" s="3" t="s">
        <v>59</v>
      </c>
    </row>
    <row r="3" customHeight="1" spans="1:6">
      <c r="A3" s="4">
        <v>2</v>
      </c>
      <c r="B3" s="5" t="s">
        <v>59</v>
      </c>
      <c r="C3" s="5" t="s">
        <v>24</v>
      </c>
      <c r="D3" s="5" t="s">
        <v>24</v>
      </c>
      <c r="E3" s="5" t="s">
        <v>62</v>
      </c>
      <c r="F3" s="5" t="s">
        <v>59</v>
      </c>
    </row>
    <row r="4" customHeight="1" spans="1:6">
      <c r="A4" s="2">
        <v>3</v>
      </c>
      <c r="B4" s="3" t="s">
        <v>59</v>
      </c>
      <c r="C4" s="3" t="s">
        <v>63</v>
      </c>
      <c r="D4" s="3" t="s">
        <v>63</v>
      </c>
      <c r="E4" s="3" t="s">
        <v>64</v>
      </c>
      <c r="F4" s="3" t="s">
        <v>59</v>
      </c>
    </row>
    <row r="5" customHeight="1" spans="1:6">
      <c r="A5" s="4">
        <v>4</v>
      </c>
      <c r="B5" s="5" t="s">
        <v>59</v>
      </c>
      <c r="C5" s="5" t="s">
        <v>25</v>
      </c>
      <c r="D5" s="5" t="s">
        <v>25</v>
      </c>
      <c r="E5" s="5" t="s">
        <v>65</v>
      </c>
      <c r="F5" s="5" t="s">
        <v>59</v>
      </c>
    </row>
    <row r="6" customHeight="1" spans="1:6">
      <c r="A6" s="2">
        <v>5</v>
      </c>
      <c r="B6" s="3" t="s">
        <v>59</v>
      </c>
      <c r="C6" s="3" t="s">
        <v>66</v>
      </c>
      <c r="D6" s="6" t="s">
        <v>67</v>
      </c>
      <c r="E6" s="3" t="s">
        <v>68</v>
      </c>
      <c r="F6" s="3" t="s">
        <v>59</v>
      </c>
    </row>
    <row r="7" customHeight="1" spans="1:6">
      <c r="A7" s="4">
        <v>6</v>
      </c>
      <c r="B7" s="5" t="s">
        <v>59</v>
      </c>
      <c r="C7" s="5" t="s">
        <v>69</v>
      </c>
      <c r="D7" s="5" t="s">
        <v>69</v>
      </c>
      <c r="E7" s="5" t="s">
        <v>70</v>
      </c>
      <c r="F7" s="5" t="s">
        <v>59</v>
      </c>
    </row>
    <row r="8" customHeight="1" spans="1:6">
      <c r="A8" s="2">
        <v>7</v>
      </c>
      <c r="B8" s="3" t="s">
        <v>59</v>
      </c>
      <c r="C8" s="3" t="s">
        <v>71</v>
      </c>
      <c r="D8" s="3" t="s">
        <v>71</v>
      </c>
      <c r="E8" s="3" t="s">
        <v>72</v>
      </c>
      <c r="F8" s="3" t="s">
        <v>59</v>
      </c>
    </row>
    <row r="9" customHeight="1" spans="1:6">
      <c r="A9" s="4">
        <v>8</v>
      </c>
      <c r="B9" s="5" t="s">
        <v>59</v>
      </c>
      <c r="C9" s="5" t="s">
        <v>73</v>
      </c>
      <c r="D9" s="5" t="s">
        <v>73</v>
      </c>
      <c r="E9" s="5" t="s">
        <v>74</v>
      </c>
      <c r="F9" s="5" t="s">
        <v>59</v>
      </c>
    </row>
    <row r="10" customHeight="1" spans="1:6">
      <c r="A10" s="2">
        <v>9</v>
      </c>
      <c r="B10" s="3" t="s">
        <v>59</v>
      </c>
      <c r="C10" s="3" t="s">
        <v>75</v>
      </c>
      <c r="D10" s="3" t="s">
        <v>75</v>
      </c>
      <c r="E10" s="3" t="s">
        <v>76</v>
      </c>
      <c r="F10" s="3" t="s">
        <v>59</v>
      </c>
    </row>
    <row r="11" customHeight="1" spans="1:6">
      <c r="A11" s="4">
        <v>10</v>
      </c>
      <c r="B11" s="5" t="s">
        <v>59</v>
      </c>
      <c r="C11" s="5" t="s">
        <v>77</v>
      </c>
      <c r="D11" s="5" t="s">
        <v>77</v>
      </c>
      <c r="E11" s="5" t="s">
        <v>78</v>
      </c>
      <c r="F11" s="5" t="s">
        <v>59</v>
      </c>
    </row>
    <row r="12" customHeight="1" spans="1:6">
      <c r="A12" s="2">
        <v>11</v>
      </c>
      <c r="B12" s="3" t="s">
        <v>59</v>
      </c>
      <c r="C12" s="3" t="s">
        <v>79</v>
      </c>
      <c r="D12" s="6" t="s">
        <v>80</v>
      </c>
      <c r="E12" s="3" t="s">
        <v>81</v>
      </c>
      <c r="F12" s="3" t="s">
        <v>59</v>
      </c>
    </row>
    <row r="13" customHeight="1" spans="1:6">
      <c r="A13" s="4">
        <v>12</v>
      </c>
      <c r="B13" s="5" t="s">
        <v>59</v>
      </c>
      <c r="C13" s="5" t="s">
        <v>82</v>
      </c>
      <c r="D13" s="5" t="s">
        <v>82</v>
      </c>
      <c r="E13" s="5" t="s">
        <v>83</v>
      </c>
      <c r="F13" s="5" t="s">
        <v>59</v>
      </c>
    </row>
    <row r="14" customHeight="1" spans="1:6">
      <c r="A14" s="2">
        <v>13</v>
      </c>
      <c r="B14" s="3" t="s">
        <v>59</v>
      </c>
      <c r="C14" s="3" t="s">
        <v>84</v>
      </c>
      <c r="D14" s="6" t="s">
        <v>85</v>
      </c>
      <c r="E14" s="3" t="s">
        <v>86</v>
      </c>
      <c r="F14" s="3" t="s">
        <v>59</v>
      </c>
    </row>
    <row r="15" customHeight="1" spans="1:6">
      <c r="A15" s="4">
        <v>14</v>
      </c>
      <c r="B15" s="5" t="s">
        <v>59</v>
      </c>
      <c r="C15" s="5" t="s">
        <v>87</v>
      </c>
      <c r="D15" s="5" t="s">
        <v>87</v>
      </c>
      <c r="E15" s="5" t="s">
        <v>88</v>
      </c>
      <c r="F15" s="5" t="s">
        <v>59</v>
      </c>
    </row>
    <row r="16" customHeight="1" spans="1:6">
      <c r="A16" s="2">
        <v>15</v>
      </c>
      <c r="B16" s="3" t="s">
        <v>59</v>
      </c>
      <c r="C16" s="3" t="s">
        <v>89</v>
      </c>
      <c r="D16" s="3" t="s">
        <v>89</v>
      </c>
      <c r="E16" s="3" t="s">
        <v>90</v>
      </c>
      <c r="F16" s="3" t="s">
        <v>59</v>
      </c>
    </row>
    <row r="17" customHeight="1" spans="1:6">
      <c r="A17" s="4">
        <v>16</v>
      </c>
      <c r="B17" s="5" t="s">
        <v>59</v>
      </c>
      <c r="C17" s="5" t="s">
        <v>91</v>
      </c>
      <c r="D17" s="5" t="s">
        <v>91</v>
      </c>
      <c r="E17" s="5" t="s">
        <v>92</v>
      </c>
      <c r="F17" s="5" t="s">
        <v>59</v>
      </c>
    </row>
    <row r="18" customHeight="1" spans="1:6">
      <c r="A18" s="2">
        <v>17</v>
      </c>
      <c r="B18" s="3" t="s">
        <v>59</v>
      </c>
      <c r="C18" s="3" t="s">
        <v>93</v>
      </c>
      <c r="D18" s="3" t="s">
        <v>93</v>
      </c>
      <c r="E18" s="3" t="s">
        <v>94</v>
      </c>
      <c r="F18" s="3" t="s">
        <v>59</v>
      </c>
    </row>
    <row r="19" customHeight="1" spans="1:6">
      <c r="A19" s="4">
        <v>18</v>
      </c>
      <c r="B19" s="5" t="s">
        <v>59</v>
      </c>
      <c r="C19" s="5" t="s">
        <v>95</v>
      </c>
      <c r="D19" s="5" t="s">
        <v>95</v>
      </c>
      <c r="E19" s="5" t="s">
        <v>96</v>
      </c>
      <c r="F19" s="5" t="s">
        <v>59</v>
      </c>
    </row>
    <row r="20" customHeight="1" spans="1:6">
      <c r="A20" s="2">
        <v>19</v>
      </c>
      <c r="B20" s="3" t="s">
        <v>59</v>
      </c>
      <c r="C20" s="3" t="s">
        <v>97</v>
      </c>
      <c r="D20" s="3" t="s">
        <v>97</v>
      </c>
      <c r="E20" s="3" t="s">
        <v>98</v>
      </c>
      <c r="F20" s="3" t="s">
        <v>59</v>
      </c>
    </row>
    <row r="21" customHeight="1" spans="1:6">
      <c r="A21" s="4">
        <v>20</v>
      </c>
      <c r="B21" s="5" t="s">
        <v>59</v>
      </c>
      <c r="C21" s="5" t="s">
        <v>99</v>
      </c>
      <c r="D21" s="5" t="s">
        <v>99</v>
      </c>
      <c r="E21" s="5" t="s">
        <v>100</v>
      </c>
      <c r="F21" s="5" t="s">
        <v>59</v>
      </c>
    </row>
    <row r="22" customHeight="1" spans="1:6">
      <c r="A22" s="2">
        <v>21</v>
      </c>
      <c r="B22" s="3" t="s">
        <v>59</v>
      </c>
      <c r="C22" s="3" t="s">
        <v>101</v>
      </c>
      <c r="D22" s="3" t="s">
        <v>101</v>
      </c>
      <c r="E22" s="3" t="s">
        <v>102</v>
      </c>
      <c r="F22" s="3" t="s">
        <v>59</v>
      </c>
    </row>
    <row r="23" customHeight="1" spans="1:6">
      <c r="A23" s="4">
        <v>22</v>
      </c>
      <c r="B23" s="5" t="s">
        <v>59</v>
      </c>
      <c r="C23" s="5" t="s">
        <v>103</v>
      </c>
      <c r="D23" s="5" t="s">
        <v>103</v>
      </c>
      <c r="E23" s="5" t="s">
        <v>104</v>
      </c>
      <c r="F23" s="5" t="s">
        <v>59</v>
      </c>
    </row>
    <row r="24" customHeight="1" spans="1:6">
      <c r="A24" s="2">
        <v>23</v>
      </c>
      <c r="B24" s="3" t="s">
        <v>59</v>
      </c>
      <c r="C24" s="3" t="s">
        <v>105</v>
      </c>
      <c r="D24" s="3" t="s">
        <v>105</v>
      </c>
      <c r="E24" s="3" t="s">
        <v>106</v>
      </c>
      <c r="F24" s="3" t="s">
        <v>59</v>
      </c>
    </row>
    <row r="25" customHeight="1" spans="1:6">
      <c r="A25" s="4">
        <v>24</v>
      </c>
      <c r="B25" s="5" t="s">
        <v>59</v>
      </c>
      <c r="C25" s="5" t="s">
        <v>107</v>
      </c>
      <c r="D25" s="5" t="s">
        <v>107</v>
      </c>
      <c r="E25" s="5" t="s">
        <v>108</v>
      </c>
      <c r="F25" s="5" t="s">
        <v>59</v>
      </c>
    </row>
    <row r="26" customHeight="1" spans="1:6">
      <c r="A26" s="2">
        <v>25</v>
      </c>
      <c r="B26" s="3" t="s">
        <v>59</v>
      </c>
      <c r="C26" s="3" t="s">
        <v>109</v>
      </c>
      <c r="D26" s="3" t="s">
        <v>109</v>
      </c>
      <c r="E26" s="3" t="s">
        <v>110</v>
      </c>
      <c r="F26" s="3" t="s">
        <v>59</v>
      </c>
    </row>
    <row r="27" customHeight="1" spans="1:6">
      <c r="A27" s="4">
        <v>26</v>
      </c>
      <c r="B27" s="5" t="s">
        <v>59</v>
      </c>
      <c r="C27" s="5" t="s">
        <v>111</v>
      </c>
      <c r="D27" s="5" t="s">
        <v>111</v>
      </c>
      <c r="E27" s="5" t="s">
        <v>112</v>
      </c>
      <c r="F27" s="5" t="s">
        <v>59</v>
      </c>
    </row>
    <row r="28" customHeight="1" spans="1:6">
      <c r="A28" s="2">
        <v>27</v>
      </c>
      <c r="B28" s="3" t="s">
        <v>59</v>
      </c>
      <c r="C28" s="3" t="s">
        <v>113</v>
      </c>
      <c r="D28" s="6" t="s">
        <v>114</v>
      </c>
      <c r="E28" s="3" t="s">
        <v>115</v>
      </c>
      <c r="F28" s="3" t="s">
        <v>59</v>
      </c>
    </row>
    <row r="29" customHeight="1" spans="1:6">
      <c r="A29" s="4">
        <v>28</v>
      </c>
      <c r="B29" s="5" t="s">
        <v>59</v>
      </c>
      <c r="C29" s="5" t="s">
        <v>116</v>
      </c>
      <c r="D29" s="6" t="s">
        <v>117</v>
      </c>
      <c r="E29" s="5" t="s">
        <v>118</v>
      </c>
      <c r="F29" s="5" t="s">
        <v>59</v>
      </c>
    </row>
    <row r="30" customHeight="1" spans="1:6">
      <c r="A30" s="2">
        <v>29</v>
      </c>
      <c r="B30" s="3" t="s">
        <v>59</v>
      </c>
      <c r="C30" s="3" t="s">
        <v>119</v>
      </c>
      <c r="D30" s="3" t="s">
        <v>119</v>
      </c>
      <c r="E30" s="3" t="s">
        <v>120</v>
      </c>
      <c r="F30" s="3" t="s">
        <v>59</v>
      </c>
    </row>
    <row r="31" customHeight="1" spans="1:6">
      <c r="A31" s="4">
        <v>30</v>
      </c>
      <c r="B31" s="5" t="s">
        <v>59</v>
      </c>
      <c r="C31" s="5" t="s">
        <v>121</v>
      </c>
      <c r="D31" s="5" t="s">
        <v>121</v>
      </c>
      <c r="E31" s="5" t="s">
        <v>122</v>
      </c>
      <c r="F31" s="5" t="s">
        <v>59</v>
      </c>
    </row>
    <row r="32" customHeight="1" spans="1:6">
      <c r="A32" s="2">
        <v>31</v>
      </c>
      <c r="B32" s="3" t="s">
        <v>59</v>
      </c>
      <c r="C32" s="3" t="s">
        <v>123</v>
      </c>
      <c r="D32" s="3" t="s">
        <v>123</v>
      </c>
      <c r="E32" s="3" t="s">
        <v>124</v>
      </c>
      <c r="F32" s="3" t="s">
        <v>59</v>
      </c>
    </row>
    <row r="33" customHeight="1" spans="1:6">
      <c r="A33" s="4">
        <v>32</v>
      </c>
      <c r="B33" s="5" t="s">
        <v>59</v>
      </c>
      <c r="C33" s="5" t="s">
        <v>125</v>
      </c>
      <c r="D33" s="5" t="s">
        <v>125</v>
      </c>
      <c r="E33" s="5" t="s">
        <v>126</v>
      </c>
      <c r="F33" s="5" t="s">
        <v>59</v>
      </c>
    </row>
    <row r="34" customHeight="1" spans="1:6">
      <c r="A34" s="2">
        <v>33</v>
      </c>
      <c r="B34" s="3" t="s">
        <v>59</v>
      </c>
      <c r="C34" s="3" t="s">
        <v>127</v>
      </c>
      <c r="D34" s="6" t="s">
        <v>128</v>
      </c>
      <c r="E34" s="3" t="s">
        <v>129</v>
      </c>
      <c r="F34" s="3" t="s">
        <v>59</v>
      </c>
    </row>
    <row r="35" customHeight="1" spans="1:6">
      <c r="A35" s="4">
        <v>34</v>
      </c>
      <c r="B35" s="5" t="s">
        <v>59</v>
      </c>
      <c r="C35" s="5" t="s">
        <v>130</v>
      </c>
      <c r="D35" s="5" t="s">
        <v>130</v>
      </c>
      <c r="E35" s="5" t="s">
        <v>131</v>
      </c>
      <c r="F35" s="5" t="s">
        <v>59</v>
      </c>
    </row>
    <row r="36" customHeight="1" spans="1:6">
      <c r="A36" s="2">
        <v>35</v>
      </c>
      <c r="B36" s="3" t="s">
        <v>132</v>
      </c>
      <c r="C36" s="3" t="s">
        <v>28</v>
      </c>
      <c r="D36" s="3" t="s">
        <v>28</v>
      </c>
      <c r="E36" s="3" t="s">
        <v>133</v>
      </c>
      <c r="F36" s="3" t="s">
        <v>132</v>
      </c>
    </row>
    <row r="37" customHeight="1" spans="1:6">
      <c r="A37" s="4">
        <v>36</v>
      </c>
      <c r="B37" s="5" t="s">
        <v>132</v>
      </c>
      <c r="C37" s="5" t="s">
        <v>134</v>
      </c>
      <c r="D37" s="5" t="s">
        <v>134</v>
      </c>
      <c r="E37" s="5" t="s">
        <v>135</v>
      </c>
      <c r="F37" s="5" t="s">
        <v>132</v>
      </c>
    </row>
    <row r="38" customHeight="1" spans="1:6">
      <c r="A38" s="2">
        <v>37</v>
      </c>
      <c r="B38" s="3" t="s">
        <v>132</v>
      </c>
      <c r="C38" s="3" t="s">
        <v>136</v>
      </c>
      <c r="D38" s="6" t="s">
        <v>137</v>
      </c>
      <c r="E38" s="3" t="s">
        <v>138</v>
      </c>
      <c r="F38" s="3" t="s">
        <v>132</v>
      </c>
    </row>
    <row r="39" customHeight="1" spans="1:6">
      <c r="A39" s="4">
        <v>38</v>
      </c>
      <c r="B39" s="5" t="s">
        <v>132</v>
      </c>
      <c r="C39" s="5" t="s">
        <v>31</v>
      </c>
      <c r="D39" s="5" t="s">
        <v>31</v>
      </c>
      <c r="E39" s="5" t="s">
        <v>139</v>
      </c>
      <c r="F39" s="5" t="s">
        <v>132</v>
      </c>
    </row>
    <row r="40" customHeight="1" spans="1:6">
      <c r="A40" s="2">
        <v>39</v>
      </c>
      <c r="B40" s="3" t="s">
        <v>132</v>
      </c>
      <c r="C40" s="3" t="s">
        <v>140</v>
      </c>
      <c r="D40" s="3" t="s">
        <v>140</v>
      </c>
      <c r="E40" s="3" t="s">
        <v>141</v>
      </c>
      <c r="F40" s="3" t="s">
        <v>132</v>
      </c>
    </row>
    <row r="41" customHeight="1" spans="1:6">
      <c r="A41" s="4">
        <v>40</v>
      </c>
      <c r="B41" s="5" t="s">
        <v>132</v>
      </c>
      <c r="C41" s="5" t="s">
        <v>142</v>
      </c>
      <c r="D41" s="5" t="s">
        <v>142</v>
      </c>
      <c r="E41" s="5" t="s">
        <v>143</v>
      </c>
      <c r="F41" s="5" t="s">
        <v>132</v>
      </c>
    </row>
    <row r="42" customHeight="1" spans="1:6">
      <c r="A42" s="2">
        <v>41</v>
      </c>
      <c r="B42" s="3" t="s">
        <v>132</v>
      </c>
      <c r="C42" s="3" t="s">
        <v>144</v>
      </c>
      <c r="D42" s="3" t="s">
        <v>144</v>
      </c>
      <c r="E42" s="3" t="s">
        <v>145</v>
      </c>
      <c r="F42" s="3" t="s">
        <v>132</v>
      </c>
    </row>
    <row r="43" customHeight="1" spans="1:6">
      <c r="A43" s="4">
        <v>42</v>
      </c>
      <c r="B43" s="5" t="s">
        <v>132</v>
      </c>
      <c r="C43" s="5" t="s">
        <v>146</v>
      </c>
      <c r="D43" s="5" t="s">
        <v>146</v>
      </c>
      <c r="E43" s="5" t="s">
        <v>147</v>
      </c>
      <c r="F43" s="5" t="s">
        <v>132</v>
      </c>
    </row>
    <row r="44" customHeight="1" spans="1:6">
      <c r="A44" s="2">
        <v>43</v>
      </c>
      <c r="B44" s="3" t="s">
        <v>132</v>
      </c>
      <c r="C44" s="3" t="s">
        <v>148</v>
      </c>
      <c r="D44" s="3" t="s">
        <v>148</v>
      </c>
      <c r="E44" s="3" t="s">
        <v>149</v>
      </c>
      <c r="F44" s="3" t="s">
        <v>132</v>
      </c>
    </row>
    <row r="45" customHeight="1" spans="1:6">
      <c r="A45" s="4">
        <v>44</v>
      </c>
      <c r="B45" s="5" t="s">
        <v>132</v>
      </c>
      <c r="C45" s="5" t="s">
        <v>150</v>
      </c>
      <c r="D45" s="5" t="s">
        <v>150</v>
      </c>
      <c r="E45" s="5" t="s">
        <v>151</v>
      </c>
      <c r="F45" s="5" t="s">
        <v>132</v>
      </c>
    </row>
    <row r="46" customHeight="1" spans="1:6">
      <c r="A46" s="2">
        <v>45</v>
      </c>
      <c r="B46" s="3" t="s">
        <v>132</v>
      </c>
      <c r="C46" s="3" t="s">
        <v>152</v>
      </c>
      <c r="D46" s="3" t="s">
        <v>152</v>
      </c>
      <c r="E46" s="3" t="s">
        <v>153</v>
      </c>
      <c r="F46" s="3" t="s">
        <v>132</v>
      </c>
    </row>
    <row r="47" customHeight="1" spans="1:6">
      <c r="A47" s="4">
        <v>46</v>
      </c>
      <c r="B47" s="5" t="s">
        <v>132</v>
      </c>
      <c r="C47" s="5" t="s">
        <v>154</v>
      </c>
      <c r="D47" s="5" t="s">
        <v>154</v>
      </c>
      <c r="E47" s="5" t="s">
        <v>155</v>
      </c>
      <c r="F47" s="5" t="s">
        <v>132</v>
      </c>
    </row>
    <row r="48" customHeight="1" spans="1:6">
      <c r="A48" s="2">
        <v>47</v>
      </c>
      <c r="B48" s="3" t="s">
        <v>132</v>
      </c>
      <c r="C48" s="3" t="s">
        <v>156</v>
      </c>
      <c r="D48" s="3" t="s">
        <v>156</v>
      </c>
      <c r="E48" s="3" t="s">
        <v>157</v>
      </c>
      <c r="F48" s="3" t="s">
        <v>132</v>
      </c>
    </row>
    <row r="49" customHeight="1" spans="1:6">
      <c r="A49" s="4">
        <v>48</v>
      </c>
      <c r="B49" s="5" t="s">
        <v>132</v>
      </c>
      <c r="C49" s="5" t="s">
        <v>158</v>
      </c>
      <c r="D49" s="5" t="s">
        <v>158</v>
      </c>
      <c r="E49" s="5" t="s">
        <v>159</v>
      </c>
      <c r="F49" s="5" t="s">
        <v>132</v>
      </c>
    </row>
    <row r="50" customHeight="1" spans="1:6">
      <c r="A50" s="2">
        <v>49</v>
      </c>
      <c r="B50" s="3" t="s">
        <v>132</v>
      </c>
      <c r="C50" s="3" t="s">
        <v>160</v>
      </c>
      <c r="D50" s="3" t="s">
        <v>160</v>
      </c>
      <c r="E50" s="3" t="s">
        <v>161</v>
      </c>
      <c r="F50" s="3" t="s">
        <v>132</v>
      </c>
    </row>
    <row r="51" customHeight="1" spans="1:6">
      <c r="A51" s="4">
        <v>50</v>
      </c>
      <c r="B51" s="5" t="s">
        <v>132</v>
      </c>
      <c r="C51" s="5" t="s">
        <v>162</v>
      </c>
      <c r="D51" s="5" t="s">
        <v>162</v>
      </c>
      <c r="E51" s="5" t="s">
        <v>163</v>
      </c>
      <c r="F51" s="5" t="s">
        <v>132</v>
      </c>
    </row>
    <row r="52" customHeight="1" spans="1:6">
      <c r="A52" s="2">
        <v>51</v>
      </c>
      <c r="B52" s="3" t="s">
        <v>132</v>
      </c>
      <c r="C52" s="3" t="s">
        <v>164</v>
      </c>
      <c r="D52" s="3" t="s">
        <v>164</v>
      </c>
      <c r="E52" s="3" t="s">
        <v>165</v>
      </c>
      <c r="F52" s="3" t="s">
        <v>132</v>
      </c>
    </row>
    <row r="53" customHeight="1" spans="1:6">
      <c r="A53" s="4">
        <v>52</v>
      </c>
      <c r="B53" s="5" t="s">
        <v>132</v>
      </c>
      <c r="C53" s="5" t="s">
        <v>166</v>
      </c>
      <c r="D53" s="5" t="s">
        <v>166</v>
      </c>
      <c r="E53" s="5" t="s">
        <v>167</v>
      </c>
      <c r="F53" s="5" t="s">
        <v>132</v>
      </c>
    </row>
    <row r="54" customHeight="1" spans="1:6">
      <c r="A54" s="2">
        <v>53</v>
      </c>
      <c r="B54" s="3" t="s">
        <v>132</v>
      </c>
      <c r="C54" s="3" t="s">
        <v>168</v>
      </c>
      <c r="D54" s="6" t="s">
        <v>169</v>
      </c>
      <c r="E54" s="3" t="s">
        <v>170</v>
      </c>
      <c r="F54" s="3" t="s">
        <v>132</v>
      </c>
    </row>
    <row r="55" customHeight="1" spans="1:6">
      <c r="A55" s="4">
        <v>54</v>
      </c>
      <c r="B55" s="5" t="s">
        <v>132</v>
      </c>
      <c r="C55" s="5" t="s">
        <v>171</v>
      </c>
      <c r="D55" s="5" t="s">
        <v>171</v>
      </c>
      <c r="E55" s="5" t="s">
        <v>172</v>
      </c>
      <c r="F55" s="5" t="s">
        <v>132</v>
      </c>
    </row>
    <row r="56" customHeight="1" spans="1:6">
      <c r="A56" s="2">
        <v>55</v>
      </c>
      <c r="B56" s="3" t="s">
        <v>132</v>
      </c>
      <c r="C56" s="3" t="s">
        <v>173</v>
      </c>
      <c r="D56" s="3" t="s">
        <v>173</v>
      </c>
      <c r="E56" s="3" t="s">
        <v>174</v>
      </c>
      <c r="F56" s="3" t="s">
        <v>132</v>
      </c>
    </row>
    <row r="57" customHeight="1" spans="1:6">
      <c r="A57" s="4">
        <v>56</v>
      </c>
      <c r="B57" s="5" t="s">
        <v>132</v>
      </c>
      <c r="C57" s="5" t="s">
        <v>175</v>
      </c>
      <c r="D57" s="5" t="s">
        <v>175</v>
      </c>
      <c r="E57" s="5" t="s">
        <v>176</v>
      </c>
      <c r="F57" s="5" t="s">
        <v>132</v>
      </c>
    </row>
    <row r="58" customHeight="1" spans="1:6">
      <c r="A58" s="2">
        <v>57</v>
      </c>
      <c r="B58" s="3" t="s">
        <v>132</v>
      </c>
      <c r="C58" s="3" t="s">
        <v>177</v>
      </c>
      <c r="D58" s="3" t="s">
        <v>177</v>
      </c>
      <c r="E58" s="3" t="s">
        <v>178</v>
      </c>
      <c r="F58" s="3" t="s">
        <v>132</v>
      </c>
    </row>
    <row r="59" customHeight="1" spans="1:6">
      <c r="A59" s="4">
        <v>58</v>
      </c>
      <c r="B59" s="5" t="s">
        <v>132</v>
      </c>
      <c r="C59" s="5" t="s">
        <v>179</v>
      </c>
      <c r="D59" s="5" t="s">
        <v>179</v>
      </c>
      <c r="E59" s="5" t="s">
        <v>180</v>
      </c>
      <c r="F59" s="5" t="s">
        <v>132</v>
      </c>
    </row>
    <row r="60" customHeight="1" spans="1:6">
      <c r="A60" s="2">
        <v>59</v>
      </c>
      <c r="B60" s="3" t="s">
        <v>132</v>
      </c>
      <c r="C60" s="3" t="s">
        <v>181</v>
      </c>
      <c r="D60" s="3" t="s">
        <v>181</v>
      </c>
      <c r="E60" s="3" t="s">
        <v>182</v>
      </c>
      <c r="F60" s="3" t="s">
        <v>132</v>
      </c>
    </row>
    <row r="61" customHeight="1" spans="1:6">
      <c r="A61" s="4">
        <v>60</v>
      </c>
      <c r="B61" s="5" t="s">
        <v>183</v>
      </c>
      <c r="C61" s="5" t="s">
        <v>33</v>
      </c>
      <c r="D61" s="5" t="s">
        <v>33</v>
      </c>
      <c r="E61" s="5" t="s">
        <v>184</v>
      </c>
      <c r="F61" s="5" t="s">
        <v>183</v>
      </c>
    </row>
    <row r="62" customHeight="1" spans="1:6">
      <c r="A62" s="2">
        <v>61</v>
      </c>
      <c r="B62" s="3" t="s">
        <v>183</v>
      </c>
      <c r="C62" s="3" t="s">
        <v>34</v>
      </c>
      <c r="D62" s="3" t="s">
        <v>34</v>
      </c>
      <c r="E62" s="3" t="s">
        <v>185</v>
      </c>
      <c r="F62" s="3" t="s">
        <v>183</v>
      </c>
    </row>
    <row r="63" customHeight="1" spans="1:6">
      <c r="A63" s="4">
        <v>62</v>
      </c>
      <c r="B63" s="5" t="s">
        <v>183</v>
      </c>
      <c r="C63" s="5" t="s">
        <v>186</v>
      </c>
      <c r="D63" s="5" t="s">
        <v>186</v>
      </c>
      <c r="E63" s="5" t="s">
        <v>187</v>
      </c>
      <c r="F63" s="5" t="s">
        <v>183</v>
      </c>
    </row>
    <row r="64" customHeight="1" spans="1:6">
      <c r="A64" s="2">
        <v>63</v>
      </c>
      <c r="B64" s="3" t="s">
        <v>183</v>
      </c>
      <c r="C64" s="3" t="s">
        <v>188</v>
      </c>
      <c r="D64" s="3" t="s">
        <v>188</v>
      </c>
      <c r="E64" s="3" t="s">
        <v>189</v>
      </c>
      <c r="F64" s="3" t="s">
        <v>183</v>
      </c>
    </row>
    <row r="65" customHeight="1" spans="1:6">
      <c r="A65" s="4">
        <v>64</v>
      </c>
      <c r="B65" s="5" t="s">
        <v>183</v>
      </c>
      <c r="C65" s="5" t="s">
        <v>190</v>
      </c>
      <c r="D65" s="5" t="s">
        <v>190</v>
      </c>
      <c r="E65" s="5" t="s">
        <v>191</v>
      </c>
      <c r="F65" s="5" t="s">
        <v>183</v>
      </c>
    </row>
    <row r="66" customHeight="1" spans="1:6">
      <c r="A66" s="2">
        <v>65</v>
      </c>
      <c r="B66" s="3" t="s">
        <v>183</v>
      </c>
      <c r="C66" s="3" t="s">
        <v>192</v>
      </c>
      <c r="D66" s="3" t="s">
        <v>192</v>
      </c>
      <c r="E66" s="3" t="s">
        <v>193</v>
      </c>
      <c r="F66" s="3" t="s">
        <v>183</v>
      </c>
    </row>
    <row r="67" customHeight="1" spans="1:6">
      <c r="A67" s="4">
        <v>66</v>
      </c>
      <c r="B67" s="5" t="s">
        <v>183</v>
      </c>
      <c r="C67" s="5" t="s">
        <v>194</v>
      </c>
      <c r="D67" s="6" t="s">
        <v>195</v>
      </c>
      <c r="E67" s="5" t="s">
        <v>196</v>
      </c>
      <c r="F67" s="5" t="s">
        <v>183</v>
      </c>
    </row>
    <row r="68" customHeight="1" spans="1:6">
      <c r="A68" s="2">
        <v>67</v>
      </c>
      <c r="B68" s="3" t="s">
        <v>183</v>
      </c>
      <c r="C68" s="3" t="s">
        <v>197</v>
      </c>
      <c r="D68" s="3" t="s">
        <v>197</v>
      </c>
      <c r="E68" s="3" t="s">
        <v>198</v>
      </c>
      <c r="F68" s="3" t="s">
        <v>183</v>
      </c>
    </row>
    <row r="69" customHeight="1" spans="1:6">
      <c r="A69" s="4">
        <v>68</v>
      </c>
      <c r="B69" s="5" t="s">
        <v>183</v>
      </c>
      <c r="C69" s="5" t="s">
        <v>199</v>
      </c>
      <c r="D69" s="5" t="s">
        <v>199</v>
      </c>
      <c r="E69" s="5" t="s">
        <v>200</v>
      </c>
      <c r="F69" s="5" t="s">
        <v>183</v>
      </c>
    </row>
    <row r="70" customHeight="1" spans="1:6">
      <c r="A70" s="2">
        <v>69</v>
      </c>
      <c r="B70" s="3" t="s">
        <v>183</v>
      </c>
      <c r="C70" s="3" t="s">
        <v>201</v>
      </c>
      <c r="D70" s="3" t="s">
        <v>201</v>
      </c>
      <c r="E70" s="3" t="s">
        <v>202</v>
      </c>
      <c r="F70" s="3" t="s">
        <v>183</v>
      </c>
    </row>
    <row r="71" customHeight="1" spans="1:6">
      <c r="A71" s="4">
        <v>70</v>
      </c>
      <c r="B71" s="5" t="s">
        <v>203</v>
      </c>
      <c r="C71" s="5" t="s">
        <v>36</v>
      </c>
      <c r="D71" s="5" t="s">
        <v>204</v>
      </c>
      <c r="E71" s="5" t="s">
        <v>205</v>
      </c>
      <c r="F71" s="5" t="s">
        <v>203</v>
      </c>
    </row>
    <row r="72" customHeight="1" spans="1:6">
      <c r="A72" s="2">
        <v>71</v>
      </c>
      <c r="B72" s="3" t="s">
        <v>203</v>
      </c>
      <c r="C72" s="3" t="s">
        <v>206</v>
      </c>
      <c r="D72" s="3" t="s">
        <v>207</v>
      </c>
      <c r="E72" s="3" t="s">
        <v>208</v>
      </c>
      <c r="F72" s="3" t="s">
        <v>203</v>
      </c>
    </row>
    <row r="73" customHeight="1" spans="1:6">
      <c r="A73" s="4">
        <v>72</v>
      </c>
      <c r="B73" s="5" t="s">
        <v>203</v>
      </c>
      <c r="C73" s="5" t="s">
        <v>209</v>
      </c>
      <c r="D73" s="5" t="s">
        <v>209</v>
      </c>
      <c r="E73" s="5" t="s">
        <v>210</v>
      </c>
      <c r="F73" s="5" t="s">
        <v>203</v>
      </c>
    </row>
    <row r="74" customHeight="1" spans="1:6">
      <c r="A74" s="2">
        <v>73</v>
      </c>
      <c r="B74" s="3" t="s">
        <v>203</v>
      </c>
      <c r="C74" s="3" t="s">
        <v>211</v>
      </c>
      <c r="D74" s="3" t="s">
        <v>211</v>
      </c>
      <c r="E74" s="3" t="s">
        <v>212</v>
      </c>
      <c r="F74" s="3" t="s">
        <v>203</v>
      </c>
    </row>
    <row r="75" customHeight="1" spans="1:6">
      <c r="A75" s="4">
        <v>74</v>
      </c>
      <c r="B75" s="5" t="s">
        <v>203</v>
      </c>
      <c r="C75" s="5" t="s">
        <v>213</v>
      </c>
      <c r="D75" s="6" t="s">
        <v>214</v>
      </c>
      <c r="E75" s="5" t="s">
        <v>215</v>
      </c>
      <c r="F75" s="5" t="s">
        <v>203</v>
      </c>
    </row>
    <row r="76" customHeight="1" spans="1:6">
      <c r="A76" s="2">
        <v>75</v>
      </c>
      <c r="B76" s="3" t="s">
        <v>203</v>
      </c>
      <c r="C76" s="3" t="s">
        <v>216</v>
      </c>
      <c r="D76" s="3" t="s">
        <v>216</v>
      </c>
      <c r="E76" s="3" t="s">
        <v>217</v>
      </c>
      <c r="F76" s="3" t="s">
        <v>203</v>
      </c>
    </row>
    <row r="77" customHeight="1" spans="1:6">
      <c r="A77" s="4">
        <v>76</v>
      </c>
      <c r="B77" s="5" t="s">
        <v>203</v>
      </c>
      <c r="C77" s="5" t="s">
        <v>218</v>
      </c>
      <c r="D77" s="5" t="s">
        <v>218</v>
      </c>
      <c r="E77" s="5" t="s">
        <v>219</v>
      </c>
      <c r="F77" s="5" t="s">
        <v>203</v>
      </c>
    </row>
    <row r="78" customHeight="1" spans="1:6">
      <c r="A78" s="2">
        <v>77</v>
      </c>
      <c r="B78" s="3" t="s">
        <v>203</v>
      </c>
      <c r="C78" s="3" t="s">
        <v>220</v>
      </c>
      <c r="D78" s="6" t="s">
        <v>221</v>
      </c>
      <c r="E78" s="3" t="s">
        <v>222</v>
      </c>
      <c r="F78" s="3" t="s">
        <v>203</v>
      </c>
    </row>
    <row r="79" customHeight="1" spans="1:6">
      <c r="A79" s="4">
        <v>78</v>
      </c>
      <c r="B79" s="5" t="s">
        <v>203</v>
      </c>
      <c r="C79" s="5" t="s">
        <v>223</v>
      </c>
      <c r="D79" s="5" t="s">
        <v>223</v>
      </c>
      <c r="E79" s="5" t="s">
        <v>224</v>
      </c>
      <c r="F79" s="5" t="s">
        <v>203</v>
      </c>
    </row>
    <row r="80" customHeight="1" spans="1:6">
      <c r="A80" s="2">
        <v>79</v>
      </c>
      <c r="B80" s="3" t="s">
        <v>203</v>
      </c>
      <c r="C80" s="3" t="s">
        <v>225</v>
      </c>
      <c r="D80" s="3" t="s">
        <v>225</v>
      </c>
      <c r="E80" s="3" t="s">
        <v>226</v>
      </c>
      <c r="F80" s="3" t="s">
        <v>203</v>
      </c>
    </row>
    <row r="81" customHeight="1" spans="1:6">
      <c r="A81" s="4">
        <v>80</v>
      </c>
      <c r="B81" s="5" t="s">
        <v>203</v>
      </c>
      <c r="C81" s="5" t="s">
        <v>227</v>
      </c>
      <c r="D81" s="5" t="s">
        <v>227</v>
      </c>
      <c r="E81" s="5" t="s">
        <v>228</v>
      </c>
      <c r="F81" s="5" t="s">
        <v>203</v>
      </c>
    </row>
    <row r="82" customHeight="1" spans="1:6">
      <c r="A82" s="2">
        <v>81</v>
      </c>
      <c r="B82" s="3" t="s">
        <v>229</v>
      </c>
      <c r="C82" s="3" t="s">
        <v>230</v>
      </c>
      <c r="D82" s="3" t="s">
        <v>230</v>
      </c>
      <c r="E82" s="3" t="s">
        <v>231</v>
      </c>
      <c r="F82" s="3" t="s">
        <v>229</v>
      </c>
    </row>
    <row r="83" customHeight="1" spans="1:6">
      <c r="A83" s="4">
        <v>82</v>
      </c>
      <c r="B83" s="5" t="s">
        <v>229</v>
      </c>
      <c r="C83" s="5" t="s">
        <v>232</v>
      </c>
      <c r="D83" s="5" t="s">
        <v>233</v>
      </c>
      <c r="E83" s="5" t="s">
        <v>234</v>
      </c>
      <c r="F83" s="5" t="s">
        <v>229</v>
      </c>
    </row>
    <row r="84" customHeight="1" spans="1:6">
      <c r="A84" s="2">
        <v>83</v>
      </c>
      <c r="B84" s="3" t="s">
        <v>229</v>
      </c>
      <c r="C84" s="3" t="s">
        <v>235</v>
      </c>
      <c r="D84" s="3" t="s">
        <v>41</v>
      </c>
      <c r="E84" s="3" t="s">
        <v>236</v>
      </c>
      <c r="F84" s="3" t="s">
        <v>229</v>
      </c>
    </row>
    <row r="85" customHeight="1" spans="1:6">
      <c r="A85" s="4">
        <v>84</v>
      </c>
      <c r="B85" s="5" t="s">
        <v>229</v>
      </c>
      <c r="C85" s="5" t="s">
        <v>42</v>
      </c>
      <c r="D85" s="5" t="s">
        <v>42</v>
      </c>
      <c r="E85" s="5" t="s">
        <v>237</v>
      </c>
      <c r="F85" s="5" t="s">
        <v>229</v>
      </c>
    </row>
    <row r="86" customHeight="1" spans="1:6">
      <c r="A86" s="2">
        <v>85</v>
      </c>
      <c r="B86" s="3" t="s">
        <v>229</v>
      </c>
      <c r="C86" s="3" t="s">
        <v>238</v>
      </c>
      <c r="D86" s="3" t="s">
        <v>238</v>
      </c>
      <c r="E86" s="3" t="s">
        <v>239</v>
      </c>
      <c r="F86" s="3" t="s">
        <v>229</v>
      </c>
    </row>
    <row r="87" customHeight="1" spans="1:6">
      <c r="A87" s="4">
        <v>86</v>
      </c>
      <c r="B87" s="5" t="s">
        <v>229</v>
      </c>
      <c r="C87" s="5" t="s">
        <v>240</v>
      </c>
      <c r="D87" s="6" t="s">
        <v>241</v>
      </c>
      <c r="E87" s="5" t="s">
        <v>242</v>
      </c>
      <c r="F87" s="5" t="s">
        <v>229</v>
      </c>
    </row>
    <row r="88" customHeight="1" spans="1:6">
      <c r="A88" s="2">
        <v>87</v>
      </c>
      <c r="B88" s="3" t="s">
        <v>229</v>
      </c>
      <c r="C88" s="3" t="s">
        <v>243</v>
      </c>
      <c r="D88" s="3" t="s">
        <v>243</v>
      </c>
      <c r="E88" s="3" t="s">
        <v>244</v>
      </c>
      <c r="F88" s="3" t="s">
        <v>229</v>
      </c>
    </row>
    <row r="89" customHeight="1" spans="1:6">
      <c r="A89" s="4">
        <v>88</v>
      </c>
      <c r="B89" s="5" t="s">
        <v>229</v>
      </c>
      <c r="C89" s="5" t="s">
        <v>245</v>
      </c>
      <c r="D89" s="5" t="s">
        <v>245</v>
      </c>
      <c r="E89" s="5" t="s">
        <v>246</v>
      </c>
      <c r="F89" s="5" t="s">
        <v>229</v>
      </c>
    </row>
    <row r="90" customHeight="1" spans="1:6">
      <c r="A90" s="2">
        <v>89</v>
      </c>
      <c r="B90" s="3" t="s">
        <v>229</v>
      </c>
      <c r="C90" s="3" t="s">
        <v>247</v>
      </c>
      <c r="D90" s="3" t="s">
        <v>247</v>
      </c>
      <c r="E90" s="3" t="s">
        <v>248</v>
      </c>
      <c r="F90" s="3" t="s">
        <v>229</v>
      </c>
    </row>
    <row r="91" customHeight="1" spans="1:6">
      <c r="A91" s="4">
        <v>90</v>
      </c>
      <c r="B91" s="5" t="s">
        <v>229</v>
      </c>
      <c r="C91" s="5" t="s">
        <v>249</v>
      </c>
      <c r="D91" s="5" t="s">
        <v>249</v>
      </c>
      <c r="E91" s="5" t="s">
        <v>250</v>
      </c>
      <c r="F91" s="5" t="s">
        <v>229</v>
      </c>
    </row>
    <row r="92" customHeight="1" spans="1:6">
      <c r="A92" s="2">
        <v>91</v>
      </c>
      <c r="B92" s="3" t="s">
        <v>229</v>
      </c>
      <c r="C92" s="3" t="s">
        <v>251</v>
      </c>
      <c r="D92" s="3" t="s">
        <v>251</v>
      </c>
      <c r="E92" s="3" t="s">
        <v>252</v>
      </c>
      <c r="F92" s="3" t="s">
        <v>229</v>
      </c>
    </row>
    <row r="93" customHeight="1" spans="1:6">
      <c r="A93" s="4">
        <v>92</v>
      </c>
      <c r="B93" s="5" t="s">
        <v>229</v>
      </c>
      <c r="C93" s="5" t="s">
        <v>253</v>
      </c>
      <c r="D93" s="5" t="s">
        <v>253</v>
      </c>
      <c r="E93" s="5" t="s">
        <v>254</v>
      </c>
      <c r="F93" s="5" t="s">
        <v>229</v>
      </c>
    </row>
    <row r="94" customHeight="1" spans="1:6">
      <c r="A94" s="2">
        <v>93</v>
      </c>
      <c r="B94" s="3" t="s">
        <v>229</v>
      </c>
      <c r="C94" s="3" t="s">
        <v>255</v>
      </c>
      <c r="D94" s="3" t="s">
        <v>255</v>
      </c>
      <c r="E94" s="3" t="s">
        <v>256</v>
      </c>
      <c r="F94" s="3" t="s">
        <v>229</v>
      </c>
    </row>
    <row r="95" customHeight="1" spans="1:6">
      <c r="A95" s="4">
        <v>94</v>
      </c>
      <c r="B95" s="5" t="s">
        <v>229</v>
      </c>
      <c r="C95" s="5" t="s">
        <v>257</v>
      </c>
      <c r="D95" s="5" t="s">
        <v>257</v>
      </c>
      <c r="E95" s="5" t="s">
        <v>258</v>
      </c>
      <c r="F95" s="5" t="s">
        <v>229</v>
      </c>
    </row>
    <row r="96" customHeight="1" spans="1:6">
      <c r="A96" s="2">
        <v>95</v>
      </c>
      <c r="B96" s="3" t="s">
        <v>229</v>
      </c>
      <c r="C96" s="3" t="s">
        <v>259</v>
      </c>
      <c r="D96" s="3" t="s">
        <v>259</v>
      </c>
      <c r="E96" s="3" t="s">
        <v>260</v>
      </c>
      <c r="F96" s="3" t="s">
        <v>229</v>
      </c>
    </row>
    <row r="97" customHeight="1" spans="1:6">
      <c r="A97" s="4">
        <v>96</v>
      </c>
      <c r="B97" s="5" t="s">
        <v>229</v>
      </c>
      <c r="C97" s="5" t="s">
        <v>261</v>
      </c>
      <c r="D97" s="5" t="s">
        <v>261</v>
      </c>
      <c r="E97" s="5" t="s">
        <v>262</v>
      </c>
      <c r="F97" s="5" t="s">
        <v>229</v>
      </c>
    </row>
    <row r="98" customHeight="1" spans="1:6">
      <c r="A98" s="2">
        <v>97</v>
      </c>
      <c r="B98" s="3" t="s">
        <v>229</v>
      </c>
      <c r="C98" s="3" t="s">
        <v>263</v>
      </c>
      <c r="D98" s="3" t="s">
        <v>263</v>
      </c>
      <c r="E98" s="3" t="s">
        <v>264</v>
      </c>
      <c r="F98" s="3" t="s">
        <v>229</v>
      </c>
    </row>
    <row r="99" customHeight="1" spans="1:6">
      <c r="A99" s="4">
        <v>98</v>
      </c>
      <c r="B99" s="5" t="s">
        <v>229</v>
      </c>
      <c r="C99" s="5" t="s">
        <v>265</v>
      </c>
      <c r="D99" s="5" t="s">
        <v>265</v>
      </c>
      <c r="E99" s="5" t="s">
        <v>266</v>
      </c>
      <c r="F99" s="5" t="s">
        <v>229</v>
      </c>
    </row>
    <row r="100" customHeight="1" spans="1:6">
      <c r="A100" s="2">
        <v>99</v>
      </c>
      <c r="B100" s="3" t="s">
        <v>229</v>
      </c>
      <c r="C100" s="3" t="s">
        <v>267</v>
      </c>
      <c r="D100" s="3" t="s">
        <v>267</v>
      </c>
      <c r="E100" s="3" t="s">
        <v>268</v>
      </c>
      <c r="F100" s="3" t="s">
        <v>229</v>
      </c>
    </row>
    <row r="101" customHeight="1" spans="1:6">
      <c r="A101" s="4">
        <v>100</v>
      </c>
      <c r="B101" s="5" t="s">
        <v>229</v>
      </c>
      <c r="C101" s="5" t="s">
        <v>269</v>
      </c>
      <c r="D101" s="5" t="s">
        <v>269</v>
      </c>
      <c r="E101" s="5" t="s">
        <v>270</v>
      </c>
      <c r="F101" s="5" t="s">
        <v>229</v>
      </c>
    </row>
    <row r="102" customHeight="1" spans="1:6">
      <c r="A102" s="2">
        <v>101</v>
      </c>
      <c r="B102" s="3" t="s">
        <v>229</v>
      </c>
      <c r="C102" s="3" t="s">
        <v>271</v>
      </c>
      <c r="D102" s="3" t="s">
        <v>271</v>
      </c>
      <c r="E102" s="3" t="s">
        <v>272</v>
      </c>
      <c r="F102" s="3" t="s">
        <v>229</v>
      </c>
    </row>
    <row r="103" customHeight="1" spans="1:6">
      <c r="A103" s="4">
        <v>102</v>
      </c>
      <c r="B103" s="5" t="s">
        <v>229</v>
      </c>
      <c r="C103" s="5" t="s">
        <v>273</v>
      </c>
      <c r="D103" s="5" t="s">
        <v>273</v>
      </c>
      <c r="E103" s="5" t="s">
        <v>274</v>
      </c>
      <c r="F103" s="5" t="s">
        <v>229</v>
      </c>
    </row>
    <row r="104" customHeight="1" spans="1:6">
      <c r="A104" s="2">
        <v>103</v>
      </c>
      <c r="B104" s="3" t="s">
        <v>229</v>
      </c>
      <c r="C104" s="3" t="s">
        <v>275</v>
      </c>
      <c r="D104" s="3" t="s">
        <v>275</v>
      </c>
      <c r="E104" s="3" t="s">
        <v>276</v>
      </c>
      <c r="F104" s="3" t="s">
        <v>229</v>
      </c>
    </row>
    <row r="105" customHeight="1" spans="1:6">
      <c r="A105" s="4">
        <v>104</v>
      </c>
      <c r="B105" s="5" t="s">
        <v>277</v>
      </c>
      <c r="C105" s="5" t="s">
        <v>278</v>
      </c>
      <c r="D105" s="5" t="s">
        <v>279</v>
      </c>
      <c r="E105" s="5" t="s">
        <v>280</v>
      </c>
      <c r="F105" s="5" t="s">
        <v>277</v>
      </c>
    </row>
    <row r="106" customHeight="1" spans="1:6">
      <c r="A106" s="2">
        <v>105</v>
      </c>
      <c r="B106" s="3" t="s">
        <v>277</v>
      </c>
      <c r="C106" s="3" t="s">
        <v>281</v>
      </c>
      <c r="D106" s="3" t="s">
        <v>281</v>
      </c>
      <c r="E106" s="3" t="s">
        <v>282</v>
      </c>
      <c r="F106" s="3" t="s">
        <v>277</v>
      </c>
    </row>
    <row r="107" customHeight="1" spans="1:6">
      <c r="A107" s="4">
        <v>106</v>
      </c>
      <c r="B107" s="5" t="s">
        <v>277</v>
      </c>
      <c r="C107" s="5" t="s">
        <v>283</v>
      </c>
      <c r="D107" s="5" t="s">
        <v>283</v>
      </c>
      <c r="E107" s="5" t="s">
        <v>284</v>
      </c>
      <c r="F107" s="5" t="s">
        <v>277</v>
      </c>
    </row>
    <row r="108" customHeight="1" spans="1:6">
      <c r="A108" s="2">
        <v>107</v>
      </c>
      <c r="B108" s="3" t="s">
        <v>277</v>
      </c>
      <c r="C108" s="3" t="s">
        <v>285</v>
      </c>
      <c r="D108" s="3" t="s">
        <v>286</v>
      </c>
      <c r="E108" s="3" t="s">
        <v>287</v>
      </c>
      <c r="F108" s="3" t="s">
        <v>277</v>
      </c>
    </row>
    <row r="109" customHeight="1" spans="1:6">
      <c r="A109" s="4">
        <v>108</v>
      </c>
      <c r="B109" s="5" t="s">
        <v>277</v>
      </c>
      <c r="C109" s="5" t="s">
        <v>288</v>
      </c>
      <c r="D109" s="5" t="s">
        <v>288</v>
      </c>
      <c r="E109" s="5" t="s">
        <v>289</v>
      </c>
      <c r="F109" s="5" t="s">
        <v>277</v>
      </c>
    </row>
    <row r="110" customHeight="1" spans="1:6">
      <c r="A110" s="2">
        <v>109</v>
      </c>
      <c r="B110" s="3" t="s">
        <v>277</v>
      </c>
      <c r="C110" s="3" t="s">
        <v>48</v>
      </c>
      <c r="D110" s="3" t="s">
        <v>48</v>
      </c>
      <c r="E110" s="3" t="s">
        <v>290</v>
      </c>
      <c r="F110" s="3" t="s">
        <v>277</v>
      </c>
    </row>
    <row r="111" customHeight="1" spans="1:6">
      <c r="A111" s="4">
        <v>110</v>
      </c>
      <c r="B111" s="5" t="s">
        <v>277</v>
      </c>
      <c r="C111" s="5" t="s">
        <v>291</v>
      </c>
      <c r="D111" s="5" t="s">
        <v>291</v>
      </c>
      <c r="E111" s="5" t="s">
        <v>292</v>
      </c>
      <c r="F111" s="5" t="s">
        <v>277</v>
      </c>
    </row>
    <row r="112" customHeight="1" spans="1:6">
      <c r="A112" s="2">
        <v>111</v>
      </c>
      <c r="B112" s="3" t="s">
        <v>277</v>
      </c>
      <c r="C112" s="3" t="s">
        <v>293</v>
      </c>
      <c r="D112" s="3" t="s">
        <v>293</v>
      </c>
      <c r="E112" s="3" t="s">
        <v>294</v>
      </c>
      <c r="F112" s="3" t="s">
        <v>277</v>
      </c>
    </row>
    <row r="113" customHeight="1" spans="1:6">
      <c r="A113" s="4">
        <v>112</v>
      </c>
      <c r="B113" s="5" t="s">
        <v>277</v>
      </c>
      <c r="C113" s="5" t="s">
        <v>295</v>
      </c>
      <c r="D113" s="5" t="s">
        <v>295</v>
      </c>
      <c r="E113" s="5" t="s">
        <v>296</v>
      </c>
      <c r="F113" s="5" t="s">
        <v>277</v>
      </c>
    </row>
    <row r="114" customHeight="1" spans="1:6">
      <c r="A114" s="2">
        <v>113</v>
      </c>
      <c r="B114" s="3" t="s">
        <v>277</v>
      </c>
      <c r="C114" s="3" t="s">
        <v>297</v>
      </c>
      <c r="D114" s="3" t="s">
        <v>297</v>
      </c>
      <c r="E114" s="3" t="s">
        <v>298</v>
      </c>
      <c r="F114" s="3" t="s">
        <v>277</v>
      </c>
    </row>
    <row r="115" customHeight="1" spans="1:6">
      <c r="A115" s="4">
        <v>114</v>
      </c>
      <c r="B115" s="5" t="s">
        <v>277</v>
      </c>
      <c r="C115" s="5" t="s">
        <v>299</v>
      </c>
      <c r="D115" s="6" t="s">
        <v>300</v>
      </c>
      <c r="E115" s="5" t="s">
        <v>301</v>
      </c>
      <c r="F115" s="5" t="s">
        <v>277</v>
      </c>
    </row>
    <row r="116" customHeight="1" spans="1:6">
      <c r="A116" s="2">
        <v>115</v>
      </c>
      <c r="B116" s="3" t="s">
        <v>277</v>
      </c>
      <c r="C116" s="3" t="s">
        <v>302</v>
      </c>
      <c r="D116" s="3" t="s">
        <v>302</v>
      </c>
      <c r="E116" s="3" t="s">
        <v>303</v>
      </c>
      <c r="F116" s="3" t="s">
        <v>277</v>
      </c>
    </row>
    <row r="117" customHeight="1" spans="1:6">
      <c r="A117" s="4">
        <v>116</v>
      </c>
      <c r="B117" s="5" t="s">
        <v>277</v>
      </c>
      <c r="C117" s="5" t="s">
        <v>304</v>
      </c>
      <c r="D117" s="5" t="s">
        <v>304</v>
      </c>
      <c r="E117" s="5" t="s">
        <v>305</v>
      </c>
      <c r="F117" s="5" t="s">
        <v>277</v>
      </c>
    </row>
    <row r="118" customHeight="1" spans="1:6">
      <c r="A118" s="2">
        <v>117</v>
      </c>
      <c r="B118" s="3" t="s">
        <v>277</v>
      </c>
      <c r="C118" s="3" t="s">
        <v>306</v>
      </c>
      <c r="D118" s="3" t="s">
        <v>306</v>
      </c>
      <c r="E118" s="3" t="s">
        <v>307</v>
      </c>
      <c r="F118" s="3" t="s">
        <v>277</v>
      </c>
    </row>
    <row r="119" customHeight="1" spans="1:6">
      <c r="A119" s="4">
        <v>118</v>
      </c>
      <c r="B119" s="5" t="s">
        <v>277</v>
      </c>
      <c r="C119" s="5" t="s">
        <v>308</v>
      </c>
      <c r="D119" s="5" t="s">
        <v>308</v>
      </c>
      <c r="E119" s="5" t="s">
        <v>309</v>
      </c>
      <c r="F119" s="5" t="s">
        <v>277</v>
      </c>
    </row>
    <row r="120" customHeight="1" spans="1:6">
      <c r="A120" s="2">
        <v>119</v>
      </c>
      <c r="B120" s="3" t="s">
        <v>277</v>
      </c>
      <c r="C120" s="3" t="s">
        <v>310</v>
      </c>
      <c r="D120" s="3" t="s">
        <v>310</v>
      </c>
      <c r="E120" s="3" t="s">
        <v>311</v>
      </c>
      <c r="F120" s="3" t="s">
        <v>277</v>
      </c>
    </row>
    <row r="121" customHeight="1" spans="1:6">
      <c r="A121" s="4">
        <v>120</v>
      </c>
      <c r="B121" s="5" t="s">
        <v>277</v>
      </c>
      <c r="C121" s="5" t="s">
        <v>312</v>
      </c>
      <c r="D121" s="5" t="s">
        <v>312</v>
      </c>
      <c r="E121" s="5" t="s">
        <v>313</v>
      </c>
      <c r="F121" s="5" t="s">
        <v>277</v>
      </c>
    </row>
    <row r="122" customHeight="1" spans="1:6">
      <c r="A122" s="2">
        <v>121</v>
      </c>
      <c r="B122" s="3" t="s">
        <v>277</v>
      </c>
      <c r="C122" s="3" t="s">
        <v>314</v>
      </c>
      <c r="D122" s="6" t="s">
        <v>315</v>
      </c>
      <c r="E122" s="3" t="s">
        <v>316</v>
      </c>
      <c r="F122" s="3" t="s">
        <v>277</v>
      </c>
    </row>
    <row r="123" customHeight="1" spans="1:6">
      <c r="A123" s="4">
        <v>122</v>
      </c>
      <c r="B123" s="5" t="s">
        <v>277</v>
      </c>
      <c r="C123" s="5" t="s">
        <v>317</v>
      </c>
      <c r="D123" s="5" t="s">
        <v>317</v>
      </c>
      <c r="E123" s="5" t="s">
        <v>318</v>
      </c>
      <c r="F123" s="5" t="s">
        <v>277</v>
      </c>
    </row>
    <row r="124" customHeight="1" spans="1:6">
      <c r="A124" s="2">
        <v>123</v>
      </c>
      <c r="B124" s="3" t="s">
        <v>277</v>
      </c>
      <c r="C124" s="3" t="s">
        <v>319</v>
      </c>
      <c r="D124" s="3" t="s">
        <v>319</v>
      </c>
      <c r="E124" s="3" t="s">
        <v>320</v>
      </c>
      <c r="F124" s="3" t="s">
        <v>277</v>
      </c>
    </row>
    <row r="125" customHeight="1" spans="1:6">
      <c r="A125" s="4">
        <v>124</v>
      </c>
      <c r="B125" s="5" t="s">
        <v>277</v>
      </c>
      <c r="C125" s="5" t="s">
        <v>321</v>
      </c>
      <c r="D125" s="5" t="s">
        <v>322</v>
      </c>
      <c r="E125" s="5" t="s">
        <v>323</v>
      </c>
      <c r="F125" s="5" t="s">
        <v>277</v>
      </c>
    </row>
    <row r="126" customHeight="1" spans="1:6">
      <c r="A126" s="2">
        <v>125</v>
      </c>
      <c r="B126" s="3" t="s">
        <v>277</v>
      </c>
      <c r="C126" s="3" t="s">
        <v>324</v>
      </c>
      <c r="D126" s="3" t="s">
        <v>324</v>
      </c>
      <c r="E126" s="3" t="s">
        <v>325</v>
      </c>
      <c r="F126" s="3" t="s">
        <v>277</v>
      </c>
    </row>
    <row r="127" customHeight="1" spans="1:6">
      <c r="A127" s="4">
        <v>126</v>
      </c>
      <c r="B127" s="5" t="s">
        <v>277</v>
      </c>
      <c r="C127" s="5" t="s">
        <v>326</v>
      </c>
      <c r="D127" s="5" t="s">
        <v>326</v>
      </c>
      <c r="E127" s="5" t="s">
        <v>327</v>
      </c>
      <c r="F127" s="5" t="s">
        <v>277</v>
      </c>
    </row>
    <row r="128" customHeight="1" spans="1:6">
      <c r="A128" s="2">
        <v>127</v>
      </c>
      <c r="B128" s="3" t="s">
        <v>277</v>
      </c>
      <c r="C128" s="3" t="s">
        <v>328</v>
      </c>
      <c r="D128" s="3" t="s">
        <v>328</v>
      </c>
      <c r="E128" s="3" t="s">
        <v>329</v>
      </c>
      <c r="F128" s="3" t="s">
        <v>277</v>
      </c>
    </row>
    <row r="129" customHeight="1" spans="1:6">
      <c r="A129" s="4">
        <v>128</v>
      </c>
      <c r="B129" s="5" t="s">
        <v>277</v>
      </c>
      <c r="C129" s="5" t="s">
        <v>330</v>
      </c>
      <c r="D129" s="5" t="s">
        <v>330</v>
      </c>
      <c r="E129" s="5" t="s">
        <v>331</v>
      </c>
      <c r="F129" s="5" t="s">
        <v>277</v>
      </c>
    </row>
    <row r="130" customHeight="1" spans="1:6">
      <c r="A130" s="2">
        <v>129</v>
      </c>
      <c r="B130" s="3" t="s">
        <v>277</v>
      </c>
      <c r="C130" s="3" t="s">
        <v>332</v>
      </c>
      <c r="D130" s="3" t="s">
        <v>332</v>
      </c>
      <c r="E130" s="3" t="s">
        <v>333</v>
      </c>
      <c r="F130" s="3" t="s">
        <v>277</v>
      </c>
    </row>
    <row r="131" customHeight="1" spans="1:6">
      <c r="A131" s="4">
        <v>130</v>
      </c>
      <c r="B131" s="5" t="s">
        <v>277</v>
      </c>
      <c r="C131" s="5" t="s">
        <v>334</v>
      </c>
      <c r="D131" s="5" t="s">
        <v>334</v>
      </c>
      <c r="E131" s="5" t="s">
        <v>335</v>
      </c>
      <c r="F131" s="5" t="s">
        <v>277</v>
      </c>
    </row>
    <row r="132" customHeight="1" spans="1:6">
      <c r="A132" s="2">
        <v>131</v>
      </c>
      <c r="B132" s="3" t="s">
        <v>336</v>
      </c>
      <c r="C132" s="3" t="s">
        <v>337</v>
      </c>
      <c r="D132" s="3" t="s">
        <v>337</v>
      </c>
      <c r="E132" s="3" t="s">
        <v>338</v>
      </c>
      <c r="F132" s="3" t="s">
        <v>336</v>
      </c>
    </row>
    <row r="133" customHeight="1" spans="1:6">
      <c r="A133" s="4">
        <v>132</v>
      </c>
      <c r="B133" s="5" t="s">
        <v>336</v>
      </c>
      <c r="C133" s="5" t="s">
        <v>51</v>
      </c>
      <c r="D133" s="5" t="s">
        <v>51</v>
      </c>
      <c r="E133" s="5" t="s">
        <v>339</v>
      </c>
      <c r="F133" s="5" t="s">
        <v>336</v>
      </c>
    </row>
    <row r="134" customHeight="1" spans="1:6">
      <c r="A134" s="2">
        <v>133</v>
      </c>
      <c r="B134" s="3" t="s">
        <v>336</v>
      </c>
      <c r="C134" s="3" t="s">
        <v>52</v>
      </c>
      <c r="D134" s="3" t="s">
        <v>340</v>
      </c>
      <c r="E134" s="3" t="s">
        <v>341</v>
      </c>
      <c r="F134" s="3" t="s">
        <v>336</v>
      </c>
    </row>
    <row r="135" customHeight="1" spans="1:6">
      <c r="A135" s="4">
        <v>134</v>
      </c>
      <c r="B135" s="5" t="s">
        <v>336</v>
      </c>
      <c r="C135" s="5" t="s">
        <v>342</v>
      </c>
      <c r="D135" s="5" t="s">
        <v>342</v>
      </c>
      <c r="E135" s="5" t="s">
        <v>343</v>
      </c>
      <c r="F135" s="5" t="s">
        <v>336</v>
      </c>
    </row>
    <row r="136" customHeight="1" spans="1:6">
      <c r="A136" s="2">
        <v>135</v>
      </c>
      <c r="B136" s="3" t="s">
        <v>336</v>
      </c>
      <c r="C136" s="3" t="s">
        <v>344</v>
      </c>
      <c r="D136" s="3" t="s">
        <v>345</v>
      </c>
      <c r="E136" s="3" t="s">
        <v>346</v>
      </c>
      <c r="F136" s="3" t="s">
        <v>336</v>
      </c>
    </row>
    <row r="137" customHeight="1" spans="1:6">
      <c r="A137" s="4">
        <v>136</v>
      </c>
      <c r="B137" s="5" t="s">
        <v>336</v>
      </c>
      <c r="C137" s="5" t="s">
        <v>347</v>
      </c>
      <c r="D137" s="6" t="s">
        <v>348</v>
      </c>
      <c r="E137" s="5" t="s">
        <v>349</v>
      </c>
      <c r="F137" s="5" t="s">
        <v>336</v>
      </c>
    </row>
    <row r="138" customHeight="1" spans="1:6">
      <c r="A138" s="2">
        <v>137</v>
      </c>
      <c r="B138" s="3" t="s">
        <v>336</v>
      </c>
      <c r="C138" s="3" t="s">
        <v>350</v>
      </c>
      <c r="D138" s="3" t="s">
        <v>350</v>
      </c>
      <c r="E138" s="3" t="s">
        <v>351</v>
      </c>
      <c r="F138" s="3" t="s">
        <v>336</v>
      </c>
    </row>
    <row r="139" customHeight="1" spans="1:6">
      <c r="A139" s="4">
        <v>138</v>
      </c>
      <c r="B139" s="5" t="s">
        <v>336</v>
      </c>
      <c r="C139" s="5" t="s">
        <v>352</v>
      </c>
      <c r="D139" s="5" t="s">
        <v>352</v>
      </c>
      <c r="E139" s="5" t="s">
        <v>353</v>
      </c>
      <c r="F139" s="5" t="s">
        <v>336</v>
      </c>
    </row>
    <row r="140" customHeight="1" spans="1:6">
      <c r="A140" s="2">
        <v>139</v>
      </c>
      <c r="B140" s="3" t="s">
        <v>336</v>
      </c>
      <c r="C140" s="3" t="s">
        <v>354</v>
      </c>
      <c r="D140" s="3" t="s">
        <v>354</v>
      </c>
      <c r="E140" s="3" t="s">
        <v>355</v>
      </c>
      <c r="F140" s="3" t="s">
        <v>336</v>
      </c>
    </row>
    <row r="141" customHeight="1" spans="1:6">
      <c r="A141" s="4">
        <v>140</v>
      </c>
      <c r="B141" s="5" t="s">
        <v>336</v>
      </c>
      <c r="C141" s="5" t="s">
        <v>356</v>
      </c>
      <c r="D141" s="5" t="s">
        <v>356</v>
      </c>
      <c r="E141" s="5" t="s">
        <v>357</v>
      </c>
      <c r="F141" s="5" t="s">
        <v>336</v>
      </c>
    </row>
    <row r="142" customHeight="1" spans="1:6">
      <c r="A142" s="2">
        <v>141</v>
      </c>
      <c r="B142" s="3" t="s">
        <v>336</v>
      </c>
      <c r="C142" s="3" t="s">
        <v>358</v>
      </c>
      <c r="D142" s="3" t="s">
        <v>358</v>
      </c>
      <c r="E142" s="3" t="s">
        <v>359</v>
      </c>
      <c r="F142" s="3" t="s">
        <v>336</v>
      </c>
    </row>
    <row r="143" customHeight="1" spans="1:6">
      <c r="A143" s="4">
        <v>142</v>
      </c>
      <c r="B143" s="5" t="s">
        <v>336</v>
      </c>
      <c r="C143" s="5" t="s">
        <v>360</v>
      </c>
      <c r="D143" s="5" t="s">
        <v>360</v>
      </c>
      <c r="E143" s="5" t="s">
        <v>361</v>
      </c>
      <c r="F143" s="5" t="s">
        <v>336</v>
      </c>
    </row>
    <row r="144" customHeight="1" spans="1:6">
      <c r="A144" s="2">
        <v>143</v>
      </c>
      <c r="B144" s="3" t="s">
        <v>336</v>
      </c>
      <c r="C144" s="3" t="s">
        <v>362</v>
      </c>
      <c r="D144" s="6" t="s">
        <v>363</v>
      </c>
      <c r="E144" s="3" t="s">
        <v>364</v>
      </c>
      <c r="F144" s="3" t="s">
        <v>336</v>
      </c>
    </row>
    <row r="145" customHeight="1" spans="1:6">
      <c r="A145" s="4">
        <v>144</v>
      </c>
      <c r="B145" s="5" t="s">
        <v>336</v>
      </c>
      <c r="C145" s="5" t="s">
        <v>365</v>
      </c>
      <c r="D145" s="5" t="s">
        <v>365</v>
      </c>
      <c r="E145" s="5" t="s">
        <v>366</v>
      </c>
      <c r="F145" s="5" t="s">
        <v>336</v>
      </c>
    </row>
    <row r="146" customHeight="1" spans="1:6">
      <c r="A146" s="2">
        <v>145</v>
      </c>
      <c r="B146" s="3" t="s">
        <v>336</v>
      </c>
      <c r="C146" s="3" t="s">
        <v>367</v>
      </c>
      <c r="D146" s="3" t="s">
        <v>367</v>
      </c>
      <c r="E146" s="3" t="s">
        <v>368</v>
      </c>
      <c r="F146" s="3" t="s">
        <v>336</v>
      </c>
    </row>
    <row r="147" customHeight="1" spans="1:6">
      <c r="A147" s="4">
        <v>146</v>
      </c>
      <c r="B147" s="5" t="s">
        <v>336</v>
      </c>
      <c r="C147" s="5" t="s">
        <v>369</v>
      </c>
      <c r="D147" s="5" t="s">
        <v>369</v>
      </c>
      <c r="E147" s="5" t="s">
        <v>370</v>
      </c>
      <c r="F147" s="5" t="s">
        <v>336</v>
      </c>
    </row>
    <row r="148" customHeight="1" spans="1:6">
      <c r="A148" s="2">
        <v>147</v>
      </c>
      <c r="B148" s="3" t="s">
        <v>336</v>
      </c>
      <c r="C148" s="3" t="s">
        <v>371</v>
      </c>
      <c r="D148" s="6" t="s">
        <v>372</v>
      </c>
      <c r="E148" s="3" t="s">
        <v>373</v>
      </c>
      <c r="F148" s="3" t="s">
        <v>336</v>
      </c>
    </row>
    <row r="149" customHeight="1" spans="1:6">
      <c r="A149" s="4">
        <v>148</v>
      </c>
      <c r="B149" s="5" t="s">
        <v>336</v>
      </c>
      <c r="C149" s="5" t="s">
        <v>374</v>
      </c>
      <c r="D149" s="5" t="s">
        <v>374</v>
      </c>
      <c r="E149" s="5" t="s">
        <v>375</v>
      </c>
      <c r="F149" s="5" t="s">
        <v>336</v>
      </c>
    </row>
    <row r="150" customHeight="1" spans="1:6">
      <c r="A150" s="2">
        <v>149</v>
      </c>
      <c r="B150" s="3" t="s">
        <v>336</v>
      </c>
      <c r="C150" s="3" t="s">
        <v>376</v>
      </c>
      <c r="D150" s="3" t="s">
        <v>376</v>
      </c>
      <c r="E150" s="3" t="s">
        <v>377</v>
      </c>
      <c r="F150" s="3" t="s">
        <v>336</v>
      </c>
    </row>
    <row r="151" customHeight="1" spans="1:6">
      <c r="A151" s="4">
        <v>150</v>
      </c>
      <c r="B151" s="5" t="s">
        <v>336</v>
      </c>
      <c r="C151" s="5" t="s">
        <v>378</v>
      </c>
      <c r="D151" s="5" t="s">
        <v>378</v>
      </c>
      <c r="E151" s="5" t="s">
        <v>379</v>
      </c>
      <c r="F151" s="5" t="s">
        <v>336</v>
      </c>
    </row>
    <row r="152" customHeight="1" spans="1:6">
      <c r="A152" s="2">
        <v>151</v>
      </c>
      <c r="B152" s="3" t="s">
        <v>336</v>
      </c>
      <c r="C152" s="3" t="s">
        <v>380</v>
      </c>
      <c r="D152" s="3" t="s">
        <v>380</v>
      </c>
      <c r="E152" s="3" t="s">
        <v>381</v>
      </c>
      <c r="F152" s="3" t="s">
        <v>336</v>
      </c>
    </row>
  </sheetData>
  <pageMargins left="0.75" right="0.75" top="1" bottom="1" header="0.5" footer="0.5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CAPACIDADE CRECHES</vt:lpstr>
      <vt:lpstr>lista_id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PREFEITURA</cp:lastModifiedBy>
  <dcterms:created xsi:type="dcterms:W3CDTF">2025-03-28T19:40:00Z</dcterms:created>
  <dcterms:modified xsi:type="dcterms:W3CDTF">2025-04-09T14:36:48Z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605053E93A794439989410708412D1B4_12</vt:lpwstr>
  </property>
  <property fmtid="{D5CDD505-2E9C-101B-9397-08002B2CF9AE}" pid="3" name="KSOProductBuildVer">
    <vt:lpwstr>1046-12.2.0.20782</vt:lpwstr>
  </property>
</Properties>
</file>