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lo\Downloads\"/>
    </mc:Choice>
  </mc:AlternateContent>
  <xr:revisionPtr revIDLastSave="0" documentId="13_ncr:1_{CA0B0CFD-FA05-43D2-A918-CCE1C82575C5}" xr6:coauthVersionLast="47" xr6:coauthVersionMax="47" xr10:uidLastSave="{00000000-0000-0000-0000-000000000000}"/>
  <bookViews>
    <workbookView xWindow="-120" yWindow="-120" windowWidth="20730" windowHeight="11040" xr2:uid="{9E452883-05DA-42ED-A6E4-615E92546880}"/>
  </bookViews>
  <sheets>
    <sheet name="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J14" i="1" s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J27" i="1" s="1"/>
  <c r="I28" i="1"/>
  <c r="I29" i="1"/>
  <c r="I30" i="1"/>
  <c r="I31" i="1"/>
  <c r="I32" i="1"/>
  <c r="I33" i="1"/>
  <c r="I34" i="1"/>
  <c r="I35" i="1"/>
  <c r="J35" i="1" s="1"/>
  <c r="I36" i="1"/>
  <c r="J36" i="1" s="1"/>
  <c r="I37" i="1"/>
  <c r="J37" i="1" s="1"/>
  <c r="I38" i="1"/>
  <c r="J38" i="1" s="1"/>
  <c r="I39" i="1"/>
  <c r="I40" i="1"/>
  <c r="J40" i="1" s="1"/>
  <c r="I41" i="1"/>
  <c r="I2" i="1"/>
  <c r="J3" i="1"/>
  <c r="J4" i="1"/>
  <c r="J5" i="1"/>
  <c r="J6" i="1"/>
  <c r="J7" i="1"/>
  <c r="J8" i="1"/>
  <c r="J9" i="1"/>
  <c r="J10" i="1"/>
  <c r="J11" i="1"/>
  <c r="J12" i="1"/>
  <c r="J13" i="1"/>
  <c r="J15" i="1"/>
  <c r="J16" i="1"/>
  <c r="J17" i="1"/>
  <c r="J18" i="1"/>
  <c r="J19" i="1"/>
  <c r="J20" i="1"/>
  <c r="J21" i="1"/>
  <c r="J22" i="1"/>
  <c r="J23" i="1"/>
  <c r="J24" i="1"/>
  <c r="J25" i="1"/>
  <c r="J26" i="1"/>
  <c r="J28" i="1"/>
  <c r="J29" i="1"/>
  <c r="J30" i="1"/>
  <c r="J31" i="1"/>
  <c r="J32" i="1"/>
  <c r="J33" i="1"/>
  <c r="J34" i="1"/>
  <c r="J39" i="1"/>
  <c r="J41" i="1"/>
  <c r="J2" i="1"/>
</calcChain>
</file>

<file path=xl/sharedStrings.xml><?xml version="1.0" encoding="utf-8"?>
<sst xmlns="http://schemas.openxmlformats.org/spreadsheetml/2006/main" count="250" uniqueCount="120">
  <si>
    <t>CONTRIBUINTE</t>
  </si>
  <si>
    <t>EXERCÍCIO</t>
  </si>
  <si>
    <t>***.451.851/****-**</t>
  </si>
  <si>
    <t>GOT SUL- GRUPO DE ORTOPEDIA E TRAUMATOLOGIA LTDA</t>
  </si>
  <si>
    <t>BENEFÍCIO ISS</t>
  </si>
  <si>
    <t>Art. 42-A, Inc II-A  da Lei 155/91.</t>
  </si>
  <si>
    <t>09/2021 A 12/2049</t>
  </si>
  <si>
    <t>IMPACTO_OBTIDO_ISS</t>
  </si>
  <si>
    <t>SETOR</t>
  </si>
  <si>
    <t>VIGÊNCIA</t>
  </si>
  <si>
    <t>VALOR RENUNCIADO ISS</t>
  </si>
  <si>
    <t>GERAÇÃO DE EMPREGO</t>
  </si>
  <si>
    <t>Saúde</t>
  </si>
  <si>
    <t>***.267.621/****-**</t>
  </si>
  <si>
    <t>LA DONNA MEDICINA E DIAGNOSTICO LTDA</t>
  </si>
  <si>
    <t>***.857.736/****-**</t>
  </si>
  <si>
    <t>CENTRO DE DIAGNOSTICO BORIS BERENSTEIN LTDA</t>
  </si>
  <si>
    <t>***.468.259/****-**</t>
  </si>
  <si>
    <t>REPRESENTACOES DAMALVES LTDA</t>
  </si>
  <si>
    <t>06/2023 A 12/2049</t>
  </si>
  <si>
    <t>Art. 42-A, Inc III  da Lei 155/91.</t>
  </si>
  <si>
    <t>03/2021 A 12/2049</t>
  </si>
  <si>
    <t>Representação Comercial</t>
  </si>
  <si>
    <t>***.474.383/****-**</t>
  </si>
  <si>
    <t>LPD SERVICOS MEDICOS LTDA</t>
  </si>
  <si>
    <t>***.829.848/****-**</t>
  </si>
  <si>
    <t>ULTRASONOGRAFIA DE JABOATAO LTDA</t>
  </si>
  <si>
    <t>***.258.388/****-**</t>
  </si>
  <si>
    <t>ARTHUR TAVARES NEFROLOGIA E TERAPIA INTENSIVA LTDA</t>
  </si>
  <si>
    <t>***.041.758/****-**</t>
  </si>
  <si>
    <t>HOSPITAL SANTA GENOVEVA LTDA</t>
  </si>
  <si>
    <t>***.661.614/****-**</t>
  </si>
  <si>
    <t>FSC ODONTOLOGIA LTDA</t>
  </si>
  <si>
    <t>04/2025 A 12/2049</t>
  </si>
  <si>
    <t>07/2021 A 12/2049</t>
  </si>
  <si>
    <t>10/2021 A 12/2029</t>
  </si>
  <si>
    <t>10/2021 A 12/2049</t>
  </si>
  <si>
    <t>06/2022 A 12/2049</t>
  </si>
  <si>
    <t>***.704.659/****-**</t>
  </si>
  <si>
    <t>RL SERVICOS ODONTOLOGICOS ESPECIALIZADOS LTDA</t>
  </si>
  <si>
    <t>***.793.527/****-**</t>
  </si>
  <si>
    <t>CLAVIS REPRESENTACOES DE COLCHOES E ENXOVAIS LTDA</t>
  </si>
  <si>
    <t>06/2024 A 12/2049</t>
  </si>
  <si>
    <t>12/2020 A 12/2049</t>
  </si>
  <si>
    <t>***.058.686/****-**</t>
  </si>
  <si>
    <t>RVBRANCO SERVICOS POR IMAGEM LTDA</t>
  </si>
  <si>
    <t>***.782.888/****-**</t>
  </si>
  <si>
    <t>S &amp; J REPRESENTACAO DE PRODUTOS QUIMICOS E ALIMENTICIOS LTDA</t>
  </si>
  <si>
    <t>***.090.728/****-**</t>
  </si>
  <si>
    <t>FRAGRANCIAS REPRESENTANTES COMERCIAL DE MERCADORIAS EM GERAL LTDA</t>
  </si>
  <si>
    <t>***.632.923/****-**</t>
  </si>
  <si>
    <t>CLINICA MEDIAR PIEDADE SERVICOS MEDICOS DIAGNOSTICOS E TERAPEUTICOS LTDA</t>
  </si>
  <si>
    <t>***.546.386/****-**</t>
  </si>
  <si>
    <t>NUCLEO ESPECIALIZADO EM ONCOLOGIA E RADIOTERAPIA LTDA</t>
  </si>
  <si>
    <t>***.012.024/****-**</t>
  </si>
  <si>
    <t>GM AGROPECUARIA E REPRESENTACAO LTDA</t>
  </si>
  <si>
    <t>***.174.500/****-**</t>
  </si>
  <si>
    <t>CLINICA LUCILO AVILA JR LTDA</t>
  </si>
  <si>
    <t>***.254.048/****-**</t>
  </si>
  <si>
    <t>GALDINO &amp; CARVALHO SAUDE OCUPACIONAL LTDA</t>
  </si>
  <si>
    <t>***.110.473/****-**</t>
  </si>
  <si>
    <t>POLICLINICA DE PIEDADE LTDA</t>
  </si>
  <si>
    <t>***.080.988/****-**</t>
  </si>
  <si>
    <t>ARADO COMERCIO E REPRESENTACOES LTDA</t>
  </si>
  <si>
    <t>11/2021 A 12/2049</t>
  </si>
  <si>
    <t>10/2022 A 12/2049</t>
  </si>
  <si>
    <t>09/2023 A 12/2049</t>
  </si>
  <si>
    <t>03/2024 A 12/2049</t>
  </si>
  <si>
    <t>11/2021 A 10/2049</t>
  </si>
  <si>
    <t>04/2021 A 12/2049</t>
  </si>
  <si>
    <t>***.289.796/****-**</t>
  </si>
  <si>
    <t>HUMANITAS CENTRO MEDICO LTDA</t>
  </si>
  <si>
    <t>07/2024 A 12/2049</t>
  </si>
  <si>
    <t>***.360.191/****-**</t>
  </si>
  <si>
    <t>PERRELLI SERVICOS ODONTOLOGICOS LTDA</t>
  </si>
  <si>
    <t>***.794.062/****-**</t>
  </si>
  <si>
    <t>ASOS OCUPACIONAL LTDA</t>
  </si>
  <si>
    <t>***.854.218/****-**</t>
  </si>
  <si>
    <t>CENTRO CLINICO METROPOLITANO LTDA</t>
  </si>
  <si>
    <t>***.917.824/****-**</t>
  </si>
  <si>
    <t>FERNANDO ANGELO PETEAN GABRIEL</t>
  </si>
  <si>
    <t>***.851.166/****-**</t>
  </si>
  <si>
    <t>JASF REPRESENTACAO DE ALIMENTOS E ELETRONICOS LTDA</t>
  </si>
  <si>
    <t>06/2021 A 12/2049</t>
  </si>
  <si>
    <t>07/2023 A 12/2049</t>
  </si>
  <si>
    <t>12/2022 A 12/2049</t>
  </si>
  <si>
    <t>***.201.032/****-**</t>
  </si>
  <si>
    <t>PAPANGU LIVROS E PRESENTES LTDA</t>
  </si>
  <si>
    <t>***.540.082/****-**</t>
  </si>
  <si>
    <t>MARTINS E ALVES OFTALMOLOGIA LTDA</t>
  </si>
  <si>
    <t>***.573.474/****-**</t>
  </si>
  <si>
    <t>CLINICA DE URGENCIA DE PIEDADE LTDA</t>
  </si>
  <si>
    <t>***.941.144/****-**</t>
  </si>
  <si>
    <t>LYNX MED APOIO A SAUDE LTDA</t>
  </si>
  <si>
    <t>***.132.748/****-**</t>
  </si>
  <si>
    <t>CARLOS EUGENIO GANTOIS LTDA</t>
  </si>
  <si>
    <t>***.903.023/****-**</t>
  </si>
  <si>
    <t xml:space="preserve">CLINICA ORTOPEDICA DE PIEDADE LTDA </t>
  </si>
  <si>
    <t>***.806.626/****-**</t>
  </si>
  <si>
    <t>GRADAR PRODUTOS FARMACEUTICOS LTDA</t>
  </si>
  <si>
    <t>***.260.090/****-**</t>
  </si>
  <si>
    <t>MGS SERVICOS MEDICOS LTDA</t>
  </si>
  <si>
    <t>***.722.257/****-**</t>
  </si>
  <si>
    <t>CLINICA RADIOLOGICA DE JABOATAO LTDA</t>
  </si>
  <si>
    <t>***.313.161/****-**</t>
  </si>
  <si>
    <t>CENTRAL DE ATENDIMENTO MEDICO SANTO EXPEDITO LTDA</t>
  </si>
  <si>
    <t>***.830.329/****-**</t>
  </si>
  <si>
    <t>ULTRASSONOGRAFIA MEDICA DE PERNAMBUCO LTDA</t>
  </si>
  <si>
    <t>***.464.629/****-**</t>
  </si>
  <si>
    <t>HOPE - HOSPITAL DE OLHOS DE PERNAMBUCO LTDA</t>
  </si>
  <si>
    <t>***.912.536/****-**</t>
  </si>
  <si>
    <t>CLINICA CIRURGICA VASCULAR E ENDOVASCULAR DE PERNAMBUCO LTDA</t>
  </si>
  <si>
    <t>06/2025 A 12/2049</t>
  </si>
  <si>
    <t>08/2023 A 12/2049</t>
  </si>
  <si>
    <t>10/2020 A 12/2049</t>
  </si>
  <si>
    <t>07/2022 A 12/2049</t>
  </si>
  <si>
    <t>02/2021 A 12/2049</t>
  </si>
  <si>
    <t>CPF_CNPJ</t>
  </si>
  <si>
    <t>Dezembro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</si>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</sst>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cas/Downloads/bases%20renuncia/resultado_cruzamento_renuncia.xlsx" TargetMode="External"/><Relationship Id="rId2" Type="http://schemas.openxmlformats.org/officeDocument/2006/relationships/externalLinkPath" Target="file:///C:\Users\lucas\Downloads\bases%20renuncia\resultado_cruzamento_renuncia.xlsx" TargetMode="External"/><Relationship Id="rId1" Type="http://schemas.openxmlformats.org/officeDocument/2006/relationships/externalLinkPath" Target="/Users/lucas/Downloads/bases%20renuncia/resultado_cruzamento_renu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lanilha1"/>
      <sheetName val="Planilha2"/>
      <sheetName val="ConsultaNNFSe-1964166873"/>
      <sheetName val="resultado"/>
      <sheetName val="renuncia"/>
      <sheetName val="renuncia por grupo"/>
    </sheetNames>
    <sheetDataSet>
      <sheetData sheetId="0"/>
      <sheetData sheetId="1">
        <row r="1">
          <cell r="A1" t="str">
            <v>ARADO COMERCIO E REPRESENTACOES LTDA</v>
          </cell>
          <cell r="B1">
            <v>554.46</v>
          </cell>
        </row>
        <row r="2">
          <cell r="A2" t="str">
            <v>ASOS OCUPACIONAL LTDA</v>
          </cell>
          <cell r="B2">
            <v>3543</v>
          </cell>
        </row>
        <row r="3">
          <cell r="A3" t="str">
            <v>CARLOS EUGENIO GANTOIS LTDA</v>
          </cell>
          <cell r="B3">
            <v>3274.9400000000005</v>
          </cell>
        </row>
        <row r="4">
          <cell r="A4" t="str">
            <v>CENTRO CLINICO METROPOLITANO LTDA</v>
          </cell>
          <cell r="B4">
            <v>3007.01</v>
          </cell>
        </row>
        <row r="5">
          <cell r="A5" t="str">
            <v>CLAVIS REPRESENTACOES DE COLCHOES E ENXOVAIS LTDA</v>
          </cell>
          <cell r="B5">
            <v>1022.15</v>
          </cell>
        </row>
        <row r="6">
          <cell r="A6" t="str">
            <v>CLINICA CIRURGICA VASCULAR E ENDOVASCULAR DE PERNAMBUCO LTDA</v>
          </cell>
          <cell r="B6">
            <v>10762.04</v>
          </cell>
        </row>
        <row r="7">
          <cell r="A7" t="str">
            <v>CLINICA DE URGENCIA DE PIEDADE LTDA</v>
          </cell>
          <cell r="B7">
            <v>9590.6</v>
          </cell>
        </row>
        <row r="8">
          <cell r="A8" t="str">
            <v>CLINICA LUCILO AVILA JR LTDA</v>
          </cell>
          <cell r="B8">
            <v>15833.290000000003</v>
          </cell>
        </row>
        <row r="9">
          <cell r="A9" t="str">
            <v>CLINICA MEDIAR PIEDADE SERVICOS MEDICOS DIAGNOSTICOS E TERAPEUTICOS LTDA</v>
          </cell>
          <cell r="B9">
            <v>3182.71</v>
          </cell>
        </row>
        <row r="10">
          <cell r="A10" t="str">
            <v xml:space="preserve">CLINICA ORTOPEDICA DE PIEDADE LTDA </v>
          </cell>
          <cell r="B10">
            <v>5294.6500000000005</v>
          </cell>
        </row>
        <row r="11">
          <cell r="A11" t="str">
            <v>FRAGRANCIAS REPRESENTANTES COMERCIAL DE MERCADORIAS EM GERAL LTDA</v>
          </cell>
          <cell r="B11">
            <v>2021.7900000000002</v>
          </cell>
        </row>
        <row r="12">
          <cell r="A12" t="str">
            <v>GM AGROPECUARIA E REPRESENTACAO LTDA</v>
          </cell>
          <cell r="B12">
            <v>1577.78</v>
          </cell>
        </row>
        <row r="13">
          <cell r="A13" t="str">
            <v>GOT SUL- GRUPO DE ORTOPEDIA E TRAUMATOLOGIA LTDA</v>
          </cell>
          <cell r="B13">
            <v>12928.37</v>
          </cell>
        </row>
        <row r="14">
          <cell r="A14" t="str">
            <v>HOSPITAL SANTA GENOVEVA LTDA</v>
          </cell>
          <cell r="B14">
            <v>1602.26</v>
          </cell>
        </row>
        <row r="15">
          <cell r="A15" t="str">
            <v>HUMANITAS CENTRO MEDICO LTDA</v>
          </cell>
          <cell r="B15">
            <v>1433.6200000000001</v>
          </cell>
        </row>
        <row r="16">
          <cell r="A16" t="str">
            <v>JASF REPRESENTACAO DE ALIMENTOS E ELETRONICOS LTDA</v>
          </cell>
          <cell r="B16">
            <v>321.49</v>
          </cell>
        </row>
        <row r="17">
          <cell r="A17" t="str">
            <v>LPD SERVICOS MEDICOS LTDA</v>
          </cell>
          <cell r="B17">
            <v>47.570000000000007</v>
          </cell>
        </row>
        <row r="18">
          <cell r="A18" t="str">
            <v>LYNX MED APOIO A SAUDE LTDA</v>
          </cell>
          <cell r="B18">
            <v>2496.54</v>
          </cell>
        </row>
        <row r="19">
          <cell r="A19" t="str">
            <v>MARTINS E ALVES OFTALMOLOGIA LTDA</v>
          </cell>
          <cell r="B19">
            <v>19151.310000000001</v>
          </cell>
        </row>
        <row r="20">
          <cell r="A20" t="str">
            <v>NUCLEO ESPECIALIZADO EM ONCOLOGIA E RADIOTERAPIA LTDA</v>
          </cell>
          <cell r="B20">
            <v>1520.49</v>
          </cell>
        </row>
        <row r="21">
          <cell r="A21" t="str">
            <v>PAPANGU LIVROS E PRESENTES LTDA</v>
          </cell>
          <cell r="B21">
            <v>962.32000000000016</v>
          </cell>
        </row>
        <row r="22">
          <cell r="A22" t="str">
            <v>PERRELLI SERVICOS ODONTOLOGICOS LTDA</v>
          </cell>
          <cell r="B22">
            <v>347.38</v>
          </cell>
        </row>
        <row r="23">
          <cell r="A23" t="str">
            <v>POLICLINICA DE PIEDADE LTDA</v>
          </cell>
          <cell r="B23">
            <v>100.53</v>
          </cell>
        </row>
        <row r="24">
          <cell r="A24" t="str">
            <v>REPRESENTACOES DAMALVES LTDA</v>
          </cell>
          <cell r="B24">
            <v>450.97</v>
          </cell>
        </row>
        <row r="25">
          <cell r="A25" t="str">
            <v>RL SERVICOS ODONTOLOGICOS ESPECIALIZADOS LTDA</v>
          </cell>
          <cell r="B25">
            <v>215.94000000000003</v>
          </cell>
        </row>
        <row r="26">
          <cell r="A26" t="str">
            <v>RVBRANCO SERVICOS POR IMAGEM LTDA</v>
          </cell>
          <cell r="B26">
            <v>1665.0400000000002</v>
          </cell>
        </row>
        <row r="27">
          <cell r="A27" t="str">
            <v>S &amp; J COMERCIO E REPRESENTACAO DE PRODUTOS QUIMICOS E ALIMENTICIOS LTDA</v>
          </cell>
          <cell r="B27">
            <v>900</v>
          </cell>
        </row>
        <row r="28">
          <cell r="A28" t="str">
            <v>ULTRASONOGRAFIA DE JABOATAO LTDA</v>
          </cell>
          <cell r="B28">
            <v>3123.8100000000004</v>
          </cell>
        </row>
        <row r="29">
          <cell r="A29" t="str">
            <v>ULTRASSONOGRAFIA MEDICA DE PERNAMBUCO LTDA</v>
          </cell>
          <cell r="B29">
            <v>4677.7400000000007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06517-03C7-4B08-9115-E7D9354E2C3C}">
  <dimension ref="A1:J41"/>
  <sheetViews>
    <sheetView tabSelected="1" topLeftCell="C1" workbookViewId="0">
      <selection activeCell="I2" sqref="I2:I41"/>
    </sheetView>
  </sheetViews>
  <sheetFormatPr defaultRowHeight="15" x14ac:dyDescent="0.25"/>
  <cols>
    <col min="1" max="1" width="18.85546875" bestFit="1" customWidth="1"/>
    <col min="2" max="2" width="75.5703125" bestFit="1" customWidth="1"/>
    <col min="3" max="3" width="10.140625" bestFit="1" customWidth="1"/>
    <col min="4" max="4" width="28.7109375" bestFit="1" customWidth="1"/>
    <col min="5" max="5" width="21.42578125" bestFit="1" customWidth="1"/>
    <col min="6" max="6" width="24" bestFit="1" customWidth="1"/>
    <col min="7" max="7" width="16.5703125" bestFit="1" customWidth="1"/>
    <col min="8" max="8" width="22.42578125" style="1" bestFit="1" customWidth="1"/>
    <col min="9" max="9" width="12.85546875" bestFit="1" customWidth="1"/>
    <col min="10" max="10" width="14" bestFit="1" customWidth="1"/>
  </cols>
  <sheetData>
    <row r="1" spans="1:10" x14ac:dyDescent="0.25">
      <c r="A1" t="s">
        <v>117</v>
      </c>
      <c r="B1" t="s">
        <v>0</v>
      </c>
      <c r="C1" t="s">
        <v>1</v>
      </c>
      <c r="D1" t="s">
        <v>4</v>
      </c>
      <c r="E1" t="s">
        <v>7</v>
      </c>
      <c r="F1" t="s">
        <v>8</v>
      </c>
      <c r="G1" t="s">
        <v>9</v>
      </c>
      <c r="H1" s="1" t="s">
        <v>10</v>
      </c>
      <c r="I1" t="s">
        <v>118</v>
      </c>
      <c r="J1" t="s">
        <v>119</v>
      </c>
    </row>
    <row r="2" spans="1:10" x14ac:dyDescent="0.25">
      <c r="A2" t="s">
        <v>2</v>
      </c>
      <c r="B2" t="s">
        <v>3</v>
      </c>
      <c r="C2">
        <v>2025</v>
      </c>
      <c r="D2" t="s">
        <v>5</v>
      </c>
      <c r="E2" t="s">
        <v>11</v>
      </c>
      <c r="F2" t="s">
        <v>12</v>
      </c>
      <c r="G2" t="s">
        <v>6</v>
      </c>
      <c r="H2" s="1">
        <v>149410.76999999964</v>
      </c>
      <c r="I2" s="1">
        <f>_xlfn.XLOOKUP(B2,[1]Planilha2!$A:$A,[1]Planilha2!$B:$B,0,0)</f>
        <v>12928.37</v>
      </c>
      <c r="J2" s="2">
        <f>H2+I2</f>
        <v>162339.13999999964</v>
      </c>
    </row>
    <row r="3" spans="1:10" x14ac:dyDescent="0.25">
      <c r="A3" t="s">
        <v>13</v>
      </c>
      <c r="B3" t="s">
        <v>14</v>
      </c>
      <c r="C3">
        <v>2025</v>
      </c>
      <c r="D3" t="s">
        <v>5</v>
      </c>
      <c r="E3" t="s">
        <v>11</v>
      </c>
      <c r="F3" t="s">
        <v>12</v>
      </c>
      <c r="G3" t="s">
        <v>19</v>
      </c>
      <c r="H3" s="1">
        <v>25135.420199999997</v>
      </c>
      <c r="I3" s="1">
        <f>_xlfn.XLOOKUP(B3,[1]Planilha2!$A:$A,[1]Planilha2!$B:$B,0,0)</f>
        <v>0</v>
      </c>
      <c r="J3" s="2">
        <f t="shared" ref="J3:J41" si="0">H3+I3</f>
        <v>25135.420199999997</v>
      </c>
    </row>
    <row r="4" spans="1:10" x14ac:dyDescent="0.25">
      <c r="A4" t="s">
        <v>15</v>
      </c>
      <c r="B4" t="s">
        <v>16</v>
      </c>
      <c r="C4">
        <v>2025</v>
      </c>
      <c r="D4" t="s">
        <v>5</v>
      </c>
      <c r="E4" t="s">
        <v>11</v>
      </c>
      <c r="F4" t="s">
        <v>12</v>
      </c>
      <c r="G4" t="s">
        <v>6</v>
      </c>
      <c r="H4" s="1">
        <v>243614.53260000094</v>
      </c>
      <c r="I4" s="1">
        <f>_xlfn.XLOOKUP(B4,[1]Planilha2!$A:$A,[1]Planilha2!$B:$B,0,0)</f>
        <v>0</v>
      </c>
      <c r="J4" s="2">
        <f t="shared" si="0"/>
        <v>243614.53260000094</v>
      </c>
    </row>
    <row r="5" spans="1:10" x14ac:dyDescent="0.25">
      <c r="A5" t="s">
        <v>17</v>
      </c>
      <c r="B5" t="s">
        <v>18</v>
      </c>
      <c r="C5">
        <v>2025</v>
      </c>
      <c r="D5" t="s">
        <v>20</v>
      </c>
      <c r="E5" t="s">
        <v>11</v>
      </c>
      <c r="F5" t="s">
        <v>22</v>
      </c>
      <c r="G5" t="s">
        <v>21</v>
      </c>
      <c r="H5" s="1">
        <v>5340.2940000000017</v>
      </c>
      <c r="I5" s="1">
        <f>_xlfn.XLOOKUP(B5,[1]Planilha2!$A:$A,[1]Planilha2!$B:$B,0,0)</f>
        <v>450.97</v>
      </c>
      <c r="J5" s="2">
        <f t="shared" si="0"/>
        <v>5791.2640000000019</v>
      </c>
    </row>
    <row r="6" spans="1:10" x14ac:dyDescent="0.25">
      <c r="A6" t="s">
        <v>23</v>
      </c>
      <c r="B6" t="s">
        <v>24</v>
      </c>
      <c r="C6">
        <v>2025</v>
      </c>
      <c r="D6" t="s">
        <v>5</v>
      </c>
      <c r="E6" t="s">
        <v>11</v>
      </c>
      <c r="F6" t="s">
        <v>12</v>
      </c>
      <c r="G6" t="s">
        <v>33</v>
      </c>
      <c r="H6" s="1">
        <v>1156.3722</v>
      </c>
      <c r="I6" s="1">
        <f>_xlfn.XLOOKUP(B6,[1]Planilha2!$A:$A,[1]Planilha2!$B:$B,0,0)</f>
        <v>47.570000000000007</v>
      </c>
      <c r="J6" s="2">
        <f t="shared" si="0"/>
        <v>1203.9422</v>
      </c>
    </row>
    <row r="7" spans="1:10" x14ac:dyDescent="0.25">
      <c r="A7" t="s">
        <v>25</v>
      </c>
      <c r="B7" t="s">
        <v>26</v>
      </c>
      <c r="C7">
        <v>2025</v>
      </c>
      <c r="D7" t="s">
        <v>5</v>
      </c>
      <c r="E7" t="s">
        <v>11</v>
      </c>
      <c r="F7" t="s">
        <v>12</v>
      </c>
      <c r="G7" t="s">
        <v>34</v>
      </c>
      <c r="H7" s="1">
        <v>64287.017999999989</v>
      </c>
      <c r="I7" s="1">
        <f>_xlfn.XLOOKUP(B7,[1]Planilha2!$A:$A,[1]Planilha2!$B:$B,0,0)</f>
        <v>3123.8100000000004</v>
      </c>
      <c r="J7" s="2">
        <f t="shared" si="0"/>
        <v>67410.827999999994</v>
      </c>
    </row>
    <row r="8" spans="1:10" x14ac:dyDescent="0.25">
      <c r="A8" t="s">
        <v>27</v>
      </c>
      <c r="B8" t="s">
        <v>28</v>
      </c>
      <c r="C8">
        <v>2025</v>
      </c>
      <c r="D8" t="s">
        <v>5</v>
      </c>
      <c r="E8" t="s">
        <v>11</v>
      </c>
      <c r="F8" t="s">
        <v>12</v>
      </c>
      <c r="G8" t="s">
        <v>35</v>
      </c>
      <c r="H8" s="1">
        <v>3903</v>
      </c>
      <c r="I8" s="1">
        <f>_xlfn.XLOOKUP(B8,[1]Planilha2!$A:$A,[1]Planilha2!$B:$B,0,0)</f>
        <v>0</v>
      </c>
      <c r="J8" s="2">
        <f t="shared" si="0"/>
        <v>3903</v>
      </c>
    </row>
    <row r="9" spans="1:10" x14ac:dyDescent="0.25">
      <c r="A9" t="s">
        <v>29</v>
      </c>
      <c r="B9" t="s">
        <v>30</v>
      </c>
      <c r="C9">
        <v>2025</v>
      </c>
      <c r="D9" t="s">
        <v>5</v>
      </c>
      <c r="E9" t="s">
        <v>11</v>
      </c>
      <c r="F9" t="s">
        <v>12</v>
      </c>
      <c r="G9" t="s">
        <v>36</v>
      </c>
      <c r="H9" s="1">
        <v>28600.280999999999</v>
      </c>
      <c r="I9" s="1">
        <f>_xlfn.XLOOKUP(B9,[1]Planilha2!$A:$A,[1]Planilha2!$B:$B,0,0)</f>
        <v>1602.26</v>
      </c>
      <c r="J9" s="2">
        <f t="shared" si="0"/>
        <v>30202.540999999997</v>
      </c>
    </row>
    <row r="10" spans="1:10" x14ac:dyDescent="0.25">
      <c r="A10" t="s">
        <v>31</v>
      </c>
      <c r="B10" t="s">
        <v>32</v>
      </c>
      <c r="C10">
        <v>2025</v>
      </c>
      <c r="D10" t="s">
        <v>5</v>
      </c>
      <c r="E10" t="s">
        <v>11</v>
      </c>
      <c r="F10" t="s">
        <v>12</v>
      </c>
      <c r="G10" t="s">
        <v>37</v>
      </c>
      <c r="H10" s="1">
        <v>35641.786800000002</v>
      </c>
      <c r="I10" s="1">
        <f>_xlfn.XLOOKUP(B10,[1]Planilha2!$A:$A,[1]Planilha2!$B:$B,0,0)</f>
        <v>0</v>
      </c>
      <c r="J10" s="2">
        <f t="shared" si="0"/>
        <v>35641.786800000002</v>
      </c>
    </row>
    <row r="11" spans="1:10" x14ac:dyDescent="0.25">
      <c r="A11" t="s">
        <v>38</v>
      </c>
      <c r="B11" t="s">
        <v>39</v>
      </c>
      <c r="C11">
        <v>2025</v>
      </c>
      <c r="D11" t="s">
        <v>5</v>
      </c>
      <c r="E11" t="s">
        <v>11</v>
      </c>
      <c r="F11" t="s">
        <v>12</v>
      </c>
      <c r="G11" t="s">
        <v>42</v>
      </c>
      <c r="H11" s="1">
        <v>1160.3666999999998</v>
      </c>
      <c r="I11" s="1">
        <f>_xlfn.XLOOKUP(B11,[1]Planilha2!$A:$A,[1]Planilha2!$B:$B,0,0)</f>
        <v>215.94000000000003</v>
      </c>
      <c r="J11" s="2">
        <f t="shared" si="0"/>
        <v>1376.3066999999999</v>
      </c>
    </row>
    <row r="12" spans="1:10" x14ac:dyDescent="0.25">
      <c r="A12" t="s">
        <v>40</v>
      </c>
      <c r="B12" t="s">
        <v>41</v>
      </c>
      <c r="C12">
        <v>2025</v>
      </c>
      <c r="D12" t="s">
        <v>20</v>
      </c>
      <c r="E12" t="s">
        <v>11</v>
      </c>
      <c r="F12" t="s">
        <v>22</v>
      </c>
      <c r="G12" t="s">
        <v>43</v>
      </c>
      <c r="H12" s="1">
        <v>7380.3380000000025</v>
      </c>
      <c r="I12" s="1">
        <f>_xlfn.XLOOKUP(B12,[1]Planilha2!$A:$A,[1]Planilha2!$B:$B,0,0)</f>
        <v>1022.15</v>
      </c>
      <c r="J12" s="2">
        <f t="shared" si="0"/>
        <v>8402.488000000003</v>
      </c>
    </row>
    <row r="13" spans="1:10" x14ac:dyDescent="0.25">
      <c r="A13" t="s">
        <v>44</v>
      </c>
      <c r="B13" t="s">
        <v>45</v>
      </c>
      <c r="C13">
        <v>2025</v>
      </c>
      <c r="D13" t="s">
        <v>5</v>
      </c>
      <c r="E13" t="s">
        <v>11</v>
      </c>
      <c r="F13" t="s">
        <v>12</v>
      </c>
      <c r="G13" t="s">
        <v>64</v>
      </c>
      <c r="H13" s="1">
        <v>20473.953299999994</v>
      </c>
      <c r="I13" s="1">
        <f>_xlfn.XLOOKUP(B13,[1]Planilha2!$A:$A,[1]Planilha2!$B:$B,0,0)</f>
        <v>1665.0400000000002</v>
      </c>
      <c r="J13" s="2">
        <f t="shared" si="0"/>
        <v>22138.993299999995</v>
      </c>
    </row>
    <row r="14" spans="1:10" x14ac:dyDescent="0.25">
      <c r="A14" t="s">
        <v>46</v>
      </c>
      <c r="B14" t="s">
        <v>47</v>
      </c>
      <c r="C14">
        <v>2025</v>
      </c>
      <c r="D14" t="s">
        <v>20</v>
      </c>
      <c r="E14" t="s">
        <v>11</v>
      </c>
      <c r="F14" t="s">
        <v>22</v>
      </c>
      <c r="G14" t="s">
        <v>6</v>
      </c>
      <c r="H14" s="1">
        <v>13550</v>
      </c>
      <c r="I14" s="1">
        <f>_xlfn.XLOOKUP(B14,[1]Planilha2!$A:$A,[1]Planilha2!$B:$B,0,0)</f>
        <v>0</v>
      </c>
      <c r="J14" s="2">
        <f t="shared" si="0"/>
        <v>13550</v>
      </c>
    </row>
    <row r="15" spans="1:10" x14ac:dyDescent="0.25">
      <c r="A15" t="s">
        <v>48</v>
      </c>
      <c r="B15" t="s">
        <v>49</v>
      </c>
      <c r="C15">
        <v>2025</v>
      </c>
      <c r="D15" t="s">
        <v>20</v>
      </c>
      <c r="E15" t="s">
        <v>11</v>
      </c>
      <c r="F15" t="s">
        <v>22</v>
      </c>
      <c r="G15" t="s">
        <v>6</v>
      </c>
      <c r="H15" s="1">
        <v>22702.816999999999</v>
      </c>
      <c r="I15" s="1">
        <f>_xlfn.XLOOKUP(B15,[1]Planilha2!$A:$A,[1]Planilha2!$B:$B,0,0)</f>
        <v>2021.7900000000002</v>
      </c>
      <c r="J15" s="2">
        <f t="shared" si="0"/>
        <v>24724.607</v>
      </c>
    </row>
    <row r="16" spans="1:10" x14ac:dyDescent="0.25">
      <c r="A16" t="s">
        <v>50</v>
      </c>
      <c r="B16" t="s">
        <v>51</v>
      </c>
      <c r="C16">
        <v>2025</v>
      </c>
      <c r="D16" t="s">
        <v>5</v>
      </c>
      <c r="E16" t="s">
        <v>11</v>
      </c>
      <c r="F16" t="s">
        <v>12</v>
      </c>
      <c r="G16" t="s">
        <v>65</v>
      </c>
      <c r="H16" s="1">
        <v>41567.024700000009</v>
      </c>
      <c r="I16" s="1">
        <f>_xlfn.XLOOKUP(B16,[1]Planilha2!$A:$A,[1]Planilha2!$B:$B,0,0)</f>
        <v>3182.71</v>
      </c>
      <c r="J16" s="2">
        <f t="shared" si="0"/>
        <v>44749.734700000008</v>
      </c>
    </row>
    <row r="17" spans="1:10" x14ac:dyDescent="0.25">
      <c r="A17" t="s">
        <v>52</v>
      </c>
      <c r="B17" t="s">
        <v>53</v>
      </c>
      <c r="C17">
        <v>2025</v>
      </c>
      <c r="D17" t="s">
        <v>5</v>
      </c>
      <c r="E17" t="s">
        <v>11</v>
      </c>
      <c r="F17" t="s">
        <v>12</v>
      </c>
      <c r="G17" t="s">
        <v>43</v>
      </c>
      <c r="H17" s="1">
        <v>15391.361100000002</v>
      </c>
      <c r="I17" s="1">
        <f>_xlfn.XLOOKUP(B17,[1]Planilha2!$A:$A,[1]Planilha2!$B:$B,0,0)</f>
        <v>1520.49</v>
      </c>
      <c r="J17" s="2">
        <f t="shared" si="0"/>
        <v>16911.851100000003</v>
      </c>
    </row>
    <row r="18" spans="1:10" x14ac:dyDescent="0.25">
      <c r="A18" t="s">
        <v>54</v>
      </c>
      <c r="B18" t="s">
        <v>55</v>
      </c>
      <c r="C18">
        <v>2025</v>
      </c>
      <c r="D18" t="s">
        <v>20</v>
      </c>
      <c r="E18" t="s">
        <v>11</v>
      </c>
      <c r="F18" t="s">
        <v>22</v>
      </c>
      <c r="G18" t="s">
        <v>66</v>
      </c>
      <c r="H18" s="1">
        <v>41927.80475000001</v>
      </c>
      <c r="I18" s="1">
        <f>_xlfn.XLOOKUP(B18,[1]Planilha2!$A:$A,[1]Planilha2!$B:$B,0,0)</f>
        <v>1577.78</v>
      </c>
      <c r="J18" s="2">
        <f t="shared" si="0"/>
        <v>43505.584750000009</v>
      </c>
    </row>
    <row r="19" spans="1:10" x14ac:dyDescent="0.25">
      <c r="A19" t="s">
        <v>56</v>
      </c>
      <c r="B19" t="s">
        <v>57</v>
      </c>
      <c r="C19">
        <v>2025</v>
      </c>
      <c r="D19" t="s">
        <v>5</v>
      </c>
      <c r="E19" t="s">
        <v>11</v>
      </c>
      <c r="F19" t="s">
        <v>12</v>
      </c>
      <c r="G19" t="s">
        <v>67</v>
      </c>
      <c r="H19" s="1">
        <v>190545.41310000001</v>
      </c>
      <c r="I19" s="1">
        <f>_xlfn.XLOOKUP(B19,[1]Planilha2!$A:$A,[1]Planilha2!$B:$B,0,0)</f>
        <v>15833.290000000003</v>
      </c>
      <c r="J19" s="2">
        <f t="shared" si="0"/>
        <v>206378.70310000001</v>
      </c>
    </row>
    <row r="20" spans="1:10" x14ac:dyDescent="0.25">
      <c r="A20" t="s">
        <v>58</v>
      </c>
      <c r="B20" t="s">
        <v>59</v>
      </c>
      <c r="C20">
        <v>2025</v>
      </c>
      <c r="D20" t="s">
        <v>5</v>
      </c>
      <c r="E20" t="s">
        <v>11</v>
      </c>
      <c r="F20" t="s">
        <v>12</v>
      </c>
      <c r="G20" t="s">
        <v>68</v>
      </c>
      <c r="H20" s="1">
        <v>99547.811400000297</v>
      </c>
      <c r="I20" s="1">
        <f>_xlfn.XLOOKUP(B20,[1]Planilha2!$A:$A,[1]Planilha2!$B:$B,0,0)</f>
        <v>0</v>
      </c>
      <c r="J20" s="2">
        <f t="shared" si="0"/>
        <v>99547.811400000297</v>
      </c>
    </row>
    <row r="21" spans="1:10" x14ac:dyDescent="0.25">
      <c r="A21" t="s">
        <v>60</v>
      </c>
      <c r="B21" t="s">
        <v>61</v>
      </c>
      <c r="C21">
        <v>2025</v>
      </c>
      <c r="D21" t="s">
        <v>5</v>
      </c>
      <c r="E21" t="s">
        <v>11</v>
      </c>
      <c r="F21" t="s">
        <v>12</v>
      </c>
      <c r="G21" t="s">
        <v>69</v>
      </c>
      <c r="H21" s="1">
        <v>509823.4079999986</v>
      </c>
      <c r="I21" s="1">
        <f>_xlfn.XLOOKUP(B21,[1]Planilha2!$A:$A,[1]Planilha2!$B:$B,0,0)</f>
        <v>100.53</v>
      </c>
      <c r="J21" s="2">
        <f t="shared" si="0"/>
        <v>509923.93799999863</v>
      </c>
    </row>
    <row r="22" spans="1:10" x14ac:dyDescent="0.25">
      <c r="A22" t="s">
        <v>62</v>
      </c>
      <c r="B22" t="s">
        <v>63</v>
      </c>
      <c r="C22">
        <v>2025</v>
      </c>
      <c r="D22" t="s">
        <v>20</v>
      </c>
      <c r="E22" t="s">
        <v>11</v>
      </c>
      <c r="F22" t="s">
        <v>22</v>
      </c>
      <c r="G22" t="s">
        <v>64</v>
      </c>
      <c r="H22" s="1">
        <v>7945.1187500000005</v>
      </c>
      <c r="I22" s="1">
        <f>_xlfn.XLOOKUP(B22,[1]Planilha2!$A:$A,[1]Planilha2!$B:$B,0,0)</f>
        <v>554.46</v>
      </c>
      <c r="J22" s="2">
        <f t="shared" si="0"/>
        <v>8499.5787500000006</v>
      </c>
    </row>
    <row r="23" spans="1:10" x14ac:dyDescent="0.25">
      <c r="A23" t="s">
        <v>70</v>
      </c>
      <c r="B23" t="s">
        <v>71</v>
      </c>
      <c r="C23">
        <v>2025</v>
      </c>
      <c r="D23" t="s">
        <v>5</v>
      </c>
      <c r="E23" t="s">
        <v>11</v>
      </c>
      <c r="F23" t="s">
        <v>12</v>
      </c>
      <c r="G23" t="s">
        <v>72</v>
      </c>
      <c r="H23" s="1">
        <v>21172.889099999993</v>
      </c>
      <c r="I23" s="1">
        <f>_xlfn.XLOOKUP(B23,[1]Planilha2!$A:$A,[1]Planilha2!$B:$B,0,0)</f>
        <v>1433.6200000000001</v>
      </c>
      <c r="J23" s="2">
        <f t="shared" si="0"/>
        <v>22606.509099999992</v>
      </c>
    </row>
    <row r="24" spans="1:10" x14ac:dyDescent="0.25">
      <c r="A24" t="s">
        <v>73</v>
      </c>
      <c r="B24" t="s">
        <v>74</v>
      </c>
      <c r="C24">
        <v>2025</v>
      </c>
      <c r="D24" t="s">
        <v>5</v>
      </c>
      <c r="E24" t="s">
        <v>11</v>
      </c>
      <c r="F24" t="s">
        <v>12</v>
      </c>
      <c r="G24" t="s">
        <v>72</v>
      </c>
      <c r="H24" s="1">
        <v>17636.353799999997</v>
      </c>
      <c r="I24" s="1">
        <f>_xlfn.XLOOKUP(B24,[1]Planilha2!$A:$A,[1]Planilha2!$B:$B,0,0)</f>
        <v>347.38</v>
      </c>
      <c r="J24" s="2">
        <f t="shared" si="0"/>
        <v>17983.733799999998</v>
      </c>
    </row>
    <row r="25" spans="1:10" x14ac:dyDescent="0.25">
      <c r="A25" t="s">
        <v>75</v>
      </c>
      <c r="B25" t="s">
        <v>76</v>
      </c>
      <c r="C25">
        <v>2025</v>
      </c>
      <c r="D25" t="s">
        <v>5</v>
      </c>
      <c r="E25" t="s">
        <v>11</v>
      </c>
      <c r="F25" t="s">
        <v>12</v>
      </c>
      <c r="G25" t="s">
        <v>83</v>
      </c>
      <c r="H25" s="1">
        <v>38680.381499999996</v>
      </c>
      <c r="I25" s="1">
        <f>_xlfn.XLOOKUP(B25,[1]Planilha2!$A:$A,[1]Planilha2!$B:$B,0,0)</f>
        <v>3543</v>
      </c>
      <c r="J25" s="2">
        <f t="shared" si="0"/>
        <v>42223.381499999996</v>
      </c>
    </row>
    <row r="26" spans="1:10" x14ac:dyDescent="0.25">
      <c r="A26" t="s">
        <v>77</v>
      </c>
      <c r="B26" t="s">
        <v>78</v>
      </c>
      <c r="C26">
        <v>2025</v>
      </c>
      <c r="D26" t="s">
        <v>5</v>
      </c>
      <c r="E26" t="s">
        <v>11</v>
      </c>
      <c r="F26" t="s">
        <v>12</v>
      </c>
      <c r="G26" t="s">
        <v>84</v>
      </c>
      <c r="H26" s="1">
        <v>83660.290200000003</v>
      </c>
      <c r="I26" s="1">
        <f>_xlfn.XLOOKUP(B26,[1]Planilha2!$A:$A,[1]Planilha2!$B:$B,0,0)</f>
        <v>3007.01</v>
      </c>
      <c r="J26" s="2">
        <f t="shared" si="0"/>
        <v>86667.300199999998</v>
      </c>
    </row>
    <row r="27" spans="1:10" x14ac:dyDescent="0.25">
      <c r="A27" t="s">
        <v>79</v>
      </c>
      <c r="B27" t="s">
        <v>80</v>
      </c>
      <c r="C27">
        <v>2025</v>
      </c>
      <c r="D27" t="s">
        <v>20</v>
      </c>
      <c r="E27" t="s">
        <v>11</v>
      </c>
      <c r="F27" t="s">
        <v>22</v>
      </c>
      <c r="G27" t="s">
        <v>85</v>
      </c>
      <c r="H27" s="1">
        <v>512</v>
      </c>
      <c r="I27" s="1">
        <f>_xlfn.XLOOKUP(B27,[1]Planilha2!$A:$A,[1]Planilha2!$B:$B,0,0)</f>
        <v>0</v>
      </c>
      <c r="J27" s="2">
        <f t="shared" si="0"/>
        <v>512</v>
      </c>
    </row>
    <row r="28" spans="1:10" x14ac:dyDescent="0.25">
      <c r="A28" t="s">
        <v>81</v>
      </c>
      <c r="B28" t="s">
        <v>82</v>
      </c>
      <c r="C28">
        <v>2025</v>
      </c>
      <c r="D28" t="s">
        <v>20</v>
      </c>
      <c r="E28" t="s">
        <v>11</v>
      </c>
      <c r="F28" t="s">
        <v>22</v>
      </c>
      <c r="G28" t="s">
        <v>6</v>
      </c>
      <c r="H28" s="1">
        <v>16248.03125</v>
      </c>
      <c r="I28" s="1">
        <f>_xlfn.XLOOKUP(B28,[1]Planilha2!$A:$A,[1]Planilha2!$B:$B,0,0)</f>
        <v>321.49</v>
      </c>
      <c r="J28" s="2">
        <f t="shared" si="0"/>
        <v>16569.521250000002</v>
      </c>
    </row>
    <row r="29" spans="1:10" x14ac:dyDescent="0.25">
      <c r="A29" t="s">
        <v>86</v>
      </c>
      <c r="B29" t="s">
        <v>87</v>
      </c>
      <c r="C29">
        <v>2025</v>
      </c>
      <c r="D29" t="s">
        <v>20</v>
      </c>
      <c r="E29" t="s">
        <v>11</v>
      </c>
      <c r="F29" t="s">
        <v>22</v>
      </c>
      <c r="G29" t="s">
        <v>6</v>
      </c>
      <c r="H29" s="1">
        <v>6125.3489999999983</v>
      </c>
      <c r="I29" s="1">
        <f>_xlfn.XLOOKUP(B29,[1]Planilha2!$A:$A,[1]Planilha2!$B:$B,0,0)</f>
        <v>962.32000000000016</v>
      </c>
      <c r="J29" s="2">
        <f t="shared" si="0"/>
        <v>7087.6689999999981</v>
      </c>
    </row>
    <row r="30" spans="1:10" x14ac:dyDescent="0.25">
      <c r="A30" t="s">
        <v>88</v>
      </c>
      <c r="B30" t="s">
        <v>89</v>
      </c>
      <c r="C30">
        <v>2025</v>
      </c>
      <c r="D30" t="s">
        <v>5</v>
      </c>
      <c r="E30" t="s">
        <v>11</v>
      </c>
      <c r="F30" t="s">
        <v>12</v>
      </c>
      <c r="G30" t="s">
        <v>112</v>
      </c>
      <c r="H30" s="1">
        <v>72251.426999999996</v>
      </c>
      <c r="I30" s="1">
        <f>_xlfn.XLOOKUP(B30,[1]Planilha2!$A:$A,[1]Planilha2!$B:$B,0,0)</f>
        <v>19151.310000000001</v>
      </c>
      <c r="J30" s="2">
        <f t="shared" si="0"/>
        <v>91402.736999999994</v>
      </c>
    </row>
    <row r="31" spans="1:10" x14ac:dyDescent="0.25">
      <c r="A31" t="s">
        <v>90</v>
      </c>
      <c r="B31" t="s">
        <v>91</v>
      </c>
      <c r="C31">
        <v>2025</v>
      </c>
      <c r="D31" t="s">
        <v>5</v>
      </c>
      <c r="E31" t="s">
        <v>11</v>
      </c>
      <c r="F31" t="s">
        <v>12</v>
      </c>
      <c r="G31" t="s">
        <v>36</v>
      </c>
      <c r="H31" s="1">
        <v>122327.34780000005</v>
      </c>
      <c r="I31" s="1">
        <f>_xlfn.XLOOKUP(B31,[1]Planilha2!$A:$A,[1]Planilha2!$B:$B,0,0)</f>
        <v>9590.6</v>
      </c>
      <c r="J31" s="2">
        <f t="shared" si="0"/>
        <v>131917.94780000005</v>
      </c>
    </row>
    <row r="32" spans="1:10" x14ac:dyDescent="0.25">
      <c r="A32" t="s">
        <v>92</v>
      </c>
      <c r="B32" t="s">
        <v>93</v>
      </c>
      <c r="C32">
        <v>2025</v>
      </c>
      <c r="D32" t="s">
        <v>5</v>
      </c>
      <c r="E32" t="s">
        <v>11</v>
      </c>
      <c r="F32" t="s">
        <v>12</v>
      </c>
      <c r="G32" t="s">
        <v>113</v>
      </c>
      <c r="H32" s="1">
        <v>31993.192199999998</v>
      </c>
      <c r="I32" s="1">
        <f>_xlfn.XLOOKUP(B32,[1]Planilha2!$A:$A,[1]Planilha2!$B:$B,0,0)</f>
        <v>2496.54</v>
      </c>
      <c r="J32" s="2">
        <f t="shared" si="0"/>
        <v>34489.732199999999</v>
      </c>
    </row>
    <row r="33" spans="1:10" x14ac:dyDescent="0.25">
      <c r="A33" t="s">
        <v>94</v>
      </c>
      <c r="B33" t="s">
        <v>95</v>
      </c>
      <c r="C33">
        <v>2025</v>
      </c>
      <c r="D33" t="s">
        <v>5</v>
      </c>
      <c r="E33" t="s">
        <v>11</v>
      </c>
      <c r="F33" t="s">
        <v>12</v>
      </c>
      <c r="G33" t="s">
        <v>114</v>
      </c>
      <c r="H33" s="1">
        <v>35617.760399999999</v>
      </c>
      <c r="I33" s="1">
        <f>_xlfn.XLOOKUP(B33,[1]Planilha2!$A:$A,[1]Planilha2!$B:$B,0,0)</f>
        <v>3274.9400000000005</v>
      </c>
      <c r="J33" s="2">
        <f t="shared" si="0"/>
        <v>38892.700400000002</v>
      </c>
    </row>
    <row r="34" spans="1:10" x14ac:dyDescent="0.25">
      <c r="A34" t="s">
        <v>96</v>
      </c>
      <c r="B34" t="s">
        <v>97</v>
      </c>
      <c r="C34">
        <v>2025</v>
      </c>
      <c r="D34" t="s">
        <v>5</v>
      </c>
      <c r="E34" t="s">
        <v>11</v>
      </c>
      <c r="F34" t="s">
        <v>12</v>
      </c>
      <c r="G34" t="s">
        <v>115</v>
      </c>
      <c r="H34" s="1">
        <v>89208.994499999913</v>
      </c>
      <c r="I34" s="1">
        <f>_xlfn.XLOOKUP(B34,[1]Planilha2!$A:$A,[1]Planilha2!$B:$B,0,0)</f>
        <v>5294.6500000000005</v>
      </c>
      <c r="J34" s="2">
        <f t="shared" si="0"/>
        <v>94503.644499999908</v>
      </c>
    </row>
    <row r="35" spans="1:10" x14ac:dyDescent="0.25">
      <c r="A35" t="s">
        <v>98</v>
      </c>
      <c r="B35" t="s">
        <v>99</v>
      </c>
      <c r="C35">
        <v>2025</v>
      </c>
      <c r="D35" t="s">
        <v>5</v>
      </c>
      <c r="E35" t="s">
        <v>11</v>
      </c>
      <c r="F35" t="s">
        <v>12</v>
      </c>
      <c r="G35" t="s">
        <v>64</v>
      </c>
      <c r="H35" s="1">
        <v>67742.51939999951</v>
      </c>
      <c r="I35" s="1">
        <f>_xlfn.XLOOKUP(B35,[1]Planilha2!$A:$A,[1]Planilha2!$B:$B,0,0)</f>
        <v>0</v>
      </c>
      <c r="J35" s="2">
        <f t="shared" si="0"/>
        <v>67742.51939999951</v>
      </c>
    </row>
    <row r="36" spans="1:10" x14ac:dyDescent="0.25">
      <c r="A36" t="s">
        <v>100</v>
      </c>
      <c r="B36" t="s">
        <v>101</v>
      </c>
      <c r="C36">
        <v>2025</v>
      </c>
      <c r="D36" t="s">
        <v>5</v>
      </c>
      <c r="E36" t="s">
        <v>11</v>
      </c>
      <c r="F36" t="s">
        <v>12</v>
      </c>
      <c r="G36" t="s">
        <v>33</v>
      </c>
      <c r="H36" s="1">
        <v>438.3501</v>
      </c>
      <c r="I36" s="1">
        <f>_xlfn.XLOOKUP(B36,[1]Planilha2!$A:$A,[1]Planilha2!$B:$B,0,0)</f>
        <v>0</v>
      </c>
      <c r="J36" s="2">
        <f t="shared" si="0"/>
        <v>438.3501</v>
      </c>
    </row>
    <row r="37" spans="1:10" x14ac:dyDescent="0.25">
      <c r="A37" t="s">
        <v>102</v>
      </c>
      <c r="B37" t="s">
        <v>103</v>
      </c>
      <c r="C37">
        <v>2025</v>
      </c>
      <c r="D37" t="s">
        <v>5</v>
      </c>
      <c r="E37" t="s">
        <v>11</v>
      </c>
      <c r="F37" t="s">
        <v>12</v>
      </c>
      <c r="G37" t="s">
        <v>68</v>
      </c>
      <c r="H37" s="1">
        <v>18674.480699999996</v>
      </c>
      <c r="I37" s="1">
        <f>_xlfn.XLOOKUP(B37,[1]Planilha2!$A:$A,[1]Planilha2!$B:$B,0,0)</f>
        <v>0</v>
      </c>
      <c r="J37" s="2">
        <f t="shared" si="0"/>
        <v>18674.480699999996</v>
      </c>
    </row>
    <row r="38" spans="1:10" x14ac:dyDescent="0.25">
      <c r="A38" t="s">
        <v>104</v>
      </c>
      <c r="B38" t="s">
        <v>105</v>
      </c>
      <c r="C38">
        <v>2025</v>
      </c>
      <c r="D38" t="s">
        <v>5</v>
      </c>
      <c r="E38" t="s">
        <v>11</v>
      </c>
      <c r="F38" t="s">
        <v>12</v>
      </c>
      <c r="G38" t="s">
        <v>36</v>
      </c>
      <c r="H38" s="1">
        <v>120075.95429999981</v>
      </c>
      <c r="I38" s="1">
        <f>_xlfn.XLOOKUP(B38,[1]Planilha2!$A:$A,[1]Planilha2!$B:$B,0,0)</f>
        <v>0</v>
      </c>
      <c r="J38" s="2">
        <f t="shared" si="0"/>
        <v>120075.95429999981</v>
      </c>
    </row>
    <row r="39" spans="1:10" x14ac:dyDescent="0.25">
      <c r="A39" t="s">
        <v>106</v>
      </c>
      <c r="B39" t="s">
        <v>107</v>
      </c>
      <c r="C39">
        <v>2025</v>
      </c>
      <c r="D39" t="s">
        <v>5</v>
      </c>
      <c r="E39" t="s">
        <v>11</v>
      </c>
      <c r="F39" t="s">
        <v>12</v>
      </c>
      <c r="G39" t="s">
        <v>37</v>
      </c>
      <c r="H39" s="1">
        <v>75110.069699999993</v>
      </c>
      <c r="I39" s="1">
        <f>_xlfn.XLOOKUP(B39,[1]Planilha2!$A:$A,[1]Planilha2!$B:$B,0,0)</f>
        <v>4677.7400000000007</v>
      </c>
      <c r="J39" s="2">
        <f t="shared" si="0"/>
        <v>79787.809699999998</v>
      </c>
    </row>
    <row r="40" spans="1:10" x14ac:dyDescent="0.25">
      <c r="A40" t="s">
        <v>108</v>
      </c>
      <c r="B40" t="s">
        <v>109</v>
      </c>
      <c r="C40">
        <v>2025</v>
      </c>
      <c r="D40" t="s">
        <v>5</v>
      </c>
      <c r="E40" t="s">
        <v>11</v>
      </c>
      <c r="F40" t="s">
        <v>12</v>
      </c>
      <c r="G40" t="s">
        <v>116</v>
      </c>
      <c r="H40" s="1">
        <v>11797.001100000005</v>
      </c>
      <c r="I40" s="1">
        <f>_xlfn.XLOOKUP(B40,[1]Planilha2!$A:$A,[1]Planilha2!$B:$B,0,0)</f>
        <v>0</v>
      </c>
      <c r="J40" s="2">
        <f t="shared" si="0"/>
        <v>11797.001100000005</v>
      </c>
    </row>
    <row r="41" spans="1:10" x14ac:dyDescent="0.25">
      <c r="A41" t="s">
        <v>110</v>
      </c>
      <c r="B41" t="s">
        <v>111</v>
      </c>
      <c r="C41">
        <v>2025</v>
      </c>
      <c r="D41" t="s">
        <v>5</v>
      </c>
      <c r="E41" t="s">
        <v>11</v>
      </c>
      <c r="F41" t="s">
        <v>12</v>
      </c>
      <c r="G41" t="s">
        <v>36</v>
      </c>
      <c r="H41" s="1">
        <v>126240.02159999999</v>
      </c>
      <c r="I41" s="1">
        <f>_xlfn.XLOOKUP(B41,[1]Planilha2!$A:$A,[1]Planilha2!$B:$B,0,0)</f>
        <v>10762.04</v>
      </c>
      <c r="J41" s="2">
        <f t="shared" si="0"/>
        <v>137002.06159999999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Paulo Barbosa</cp:lastModifiedBy>
  <dcterms:created xsi:type="dcterms:W3CDTF">2026-05-20T17:01:16Z</dcterms:created>
  <dcterms:modified xsi:type="dcterms:W3CDTF">2026-05-28T21:19:19Z</dcterms:modified>
</cp:coreProperties>
</file>